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09" codeName="{BDBD08B4-E764-9E8A-9C2C-B5BA9A0880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revorstirling/Library/CloudStorage/Dropbox/Documents/Trampoline/Websites/Trampoline Canada Website/Ranking Lists/"/>
    </mc:Choice>
  </mc:AlternateContent>
  <xr:revisionPtr revIDLastSave="0" documentId="13_ncr:1_{42D2A992-CCB1-0A4A-B0F8-FE581C10D3B4}" xr6:coauthVersionLast="47" xr6:coauthVersionMax="47" xr10:uidLastSave="{00000000-0000-0000-0000-000000000000}"/>
  <bookViews>
    <workbookView xWindow="0" yWindow="500" windowWidth="33600" windowHeight="20500" tabRatio="500" xr2:uid="{00000000-000D-0000-FFFF-FFFF00000000}"/>
  </bookViews>
  <sheets>
    <sheet name="Info" sheetId="11" r:id="rId1"/>
    <sheet name="TRA-M" sheetId="4" r:id="rId2"/>
    <sheet name="TRA-W" sheetId="22" r:id="rId3"/>
    <sheet name="TUM-M" sheetId="26" r:id="rId4"/>
    <sheet name="TUM-W" sheetId="27" r:id="rId5"/>
    <sheet name="DMT-M" sheetId="19" r:id="rId6"/>
    <sheet name="DMT-W" sheetId="21" r:id="rId7"/>
  </sheets>
  <definedNames>
    <definedName name="_xlnm._FilterDatabase" localSheetId="5" hidden="1">'DMT-M'!$A$1:$RI$6</definedName>
    <definedName name="_xlnm._FilterDatabase" localSheetId="6" hidden="1">'DMT-W'!$A$1:$RI$9</definedName>
    <definedName name="_xlnm._FilterDatabase" localSheetId="1" hidden="1">'TRA-M'!$A$1:$TV$33</definedName>
    <definedName name="_xlnm._FilterDatabase" localSheetId="2" hidden="1">'TRA-W'!$A$1:$TV$25</definedName>
    <definedName name="_xlnm._FilterDatabase" localSheetId="3" hidden="1">'TUM-M'!$A$1:$RI$12</definedName>
    <definedName name="_xlnm._FilterDatabase" localSheetId="4" hidden="1">'TUM-W'!$A$1:$RI$15</definedName>
  </definedNames>
  <calcPr calcId="191029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R30" i="21" l="1"/>
  <c r="AS30" i="21"/>
  <c r="AT30" i="21"/>
  <c r="AU30" i="21"/>
  <c r="AW30" i="21"/>
  <c r="AX30" i="21"/>
  <c r="BU30" i="21"/>
  <c r="BV30" i="21"/>
  <c r="BW30" i="21"/>
  <c r="BX30" i="21"/>
  <c r="BZ30" i="21"/>
  <c r="CA30" i="21"/>
  <c r="CX30" i="21"/>
  <c r="CY30" i="21"/>
  <c r="CZ30" i="21"/>
  <c r="DA30" i="21"/>
  <c r="DC30" i="21"/>
  <c r="DD30" i="21"/>
  <c r="EC30" i="21"/>
  <c r="ED30" i="21"/>
  <c r="EE30" i="21"/>
  <c r="EF30" i="21"/>
  <c r="EH30" i="21"/>
  <c r="EI30" i="21"/>
  <c r="FE30" i="21"/>
  <c r="FF30" i="21"/>
  <c r="FG30" i="21"/>
  <c r="FH30" i="21"/>
  <c r="FJ30" i="21"/>
  <c r="FK30" i="21"/>
  <c r="GG30" i="21"/>
  <c r="GH30" i="21"/>
  <c r="GI30" i="21"/>
  <c r="GJ30" i="21"/>
  <c r="GL30" i="21"/>
  <c r="GM30" i="21"/>
  <c r="HI30" i="21"/>
  <c r="HJ30" i="21"/>
  <c r="HK30" i="21"/>
  <c r="HL30" i="21"/>
  <c r="HN30" i="21"/>
  <c r="HO30" i="21"/>
  <c r="IK30" i="21"/>
  <c r="IL30" i="21"/>
  <c r="IM30" i="21"/>
  <c r="IN30" i="21"/>
  <c r="IP30" i="21"/>
  <c r="IQ30" i="21"/>
  <c r="JM30" i="21"/>
  <c r="JN30" i="21"/>
  <c r="JO30" i="21"/>
  <c r="JP30" i="21"/>
  <c r="JR30" i="21"/>
  <c r="JS30" i="21"/>
  <c r="KO30" i="21"/>
  <c r="KP30" i="21"/>
  <c r="KQ30" i="21"/>
  <c r="KR30" i="21"/>
  <c r="KT30" i="21"/>
  <c r="KU30" i="21"/>
  <c r="LQ30" i="21"/>
  <c r="LR30" i="21"/>
  <c r="LS30" i="21"/>
  <c r="LT30" i="21"/>
  <c r="LV30" i="21"/>
  <c r="LW30" i="21"/>
  <c r="MS30" i="21"/>
  <c r="MT30" i="21"/>
  <c r="MU30" i="21"/>
  <c r="MV30" i="21"/>
  <c r="MX30" i="21"/>
  <c r="MY30" i="21"/>
  <c r="NU30" i="21"/>
  <c r="NV30" i="21"/>
  <c r="NW30" i="21"/>
  <c r="NX30" i="21"/>
  <c r="NZ30" i="21"/>
  <c r="OA30" i="21"/>
  <c r="OW30" i="21"/>
  <c r="OX30" i="21"/>
  <c r="OY30" i="21"/>
  <c r="OZ30" i="21"/>
  <c r="PB30" i="21"/>
  <c r="PC30" i="21"/>
  <c r="PY30" i="21"/>
  <c r="PZ30" i="21"/>
  <c r="QA30" i="21"/>
  <c r="QB30" i="21"/>
  <c r="QD30" i="21"/>
  <c r="QE30" i="21"/>
  <c r="QG30" i="21"/>
  <c r="QH30" i="21"/>
  <c r="QI30" i="21"/>
  <c r="QJ30" i="21"/>
  <c r="QK30" i="21"/>
  <c r="QL30" i="21"/>
  <c r="QM30" i="21"/>
  <c r="QN30" i="21"/>
  <c r="QO30" i="21"/>
  <c r="QP30" i="21"/>
  <c r="QQ30" i="21"/>
  <c r="QR30" i="21"/>
  <c r="QS30" i="21"/>
  <c r="QT30" i="21"/>
  <c r="QU30" i="21"/>
  <c r="QV30" i="21"/>
  <c r="QW30" i="21"/>
  <c r="QX30" i="21"/>
  <c r="QY30" i="21"/>
  <c r="QZ30" i="21"/>
  <c r="AR29" i="21"/>
  <c r="AS29" i="21"/>
  <c r="AT29" i="21"/>
  <c r="AU29" i="21"/>
  <c r="AW29" i="21"/>
  <c r="AX29" i="21"/>
  <c r="BU29" i="21"/>
  <c r="BV29" i="21"/>
  <c r="BW29" i="21"/>
  <c r="BX29" i="21"/>
  <c r="BZ29" i="21"/>
  <c r="CA29" i="21"/>
  <c r="CX29" i="21"/>
  <c r="CY29" i="21"/>
  <c r="CZ29" i="21"/>
  <c r="DA29" i="21"/>
  <c r="DC29" i="21"/>
  <c r="DD29" i="21"/>
  <c r="EC29" i="21"/>
  <c r="ED29" i="21"/>
  <c r="EE29" i="21"/>
  <c r="EF29" i="21"/>
  <c r="EH29" i="21"/>
  <c r="EI29" i="21"/>
  <c r="FE29" i="21"/>
  <c r="FF29" i="21"/>
  <c r="FG29" i="21"/>
  <c r="FH29" i="21"/>
  <c r="FJ29" i="21"/>
  <c r="FK29" i="21"/>
  <c r="GG29" i="21"/>
  <c r="GH29" i="21"/>
  <c r="GI29" i="21"/>
  <c r="GJ29" i="21"/>
  <c r="GL29" i="21"/>
  <c r="GM29" i="21"/>
  <c r="HI29" i="21"/>
  <c r="HJ29" i="21"/>
  <c r="HK29" i="21"/>
  <c r="HL29" i="21"/>
  <c r="HN29" i="21"/>
  <c r="HO29" i="21"/>
  <c r="IK29" i="21"/>
  <c r="IL29" i="21"/>
  <c r="IM29" i="21"/>
  <c r="IN29" i="21"/>
  <c r="IP29" i="21"/>
  <c r="IQ29" i="21"/>
  <c r="JM29" i="21"/>
  <c r="JN29" i="21"/>
  <c r="JO29" i="21"/>
  <c r="JP29" i="21"/>
  <c r="JR29" i="21"/>
  <c r="JS29" i="21"/>
  <c r="KO29" i="21"/>
  <c r="KP29" i="21"/>
  <c r="KQ29" i="21"/>
  <c r="KR29" i="21"/>
  <c r="KT29" i="21"/>
  <c r="KU29" i="21"/>
  <c r="LQ29" i="21"/>
  <c r="LR29" i="21"/>
  <c r="LS29" i="21"/>
  <c r="LT29" i="21"/>
  <c r="LV29" i="21"/>
  <c r="LW29" i="21"/>
  <c r="MS29" i="21"/>
  <c r="MT29" i="21"/>
  <c r="MU29" i="21"/>
  <c r="MV29" i="21"/>
  <c r="MX29" i="21"/>
  <c r="MY29" i="21"/>
  <c r="NU29" i="21"/>
  <c r="NV29" i="21"/>
  <c r="NW29" i="21"/>
  <c r="NX29" i="21"/>
  <c r="NZ29" i="21"/>
  <c r="OA29" i="21"/>
  <c r="OW29" i="21"/>
  <c r="OX29" i="21"/>
  <c r="OY29" i="21"/>
  <c r="OZ29" i="21"/>
  <c r="PB29" i="21"/>
  <c r="PC29" i="21"/>
  <c r="PY29" i="21"/>
  <c r="PZ29" i="21"/>
  <c r="QA29" i="21"/>
  <c r="QB29" i="21"/>
  <c r="QD29" i="21"/>
  <c r="QE29" i="21"/>
  <c r="QG29" i="21"/>
  <c r="QH29" i="21"/>
  <c r="QI29" i="21"/>
  <c r="QJ29" i="21"/>
  <c r="QK29" i="21"/>
  <c r="QL29" i="21"/>
  <c r="QM29" i="21"/>
  <c r="QN29" i="21"/>
  <c r="QO29" i="21"/>
  <c r="QP29" i="21"/>
  <c r="QQ29" i="21"/>
  <c r="QR29" i="21"/>
  <c r="QS29" i="21"/>
  <c r="QT29" i="21"/>
  <c r="QU29" i="21"/>
  <c r="QV29" i="21"/>
  <c r="QW29" i="21"/>
  <c r="QX29" i="21"/>
  <c r="QY29" i="21"/>
  <c r="QZ29" i="21"/>
  <c r="AR26" i="21"/>
  <c r="AS26" i="21"/>
  <c r="AT26" i="21"/>
  <c r="AU26" i="21"/>
  <c r="AW26" i="21"/>
  <c r="AX26" i="21"/>
  <c r="BU26" i="21"/>
  <c r="BV26" i="21"/>
  <c r="BW26" i="21"/>
  <c r="BX26" i="21"/>
  <c r="BZ26" i="21"/>
  <c r="CA26" i="21"/>
  <c r="CX26" i="21"/>
  <c r="CY26" i="21"/>
  <c r="CZ26" i="21"/>
  <c r="DA26" i="21"/>
  <c r="DC26" i="21"/>
  <c r="DD26" i="21"/>
  <c r="EC26" i="21"/>
  <c r="ED26" i="21"/>
  <c r="EE26" i="21"/>
  <c r="EF26" i="21"/>
  <c r="EH26" i="21"/>
  <c r="EI26" i="21"/>
  <c r="FE26" i="21"/>
  <c r="FF26" i="21"/>
  <c r="FG26" i="21"/>
  <c r="FH26" i="21"/>
  <c r="FJ26" i="21"/>
  <c r="FK26" i="21"/>
  <c r="GG26" i="21"/>
  <c r="GH26" i="21"/>
  <c r="GI26" i="21"/>
  <c r="GJ26" i="21"/>
  <c r="GL26" i="21"/>
  <c r="GM26" i="21"/>
  <c r="HI26" i="21"/>
  <c r="HJ26" i="21"/>
  <c r="HK26" i="21"/>
  <c r="HL26" i="21"/>
  <c r="HN26" i="21"/>
  <c r="HO26" i="21"/>
  <c r="IK26" i="21"/>
  <c r="IL26" i="21"/>
  <c r="IM26" i="21"/>
  <c r="IN26" i="21"/>
  <c r="IP26" i="21"/>
  <c r="IQ26" i="21"/>
  <c r="JM26" i="21"/>
  <c r="JN26" i="21"/>
  <c r="JO26" i="21"/>
  <c r="JP26" i="21"/>
  <c r="JR26" i="21"/>
  <c r="JS26" i="21"/>
  <c r="KO26" i="21"/>
  <c r="KP26" i="21"/>
  <c r="KQ26" i="21"/>
  <c r="KR26" i="21"/>
  <c r="KT26" i="21"/>
  <c r="KU26" i="21"/>
  <c r="LQ26" i="21"/>
  <c r="LR26" i="21"/>
  <c r="LS26" i="21"/>
  <c r="LT26" i="21"/>
  <c r="LV26" i="21"/>
  <c r="LW26" i="21"/>
  <c r="MS26" i="21"/>
  <c r="MT26" i="21"/>
  <c r="MU26" i="21"/>
  <c r="MV26" i="21"/>
  <c r="MX26" i="21"/>
  <c r="MY26" i="21"/>
  <c r="NU26" i="21"/>
  <c r="NV26" i="21"/>
  <c r="NW26" i="21"/>
  <c r="NX26" i="21"/>
  <c r="NZ26" i="21"/>
  <c r="OA26" i="21"/>
  <c r="OW26" i="21"/>
  <c r="OX26" i="21"/>
  <c r="OY26" i="21"/>
  <c r="OZ26" i="21"/>
  <c r="PB26" i="21"/>
  <c r="PC26" i="21"/>
  <c r="PY26" i="21"/>
  <c r="PZ26" i="21"/>
  <c r="QA26" i="21"/>
  <c r="QB26" i="21"/>
  <c r="QD26" i="21"/>
  <c r="QE26" i="21"/>
  <c r="QG26" i="21"/>
  <c r="QH26" i="21"/>
  <c r="QI26" i="21"/>
  <c r="QJ26" i="21"/>
  <c r="QK26" i="21"/>
  <c r="QL26" i="21"/>
  <c r="QM26" i="21"/>
  <c r="QN26" i="21"/>
  <c r="QO26" i="21"/>
  <c r="QP26" i="21"/>
  <c r="QQ26" i="21"/>
  <c r="QR26" i="21"/>
  <c r="QS26" i="21"/>
  <c r="QT26" i="21"/>
  <c r="QU26" i="21"/>
  <c r="QV26" i="21"/>
  <c r="QW26" i="21"/>
  <c r="QX26" i="21"/>
  <c r="QY26" i="21"/>
  <c r="QZ26" i="21"/>
  <c r="AR24" i="21"/>
  <c r="AS24" i="21"/>
  <c r="AT24" i="21"/>
  <c r="AU24" i="21"/>
  <c r="AW24" i="21"/>
  <c r="AX24" i="21"/>
  <c r="BU24" i="21"/>
  <c r="BV24" i="21"/>
  <c r="BW24" i="21"/>
  <c r="BX24" i="21"/>
  <c r="BZ24" i="21"/>
  <c r="CA24" i="21"/>
  <c r="CX24" i="21"/>
  <c r="CY24" i="21"/>
  <c r="CZ24" i="21"/>
  <c r="DA24" i="21"/>
  <c r="DC24" i="21"/>
  <c r="DD24" i="21"/>
  <c r="EC24" i="21"/>
  <c r="ED24" i="21"/>
  <c r="EE24" i="21"/>
  <c r="EF24" i="21"/>
  <c r="EH24" i="21"/>
  <c r="EI24" i="21"/>
  <c r="FE24" i="21"/>
  <c r="FF24" i="21"/>
  <c r="FG24" i="21"/>
  <c r="FH24" i="21"/>
  <c r="FJ24" i="21"/>
  <c r="FK24" i="21"/>
  <c r="GG24" i="21"/>
  <c r="GH24" i="21"/>
  <c r="GI24" i="21"/>
  <c r="GJ24" i="21"/>
  <c r="GL24" i="21"/>
  <c r="GM24" i="21"/>
  <c r="HI24" i="21"/>
  <c r="HJ24" i="21"/>
  <c r="HK24" i="21"/>
  <c r="HL24" i="21"/>
  <c r="HN24" i="21"/>
  <c r="HO24" i="21"/>
  <c r="IK24" i="21"/>
  <c r="IL24" i="21"/>
  <c r="IM24" i="21"/>
  <c r="IN24" i="21"/>
  <c r="IP24" i="21"/>
  <c r="IQ24" i="21"/>
  <c r="JM24" i="21"/>
  <c r="JN24" i="21"/>
  <c r="JO24" i="21"/>
  <c r="JP24" i="21"/>
  <c r="JR24" i="21"/>
  <c r="JS24" i="21"/>
  <c r="KO24" i="21"/>
  <c r="KP24" i="21"/>
  <c r="KQ24" i="21"/>
  <c r="KR24" i="21"/>
  <c r="KT24" i="21"/>
  <c r="KU24" i="21"/>
  <c r="LQ24" i="21"/>
  <c r="LR24" i="21"/>
  <c r="LS24" i="21"/>
  <c r="LT24" i="21"/>
  <c r="LV24" i="21"/>
  <c r="LW24" i="21"/>
  <c r="MS24" i="21"/>
  <c r="MT24" i="21"/>
  <c r="MU24" i="21"/>
  <c r="MV24" i="21"/>
  <c r="MX24" i="21"/>
  <c r="MY24" i="21"/>
  <c r="NU24" i="21"/>
  <c r="NV24" i="21"/>
  <c r="NW24" i="21"/>
  <c r="NX24" i="21"/>
  <c r="NZ24" i="21"/>
  <c r="OA24" i="21"/>
  <c r="OW24" i="21"/>
  <c r="OX24" i="21"/>
  <c r="OY24" i="21"/>
  <c r="OZ24" i="21"/>
  <c r="PB24" i="21"/>
  <c r="PC24" i="21"/>
  <c r="PY24" i="21"/>
  <c r="PZ24" i="21"/>
  <c r="QA24" i="21"/>
  <c r="QB24" i="21"/>
  <c r="QD24" i="21"/>
  <c r="QE24" i="21"/>
  <c r="QG24" i="21"/>
  <c r="QH24" i="21"/>
  <c r="QI24" i="21"/>
  <c r="QJ24" i="21"/>
  <c r="QK24" i="21"/>
  <c r="QL24" i="21"/>
  <c r="QM24" i="21"/>
  <c r="QN24" i="21"/>
  <c r="QO24" i="21"/>
  <c r="QP24" i="21"/>
  <c r="QQ24" i="21"/>
  <c r="QR24" i="21"/>
  <c r="QS24" i="21"/>
  <c r="QT24" i="21"/>
  <c r="QU24" i="21"/>
  <c r="QV24" i="21"/>
  <c r="QW24" i="21"/>
  <c r="QX24" i="21"/>
  <c r="QY24" i="21"/>
  <c r="QZ24" i="21"/>
  <c r="AR39" i="19"/>
  <c r="AS39" i="19"/>
  <c r="AT39" i="19"/>
  <c r="AU39" i="19"/>
  <c r="AW39" i="19"/>
  <c r="AX39" i="19"/>
  <c r="BU39" i="19"/>
  <c r="BV39" i="19"/>
  <c r="BW39" i="19"/>
  <c r="BX39" i="19"/>
  <c r="BZ39" i="19"/>
  <c r="CA39" i="19"/>
  <c r="CX39" i="19"/>
  <c r="CY39" i="19"/>
  <c r="CZ39" i="19"/>
  <c r="DA39" i="19"/>
  <c r="DC39" i="19"/>
  <c r="DD39" i="19"/>
  <c r="EC39" i="19"/>
  <c r="ED39" i="19"/>
  <c r="EE39" i="19"/>
  <c r="EF39" i="19"/>
  <c r="EH39" i="19"/>
  <c r="EI39" i="19"/>
  <c r="FE39" i="19"/>
  <c r="FF39" i="19"/>
  <c r="FG39" i="19"/>
  <c r="FH39" i="19"/>
  <c r="FJ39" i="19"/>
  <c r="FK39" i="19"/>
  <c r="GG39" i="19"/>
  <c r="GH39" i="19"/>
  <c r="GI39" i="19"/>
  <c r="GJ39" i="19"/>
  <c r="GL39" i="19"/>
  <c r="GM39" i="19"/>
  <c r="HI39" i="19"/>
  <c r="HJ39" i="19"/>
  <c r="HK39" i="19"/>
  <c r="HL39" i="19"/>
  <c r="HN39" i="19"/>
  <c r="HO39" i="19"/>
  <c r="IK39" i="19"/>
  <c r="IL39" i="19"/>
  <c r="IM39" i="19"/>
  <c r="IN39" i="19"/>
  <c r="IP39" i="19"/>
  <c r="IQ39" i="19"/>
  <c r="JM39" i="19"/>
  <c r="JN39" i="19"/>
  <c r="JO39" i="19"/>
  <c r="JP39" i="19"/>
  <c r="JR39" i="19"/>
  <c r="JS39" i="19"/>
  <c r="KO39" i="19"/>
  <c r="KP39" i="19"/>
  <c r="KQ39" i="19"/>
  <c r="KR39" i="19"/>
  <c r="KT39" i="19"/>
  <c r="KU39" i="19"/>
  <c r="LQ39" i="19"/>
  <c r="LR39" i="19"/>
  <c r="LS39" i="19"/>
  <c r="LT39" i="19"/>
  <c r="LV39" i="19"/>
  <c r="LW39" i="19"/>
  <c r="MS39" i="19"/>
  <c r="MT39" i="19"/>
  <c r="MU39" i="19"/>
  <c r="MV39" i="19"/>
  <c r="MX39" i="19"/>
  <c r="MY39" i="19"/>
  <c r="NU39" i="19"/>
  <c r="NV39" i="19"/>
  <c r="NW39" i="19"/>
  <c r="NX39" i="19"/>
  <c r="NZ39" i="19"/>
  <c r="OA39" i="19"/>
  <c r="OW39" i="19"/>
  <c r="OX39" i="19"/>
  <c r="OY39" i="19"/>
  <c r="OZ39" i="19"/>
  <c r="PB39" i="19"/>
  <c r="PC39" i="19"/>
  <c r="PY39" i="19"/>
  <c r="PZ39" i="19"/>
  <c r="QA39" i="19"/>
  <c r="QB39" i="19"/>
  <c r="QD39" i="19"/>
  <c r="QE39" i="19"/>
  <c r="QG39" i="19"/>
  <c r="QH39" i="19"/>
  <c r="QI39" i="19"/>
  <c r="QJ39" i="19"/>
  <c r="QK39" i="19"/>
  <c r="QL39" i="19"/>
  <c r="QM39" i="19"/>
  <c r="QN39" i="19"/>
  <c r="QO39" i="19"/>
  <c r="QP39" i="19"/>
  <c r="QQ39" i="19"/>
  <c r="QR39" i="19"/>
  <c r="QS39" i="19"/>
  <c r="QT39" i="19"/>
  <c r="QU39" i="19"/>
  <c r="QV39" i="19"/>
  <c r="QW39" i="19"/>
  <c r="QX39" i="19"/>
  <c r="QY39" i="19"/>
  <c r="QZ39" i="19"/>
  <c r="AR38" i="19"/>
  <c r="AS38" i="19"/>
  <c r="AT38" i="19"/>
  <c r="AU38" i="19"/>
  <c r="AW38" i="19"/>
  <c r="AX38" i="19"/>
  <c r="BU38" i="19"/>
  <c r="BV38" i="19"/>
  <c r="BW38" i="19"/>
  <c r="BX38" i="19"/>
  <c r="BZ38" i="19"/>
  <c r="CA38" i="19"/>
  <c r="CX38" i="19"/>
  <c r="CY38" i="19"/>
  <c r="CZ38" i="19"/>
  <c r="DA38" i="19"/>
  <c r="DC38" i="19"/>
  <c r="DD38" i="19"/>
  <c r="EC38" i="19"/>
  <c r="ED38" i="19"/>
  <c r="EE38" i="19"/>
  <c r="EF38" i="19"/>
  <c r="EH38" i="19"/>
  <c r="EI38" i="19"/>
  <c r="FE38" i="19"/>
  <c r="FF38" i="19"/>
  <c r="FG38" i="19"/>
  <c r="FH38" i="19"/>
  <c r="FJ38" i="19"/>
  <c r="FK38" i="19"/>
  <c r="GG38" i="19"/>
  <c r="GH38" i="19"/>
  <c r="GI38" i="19"/>
  <c r="GJ38" i="19"/>
  <c r="GL38" i="19"/>
  <c r="GM38" i="19"/>
  <c r="HI38" i="19"/>
  <c r="HJ38" i="19"/>
  <c r="HK38" i="19"/>
  <c r="HL38" i="19"/>
  <c r="HN38" i="19"/>
  <c r="HO38" i="19"/>
  <c r="IK38" i="19"/>
  <c r="IL38" i="19"/>
  <c r="IM38" i="19"/>
  <c r="IN38" i="19"/>
  <c r="IP38" i="19"/>
  <c r="IQ38" i="19"/>
  <c r="JM38" i="19"/>
  <c r="JN38" i="19"/>
  <c r="JO38" i="19"/>
  <c r="JP38" i="19"/>
  <c r="JR38" i="19"/>
  <c r="JS38" i="19"/>
  <c r="KO38" i="19"/>
  <c r="KP38" i="19"/>
  <c r="KQ38" i="19"/>
  <c r="KR38" i="19"/>
  <c r="KT38" i="19"/>
  <c r="KU38" i="19"/>
  <c r="LQ38" i="19"/>
  <c r="LR38" i="19"/>
  <c r="LS38" i="19"/>
  <c r="LT38" i="19"/>
  <c r="LV38" i="19"/>
  <c r="LW38" i="19"/>
  <c r="MS38" i="19"/>
  <c r="MT38" i="19"/>
  <c r="MU38" i="19"/>
  <c r="MV38" i="19"/>
  <c r="MX38" i="19"/>
  <c r="MY38" i="19"/>
  <c r="NU38" i="19"/>
  <c r="NV38" i="19"/>
  <c r="NW38" i="19"/>
  <c r="NX38" i="19"/>
  <c r="NZ38" i="19"/>
  <c r="OA38" i="19"/>
  <c r="OW38" i="19"/>
  <c r="OX38" i="19"/>
  <c r="OY38" i="19"/>
  <c r="OZ38" i="19"/>
  <c r="PB38" i="19"/>
  <c r="PC38" i="19"/>
  <c r="PY38" i="19"/>
  <c r="PZ38" i="19"/>
  <c r="QA38" i="19"/>
  <c r="QB38" i="19"/>
  <c r="QD38" i="19"/>
  <c r="QE38" i="19"/>
  <c r="QG38" i="19"/>
  <c r="QH38" i="19"/>
  <c r="QI38" i="19"/>
  <c r="QJ38" i="19"/>
  <c r="QK38" i="19"/>
  <c r="QL38" i="19"/>
  <c r="QM38" i="19"/>
  <c r="QN38" i="19"/>
  <c r="QO38" i="19"/>
  <c r="QP38" i="19"/>
  <c r="QQ38" i="19"/>
  <c r="QR38" i="19"/>
  <c r="QS38" i="19"/>
  <c r="QT38" i="19"/>
  <c r="QU38" i="19"/>
  <c r="QV38" i="19"/>
  <c r="QW38" i="19"/>
  <c r="QX38" i="19"/>
  <c r="QY38" i="19"/>
  <c r="QZ38" i="19"/>
  <c r="AR37" i="19"/>
  <c r="AS37" i="19"/>
  <c r="AT37" i="19"/>
  <c r="AU37" i="19"/>
  <c r="AW37" i="19"/>
  <c r="AX37" i="19"/>
  <c r="BU37" i="19"/>
  <c r="BV37" i="19"/>
  <c r="BW37" i="19"/>
  <c r="BX37" i="19"/>
  <c r="BZ37" i="19"/>
  <c r="CA37" i="19"/>
  <c r="CX37" i="19"/>
  <c r="CY37" i="19"/>
  <c r="CZ37" i="19"/>
  <c r="DA37" i="19"/>
  <c r="DC37" i="19"/>
  <c r="DD37" i="19"/>
  <c r="EC37" i="19"/>
  <c r="ED37" i="19"/>
  <c r="EE37" i="19"/>
  <c r="EF37" i="19"/>
  <c r="EH37" i="19"/>
  <c r="EI37" i="19"/>
  <c r="FE37" i="19"/>
  <c r="FF37" i="19"/>
  <c r="FG37" i="19"/>
  <c r="FH37" i="19"/>
  <c r="FJ37" i="19"/>
  <c r="FK37" i="19"/>
  <c r="GG37" i="19"/>
  <c r="GH37" i="19"/>
  <c r="GI37" i="19"/>
  <c r="GJ37" i="19"/>
  <c r="GL37" i="19"/>
  <c r="GM37" i="19"/>
  <c r="HI37" i="19"/>
  <c r="HJ37" i="19"/>
  <c r="HK37" i="19"/>
  <c r="HL37" i="19"/>
  <c r="HN37" i="19"/>
  <c r="HO37" i="19"/>
  <c r="IK37" i="19"/>
  <c r="IL37" i="19"/>
  <c r="IM37" i="19"/>
  <c r="IN37" i="19"/>
  <c r="IP37" i="19"/>
  <c r="IQ37" i="19"/>
  <c r="JM37" i="19"/>
  <c r="JN37" i="19"/>
  <c r="JO37" i="19"/>
  <c r="JP37" i="19"/>
  <c r="JR37" i="19"/>
  <c r="JS37" i="19"/>
  <c r="KO37" i="19"/>
  <c r="KP37" i="19"/>
  <c r="KQ37" i="19"/>
  <c r="KR37" i="19"/>
  <c r="KT37" i="19"/>
  <c r="KU37" i="19"/>
  <c r="LQ37" i="19"/>
  <c r="LR37" i="19"/>
  <c r="LS37" i="19"/>
  <c r="LT37" i="19"/>
  <c r="LV37" i="19"/>
  <c r="LW37" i="19"/>
  <c r="MS37" i="19"/>
  <c r="MT37" i="19"/>
  <c r="MU37" i="19"/>
  <c r="MV37" i="19"/>
  <c r="MX37" i="19"/>
  <c r="MY37" i="19"/>
  <c r="NU37" i="19"/>
  <c r="NV37" i="19"/>
  <c r="NW37" i="19"/>
  <c r="NX37" i="19"/>
  <c r="NZ37" i="19"/>
  <c r="OA37" i="19"/>
  <c r="OW37" i="19"/>
  <c r="OX37" i="19"/>
  <c r="OY37" i="19"/>
  <c r="OZ37" i="19"/>
  <c r="PB37" i="19"/>
  <c r="PC37" i="19"/>
  <c r="PY37" i="19"/>
  <c r="PZ37" i="19"/>
  <c r="QA37" i="19"/>
  <c r="QB37" i="19"/>
  <c r="QD37" i="19"/>
  <c r="QE37" i="19"/>
  <c r="QG37" i="19"/>
  <c r="QH37" i="19"/>
  <c r="QI37" i="19"/>
  <c r="QJ37" i="19"/>
  <c r="QK37" i="19"/>
  <c r="QL37" i="19"/>
  <c r="QM37" i="19"/>
  <c r="QN37" i="19"/>
  <c r="QO37" i="19"/>
  <c r="QP37" i="19"/>
  <c r="QQ37" i="19"/>
  <c r="QR37" i="19"/>
  <c r="QS37" i="19"/>
  <c r="QT37" i="19"/>
  <c r="QU37" i="19"/>
  <c r="QV37" i="19"/>
  <c r="QW37" i="19"/>
  <c r="QX37" i="19"/>
  <c r="QY37" i="19"/>
  <c r="QZ37" i="19"/>
  <c r="AR22" i="21"/>
  <c r="AS22" i="21"/>
  <c r="AT22" i="21"/>
  <c r="AU22" i="21"/>
  <c r="AW22" i="21"/>
  <c r="AX22" i="21"/>
  <c r="BU22" i="21"/>
  <c r="BV22" i="21"/>
  <c r="BW22" i="21"/>
  <c r="BX22" i="21"/>
  <c r="BZ22" i="21"/>
  <c r="CA22" i="21"/>
  <c r="CX22" i="21"/>
  <c r="CY22" i="21"/>
  <c r="CZ22" i="21"/>
  <c r="DA22" i="21"/>
  <c r="DC22" i="21"/>
  <c r="DD22" i="21"/>
  <c r="EC22" i="21"/>
  <c r="ED22" i="21"/>
  <c r="EE22" i="21"/>
  <c r="EF22" i="21"/>
  <c r="EH22" i="21"/>
  <c r="EI22" i="21"/>
  <c r="FE22" i="21"/>
  <c r="FF22" i="21"/>
  <c r="FG22" i="21"/>
  <c r="FH22" i="21"/>
  <c r="FJ22" i="21"/>
  <c r="FK22" i="21"/>
  <c r="GG22" i="21"/>
  <c r="GH22" i="21"/>
  <c r="GI22" i="21"/>
  <c r="GJ22" i="21"/>
  <c r="GL22" i="21"/>
  <c r="GM22" i="21"/>
  <c r="HI22" i="21"/>
  <c r="HJ22" i="21"/>
  <c r="HK22" i="21"/>
  <c r="HL22" i="21"/>
  <c r="HN22" i="21"/>
  <c r="HO22" i="21"/>
  <c r="IK22" i="21"/>
  <c r="IL22" i="21"/>
  <c r="IM22" i="21"/>
  <c r="IN22" i="21"/>
  <c r="IP22" i="21"/>
  <c r="IQ22" i="21"/>
  <c r="JM22" i="21"/>
  <c r="JN22" i="21"/>
  <c r="JO22" i="21"/>
  <c r="JP22" i="21"/>
  <c r="JR22" i="21"/>
  <c r="JS22" i="21"/>
  <c r="KO22" i="21"/>
  <c r="KP22" i="21"/>
  <c r="KQ22" i="21"/>
  <c r="KR22" i="21"/>
  <c r="KT22" i="21"/>
  <c r="KU22" i="21"/>
  <c r="LQ22" i="21"/>
  <c r="LR22" i="21"/>
  <c r="LS22" i="21"/>
  <c r="LT22" i="21"/>
  <c r="LV22" i="21"/>
  <c r="LW22" i="21"/>
  <c r="MS22" i="21"/>
  <c r="MT22" i="21"/>
  <c r="MU22" i="21"/>
  <c r="MV22" i="21"/>
  <c r="MX22" i="21"/>
  <c r="MY22" i="21"/>
  <c r="NU22" i="21"/>
  <c r="NV22" i="21"/>
  <c r="NW22" i="21"/>
  <c r="NX22" i="21"/>
  <c r="NZ22" i="21"/>
  <c r="OA22" i="21"/>
  <c r="OW22" i="21"/>
  <c r="OX22" i="21"/>
  <c r="OY22" i="21"/>
  <c r="OZ22" i="21"/>
  <c r="PB22" i="21"/>
  <c r="PC22" i="21"/>
  <c r="PY22" i="21"/>
  <c r="PZ22" i="21"/>
  <c r="QA22" i="21"/>
  <c r="QB22" i="21"/>
  <c r="QD22" i="21"/>
  <c r="QE22" i="21"/>
  <c r="QG22" i="21"/>
  <c r="QH22" i="21"/>
  <c r="QI22" i="21"/>
  <c r="QJ22" i="21"/>
  <c r="QK22" i="21"/>
  <c r="QL22" i="21"/>
  <c r="QM22" i="21"/>
  <c r="QN22" i="21"/>
  <c r="QO22" i="21"/>
  <c r="QP22" i="21"/>
  <c r="QQ22" i="21"/>
  <c r="QR22" i="21"/>
  <c r="QS22" i="21"/>
  <c r="QT22" i="21"/>
  <c r="QU22" i="21"/>
  <c r="QV22" i="21"/>
  <c r="QW22" i="21"/>
  <c r="QX22" i="21"/>
  <c r="QY22" i="21"/>
  <c r="QZ22" i="21"/>
  <c r="AR36" i="19"/>
  <c r="AS36" i="19"/>
  <c r="AT36" i="19"/>
  <c r="AU36" i="19"/>
  <c r="AW36" i="19"/>
  <c r="AX36" i="19"/>
  <c r="BU36" i="19"/>
  <c r="BV36" i="19"/>
  <c r="BW36" i="19"/>
  <c r="BX36" i="19"/>
  <c r="BZ36" i="19"/>
  <c r="CA36" i="19"/>
  <c r="CX36" i="19"/>
  <c r="CY36" i="19"/>
  <c r="CZ36" i="19"/>
  <c r="DA36" i="19"/>
  <c r="DC36" i="19"/>
  <c r="DD36" i="19"/>
  <c r="EC36" i="19"/>
  <c r="ED36" i="19"/>
  <c r="EE36" i="19"/>
  <c r="EF36" i="19"/>
  <c r="EH36" i="19"/>
  <c r="EI36" i="19"/>
  <c r="FE36" i="19"/>
  <c r="FF36" i="19"/>
  <c r="FG36" i="19"/>
  <c r="FH36" i="19"/>
  <c r="FJ36" i="19"/>
  <c r="FK36" i="19"/>
  <c r="GG36" i="19"/>
  <c r="GH36" i="19"/>
  <c r="GI36" i="19"/>
  <c r="GJ36" i="19"/>
  <c r="GL36" i="19"/>
  <c r="GM36" i="19"/>
  <c r="HI36" i="19"/>
  <c r="HJ36" i="19"/>
  <c r="HK36" i="19"/>
  <c r="HL36" i="19"/>
  <c r="HN36" i="19"/>
  <c r="HO36" i="19"/>
  <c r="IK36" i="19"/>
  <c r="IL36" i="19"/>
  <c r="IM36" i="19"/>
  <c r="IN36" i="19"/>
  <c r="IP36" i="19"/>
  <c r="IQ36" i="19"/>
  <c r="JM36" i="19"/>
  <c r="JN36" i="19"/>
  <c r="JO36" i="19"/>
  <c r="JP36" i="19"/>
  <c r="JR36" i="19"/>
  <c r="JS36" i="19"/>
  <c r="KO36" i="19"/>
  <c r="KP36" i="19"/>
  <c r="KQ36" i="19"/>
  <c r="KR36" i="19"/>
  <c r="KT36" i="19"/>
  <c r="KU36" i="19"/>
  <c r="LQ36" i="19"/>
  <c r="LR36" i="19"/>
  <c r="LS36" i="19"/>
  <c r="LT36" i="19"/>
  <c r="LV36" i="19"/>
  <c r="LW36" i="19"/>
  <c r="MS36" i="19"/>
  <c r="MT36" i="19"/>
  <c r="MU36" i="19"/>
  <c r="MV36" i="19"/>
  <c r="MX36" i="19"/>
  <c r="MY36" i="19"/>
  <c r="NU36" i="19"/>
  <c r="NV36" i="19"/>
  <c r="NW36" i="19"/>
  <c r="NX36" i="19"/>
  <c r="NZ36" i="19"/>
  <c r="OA36" i="19"/>
  <c r="OW36" i="19"/>
  <c r="OX36" i="19"/>
  <c r="OY36" i="19"/>
  <c r="OZ36" i="19"/>
  <c r="PB36" i="19"/>
  <c r="PC36" i="19"/>
  <c r="PY36" i="19"/>
  <c r="PZ36" i="19"/>
  <c r="QA36" i="19"/>
  <c r="QB36" i="19"/>
  <c r="QD36" i="19"/>
  <c r="QE36" i="19"/>
  <c r="QG36" i="19"/>
  <c r="QH36" i="19"/>
  <c r="QI36" i="19"/>
  <c r="QJ36" i="19"/>
  <c r="QK36" i="19"/>
  <c r="QL36" i="19"/>
  <c r="QM36" i="19"/>
  <c r="QN36" i="19"/>
  <c r="QO36" i="19"/>
  <c r="QP36" i="19"/>
  <c r="QQ36" i="19"/>
  <c r="QR36" i="19"/>
  <c r="QS36" i="19"/>
  <c r="QT36" i="19"/>
  <c r="QU36" i="19"/>
  <c r="QV36" i="19"/>
  <c r="QW36" i="19"/>
  <c r="QX36" i="19"/>
  <c r="QY36" i="19"/>
  <c r="QZ36" i="19"/>
  <c r="AR34" i="19"/>
  <c r="AS34" i="19"/>
  <c r="AT34" i="19"/>
  <c r="AU34" i="19"/>
  <c r="AW34" i="19"/>
  <c r="AX34" i="19"/>
  <c r="BU34" i="19"/>
  <c r="BV34" i="19"/>
  <c r="BW34" i="19"/>
  <c r="BX34" i="19"/>
  <c r="BZ34" i="19"/>
  <c r="CA34" i="19"/>
  <c r="CX34" i="19"/>
  <c r="CY34" i="19"/>
  <c r="CZ34" i="19"/>
  <c r="DA34" i="19"/>
  <c r="DC34" i="19"/>
  <c r="DD34" i="19"/>
  <c r="EC34" i="19"/>
  <c r="ED34" i="19"/>
  <c r="EE34" i="19"/>
  <c r="EF34" i="19"/>
  <c r="EH34" i="19"/>
  <c r="EI34" i="19"/>
  <c r="FE34" i="19"/>
  <c r="FF34" i="19"/>
  <c r="FG34" i="19"/>
  <c r="FH34" i="19"/>
  <c r="FJ34" i="19"/>
  <c r="FK34" i="19"/>
  <c r="GG34" i="19"/>
  <c r="GH34" i="19"/>
  <c r="GI34" i="19"/>
  <c r="GJ34" i="19"/>
  <c r="GL34" i="19"/>
  <c r="GM34" i="19"/>
  <c r="HI34" i="19"/>
  <c r="HJ34" i="19"/>
  <c r="HK34" i="19"/>
  <c r="HL34" i="19"/>
  <c r="HN34" i="19"/>
  <c r="HO34" i="19"/>
  <c r="IK34" i="19"/>
  <c r="IL34" i="19"/>
  <c r="IM34" i="19"/>
  <c r="IN34" i="19"/>
  <c r="IP34" i="19"/>
  <c r="IQ34" i="19"/>
  <c r="JM34" i="19"/>
  <c r="JN34" i="19"/>
  <c r="JO34" i="19"/>
  <c r="JP34" i="19"/>
  <c r="JR34" i="19"/>
  <c r="JS34" i="19"/>
  <c r="KO34" i="19"/>
  <c r="KP34" i="19"/>
  <c r="KQ34" i="19"/>
  <c r="KR34" i="19"/>
  <c r="KT34" i="19"/>
  <c r="KU34" i="19"/>
  <c r="LQ34" i="19"/>
  <c r="LR34" i="19"/>
  <c r="LS34" i="19"/>
  <c r="LT34" i="19"/>
  <c r="LV34" i="19"/>
  <c r="LW34" i="19"/>
  <c r="MS34" i="19"/>
  <c r="MT34" i="19"/>
  <c r="MU34" i="19"/>
  <c r="MV34" i="19"/>
  <c r="MX34" i="19"/>
  <c r="MY34" i="19"/>
  <c r="NU34" i="19"/>
  <c r="NV34" i="19"/>
  <c r="NW34" i="19"/>
  <c r="NX34" i="19"/>
  <c r="NZ34" i="19"/>
  <c r="OA34" i="19"/>
  <c r="OW34" i="19"/>
  <c r="OX34" i="19"/>
  <c r="OY34" i="19"/>
  <c r="OZ34" i="19"/>
  <c r="PB34" i="19"/>
  <c r="PC34" i="19"/>
  <c r="PY34" i="19"/>
  <c r="PZ34" i="19"/>
  <c r="QA34" i="19"/>
  <c r="QB34" i="19"/>
  <c r="QD34" i="19"/>
  <c r="QE34" i="19"/>
  <c r="QG34" i="19"/>
  <c r="QH34" i="19"/>
  <c r="QI34" i="19"/>
  <c r="QJ34" i="19"/>
  <c r="QK34" i="19"/>
  <c r="QL34" i="19"/>
  <c r="QM34" i="19"/>
  <c r="QN34" i="19"/>
  <c r="QO34" i="19"/>
  <c r="QP34" i="19"/>
  <c r="QQ34" i="19"/>
  <c r="QR34" i="19"/>
  <c r="QS34" i="19"/>
  <c r="QT34" i="19"/>
  <c r="QU34" i="19"/>
  <c r="QV34" i="19"/>
  <c r="QW34" i="19"/>
  <c r="QX34" i="19"/>
  <c r="QY34" i="19"/>
  <c r="QZ34" i="19"/>
  <c r="AR21" i="26"/>
  <c r="AS21" i="26"/>
  <c r="AT21" i="26"/>
  <c r="AU21" i="26"/>
  <c r="AW21" i="26"/>
  <c r="AX21" i="26"/>
  <c r="BU21" i="26"/>
  <c r="BV21" i="26"/>
  <c r="BW21" i="26"/>
  <c r="BX21" i="26"/>
  <c r="BZ21" i="26"/>
  <c r="CA21" i="26"/>
  <c r="CX21" i="26"/>
  <c r="CY21" i="26"/>
  <c r="CZ21" i="26"/>
  <c r="DA21" i="26"/>
  <c r="DC21" i="26"/>
  <c r="DD21" i="26"/>
  <c r="EC21" i="26"/>
  <c r="ED21" i="26"/>
  <c r="EE21" i="26"/>
  <c r="EF21" i="26"/>
  <c r="EH21" i="26"/>
  <c r="EI21" i="26"/>
  <c r="FE21" i="26"/>
  <c r="FF21" i="26"/>
  <c r="FG21" i="26"/>
  <c r="FH21" i="26"/>
  <c r="FJ21" i="26"/>
  <c r="FK21" i="26"/>
  <c r="GG21" i="26"/>
  <c r="GH21" i="26"/>
  <c r="GI21" i="26"/>
  <c r="GJ21" i="26"/>
  <c r="GL21" i="26"/>
  <c r="GM21" i="26"/>
  <c r="HI21" i="26"/>
  <c r="HJ21" i="26"/>
  <c r="HK21" i="26"/>
  <c r="HL21" i="26"/>
  <c r="HN21" i="26"/>
  <c r="HO21" i="26"/>
  <c r="IK21" i="26"/>
  <c r="IL21" i="26"/>
  <c r="IM21" i="26"/>
  <c r="IN21" i="26"/>
  <c r="IP21" i="26"/>
  <c r="IQ21" i="26"/>
  <c r="JM21" i="26"/>
  <c r="JN21" i="26"/>
  <c r="JO21" i="26"/>
  <c r="JP21" i="26"/>
  <c r="JR21" i="26"/>
  <c r="JS21" i="26"/>
  <c r="KO21" i="26"/>
  <c r="KP21" i="26"/>
  <c r="KQ21" i="26"/>
  <c r="KR21" i="26"/>
  <c r="KT21" i="26"/>
  <c r="KU21" i="26"/>
  <c r="LQ21" i="26"/>
  <c r="LR21" i="26"/>
  <c r="LS21" i="26"/>
  <c r="LT21" i="26"/>
  <c r="LV21" i="26"/>
  <c r="LW21" i="26"/>
  <c r="MS21" i="26"/>
  <c r="MT21" i="26"/>
  <c r="MU21" i="26"/>
  <c r="MV21" i="26"/>
  <c r="MX21" i="26"/>
  <c r="MY21" i="26"/>
  <c r="NU21" i="26"/>
  <c r="NV21" i="26"/>
  <c r="NW21" i="26"/>
  <c r="NX21" i="26"/>
  <c r="NZ21" i="26"/>
  <c r="OA21" i="26"/>
  <c r="OW21" i="26"/>
  <c r="OX21" i="26"/>
  <c r="OY21" i="26"/>
  <c r="OZ21" i="26"/>
  <c r="PB21" i="26"/>
  <c r="PC21" i="26"/>
  <c r="PY21" i="26"/>
  <c r="PZ21" i="26"/>
  <c r="QA21" i="26"/>
  <c r="QB21" i="26"/>
  <c r="QD21" i="26"/>
  <c r="QE21" i="26"/>
  <c r="QG21" i="26"/>
  <c r="QH21" i="26"/>
  <c r="QI21" i="26"/>
  <c r="QJ21" i="26"/>
  <c r="QK21" i="26"/>
  <c r="QL21" i="26"/>
  <c r="QM21" i="26"/>
  <c r="QN21" i="26"/>
  <c r="QO21" i="26"/>
  <c r="QP21" i="26"/>
  <c r="QQ21" i="26"/>
  <c r="QR21" i="26"/>
  <c r="QS21" i="26"/>
  <c r="QT21" i="26"/>
  <c r="QU21" i="26"/>
  <c r="QV21" i="26"/>
  <c r="QW21" i="26"/>
  <c r="QX21" i="26"/>
  <c r="QY21" i="26"/>
  <c r="QZ21" i="26"/>
  <c r="AR20" i="26"/>
  <c r="AS20" i="26"/>
  <c r="AT20" i="26"/>
  <c r="AU20" i="26"/>
  <c r="AW20" i="26"/>
  <c r="AX20" i="26"/>
  <c r="BU20" i="26"/>
  <c r="BV20" i="26"/>
  <c r="BW20" i="26"/>
  <c r="BX20" i="26"/>
  <c r="BZ20" i="26"/>
  <c r="CA20" i="26"/>
  <c r="CX20" i="26"/>
  <c r="CY20" i="26"/>
  <c r="CZ20" i="26"/>
  <c r="DA20" i="26"/>
  <c r="DC20" i="26"/>
  <c r="DD20" i="26"/>
  <c r="EC20" i="26"/>
  <c r="ED20" i="26"/>
  <c r="EE20" i="26"/>
  <c r="EF20" i="26"/>
  <c r="EH20" i="26"/>
  <c r="EI20" i="26"/>
  <c r="FE20" i="26"/>
  <c r="FF20" i="26"/>
  <c r="FG20" i="26"/>
  <c r="FH20" i="26"/>
  <c r="FJ20" i="26"/>
  <c r="FK20" i="26"/>
  <c r="GG20" i="26"/>
  <c r="GH20" i="26"/>
  <c r="GI20" i="26"/>
  <c r="GJ20" i="26"/>
  <c r="GL20" i="26"/>
  <c r="GM20" i="26"/>
  <c r="HI20" i="26"/>
  <c r="HJ20" i="26"/>
  <c r="HK20" i="26"/>
  <c r="HL20" i="26"/>
  <c r="HN20" i="26"/>
  <c r="HO20" i="26"/>
  <c r="IK20" i="26"/>
  <c r="IL20" i="26"/>
  <c r="IM20" i="26"/>
  <c r="IN20" i="26"/>
  <c r="IP20" i="26"/>
  <c r="IQ20" i="26"/>
  <c r="JM20" i="26"/>
  <c r="JN20" i="26"/>
  <c r="JO20" i="26"/>
  <c r="JP20" i="26"/>
  <c r="JR20" i="26"/>
  <c r="JS20" i="26"/>
  <c r="KO20" i="26"/>
  <c r="KP20" i="26"/>
  <c r="KQ20" i="26"/>
  <c r="KR20" i="26"/>
  <c r="KT20" i="26"/>
  <c r="KU20" i="26"/>
  <c r="LQ20" i="26"/>
  <c r="LR20" i="26"/>
  <c r="LS20" i="26"/>
  <c r="LT20" i="26"/>
  <c r="LV20" i="26"/>
  <c r="LW20" i="26"/>
  <c r="MS20" i="26"/>
  <c r="MT20" i="26"/>
  <c r="MU20" i="26"/>
  <c r="MV20" i="26"/>
  <c r="MX20" i="26"/>
  <c r="MY20" i="26"/>
  <c r="NU20" i="26"/>
  <c r="NV20" i="26"/>
  <c r="NW20" i="26"/>
  <c r="NX20" i="26"/>
  <c r="NZ20" i="26"/>
  <c r="OA20" i="26"/>
  <c r="OW20" i="26"/>
  <c r="OX20" i="26"/>
  <c r="OY20" i="26"/>
  <c r="OZ20" i="26"/>
  <c r="PB20" i="26"/>
  <c r="PC20" i="26"/>
  <c r="PY20" i="26"/>
  <c r="PZ20" i="26"/>
  <c r="QA20" i="26"/>
  <c r="QB20" i="26"/>
  <c r="QD20" i="26"/>
  <c r="QE20" i="26"/>
  <c r="QG20" i="26"/>
  <c r="QH20" i="26"/>
  <c r="QI20" i="26"/>
  <c r="QJ20" i="26"/>
  <c r="QK20" i="26"/>
  <c r="QL20" i="26"/>
  <c r="QM20" i="26"/>
  <c r="QN20" i="26"/>
  <c r="QO20" i="26"/>
  <c r="QP20" i="26"/>
  <c r="QQ20" i="26"/>
  <c r="QR20" i="26"/>
  <c r="QS20" i="26"/>
  <c r="QT20" i="26"/>
  <c r="QU20" i="26"/>
  <c r="QV20" i="26"/>
  <c r="QW20" i="26"/>
  <c r="QX20" i="26"/>
  <c r="QY20" i="26"/>
  <c r="QZ20" i="26"/>
  <c r="AO28" i="22"/>
  <c r="AP28" i="22"/>
  <c r="AQ28" i="22"/>
  <c r="AU28" i="22" s="1"/>
  <c r="AR28" i="22"/>
  <c r="AS28" i="22"/>
  <c r="AT28" i="22"/>
  <c r="AV28" i="22"/>
  <c r="AW28" i="22"/>
  <c r="AX28" i="22"/>
  <c r="BP28" i="22"/>
  <c r="BQ28" i="22"/>
  <c r="BR28" i="22"/>
  <c r="BV28" i="22" s="1"/>
  <c r="BS28" i="22"/>
  <c r="BT28" i="22"/>
  <c r="BU28" i="22"/>
  <c r="BW28" i="22"/>
  <c r="BX28" i="22"/>
  <c r="BY28" i="22"/>
  <c r="CQ28" i="22"/>
  <c r="CR28" i="22"/>
  <c r="CS28" i="22"/>
  <c r="CT28" i="22"/>
  <c r="CU28" i="22"/>
  <c r="CV28" i="22"/>
  <c r="CX28" i="22"/>
  <c r="CY28" i="22"/>
  <c r="CZ28" i="22"/>
  <c r="DX28" i="22"/>
  <c r="DY28" i="22"/>
  <c r="DZ28" i="22"/>
  <c r="EA28" i="22"/>
  <c r="EB28" i="22"/>
  <c r="EC28" i="22"/>
  <c r="EE28" i="22"/>
  <c r="EF28" i="22"/>
  <c r="EG28" i="22"/>
  <c r="EH28" i="22"/>
  <c r="EI28" i="22"/>
  <c r="EJ28" i="22"/>
  <c r="FF28" i="22"/>
  <c r="FG28" i="22"/>
  <c r="FH28" i="22"/>
  <c r="FI28" i="22"/>
  <c r="FJ28" i="22"/>
  <c r="FK28" i="22"/>
  <c r="FM28" i="22"/>
  <c r="FN28" i="22"/>
  <c r="FO28" i="22"/>
  <c r="FP28" i="22"/>
  <c r="FQ28" i="22"/>
  <c r="FR28" i="22"/>
  <c r="GN28" i="22"/>
  <c r="GO28" i="22"/>
  <c r="GP28" i="22"/>
  <c r="GQ28" i="22"/>
  <c r="GR28" i="22"/>
  <c r="GS28" i="22"/>
  <c r="GU28" i="22"/>
  <c r="GV28" i="22"/>
  <c r="GW28" i="22"/>
  <c r="GX28" i="22"/>
  <c r="GY28" i="22"/>
  <c r="GZ28" i="22"/>
  <c r="HV28" i="22"/>
  <c r="HW28" i="22"/>
  <c r="HX28" i="22"/>
  <c r="HY28" i="22"/>
  <c r="HZ28" i="22"/>
  <c r="IA28" i="22"/>
  <c r="IC28" i="22"/>
  <c r="ID28" i="22"/>
  <c r="IE28" i="22"/>
  <c r="IF28" i="22"/>
  <c r="IG28" i="22"/>
  <c r="IH28" i="22"/>
  <c r="JD28" i="22"/>
  <c r="JE28" i="22"/>
  <c r="JF28" i="22"/>
  <c r="JG28" i="22"/>
  <c r="JH28" i="22"/>
  <c r="JI28" i="22"/>
  <c r="JK28" i="22"/>
  <c r="JL28" i="22"/>
  <c r="JM28" i="22"/>
  <c r="JN28" i="22"/>
  <c r="JO28" i="22"/>
  <c r="JP28" i="22"/>
  <c r="KL28" i="22"/>
  <c r="KM28" i="22"/>
  <c r="KN28" i="22"/>
  <c r="KO28" i="22"/>
  <c r="KP28" i="22"/>
  <c r="KQ28" i="22"/>
  <c r="KS28" i="22"/>
  <c r="KT28" i="22"/>
  <c r="KU28" i="22"/>
  <c r="KV28" i="22"/>
  <c r="KW28" i="22"/>
  <c r="KX28" i="22"/>
  <c r="LT28" i="22"/>
  <c r="LU28" i="22"/>
  <c r="LV28" i="22"/>
  <c r="LW28" i="22"/>
  <c r="LX28" i="22"/>
  <c r="LY28" i="22"/>
  <c r="MA28" i="22"/>
  <c r="MB28" i="22"/>
  <c r="MC28" i="22"/>
  <c r="MD28" i="22"/>
  <c r="ME28" i="22"/>
  <c r="MF28" i="22"/>
  <c r="NB28" i="22"/>
  <c r="NC28" i="22"/>
  <c r="ND28" i="22"/>
  <c r="NE28" i="22"/>
  <c r="NF28" i="22"/>
  <c r="NG28" i="22"/>
  <c r="NI28" i="22"/>
  <c r="NJ28" i="22"/>
  <c r="NK28" i="22"/>
  <c r="NL28" i="22"/>
  <c r="NM28" i="22"/>
  <c r="NN28" i="22"/>
  <c r="OJ28" i="22"/>
  <c r="OK28" i="22"/>
  <c r="OL28" i="22"/>
  <c r="OM28" i="22"/>
  <c r="ON28" i="22"/>
  <c r="OO28" i="22"/>
  <c r="OQ28" i="22"/>
  <c r="OR28" i="22"/>
  <c r="OS28" i="22"/>
  <c r="OT28" i="22"/>
  <c r="OU28" i="22"/>
  <c r="OV28" i="22"/>
  <c r="PR28" i="22"/>
  <c r="PS28" i="22"/>
  <c r="PT28" i="22"/>
  <c r="PU28" i="22"/>
  <c r="PV28" i="22"/>
  <c r="PW28" i="22"/>
  <c r="PY28" i="22"/>
  <c r="PZ28" i="22"/>
  <c r="QA28" i="22"/>
  <c r="QB28" i="22"/>
  <c r="QC28" i="22"/>
  <c r="QD28" i="22"/>
  <c r="QZ28" i="22"/>
  <c r="RA28" i="22"/>
  <c r="RB28" i="22"/>
  <c r="RC28" i="22"/>
  <c r="RD28" i="22"/>
  <c r="RE28" i="22"/>
  <c r="RG28" i="22"/>
  <c r="RH28" i="22"/>
  <c r="RI28" i="22"/>
  <c r="RJ28" i="22"/>
  <c r="RK28" i="22"/>
  <c r="RL28" i="22"/>
  <c r="SH28" i="22"/>
  <c r="SI28" i="22"/>
  <c r="SJ28" i="22"/>
  <c r="SK28" i="22"/>
  <c r="SL28" i="22"/>
  <c r="SM28" i="22"/>
  <c r="SO28" i="22"/>
  <c r="SP28" i="22"/>
  <c r="SQ28" i="22"/>
  <c r="SR28" i="22"/>
  <c r="SS28" i="22"/>
  <c r="ST28" i="22"/>
  <c r="SV28" i="22"/>
  <c r="SW28" i="22"/>
  <c r="SX28" i="22"/>
  <c r="TL28" i="22" s="1"/>
  <c r="SY28" i="22"/>
  <c r="TM28" i="22" s="1"/>
  <c r="SZ28" i="22"/>
  <c r="TA28" i="22"/>
  <c r="TB28" i="22"/>
  <c r="TC28" i="22"/>
  <c r="TD28" i="22"/>
  <c r="TP28" i="22" s="1"/>
  <c r="TE28" i="22"/>
  <c r="TF28" i="22"/>
  <c r="TG28" i="22"/>
  <c r="TH28" i="22"/>
  <c r="TS28" i="22" s="1"/>
  <c r="TI28" i="22"/>
  <c r="TT28" i="22" s="1"/>
  <c r="TJ28" i="22"/>
  <c r="TO28" i="22"/>
  <c r="AO19" i="22"/>
  <c r="AP19" i="22"/>
  <c r="AQ19" i="22"/>
  <c r="AU19" i="22" s="1"/>
  <c r="AR19" i="22"/>
  <c r="AS19" i="22"/>
  <c r="AT19" i="22"/>
  <c r="AV19" i="22"/>
  <c r="AW19" i="22"/>
  <c r="AX19" i="22"/>
  <c r="BP19" i="22"/>
  <c r="BQ19" i="22"/>
  <c r="BR19" i="22"/>
  <c r="BV19" i="22" s="1"/>
  <c r="BS19" i="22"/>
  <c r="BT19" i="22"/>
  <c r="BU19" i="22"/>
  <c r="BW19" i="22"/>
  <c r="BX19" i="22"/>
  <c r="BY19" i="22"/>
  <c r="CQ19" i="22"/>
  <c r="CR19" i="22"/>
  <c r="CS19" i="22"/>
  <c r="CT19" i="22"/>
  <c r="CU19" i="22"/>
  <c r="CV19" i="22"/>
  <c r="CX19" i="22"/>
  <c r="CY19" i="22"/>
  <c r="CZ19" i="22"/>
  <c r="DX19" i="22"/>
  <c r="DY19" i="22"/>
  <c r="DZ19" i="22"/>
  <c r="EA19" i="22"/>
  <c r="EB19" i="22"/>
  <c r="EC19" i="22"/>
  <c r="EE19" i="22"/>
  <c r="EF19" i="22"/>
  <c r="EG19" i="22"/>
  <c r="EH19" i="22"/>
  <c r="EI19" i="22"/>
  <c r="EJ19" i="22"/>
  <c r="FF19" i="22"/>
  <c r="FG19" i="22"/>
  <c r="FH19" i="22"/>
  <c r="FI19" i="22"/>
  <c r="FJ19" i="22"/>
  <c r="FK19" i="22"/>
  <c r="FM19" i="22"/>
  <c r="FN19" i="22"/>
  <c r="FO19" i="22"/>
  <c r="FP19" i="22"/>
  <c r="FQ19" i="22"/>
  <c r="FR19" i="22"/>
  <c r="GN19" i="22"/>
  <c r="GO19" i="22"/>
  <c r="GP19" i="22"/>
  <c r="GQ19" i="22"/>
  <c r="GR19" i="22"/>
  <c r="GS19" i="22"/>
  <c r="GU19" i="22"/>
  <c r="GV19" i="22"/>
  <c r="GW19" i="22"/>
  <c r="GX19" i="22"/>
  <c r="GY19" i="22"/>
  <c r="GZ19" i="22"/>
  <c r="HV19" i="22"/>
  <c r="HW19" i="22"/>
  <c r="HX19" i="22"/>
  <c r="HY19" i="22"/>
  <c r="HZ19" i="22"/>
  <c r="IA19" i="22"/>
  <c r="IC19" i="22"/>
  <c r="ID19" i="22"/>
  <c r="IE19" i="22"/>
  <c r="IF19" i="22"/>
  <c r="IG19" i="22"/>
  <c r="IH19" i="22"/>
  <c r="JD19" i="22"/>
  <c r="JE19" i="22"/>
  <c r="JF19" i="22"/>
  <c r="JG19" i="22"/>
  <c r="JH19" i="22"/>
  <c r="JI19" i="22"/>
  <c r="JK19" i="22"/>
  <c r="JL19" i="22"/>
  <c r="JM19" i="22"/>
  <c r="JN19" i="22"/>
  <c r="JO19" i="22"/>
  <c r="JP19" i="22"/>
  <c r="KL19" i="22"/>
  <c r="KM19" i="22"/>
  <c r="KN19" i="22"/>
  <c r="KO19" i="22"/>
  <c r="KP19" i="22"/>
  <c r="KQ19" i="22"/>
  <c r="KS19" i="22"/>
  <c r="KT19" i="22"/>
  <c r="KU19" i="22"/>
  <c r="KV19" i="22"/>
  <c r="KW19" i="22"/>
  <c r="KX19" i="22"/>
  <c r="LT19" i="22"/>
  <c r="LU19" i="22"/>
  <c r="LV19" i="22"/>
  <c r="LW19" i="22"/>
  <c r="LX19" i="22"/>
  <c r="LY19" i="22"/>
  <c r="MA19" i="22"/>
  <c r="MB19" i="22"/>
  <c r="MC19" i="22"/>
  <c r="MD19" i="22"/>
  <c r="ME19" i="22"/>
  <c r="MF19" i="22"/>
  <c r="NB19" i="22"/>
  <c r="NC19" i="22"/>
  <c r="ND19" i="22"/>
  <c r="NE19" i="22"/>
  <c r="NF19" i="22"/>
  <c r="NG19" i="22"/>
  <c r="NI19" i="22"/>
  <c r="NJ19" i="22"/>
  <c r="NK19" i="22"/>
  <c r="NL19" i="22"/>
  <c r="NM19" i="22"/>
  <c r="NN19" i="22"/>
  <c r="OJ19" i="22"/>
  <c r="OK19" i="22"/>
  <c r="OL19" i="22"/>
  <c r="OM19" i="22"/>
  <c r="ON19" i="22"/>
  <c r="OO19" i="22"/>
  <c r="OQ19" i="22"/>
  <c r="OR19" i="22"/>
  <c r="OS19" i="22"/>
  <c r="OT19" i="22"/>
  <c r="OU19" i="22"/>
  <c r="OV19" i="22"/>
  <c r="PR19" i="22"/>
  <c r="PS19" i="22"/>
  <c r="PT19" i="22"/>
  <c r="PU19" i="22"/>
  <c r="PV19" i="22"/>
  <c r="PW19" i="22"/>
  <c r="PY19" i="22"/>
  <c r="PZ19" i="22"/>
  <c r="QA19" i="22"/>
  <c r="QB19" i="22"/>
  <c r="QC19" i="22"/>
  <c r="QD19" i="22"/>
  <c r="QZ19" i="22"/>
  <c r="RA19" i="22"/>
  <c r="RB19" i="22"/>
  <c r="RC19" i="22"/>
  <c r="RD19" i="22"/>
  <c r="RE19" i="22"/>
  <c r="RG19" i="22"/>
  <c r="RH19" i="22"/>
  <c r="RI19" i="22"/>
  <c r="RJ19" i="22"/>
  <c r="RK19" i="22"/>
  <c r="RL19" i="22"/>
  <c r="SH19" i="22"/>
  <c r="SI19" i="22"/>
  <c r="SJ19" i="22"/>
  <c r="SK19" i="22"/>
  <c r="SL19" i="22"/>
  <c r="SM19" i="22"/>
  <c r="SO19" i="22"/>
  <c r="SP19" i="22"/>
  <c r="SQ19" i="22"/>
  <c r="SR19" i="22"/>
  <c r="SS19" i="22"/>
  <c r="ST19" i="22"/>
  <c r="SV19" i="22"/>
  <c r="SW19" i="22"/>
  <c r="SX19" i="22"/>
  <c r="TL19" i="22" s="1"/>
  <c r="SY19" i="22"/>
  <c r="TM19" i="22" s="1"/>
  <c r="SZ19" i="22"/>
  <c r="TA19" i="22"/>
  <c r="TB19" i="22"/>
  <c r="TC19" i="22"/>
  <c r="TO19" i="22" s="1"/>
  <c r="TD19" i="22"/>
  <c r="TP19" i="22" s="1"/>
  <c r="TE19" i="22"/>
  <c r="TF19" i="22"/>
  <c r="TG19" i="22"/>
  <c r="TH19" i="22"/>
  <c r="TS19" i="22" s="1"/>
  <c r="TI19" i="22"/>
  <c r="TT19" i="22" s="1"/>
  <c r="TJ19" i="22"/>
  <c r="AO38" i="4"/>
  <c r="AP38" i="4"/>
  <c r="AQ38" i="4"/>
  <c r="AU38" i="4" s="1"/>
  <c r="AR38" i="4"/>
  <c r="AS38" i="4"/>
  <c r="AT38" i="4"/>
  <c r="AV38" i="4"/>
  <c r="AW38" i="4"/>
  <c r="AX38" i="4"/>
  <c r="BP38" i="4"/>
  <c r="BQ38" i="4"/>
  <c r="BR38" i="4"/>
  <c r="BV38" i="4" s="1"/>
  <c r="BS38" i="4"/>
  <c r="BT38" i="4"/>
  <c r="BU38" i="4"/>
  <c r="BW38" i="4"/>
  <c r="BX38" i="4"/>
  <c r="BY38" i="4"/>
  <c r="CQ38" i="4"/>
  <c r="CR38" i="4"/>
  <c r="CS38" i="4"/>
  <c r="CT38" i="4"/>
  <c r="CU38" i="4"/>
  <c r="CV38" i="4"/>
  <c r="CX38" i="4"/>
  <c r="CY38" i="4"/>
  <c r="CZ38" i="4"/>
  <c r="DX38" i="4"/>
  <c r="DY38" i="4"/>
  <c r="DZ38" i="4"/>
  <c r="EA38" i="4"/>
  <c r="EB38" i="4"/>
  <c r="EC38" i="4"/>
  <c r="EE38" i="4"/>
  <c r="EF38" i="4"/>
  <c r="EG38" i="4"/>
  <c r="EH38" i="4"/>
  <c r="EI38" i="4"/>
  <c r="EJ38" i="4"/>
  <c r="FF38" i="4"/>
  <c r="FG38" i="4"/>
  <c r="FH38" i="4"/>
  <c r="FI38" i="4"/>
  <c r="FJ38" i="4"/>
  <c r="FK38" i="4"/>
  <c r="FM38" i="4"/>
  <c r="FN38" i="4"/>
  <c r="FO38" i="4"/>
  <c r="FP38" i="4"/>
  <c r="FQ38" i="4"/>
  <c r="FR38" i="4"/>
  <c r="GN38" i="4"/>
  <c r="GO38" i="4"/>
  <c r="GP38" i="4"/>
  <c r="GQ38" i="4"/>
  <c r="GR38" i="4"/>
  <c r="GS38" i="4"/>
  <c r="GU38" i="4"/>
  <c r="GV38" i="4"/>
  <c r="GW38" i="4"/>
  <c r="GX38" i="4"/>
  <c r="GY38" i="4"/>
  <c r="GZ38" i="4"/>
  <c r="HV38" i="4"/>
  <c r="HW38" i="4"/>
  <c r="HX38" i="4"/>
  <c r="HY38" i="4"/>
  <c r="HZ38" i="4"/>
  <c r="IA38" i="4"/>
  <c r="IC38" i="4"/>
  <c r="ID38" i="4"/>
  <c r="IE38" i="4"/>
  <c r="IF38" i="4"/>
  <c r="IG38" i="4"/>
  <c r="IH38" i="4"/>
  <c r="JD38" i="4"/>
  <c r="JE38" i="4"/>
  <c r="JF38" i="4"/>
  <c r="JG38" i="4"/>
  <c r="JH38" i="4"/>
  <c r="JI38" i="4"/>
  <c r="JK38" i="4"/>
  <c r="JL38" i="4"/>
  <c r="JM38" i="4"/>
  <c r="JN38" i="4"/>
  <c r="JO38" i="4"/>
  <c r="JP38" i="4"/>
  <c r="KL38" i="4"/>
  <c r="KM38" i="4"/>
  <c r="KN38" i="4"/>
  <c r="KO38" i="4"/>
  <c r="KP38" i="4"/>
  <c r="KQ38" i="4"/>
  <c r="KS38" i="4"/>
  <c r="KT38" i="4"/>
  <c r="KU38" i="4"/>
  <c r="KV38" i="4"/>
  <c r="KW38" i="4"/>
  <c r="KX38" i="4"/>
  <c r="LT38" i="4"/>
  <c r="LU38" i="4"/>
  <c r="LV38" i="4"/>
  <c r="LW38" i="4"/>
  <c r="LX38" i="4"/>
  <c r="LY38" i="4"/>
  <c r="MA38" i="4"/>
  <c r="MB38" i="4"/>
  <c r="MC38" i="4"/>
  <c r="MD38" i="4"/>
  <c r="ME38" i="4"/>
  <c r="MF38" i="4"/>
  <c r="NB38" i="4"/>
  <c r="NC38" i="4"/>
  <c r="ND38" i="4"/>
  <c r="NE38" i="4"/>
  <c r="NF38" i="4"/>
  <c r="NG38" i="4"/>
  <c r="NI38" i="4"/>
  <c r="NJ38" i="4"/>
  <c r="NK38" i="4"/>
  <c r="NL38" i="4"/>
  <c r="NM38" i="4"/>
  <c r="NN38" i="4"/>
  <c r="OJ38" i="4"/>
  <c r="OK38" i="4"/>
  <c r="OL38" i="4"/>
  <c r="OM38" i="4"/>
  <c r="ON38" i="4"/>
  <c r="OO38" i="4"/>
  <c r="OQ38" i="4"/>
  <c r="OR38" i="4"/>
  <c r="OS38" i="4"/>
  <c r="OT38" i="4"/>
  <c r="OU38" i="4"/>
  <c r="OV38" i="4"/>
  <c r="PR38" i="4"/>
  <c r="PS38" i="4"/>
  <c r="PT38" i="4"/>
  <c r="PU38" i="4"/>
  <c r="PV38" i="4"/>
  <c r="PW38" i="4"/>
  <c r="PY38" i="4"/>
  <c r="PZ38" i="4"/>
  <c r="QA38" i="4"/>
  <c r="QB38" i="4"/>
  <c r="QC38" i="4"/>
  <c r="QD38" i="4"/>
  <c r="QZ38" i="4"/>
  <c r="RA38" i="4"/>
  <c r="RB38" i="4"/>
  <c r="RC38" i="4"/>
  <c r="RD38" i="4"/>
  <c r="RE38" i="4"/>
  <c r="RG38" i="4"/>
  <c r="RH38" i="4"/>
  <c r="RI38" i="4"/>
  <c r="RJ38" i="4"/>
  <c r="RK38" i="4"/>
  <c r="RL38" i="4"/>
  <c r="SH38" i="4"/>
  <c r="SI38" i="4"/>
  <c r="SJ38" i="4"/>
  <c r="SK38" i="4"/>
  <c r="SL38" i="4"/>
  <c r="SM38" i="4"/>
  <c r="SO38" i="4"/>
  <c r="SP38" i="4"/>
  <c r="SQ38" i="4"/>
  <c r="SR38" i="4"/>
  <c r="SS38" i="4"/>
  <c r="ST38" i="4"/>
  <c r="SV38" i="4"/>
  <c r="SW38" i="4"/>
  <c r="SX38" i="4"/>
  <c r="TL38" i="4" s="1"/>
  <c r="SY38" i="4"/>
  <c r="TM38" i="4" s="1"/>
  <c r="SZ38" i="4"/>
  <c r="TA38" i="4"/>
  <c r="TB38" i="4"/>
  <c r="TC38" i="4"/>
  <c r="TO38" i="4" s="1"/>
  <c r="TD38" i="4"/>
  <c r="TP38" i="4" s="1"/>
  <c r="TE38" i="4"/>
  <c r="TF38" i="4"/>
  <c r="TG38" i="4"/>
  <c r="TH38" i="4"/>
  <c r="TS38" i="4" s="1"/>
  <c r="TI38" i="4"/>
  <c r="TT38" i="4" s="1"/>
  <c r="TJ38" i="4"/>
  <c r="AO40" i="4"/>
  <c r="AP40" i="4"/>
  <c r="AQ40" i="4"/>
  <c r="AR40" i="4"/>
  <c r="AS40" i="4"/>
  <c r="AT40" i="4"/>
  <c r="AV40" i="4"/>
  <c r="AW40" i="4"/>
  <c r="AX40" i="4"/>
  <c r="BP40" i="4"/>
  <c r="BQ40" i="4"/>
  <c r="BR40" i="4"/>
  <c r="BV40" i="4" s="1"/>
  <c r="BS40" i="4"/>
  <c r="BT40" i="4"/>
  <c r="BU40" i="4"/>
  <c r="BW40" i="4"/>
  <c r="BX40" i="4"/>
  <c r="BY40" i="4"/>
  <c r="CQ40" i="4"/>
  <c r="CR40" i="4"/>
  <c r="CS40" i="4"/>
  <c r="CT40" i="4"/>
  <c r="CU40" i="4"/>
  <c r="CV40" i="4"/>
  <c r="CX40" i="4"/>
  <c r="CY40" i="4"/>
  <c r="CZ40" i="4"/>
  <c r="DX40" i="4"/>
  <c r="DY40" i="4"/>
  <c r="DZ40" i="4"/>
  <c r="EA40" i="4"/>
  <c r="EB40" i="4"/>
  <c r="EC40" i="4"/>
  <c r="EE40" i="4"/>
  <c r="EF40" i="4"/>
  <c r="EG40" i="4"/>
  <c r="EH40" i="4"/>
  <c r="EI40" i="4"/>
  <c r="EJ40" i="4"/>
  <c r="FF40" i="4"/>
  <c r="FG40" i="4"/>
  <c r="FH40" i="4"/>
  <c r="FI40" i="4"/>
  <c r="FJ40" i="4"/>
  <c r="FK40" i="4"/>
  <c r="FL40" i="4" s="1"/>
  <c r="FM40" i="4"/>
  <c r="FN40" i="4"/>
  <c r="FO40" i="4"/>
  <c r="FP40" i="4"/>
  <c r="FQ40" i="4"/>
  <c r="FR40" i="4"/>
  <c r="GN40" i="4"/>
  <c r="GO40" i="4"/>
  <c r="GP40" i="4"/>
  <c r="GQ40" i="4"/>
  <c r="GR40" i="4"/>
  <c r="GS40" i="4"/>
  <c r="GU40" i="4"/>
  <c r="GV40" i="4"/>
  <c r="GW40" i="4"/>
  <c r="GX40" i="4"/>
  <c r="GY40" i="4"/>
  <c r="GZ40" i="4"/>
  <c r="HV40" i="4"/>
  <c r="HW40" i="4"/>
  <c r="HX40" i="4"/>
  <c r="HY40" i="4"/>
  <c r="HZ40" i="4"/>
  <c r="IA40" i="4"/>
  <c r="IC40" i="4"/>
  <c r="ID40" i="4"/>
  <c r="IE40" i="4"/>
  <c r="IF40" i="4"/>
  <c r="IG40" i="4"/>
  <c r="IH40" i="4"/>
  <c r="JD40" i="4"/>
  <c r="JE40" i="4"/>
  <c r="JF40" i="4"/>
  <c r="JG40" i="4"/>
  <c r="JH40" i="4"/>
  <c r="JI40" i="4"/>
  <c r="JK40" i="4"/>
  <c r="JL40" i="4"/>
  <c r="JM40" i="4"/>
  <c r="JN40" i="4"/>
  <c r="JO40" i="4"/>
  <c r="JP40" i="4"/>
  <c r="KL40" i="4"/>
  <c r="KM40" i="4"/>
  <c r="KN40" i="4"/>
  <c r="KO40" i="4"/>
  <c r="KP40" i="4"/>
  <c r="KQ40" i="4"/>
  <c r="KS40" i="4"/>
  <c r="KT40" i="4"/>
  <c r="KU40" i="4"/>
  <c r="KV40" i="4"/>
  <c r="KW40" i="4"/>
  <c r="KX40" i="4"/>
  <c r="LT40" i="4"/>
  <c r="LU40" i="4"/>
  <c r="LV40" i="4"/>
  <c r="LW40" i="4"/>
  <c r="LX40" i="4"/>
  <c r="LY40" i="4"/>
  <c r="MA40" i="4"/>
  <c r="MB40" i="4"/>
  <c r="MC40" i="4"/>
  <c r="MD40" i="4"/>
  <c r="ME40" i="4"/>
  <c r="MF40" i="4"/>
  <c r="NB40" i="4"/>
  <c r="NC40" i="4"/>
  <c r="ND40" i="4"/>
  <c r="NE40" i="4"/>
  <c r="NF40" i="4"/>
  <c r="NG40" i="4"/>
  <c r="NI40" i="4"/>
  <c r="NJ40" i="4"/>
  <c r="NK40" i="4"/>
  <c r="NL40" i="4"/>
  <c r="NM40" i="4"/>
  <c r="NN40" i="4"/>
  <c r="OJ40" i="4"/>
  <c r="OK40" i="4"/>
  <c r="OL40" i="4"/>
  <c r="OM40" i="4"/>
  <c r="ON40" i="4"/>
  <c r="OO40" i="4"/>
  <c r="OQ40" i="4"/>
  <c r="OR40" i="4"/>
  <c r="OS40" i="4"/>
  <c r="OT40" i="4"/>
  <c r="OU40" i="4"/>
  <c r="OV40" i="4"/>
  <c r="PR40" i="4"/>
  <c r="PS40" i="4"/>
  <c r="PT40" i="4"/>
  <c r="PU40" i="4"/>
  <c r="PV40" i="4"/>
  <c r="PW40" i="4"/>
  <c r="PX40" i="4" s="1"/>
  <c r="PY40" i="4"/>
  <c r="PZ40" i="4"/>
  <c r="QA40" i="4"/>
  <c r="QB40" i="4"/>
  <c r="QC40" i="4"/>
  <c r="QD40" i="4"/>
  <c r="QZ40" i="4"/>
  <c r="RA40" i="4"/>
  <c r="RB40" i="4"/>
  <c r="RC40" i="4"/>
  <c r="RD40" i="4"/>
  <c r="RE40" i="4"/>
  <c r="RG40" i="4"/>
  <c r="RH40" i="4"/>
  <c r="RI40" i="4"/>
  <c r="RJ40" i="4"/>
  <c r="RK40" i="4"/>
  <c r="RL40" i="4"/>
  <c r="SH40" i="4"/>
  <c r="SI40" i="4"/>
  <c r="SJ40" i="4"/>
  <c r="SK40" i="4"/>
  <c r="SL40" i="4"/>
  <c r="SM40" i="4"/>
  <c r="SO40" i="4"/>
  <c r="SP40" i="4"/>
  <c r="SQ40" i="4"/>
  <c r="SR40" i="4"/>
  <c r="SS40" i="4"/>
  <c r="ST40" i="4"/>
  <c r="SV40" i="4"/>
  <c r="SW40" i="4"/>
  <c r="SX40" i="4"/>
  <c r="TL40" i="4" s="1"/>
  <c r="SY40" i="4"/>
  <c r="TM40" i="4" s="1"/>
  <c r="SZ40" i="4"/>
  <c r="TA40" i="4"/>
  <c r="TB40" i="4"/>
  <c r="TC40" i="4"/>
  <c r="TO40" i="4" s="1"/>
  <c r="TD40" i="4"/>
  <c r="TP40" i="4" s="1"/>
  <c r="TE40" i="4"/>
  <c r="TF40" i="4"/>
  <c r="TG40" i="4"/>
  <c r="TH40" i="4"/>
  <c r="TS40" i="4" s="1"/>
  <c r="TI40" i="4"/>
  <c r="TT40" i="4" s="1"/>
  <c r="TJ40" i="4"/>
  <c r="AO36" i="4"/>
  <c r="AP36" i="4"/>
  <c r="AQ36" i="4"/>
  <c r="AU36" i="4" s="1"/>
  <c r="AR36" i="4"/>
  <c r="AS36" i="4"/>
  <c r="AT36" i="4"/>
  <c r="AV36" i="4"/>
  <c r="AW36" i="4"/>
  <c r="AX36" i="4"/>
  <c r="BP36" i="4"/>
  <c r="BQ36" i="4"/>
  <c r="BR36" i="4"/>
  <c r="BV36" i="4" s="1"/>
  <c r="BS36" i="4"/>
  <c r="BT36" i="4"/>
  <c r="BU36" i="4"/>
  <c r="BW36" i="4"/>
  <c r="BX36" i="4"/>
  <c r="BY36" i="4"/>
  <c r="CQ36" i="4"/>
  <c r="CR36" i="4"/>
  <c r="CS36" i="4"/>
  <c r="CT36" i="4"/>
  <c r="CU36" i="4"/>
  <c r="CV36" i="4"/>
  <c r="CX36" i="4"/>
  <c r="CY36" i="4"/>
  <c r="CZ36" i="4"/>
  <c r="DX36" i="4"/>
  <c r="DY36" i="4"/>
  <c r="DZ36" i="4"/>
  <c r="EA36" i="4"/>
  <c r="EB36" i="4"/>
  <c r="EC36" i="4"/>
  <c r="EE36" i="4"/>
  <c r="EF36" i="4"/>
  <c r="EG36" i="4"/>
  <c r="EH36" i="4"/>
  <c r="EI36" i="4"/>
  <c r="EJ36" i="4"/>
  <c r="FF36" i="4"/>
  <c r="FG36" i="4"/>
  <c r="FH36" i="4"/>
  <c r="FI36" i="4"/>
  <c r="FJ36" i="4"/>
  <c r="FK36" i="4"/>
  <c r="FM36" i="4"/>
  <c r="FN36" i="4"/>
  <c r="FO36" i="4"/>
  <c r="FP36" i="4"/>
  <c r="FQ36" i="4"/>
  <c r="FR36" i="4"/>
  <c r="GN36" i="4"/>
  <c r="GO36" i="4"/>
  <c r="GP36" i="4"/>
  <c r="GQ36" i="4"/>
  <c r="GR36" i="4"/>
  <c r="GS36" i="4"/>
  <c r="GU36" i="4"/>
  <c r="GV36" i="4"/>
  <c r="GW36" i="4"/>
  <c r="GX36" i="4"/>
  <c r="GY36" i="4"/>
  <c r="GZ36" i="4"/>
  <c r="HV36" i="4"/>
  <c r="HW36" i="4"/>
  <c r="HX36" i="4"/>
  <c r="HY36" i="4"/>
  <c r="HZ36" i="4"/>
  <c r="IA36" i="4"/>
  <c r="IC36" i="4"/>
  <c r="ID36" i="4"/>
  <c r="IE36" i="4"/>
  <c r="IF36" i="4"/>
  <c r="IG36" i="4"/>
  <c r="IH36" i="4"/>
  <c r="JD36" i="4"/>
  <c r="JE36" i="4"/>
  <c r="JF36" i="4"/>
  <c r="JG36" i="4"/>
  <c r="JH36" i="4"/>
  <c r="JI36" i="4"/>
  <c r="JK36" i="4"/>
  <c r="JL36" i="4"/>
  <c r="JM36" i="4"/>
  <c r="JN36" i="4"/>
  <c r="JO36" i="4"/>
  <c r="JP36" i="4"/>
  <c r="KL36" i="4"/>
  <c r="KM36" i="4"/>
  <c r="KN36" i="4"/>
  <c r="KO36" i="4"/>
  <c r="KP36" i="4"/>
  <c r="KQ36" i="4"/>
  <c r="KS36" i="4"/>
  <c r="KT36" i="4"/>
  <c r="KU36" i="4"/>
  <c r="KV36" i="4"/>
  <c r="KW36" i="4"/>
  <c r="KX36" i="4"/>
  <c r="LT36" i="4"/>
  <c r="LU36" i="4"/>
  <c r="LV36" i="4"/>
  <c r="LW36" i="4"/>
  <c r="LX36" i="4"/>
  <c r="LY36" i="4"/>
  <c r="MA36" i="4"/>
  <c r="MB36" i="4"/>
  <c r="MC36" i="4"/>
  <c r="MD36" i="4"/>
  <c r="ME36" i="4"/>
  <c r="MF36" i="4"/>
  <c r="NB36" i="4"/>
  <c r="NC36" i="4"/>
  <c r="ND36" i="4"/>
  <c r="NE36" i="4"/>
  <c r="NF36" i="4"/>
  <c r="NG36" i="4"/>
  <c r="NI36" i="4"/>
  <c r="NJ36" i="4"/>
  <c r="NK36" i="4"/>
  <c r="NL36" i="4"/>
  <c r="NM36" i="4"/>
  <c r="NN36" i="4"/>
  <c r="OJ36" i="4"/>
  <c r="OK36" i="4"/>
  <c r="OL36" i="4"/>
  <c r="OM36" i="4"/>
  <c r="ON36" i="4"/>
  <c r="OO36" i="4"/>
  <c r="OQ36" i="4"/>
  <c r="OR36" i="4"/>
  <c r="OS36" i="4"/>
  <c r="OT36" i="4"/>
  <c r="OU36" i="4"/>
  <c r="OV36" i="4"/>
  <c r="PR36" i="4"/>
  <c r="PS36" i="4"/>
  <c r="PT36" i="4"/>
  <c r="PU36" i="4"/>
  <c r="PV36" i="4"/>
  <c r="PW36" i="4"/>
  <c r="PY36" i="4"/>
  <c r="PZ36" i="4"/>
  <c r="QA36" i="4"/>
  <c r="QB36" i="4"/>
  <c r="QC36" i="4"/>
  <c r="QD36" i="4"/>
  <c r="QZ36" i="4"/>
  <c r="RA36" i="4"/>
  <c r="RB36" i="4"/>
  <c r="RC36" i="4"/>
  <c r="RD36" i="4"/>
  <c r="RE36" i="4"/>
  <c r="RG36" i="4"/>
  <c r="RH36" i="4"/>
  <c r="RI36" i="4"/>
  <c r="RJ36" i="4"/>
  <c r="RK36" i="4"/>
  <c r="RL36" i="4"/>
  <c r="SH36" i="4"/>
  <c r="SI36" i="4"/>
  <c r="SJ36" i="4"/>
  <c r="SK36" i="4"/>
  <c r="SL36" i="4"/>
  <c r="SM36" i="4"/>
  <c r="SO36" i="4"/>
  <c r="SP36" i="4"/>
  <c r="SQ36" i="4"/>
  <c r="SR36" i="4"/>
  <c r="SS36" i="4"/>
  <c r="ST36" i="4"/>
  <c r="SV36" i="4"/>
  <c r="SW36" i="4"/>
  <c r="SX36" i="4"/>
  <c r="TL36" i="4" s="1"/>
  <c r="SY36" i="4"/>
  <c r="TM36" i="4" s="1"/>
  <c r="SZ36" i="4"/>
  <c r="TA36" i="4"/>
  <c r="TB36" i="4"/>
  <c r="TC36" i="4"/>
  <c r="TO36" i="4" s="1"/>
  <c r="TD36" i="4"/>
  <c r="TP36" i="4" s="1"/>
  <c r="TE36" i="4"/>
  <c r="TF36" i="4"/>
  <c r="TG36" i="4"/>
  <c r="TH36" i="4"/>
  <c r="TS36" i="4" s="1"/>
  <c r="TI36" i="4"/>
  <c r="TT36" i="4" s="1"/>
  <c r="TJ36" i="4"/>
  <c r="AO33" i="4"/>
  <c r="AP33" i="4"/>
  <c r="AQ33" i="4"/>
  <c r="AR33" i="4"/>
  <c r="AS33" i="4"/>
  <c r="AT33" i="4"/>
  <c r="AV33" i="4"/>
  <c r="AW33" i="4"/>
  <c r="AX33" i="4"/>
  <c r="BP33" i="4"/>
  <c r="BQ33" i="4"/>
  <c r="BR33" i="4"/>
  <c r="BV33" i="4" s="1"/>
  <c r="BS33" i="4"/>
  <c r="BT33" i="4"/>
  <c r="BU33" i="4"/>
  <c r="BW33" i="4"/>
  <c r="BX33" i="4"/>
  <c r="BY33" i="4"/>
  <c r="CQ33" i="4"/>
  <c r="CR33" i="4"/>
  <c r="CS33" i="4"/>
  <c r="CT33" i="4"/>
  <c r="CU33" i="4"/>
  <c r="CV33" i="4"/>
  <c r="CX33" i="4"/>
  <c r="CY33" i="4"/>
  <c r="CZ33" i="4"/>
  <c r="DX33" i="4"/>
  <c r="DY33" i="4"/>
  <c r="DZ33" i="4"/>
  <c r="EA33" i="4"/>
  <c r="EB33" i="4"/>
  <c r="EC33" i="4"/>
  <c r="EE33" i="4"/>
  <c r="EF33" i="4"/>
  <c r="EG33" i="4"/>
  <c r="EH33" i="4"/>
  <c r="EI33" i="4"/>
  <c r="EJ33" i="4"/>
  <c r="FF33" i="4"/>
  <c r="FG33" i="4"/>
  <c r="FH33" i="4"/>
  <c r="FI33" i="4"/>
  <c r="FJ33" i="4"/>
  <c r="FK33" i="4"/>
  <c r="FM33" i="4"/>
  <c r="FN33" i="4"/>
  <c r="FO33" i="4"/>
  <c r="FP33" i="4"/>
  <c r="FQ33" i="4"/>
  <c r="FR33" i="4"/>
  <c r="GN33" i="4"/>
  <c r="GO33" i="4"/>
  <c r="GP33" i="4"/>
  <c r="GQ33" i="4"/>
  <c r="GR33" i="4"/>
  <c r="GS33" i="4"/>
  <c r="GU33" i="4"/>
  <c r="GV33" i="4"/>
  <c r="GW33" i="4"/>
  <c r="GX33" i="4"/>
  <c r="GY33" i="4"/>
  <c r="GZ33" i="4"/>
  <c r="HV33" i="4"/>
  <c r="HW33" i="4"/>
  <c r="HX33" i="4"/>
  <c r="HY33" i="4"/>
  <c r="HZ33" i="4"/>
  <c r="IA33" i="4"/>
  <c r="IC33" i="4"/>
  <c r="ID33" i="4"/>
  <c r="IE33" i="4"/>
  <c r="IF33" i="4"/>
  <c r="IG33" i="4"/>
  <c r="IH33" i="4"/>
  <c r="JD33" i="4"/>
  <c r="JE33" i="4"/>
  <c r="JF33" i="4"/>
  <c r="JG33" i="4"/>
  <c r="JH33" i="4"/>
  <c r="JI33" i="4"/>
  <c r="JK33" i="4"/>
  <c r="JL33" i="4"/>
  <c r="JM33" i="4"/>
  <c r="JN33" i="4"/>
  <c r="JO33" i="4"/>
  <c r="JP33" i="4"/>
  <c r="KL33" i="4"/>
  <c r="KM33" i="4"/>
  <c r="KN33" i="4"/>
  <c r="KO33" i="4"/>
  <c r="KP33" i="4"/>
  <c r="KQ33" i="4"/>
  <c r="KS33" i="4"/>
  <c r="KT33" i="4"/>
  <c r="KU33" i="4"/>
  <c r="KV33" i="4"/>
  <c r="KW33" i="4"/>
  <c r="KX33" i="4"/>
  <c r="LT33" i="4"/>
  <c r="LU33" i="4"/>
  <c r="LV33" i="4"/>
  <c r="LW33" i="4"/>
  <c r="LX33" i="4"/>
  <c r="LY33" i="4"/>
  <c r="MA33" i="4"/>
  <c r="MB33" i="4"/>
  <c r="MC33" i="4"/>
  <c r="MD33" i="4"/>
  <c r="ME33" i="4"/>
  <c r="MF33" i="4"/>
  <c r="NB33" i="4"/>
  <c r="NC33" i="4"/>
  <c r="ND33" i="4"/>
  <c r="NE33" i="4"/>
  <c r="NF33" i="4"/>
  <c r="NG33" i="4"/>
  <c r="NI33" i="4"/>
  <c r="NJ33" i="4"/>
  <c r="NK33" i="4"/>
  <c r="NL33" i="4"/>
  <c r="NM33" i="4"/>
  <c r="NN33" i="4"/>
  <c r="OJ33" i="4"/>
  <c r="OK33" i="4"/>
  <c r="OL33" i="4"/>
  <c r="OM33" i="4"/>
  <c r="ON33" i="4"/>
  <c r="OO33" i="4"/>
  <c r="OQ33" i="4"/>
  <c r="OR33" i="4"/>
  <c r="OS33" i="4"/>
  <c r="OT33" i="4"/>
  <c r="OU33" i="4"/>
  <c r="OV33" i="4"/>
  <c r="PR33" i="4"/>
  <c r="PS33" i="4"/>
  <c r="PT33" i="4"/>
  <c r="PU33" i="4"/>
  <c r="PV33" i="4"/>
  <c r="PW33" i="4"/>
  <c r="PY33" i="4"/>
  <c r="PZ33" i="4"/>
  <c r="QA33" i="4"/>
  <c r="QB33" i="4"/>
  <c r="QC33" i="4"/>
  <c r="QD33" i="4"/>
  <c r="QZ33" i="4"/>
  <c r="RA33" i="4"/>
  <c r="RB33" i="4"/>
  <c r="RC33" i="4"/>
  <c r="RD33" i="4"/>
  <c r="RE33" i="4"/>
  <c r="RG33" i="4"/>
  <c r="RH33" i="4"/>
  <c r="RI33" i="4"/>
  <c r="RJ33" i="4"/>
  <c r="RK33" i="4"/>
  <c r="RL33" i="4"/>
  <c r="SH33" i="4"/>
  <c r="SI33" i="4"/>
  <c r="SJ33" i="4"/>
  <c r="SK33" i="4"/>
  <c r="SL33" i="4"/>
  <c r="SM33" i="4"/>
  <c r="SO33" i="4"/>
  <c r="SP33" i="4"/>
  <c r="SQ33" i="4"/>
  <c r="SR33" i="4"/>
  <c r="SS33" i="4"/>
  <c r="ST33" i="4"/>
  <c r="SV33" i="4"/>
  <c r="SW33" i="4"/>
  <c r="SX33" i="4"/>
  <c r="TL33" i="4" s="1"/>
  <c r="SY33" i="4"/>
  <c r="TM33" i="4" s="1"/>
  <c r="SZ33" i="4"/>
  <c r="TA33" i="4"/>
  <c r="TB33" i="4"/>
  <c r="TC33" i="4"/>
  <c r="TO33" i="4" s="1"/>
  <c r="TD33" i="4"/>
  <c r="TP33" i="4" s="1"/>
  <c r="TE33" i="4"/>
  <c r="TF33" i="4"/>
  <c r="TG33" i="4"/>
  <c r="TH33" i="4"/>
  <c r="TS33" i="4" s="1"/>
  <c r="TI33" i="4"/>
  <c r="TT33" i="4" s="1"/>
  <c r="TJ33" i="4"/>
  <c r="AO13" i="4"/>
  <c r="AP13" i="4"/>
  <c r="AQ13" i="4"/>
  <c r="AU13" i="4" s="1"/>
  <c r="AR13" i="4"/>
  <c r="AS13" i="4"/>
  <c r="AT13" i="4"/>
  <c r="AV13" i="4"/>
  <c r="AW13" i="4"/>
  <c r="AX13" i="4"/>
  <c r="BP13" i="4"/>
  <c r="BQ13" i="4"/>
  <c r="BR13" i="4"/>
  <c r="BV13" i="4" s="1"/>
  <c r="BS13" i="4"/>
  <c r="BT13" i="4"/>
  <c r="BU13" i="4"/>
  <c r="BW13" i="4"/>
  <c r="BX13" i="4"/>
  <c r="BY13" i="4"/>
  <c r="CQ13" i="4"/>
  <c r="CR13" i="4"/>
  <c r="CS13" i="4"/>
  <c r="CT13" i="4"/>
  <c r="CU13" i="4"/>
  <c r="CV13" i="4"/>
  <c r="CX13" i="4"/>
  <c r="CY13" i="4"/>
  <c r="CZ13" i="4"/>
  <c r="DX13" i="4"/>
  <c r="DY13" i="4"/>
  <c r="DZ13" i="4"/>
  <c r="EA13" i="4"/>
  <c r="EB13" i="4"/>
  <c r="EC13" i="4"/>
  <c r="EE13" i="4"/>
  <c r="EF13" i="4"/>
  <c r="EG13" i="4"/>
  <c r="EH13" i="4"/>
  <c r="EI13" i="4"/>
  <c r="EJ13" i="4"/>
  <c r="FF13" i="4"/>
  <c r="FG13" i="4"/>
  <c r="FH13" i="4"/>
  <c r="FI13" i="4"/>
  <c r="FJ13" i="4"/>
  <c r="FK13" i="4"/>
  <c r="FM13" i="4"/>
  <c r="FN13" i="4"/>
  <c r="FO13" i="4"/>
  <c r="FP13" i="4"/>
  <c r="FQ13" i="4"/>
  <c r="FR13" i="4"/>
  <c r="GN13" i="4"/>
  <c r="GO13" i="4"/>
  <c r="GP13" i="4"/>
  <c r="GQ13" i="4"/>
  <c r="GR13" i="4"/>
  <c r="GS13" i="4"/>
  <c r="GU13" i="4"/>
  <c r="GV13" i="4"/>
  <c r="GW13" i="4"/>
  <c r="GX13" i="4"/>
  <c r="GY13" i="4"/>
  <c r="GZ13" i="4"/>
  <c r="HV13" i="4"/>
  <c r="HW13" i="4"/>
  <c r="HX13" i="4"/>
  <c r="HY13" i="4"/>
  <c r="HZ13" i="4"/>
  <c r="IA13" i="4"/>
  <c r="IC13" i="4"/>
  <c r="ID13" i="4"/>
  <c r="IE13" i="4"/>
  <c r="IF13" i="4"/>
  <c r="IG13" i="4"/>
  <c r="IH13" i="4"/>
  <c r="JD13" i="4"/>
  <c r="JE13" i="4"/>
  <c r="JF13" i="4"/>
  <c r="JG13" i="4"/>
  <c r="JH13" i="4"/>
  <c r="JI13" i="4"/>
  <c r="JK13" i="4"/>
  <c r="JL13" i="4"/>
  <c r="JM13" i="4"/>
  <c r="JN13" i="4"/>
  <c r="JO13" i="4"/>
  <c r="JP13" i="4"/>
  <c r="KL13" i="4"/>
  <c r="KM13" i="4"/>
  <c r="KN13" i="4"/>
  <c r="KO13" i="4"/>
  <c r="KP13" i="4"/>
  <c r="KQ13" i="4"/>
  <c r="KS13" i="4"/>
  <c r="KT13" i="4"/>
  <c r="KU13" i="4"/>
  <c r="KV13" i="4"/>
  <c r="KW13" i="4"/>
  <c r="KX13" i="4"/>
  <c r="LT13" i="4"/>
  <c r="LU13" i="4"/>
  <c r="LV13" i="4"/>
  <c r="LW13" i="4"/>
  <c r="LX13" i="4"/>
  <c r="LY13" i="4"/>
  <c r="MA13" i="4"/>
  <c r="MB13" i="4"/>
  <c r="MC13" i="4"/>
  <c r="MD13" i="4"/>
  <c r="ME13" i="4"/>
  <c r="MF13" i="4"/>
  <c r="NB13" i="4"/>
  <c r="NC13" i="4"/>
  <c r="ND13" i="4"/>
  <c r="NE13" i="4"/>
  <c r="NF13" i="4"/>
  <c r="NG13" i="4"/>
  <c r="NI13" i="4"/>
  <c r="NJ13" i="4"/>
  <c r="NK13" i="4"/>
  <c r="NL13" i="4"/>
  <c r="NM13" i="4"/>
  <c r="NN13" i="4"/>
  <c r="OJ13" i="4"/>
  <c r="OK13" i="4"/>
  <c r="OL13" i="4"/>
  <c r="OM13" i="4"/>
  <c r="ON13" i="4"/>
  <c r="OO13" i="4"/>
  <c r="OQ13" i="4"/>
  <c r="OR13" i="4"/>
  <c r="OS13" i="4"/>
  <c r="OT13" i="4"/>
  <c r="OU13" i="4"/>
  <c r="OV13" i="4"/>
  <c r="PR13" i="4"/>
  <c r="PS13" i="4"/>
  <c r="PT13" i="4"/>
  <c r="PU13" i="4"/>
  <c r="PV13" i="4"/>
  <c r="PW13" i="4"/>
  <c r="PY13" i="4"/>
  <c r="PZ13" i="4"/>
  <c r="QA13" i="4"/>
  <c r="QB13" i="4"/>
  <c r="QC13" i="4"/>
  <c r="QD13" i="4"/>
  <c r="QZ13" i="4"/>
  <c r="RA13" i="4"/>
  <c r="RB13" i="4"/>
  <c r="RC13" i="4"/>
  <c r="RD13" i="4"/>
  <c r="RE13" i="4"/>
  <c r="RG13" i="4"/>
  <c r="RH13" i="4"/>
  <c r="RI13" i="4"/>
  <c r="RJ13" i="4"/>
  <c r="RK13" i="4"/>
  <c r="RL13" i="4"/>
  <c r="SH13" i="4"/>
  <c r="SI13" i="4"/>
  <c r="SJ13" i="4"/>
  <c r="SK13" i="4"/>
  <c r="SL13" i="4"/>
  <c r="SM13" i="4"/>
  <c r="SO13" i="4"/>
  <c r="SP13" i="4"/>
  <c r="SQ13" i="4"/>
  <c r="SR13" i="4"/>
  <c r="SS13" i="4"/>
  <c r="ST13" i="4"/>
  <c r="SV13" i="4"/>
  <c r="SW13" i="4"/>
  <c r="SX13" i="4"/>
  <c r="TL13" i="4" s="1"/>
  <c r="SY13" i="4"/>
  <c r="TM13" i="4" s="1"/>
  <c r="SZ13" i="4"/>
  <c r="TA13" i="4"/>
  <c r="TB13" i="4"/>
  <c r="TC13" i="4"/>
  <c r="TO13" i="4" s="1"/>
  <c r="TD13" i="4"/>
  <c r="TP13" i="4" s="1"/>
  <c r="TE13" i="4"/>
  <c r="TF13" i="4"/>
  <c r="TG13" i="4"/>
  <c r="TH13" i="4"/>
  <c r="TS13" i="4" s="1"/>
  <c r="TI13" i="4"/>
  <c r="TT13" i="4" s="1"/>
  <c r="TJ13" i="4"/>
  <c r="CA33" i="21"/>
  <c r="BZ33" i="21"/>
  <c r="BX33" i="21"/>
  <c r="BW33" i="21"/>
  <c r="BV33" i="21"/>
  <c r="BU33" i="21"/>
  <c r="CA28" i="21"/>
  <c r="BZ28" i="21"/>
  <c r="BX28" i="21"/>
  <c r="BW28" i="21"/>
  <c r="BV28" i="21"/>
  <c r="BU28" i="21"/>
  <c r="CA31" i="21"/>
  <c r="BZ31" i="21"/>
  <c r="BX31" i="21"/>
  <c r="BW31" i="21"/>
  <c r="BV31" i="21"/>
  <c r="BU31" i="21"/>
  <c r="CA25" i="21"/>
  <c r="BZ25" i="21"/>
  <c r="BX25" i="21"/>
  <c r="BW25" i="21"/>
  <c r="BV25" i="21"/>
  <c r="BU25" i="21"/>
  <c r="CA27" i="21"/>
  <c r="BZ27" i="21"/>
  <c r="BX27" i="21"/>
  <c r="BW27" i="21"/>
  <c r="BV27" i="21"/>
  <c r="BU27" i="21"/>
  <c r="CA19" i="21"/>
  <c r="BZ19" i="21"/>
  <c r="BX19" i="21"/>
  <c r="BW19" i="21"/>
  <c r="BV19" i="21"/>
  <c r="BU19" i="21"/>
  <c r="CA18" i="21"/>
  <c r="BZ18" i="21"/>
  <c r="BX18" i="21"/>
  <c r="BW18" i="21"/>
  <c r="BV18" i="21"/>
  <c r="BU18" i="21"/>
  <c r="CA17" i="21"/>
  <c r="BZ17" i="21"/>
  <c r="BX17" i="21"/>
  <c r="BW17" i="21"/>
  <c r="BV17" i="21"/>
  <c r="BU17" i="21"/>
  <c r="CA14" i="21"/>
  <c r="BZ14" i="21"/>
  <c r="BX14" i="21"/>
  <c r="BW14" i="21"/>
  <c r="BV14" i="21"/>
  <c r="BU14" i="21"/>
  <c r="CA23" i="21"/>
  <c r="BZ23" i="21"/>
  <c r="BX23" i="21"/>
  <c r="BW23" i="21"/>
  <c r="BV23" i="21"/>
  <c r="BU23" i="21"/>
  <c r="CA12" i="21"/>
  <c r="BZ12" i="21"/>
  <c r="BX12" i="21"/>
  <c r="BW12" i="21"/>
  <c r="BV12" i="21"/>
  <c r="BU12" i="21"/>
  <c r="CA15" i="21"/>
  <c r="BZ15" i="21"/>
  <c r="BX15" i="21"/>
  <c r="BW15" i="21"/>
  <c r="BV15" i="21"/>
  <c r="BU15" i="21"/>
  <c r="CA32" i="21"/>
  <c r="BZ32" i="21"/>
  <c r="BX32" i="21"/>
  <c r="BW32" i="21"/>
  <c r="BV32" i="21"/>
  <c r="BU32" i="21"/>
  <c r="CA21" i="21"/>
  <c r="BZ21" i="21"/>
  <c r="BX21" i="21"/>
  <c r="BW21" i="21"/>
  <c r="BV21" i="21"/>
  <c r="BU21" i="21"/>
  <c r="CA16" i="21"/>
  <c r="BZ16" i="21"/>
  <c r="BX16" i="21"/>
  <c r="BW16" i="21"/>
  <c r="BV16" i="21"/>
  <c r="BU16" i="21"/>
  <c r="CA13" i="21"/>
  <c r="BZ13" i="21"/>
  <c r="BX13" i="21"/>
  <c r="BW13" i="21"/>
  <c r="BV13" i="21"/>
  <c r="BU13" i="21"/>
  <c r="CA20" i="21"/>
  <c r="BZ20" i="21"/>
  <c r="BX20" i="21"/>
  <c r="BW20" i="21"/>
  <c r="BV20" i="21"/>
  <c r="BU20" i="21"/>
  <c r="CA8" i="21"/>
  <c r="BZ8" i="21"/>
  <c r="BX8" i="21"/>
  <c r="BW8" i="21"/>
  <c r="BV8" i="21"/>
  <c r="BU8" i="21"/>
  <c r="CA9" i="21"/>
  <c r="BZ9" i="21"/>
  <c r="BX9" i="21"/>
  <c r="BW9" i="21"/>
  <c r="BV9" i="21"/>
  <c r="BU9" i="21"/>
  <c r="CA11" i="21"/>
  <c r="BZ11" i="21"/>
  <c r="BX11" i="21"/>
  <c r="BW11" i="21"/>
  <c r="BV11" i="21"/>
  <c r="BU11" i="21"/>
  <c r="CA7" i="21"/>
  <c r="BZ7" i="21"/>
  <c r="BX7" i="21"/>
  <c r="BW7" i="21"/>
  <c r="BV7" i="21"/>
  <c r="BU7" i="21"/>
  <c r="CA10" i="21"/>
  <c r="BZ10" i="21"/>
  <c r="BX10" i="21"/>
  <c r="BW10" i="21"/>
  <c r="BV10" i="21"/>
  <c r="BU10" i="21"/>
  <c r="CA6" i="21"/>
  <c r="BZ6" i="21"/>
  <c r="BX6" i="21"/>
  <c r="BW6" i="21"/>
  <c r="BV6" i="21"/>
  <c r="BU6" i="21"/>
  <c r="CA5" i="21"/>
  <c r="BZ5" i="21"/>
  <c r="BX5" i="21"/>
  <c r="BW5" i="21"/>
  <c r="BV5" i="21"/>
  <c r="BU5" i="21"/>
  <c r="CA4" i="21"/>
  <c r="BZ4" i="21"/>
  <c r="BX4" i="21"/>
  <c r="BW4" i="21"/>
  <c r="BV4" i="21"/>
  <c r="BU4" i="21"/>
  <c r="AX33" i="21"/>
  <c r="AW33" i="21"/>
  <c r="AU33" i="21"/>
  <c r="AT33" i="21"/>
  <c r="AS33" i="21"/>
  <c r="AR33" i="21"/>
  <c r="AX28" i="21"/>
  <c r="AW28" i="21"/>
  <c r="AU28" i="21"/>
  <c r="AT28" i="21"/>
  <c r="AS28" i="21"/>
  <c r="AR28" i="21"/>
  <c r="AX31" i="21"/>
  <c r="AW31" i="21"/>
  <c r="AU31" i="21"/>
  <c r="AT31" i="21"/>
  <c r="AS31" i="21"/>
  <c r="AR31" i="21"/>
  <c r="AX25" i="21"/>
  <c r="AW25" i="21"/>
  <c r="AU25" i="21"/>
  <c r="AT25" i="21"/>
  <c r="AS25" i="21"/>
  <c r="AR25" i="21"/>
  <c r="AX27" i="21"/>
  <c r="AW27" i="21"/>
  <c r="AU27" i="21"/>
  <c r="AT27" i="21"/>
  <c r="AS27" i="21"/>
  <c r="AR27" i="21"/>
  <c r="AX19" i="21"/>
  <c r="AW19" i="21"/>
  <c r="AU19" i="21"/>
  <c r="AT19" i="21"/>
  <c r="AS19" i="21"/>
  <c r="AR19" i="21"/>
  <c r="AX18" i="21"/>
  <c r="AW18" i="21"/>
  <c r="AU18" i="21"/>
  <c r="AT18" i="21"/>
  <c r="AS18" i="21"/>
  <c r="AR18" i="21"/>
  <c r="AX17" i="21"/>
  <c r="AW17" i="21"/>
  <c r="AU17" i="21"/>
  <c r="AT17" i="21"/>
  <c r="AS17" i="21"/>
  <c r="AR17" i="21"/>
  <c r="AX14" i="21"/>
  <c r="AW14" i="21"/>
  <c r="AU14" i="21"/>
  <c r="AT14" i="21"/>
  <c r="AS14" i="21"/>
  <c r="AR14" i="21"/>
  <c r="AX23" i="21"/>
  <c r="AW23" i="21"/>
  <c r="AU23" i="21"/>
  <c r="AT23" i="21"/>
  <c r="AS23" i="21"/>
  <c r="AR23" i="21"/>
  <c r="AX12" i="21"/>
  <c r="AW12" i="21"/>
  <c r="AU12" i="21"/>
  <c r="AT12" i="21"/>
  <c r="AS12" i="21"/>
  <c r="AR12" i="21"/>
  <c r="AX15" i="21"/>
  <c r="AW15" i="21"/>
  <c r="AU15" i="21"/>
  <c r="AT15" i="21"/>
  <c r="AS15" i="21"/>
  <c r="AR15" i="21"/>
  <c r="AX32" i="21"/>
  <c r="AW32" i="21"/>
  <c r="AU32" i="21"/>
  <c r="AT32" i="21"/>
  <c r="AS32" i="21"/>
  <c r="AR32" i="21"/>
  <c r="AX21" i="21"/>
  <c r="AW21" i="21"/>
  <c r="AU21" i="21"/>
  <c r="AT21" i="21"/>
  <c r="AS21" i="21"/>
  <c r="AR21" i="21"/>
  <c r="AX16" i="21"/>
  <c r="AW16" i="21"/>
  <c r="AU16" i="21"/>
  <c r="AT16" i="21"/>
  <c r="AS16" i="21"/>
  <c r="AR16" i="21"/>
  <c r="AX13" i="21"/>
  <c r="AW13" i="21"/>
  <c r="AU13" i="21"/>
  <c r="AT13" i="21"/>
  <c r="AS13" i="21"/>
  <c r="AR13" i="21"/>
  <c r="AX20" i="21"/>
  <c r="AW20" i="21"/>
  <c r="AU20" i="21"/>
  <c r="AT20" i="21"/>
  <c r="AS20" i="21"/>
  <c r="AR20" i="21"/>
  <c r="AX8" i="21"/>
  <c r="AW8" i="21"/>
  <c r="AU8" i="21"/>
  <c r="AT8" i="21"/>
  <c r="AS8" i="21"/>
  <c r="AR8" i="21"/>
  <c r="AX9" i="21"/>
  <c r="AW9" i="21"/>
  <c r="AU9" i="21"/>
  <c r="AT9" i="21"/>
  <c r="AS9" i="21"/>
  <c r="AR9" i="21"/>
  <c r="AX11" i="21"/>
  <c r="AW11" i="21"/>
  <c r="AU11" i="21"/>
  <c r="AT11" i="21"/>
  <c r="AS11" i="21"/>
  <c r="AR11" i="21"/>
  <c r="AX7" i="21"/>
  <c r="AW7" i="21"/>
  <c r="AU7" i="21"/>
  <c r="AT7" i="21"/>
  <c r="AS7" i="21"/>
  <c r="AR7" i="21"/>
  <c r="AX10" i="21"/>
  <c r="AW10" i="21"/>
  <c r="AU10" i="21"/>
  <c r="AT10" i="21"/>
  <c r="AS10" i="21"/>
  <c r="AR10" i="21"/>
  <c r="AX6" i="21"/>
  <c r="AW6" i="21"/>
  <c r="AU6" i="21"/>
  <c r="AT6" i="21"/>
  <c r="AS6" i="21"/>
  <c r="AR6" i="21"/>
  <c r="AX5" i="21"/>
  <c r="AW5" i="21"/>
  <c r="AU5" i="21"/>
  <c r="AT5" i="21"/>
  <c r="AS5" i="21"/>
  <c r="AR5" i="21"/>
  <c r="AX4" i="21"/>
  <c r="AW4" i="21"/>
  <c r="AU4" i="21"/>
  <c r="AT4" i="21"/>
  <c r="AS4" i="21"/>
  <c r="AR4" i="21"/>
  <c r="CA33" i="19"/>
  <c r="BZ33" i="19"/>
  <c r="BX33" i="19"/>
  <c r="BW33" i="19"/>
  <c r="BV33" i="19"/>
  <c r="BU33" i="19"/>
  <c r="CA32" i="19"/>
  <c r="BZ32" i="19"/>
  <c r="BX32" i="19"/>
  <c r="BW32" i="19"/>
  <c r="BV32" i="19"/>
  <c r="BU32" i="19"/>
  <c r="CA35" i="19"/>
  <c r="BZ35" i="19"/>
  <c r="BX35" i="19"/>
  <c r="BW35" i="19"/>
  <c r="BV35" i="19"/>
  <c r="BU35" i="19"/>
  <c r="CA31" i="19"/>
  <c r="BZ31" i="19"/>
  <c r="BX31" i="19"/>
  <c r="BW31" i="19"/>
  <c r="BV31" i="19"/>
  <c r="BU31" i="19"/>
  <c r="CA30" i="19"/>
  <c r="BZ30" i="19"/>
  <c r="BX30" i="19"/>
  <c r="BW30" i="19"/>
  <c r="BV30" i="19"/>
  <c r="BU30" i="19"/>
  <c r="CA18" i="19"/>
  <c r="BZ18" i="19"/>
  <c r="BX18" i="19"/>
  <c r="BW18" i="19"/>
  <c r="BV18" i="19"/>
  <c r="BU18" i="19"/>
  <c r="CA24" i="19"/>
  <c r="BZ24" i="19"/>
  <c r="BX24" i="19"/>
  <c r="BW24" i="19"/>
  <c r="BV24" i="19"/>
  <c r="BU24" i="19"/>
  <c r="CA29" i="19"/>
  <c r="BZ29" i="19"/>
  <c r="BX29" i="19"/>
  <c r="BW29" i="19"/>
  <c r="BV29" i="19"/>
  <c r="BU29" i="19"/>
  <c r="CA25" i="19"/>
  <c r="BZ25" i="19"/>
  <c r="BX25" i="19"/>
  <c r="BW25" i="19"/>
  <c r="BV25" i="19"/>
  <c r="BU25" i="19"/>
  <c r="CA27" i="19"/>
  <c r="BZ27" i="19"/>
  <c r="BX27" i="19"/>
  <c r="BW27" i="19"/>
  <c r="BV27" i="19"/>
  <c r="BU27" i="19"/>
  <c r="CA21" i="19"/>
  <c r="BZ21" i="19"/>
  <c r="BX21" i="19"/>
  <c r="BW21" i="19"/>
  <c r="BV21" i="19"/>
  <c r="BU21" i="19"/>
  <c r="CA28" i="19"/>
  <c r="BZ28" i="19"/>
  <c r="BX28" i="19"/>
  <c r="BW28" i="19"/>
  <c r="BV28" i="19"/>
  <c r="BU28" i="19"/>
  <c r="CA16" i="19"/>
  <c r="BZ16" i="19"/>
  <c r="BX16" i="19"/>
  <c r="BW16" i="19"/>
  <c r="BV16" i="19"/>
  <c r="BU16" i="19"/>
  <c r="CA19" i="19"/>
  <c r="BZ19" i="19"/>
  <c r="BX19" i="19"/>
  <c r="BW19" i="19"/>
  <c r="BV19" i="19"/>
  <c r="BU19" i="19"/>
  <c r="CA17" i="19"/>
  <c r="BZ17" i="19"/>
  <c r="BX17" i="19"/>
  <c r="BW17" i="19"/>
  <c r="BV17" i="19"/>
  <c r="BU17" i="19"/>
  <c r="CA26" i="19"/>
  <c r="BZ26" i="19"/>
  <c r="BX26" i="19"/>
  <c r="BW26" i="19"/>
  <c r="BV26" i="19"/>
  <c r="BU26" i="19"/>
  <c r="CA20" i="19"/>
  <c r="BZ20" i="19"/>
  <c r="BX20" i="19"/>
  <c r="BW20" i="19"/>
  <c r="BV20" i="19"/>
  <c r="BU20" i="19"/>
  <c r="CA15" i="19"/>
  <c r="BZ15" i="19"/>
  <c r="BX15" i="19"/>
  <c r="BW15" i="19"/>
  <c r="BV15" i="19"/>
  <c r="BU15" i="19"/>
  <c r="CA14" i="19"/>
  <c r="BZ14" i="19"/>
  <c r="BX14" i="19"/>
  <c r="BW14" i="19"/>
  <c r="BV14" i="19"/>
  <c r="BU14" i="19"/>
  <c r="CA13" i="19"/>
  <c r="BZ13" i="19"/>
  <c r="BX13" i="19"/>
  <c r="BW13" i="19"/>
  <c r="BV13" i="19"/>
  <c r="BU13" i="19"/>
  <c r="CA22" i="19"/>
  <c r="BZ22" i="19"/>
  <c r="BX22" i="19"/>
  <c r="BW22" i="19"/>
  <c r="BV22" i="19"/>
  <c r="BU22" i="19"/>
  <c r="CA23" i="19"/>
  <c r="BZ23" i="19"/>
  <c r="BX23" i="19"/>
  <c r="BW23" i="19"/>
  <c r="BV23" i="19"/>
  <c r="BU23" i="19"/>
  <c r="CA12" i="19"/>
  <c r="BZ12" i="19"/>
  <c r="BX12" i="19"/>
  <c r="BW12" i="19"/>
  <c r="BV12" i="19"/>
  <c r="BU12" i="19"/>
  <c r="CA8" i="19"/>
  <c r="BZ8" i="19"/>
  <c r="BX8" i="19"/>
  <c r="BW8" i="19"/>
  <c r="BV8" i="19"/>
  <c r="BU8" i="19"/>
  <c r="CA9" i="19"/>
  <c r="BZ9" i="19"/>
  <c r="BX9" i="19"/>
  <c r="BW9" i="19"/>
  <c r="BV9" i="19"/>
  <c r="BU9" i="19"/>
  <c r="CA10" i="19"/>
  <c r="BZ10" i="19"/>
  <c r="BX10" i="19"/>
  <c r="BW10" i="19"/>
  <c r="BV10" i="19"/>
  <c r="BU10" i="19"/>
  <c r="CA11" i="19"/>
  <c r="BZ11" i="19"/>
  <c r="BX11" i="19"/>
  <c r="BW11" i="19"/>
  <c r="BV11" i="19"/>
  <c r="BU11" i="19"/>
  <c r="CA6" i="19"/>
  <c r="BZ6" i="19"/>
  <c r="BX6" i="19"/>
  <c r="BW6" i="19"/>
  <c r="BV6" i="19"/>
  <c r="BU6" i="19"/>
  <c r="CA7" i="19"/>
  <c r="BZ7" i="19"/>
  <c r="BX7" i="19"/>
  <c r="BW7" i="19"/>
  <c r="BV7" i="19"/>
  <c r="BU7" i="19"/>
  <c r="CA5" i="19"/>
  <c r="BZ5" i="19"/>
  <c r="BX5" i="19"/>
  <c r="BW5" i="19"/>
  <c r="BV5" i="19"/>
  <c r="BU5" i="19"/>
  <c r="CA4" i="19"/>
  <c r="BZ4" i="19"/>
  <c r="BX4" i="19"/>
  <c r="BW4" i="19"/>
  <c r="BV4" i="19"/>
  <c r="BU4" i="19"/>
  <c r="AX33" i="19"/>
  <c r="AW33" i="19"/>
  <c r="AU33" i="19"/>
  <c r="AT33" i="19"/>
  <c r="AS33" i="19"/>
  <c r="AR33" i="19"/>
  <c r="AX32" i="19"/>
  <c r="AW32" i="19"/>
  <c r="AU32" i="19"/>
  <c r="AT32" i="19"/>
  <c r="AS32" i="19"/>
  <c r="AR32" i="19"/>
  <c r="AX35" i="19"/>
  <c r="AW35" i="19"/>
  <c r="AU35" i="19"/>
  <c r="AT35" i="19"/>
  <c r="AS35" i="19"/>
  <c r="AR35" i="19"/>
  <c r="AX31" i="19"/>
  <c r="AW31" i="19"/>
  <c r="AU31" i="19"/>
  <c r="AT31" i="19"/>
  <c r="AS31" i="19"/>
  <c r="AR31" i="19"/>
  <c r="AX30" i="19"/>
  <c r="AW30" i="19"/>
  <c r="AU30" i="19"/>
  <c r="AT30" i="19"/>
  <c r="AS30" i="19"/>
  <c r="AR30" i="19"/>
  <c r="AX18" i="19"/>
  <c r="AW18" i="19"/>
  <c r="AU18" i="19"/>
  <c r="AT18" i="19"/>
  <c r="AS18" i="19"/>
  <c r="AR18" i="19"/>
  <c r="AX24" i="19"/>
  <c r="AW24" i="19"/>
  <c r="AU24" i="19"/>
  <c r="AT24" i="19"/>
  <c r="AS24" i="19"/>
  <c r="AR24" i="19"/>
  <c r="AX29" i="19"/>
  <c r="AW29" i="19"/>
  <c r="AU29" i="19"/>
  <c r="AT29" i="19"/>
  <c r="AS29" i="19"/>
  <c r="AR29" i="19"/>
  <c r="AX25" i="19"/>
  <c r="AW25" i="19"/>
  <c r="AU25" i="19"/>
  <c r="AT25" i="19"/>
  <c r="AS25" i="19"/>
  <c r="AR25" i="19"/>
  <c r="AX27" i="19"/>
  <c r="AW27" i="19"/>
  <c r="AU27" i="19"/>
  <c r="AT27" i="19"/>
  <c r="AS27" i="19"/>
  <c r="AR27" i="19"/>
  <c r="AX21" i="19"/>
  <c r="AW21" i="19"/>
  <c r="AU21" i="19"/>
  <c r="AT21" i="19"/>
  <c r="AS21" i="19"/>
  <c r="AR21" i="19"/>
  <c r="AX28" i="19"/>
  <c r="AW28" i="19"/>
  <c r="AU28" i="19"/>
  <c r="AT28" i="19"/>
  <c r="AS28" i="19"/>
  <c r="AR28" i="19"/>
  <c r="AX16" i="19"/>
  <c r="AW16" i="19"/>
  <c r="AU16" i="19"/>
  <c r="AT16" i="19"/>
  <c r="AS16" i="19"/>
  <c r="AR16" i="19"/>
  <c r="AX19" i="19"/>
  <c r="AW19" i="19"/>
  <c r="AU19" i="19"/>
  <c r="AT19" i="19"/>
  <c r="AS19" i="19"/>
  <c r="AR19" i="19"/>
  <c r="AX17" i="19"/>
  <c r="AW17" i="19"/>
  <c r="AU17" i="19"/>
  <c r="AT17" i="19"/>
  <c r="AS17" i="19"/>
  <c r="AR17" i="19"/>
  <c r="AX26" i="19"/>
  <c r="AW26" i="19"/>
  <c r="AU26" i="19"/>
  <c r="AT26" i="19"/>
  <c r="AS26" i="19"/>
  <c r="AR26" i="19"/>
  <c r="AX20" i="19"/>
  <c r="AW20" i="19"/>
  <c r="AU20" i="19"/>
  <c r="AT20" i="19"/>
  <c r="AS20" i="19"/>
  <c r="AR20" i="19"/>
  <c r="AX15" i="19"/>
  <c r="AW15" i="19"/>
  <c r="AU15" i="19"/>
  <c r="AT15" i="19"/>
  <c r="AS15" i="19"/>
  <c r="AR15" i="19"/>
  <c r="AX14" i="19"/>
  <c r="AW14" i="19"/>
  <c r="AU14" i="19"/>
  <c r="AT14" i="19"/>
  <c r="AS14" i="19"/>
  <c r="AR14" i="19"/>
  <c r="AX13" i="19"/>
  <c r="AW13" i="19"/>
  <c r="AU13" i="19"/>
  <c r="AT13" i="19"/>
  <c r="AS13" i="19"/>
  <c r="AR13" i="19"/>
  <c r="AX22" i="19"/>
  <c r="AW22" i="19"/>
  <c r="AU22" i="19"/>
  <c r="AT22" i="19"/>
  <c r="AS22" i="19"/>
  <c r="AR22" i="19"/>
  <c r="AX23" i="19"/>
  <c r="AW23" i="19"/>
  <c r="AU23" i="19"/>
  <c r="AT23" i="19"/>
  <c r="AS23" i="19"/>
  <c r="AR23" i="19"/>
  <c r="AX12" i="19"/>
  <c r="AW12" i="19"/>
  <c r="AU12" i="19"/>
  <c r="AT12" i="19"/>
  <c r="AS12" i="19"/>
  <c r="AR12" i="19"/>
  <c r="AX8" i="19"/>
  <c r="AW8" i="19"/>
  <c r="AU8" i="19"/>
  <c r="AT8" i="19"/>
  <c r="AS8" i="19"/>
  <c r="AR8" i="19"/>
  <c r="AX9" i="19"/>
  <c r="AW9" i="19"/>
  <c r="AU9" i="19"/>
  <c r="AT9" i="19"/>
  <c r="AS9" i="19"/>
  <c r="AR9" i="19"/>
  <c r="AX10" i="19"/>
  <c r="AW10" i="19"/>
  <c r="AU10" i="19"/>
  <c r="AT10" i="19"/>
  <c r="AS10" i="19"/>
  <c r="AR10" i="19"/>
  <c r="AX11" i="19"/>
  <c r="AW11" i="19"/>
  <c r="AU11" i="19"/>
  <c r="AT11" i="19"/>
  <c r="AS11" i="19"/>
  <c r="AR11" i="19"/>
  <c r="AX6" i="19"/>
  <c r="AW6" i="19"/>
  <c r="AU6" i="19"/>
  <c r="AT6" i="19"/>
  <c r="AS6" i="19"/>
  <c r="AR6" i="19"/>
  <c r="AX7" i="19"/>
  <c r="AW7" i="19"/>
  <c r="AU7" i="19"/>
  <c r="AT7" i="19"/>
  <c r="AS7" i="19"/>
  <c r="AR7" i="19"/>
  <c r="AX5" i="19"/>
  <c r="AW5" i="19"/>
  <c r="AU5" i="19"/>
  <c r="AT5" i="19"/>
  <c r="AS5" i="19"/>
  <c r="AR5" i="19"/>
  <c r="AX4" i="19"/>
  <c r="AW4" i="19"/>
  <c r="AU4" i="19"/>
  <c r="AT4" i="19"/>
  <c r="AS4" i="19"/>
  <c r="AR4" i="19"/>
  <c r="CA20" i="27"/>
  <c r="BZ20" i="27"/>
  <c r="BX20" i="27"/>
  <c r="BW20" i="27"/>
  <c r="BV20" i="27"/>
  <c r="BU20" i="27"/>
  <c r="CA24" i="27"/>
  <c r="BZ24" i="27"/>
  <c r="BX24" i="27"/>
  <c r="BW24" i="27"/>
  <c r="BV24" i="27"/>
  <c r="BU24" i="27"/>
  <c r="CA18" i="27"/>
  <c r="BZ18" i="27"/>
  <c r="BX18" i="27"/>
  <c r="BW18" i="27"/>
  <c r="BV18" i="27"/>
  <c r="BU18" i="27"/>
  <c r="CA19" i="27"/>
  <c r="BZ19" i="27"/>
  <c r="BX19" i="27"/>
  <c r="BW19" i="27"/>
  <c r="BV19" i="27"/>
  <c r="BU19" i="27"/>
  <c r="CA15" i="27"/>
  <c r="BZ15" i="27"/>
  <c r="BX15" i="27"/>
  <c r="BW15" i="27"/>
  <c r="BV15" i="27"/>
  <c r="BU15" i="27"/>
  <c r="CA12" i="27"/>
  <c r="BZ12" i="27"/>
  <c r="BX12" i="27"/>
  <c r="BW12" i="27"/>
  <c r="BV12" i="27"/>
  <c r="BU12" i="27"/>
  <c r="CA23" i="27"/>
  <c r="BZ23" i="27"/>
  <c r="BX23" i="27"/>
  <c r="BW23" i="27"/>
  <c r="BV23" i="27"/>
  <c r="BU23" i="27"/>
  <c r="CA21" i="27"/>
  <c r="BZ21" i="27"/>
  <c r="BX21" i="27"/>
  <c r="BW21" i="27"/>
  <c r="BV21" i="27"/>
  <c r="BU21" i="27"/>
  <c r="CA16" i="27"/>
  <c r="BZ16" i="27"/>
  <c r="BX16" i="27"/>
  <c r="BW16" i="27"/>
  <c r="BV16" i="27"/>
  <c r="BU16" i="27"/>
  <c r="CA22" i="27"/>
  <c r="BZ22" i="27"/>
  <c r="BX22" i="27"/>
  <c r="BW22" i="27"/>
  <c r="BV22" i="27"/>
  <c r="BU22" i="27"/>
  <c r="CA17" i="27"/>
  <c r="BZ17" i="27"/>
  <c r="BX17" i="27"/>
  <c r="BW17" i="27"/>
  <c r="BV17" i="27"/>
  <c r="BU17" i="27"/>
  <c r="CA6" i="27"/>
  <c r="BZ6" i="27"/>
  <c r="BX6" i="27"/>
  <c r="BW6" i="27"/>
  <c r="BV6" i="27"/>
  <c r="BU6" i="27"/>
  <c r="CA11" i="27"/>
  <c r="BZ11" i="27"/>
  <c r="BX11" i="27"/>
  <c r="BW11" i="27"/>
  <c r="BV11" i="27"/>
  <c r="BU11" i="27"/>
  <c r="CA8" i="27"/>
  <c r="BZ8" i="27"/>
  <c r="BX8" i="27"/>
  <c r="BW8" i="27"/>
  <c r="BV8" i="27"/>
  <c r="BU8" i="27"/>
  <c r="CA13" i="27"/>
  <c r="BZ13" i="27"/>
  <c r="BX13" i="27"/>
  <c r="BW13" i="27"/>
  <c r="BV13" i="27"/>
  <c r="BU13" i="27"/>
  <c r="CA14" i="27"/>
  <c r="BZ14" i="27"/>
  <c r="BX14" i="27"/>
  <c r="BW14" i="27"/>
  <c r="BV14" i="27"/>
  <c r="BU14" i="27"/>
  <c r="CA9" i="27"/>
  <c r="BZ9" i="27"/>
  <c r="BX9" i="27"/>
  <c r="BW9" i="27"/>
  <c r="BV9" i="27"/>
  <c r="BU9" i="27"/>
  <c r="CA7" i="27"/>
  <c r="BZ7" i="27"/>
  <c r="BX7" i="27"/>
  <c r="BW7" i="27"/>
  <c r="BV7" i="27"/>
  <c r="BU7" i="27"/>
  <c r="CA10" i="27"/>
  <c r="BZ10" i="27"/>
  <c r="BX10" i="27"/>
  <c r="BW10" i="27"/>
  <c r="BV10" i="27"/>
  <c r="BU10" i="27"/>
  <c r="CA4" i="27"/>
  <c r="BZ4" i="27"/>
  <c r="BX4" i="27"/>
  <c r="BW4" i="27"/>
  <c r="BV4" i="27"/>
  <c r="BU4" i="27"/>
  <c r="CA5" i="27"/>
  <c r="BZ5" i="27"/>
  <c r="BX5" i="27"/>
  <c r="BW5" i="27"/>
  <c r="BV5" i="27"/>
  <c r="BU5" i="27"/>
  <c r="AX20" i="27"/>
  <c r="AW20" i="27"/>
  <c r="AU20" i="27"/>
  <c r="AT20" i="27"/>
  <c r="AS20" i="27"/>
  <c r="AR20" i="27"/>
  <c r="AX24" i="27"/>
  <c r="AW24" i="27"/>
  <c r="AU24" i="27"/>
  <c r="AT24" i="27"/>
  <c r="AS24" i="27"/>
  <c r="AR24" i="27"/>
  <c r="AX18" i="27"/>
  <c r="AW18" i="27"/>
  <c r="AU18" i="27"/>
  <c r="AT18" i="27"/>
  <c r="AS18" i="27"/>
  <c r="AR18" i="27"/>
  <c r="AX19" i="27"/>
  <c r="AW19" i="27"/>
  <c r="AU19" i="27"/>
  <c r="AT19" i="27"/>
  <c r="AS19" i="27"/>
  <c r="AR19" i="27"/>
  <c r="AX15" i="27"/>
  <c r="AW15" i="27"/>
  <c r="AU15" i="27"/>
  <c r="AT15" i="27"/>
  <c r="AS15" i="27"/>
  <c r="AR15" i="27"/>
  <c r="AX12" i="27"/>
  <c r="AW12" i="27"/>
  <c r="AU12" i="27"/>
  <c r="AT12" i="27"/>
  <c r="AS12" i="27"/>
  <c r="AR12" i="27"/>
  <c r="AX23" i="27"/>
  <c r="AW23" i="27"/>
  <c r="AU23" i="27"/>
  <c r="AT23" i="27"/>
  <c r="AS23" i="27"/>
  <c r="AR23" i="27"/>
  <c r="AX21" i="27"/>
  <c r="AW21" i="27"/>
  <c r="AU21" i="27"/>
  <c r="AT21" i="27"/>
  <c r="AS21" i="27"/>
  <c r="AR21" i="27"/>
  <c r="AX16" i="27"/>
  <c r="AW16" i="27"/>
  <c r="AU16" i="27"/>
  <c r="AT16" i="27"/>
  <c r="AS16" i="27"/>
  <c r="AR16" i="27"/>
  <c r="AX22" i="27"/>
  <c r="AW22" i="27"/>
  <c r="AU22" i="27"/>
  <c r="AT22" i="27"/>
  <c r="AS22" i="27"/>
  <c r="AR22" i="27"/>
  <c r="AX17" i="27"/>
  <c r="AW17" i="27"/>
  <c r="AU17" i="27"/>
  <c r="AT17" i="27"/>
  <c r="AS17" i="27"/>
  <c r="AR17" i="27"/>
  <c r="AX6" i="27"/>
  <c r="AW6" i="27"/>
  <c r="AU6" i="27"/>
  <c r="AT6" i="27"/>
  <c r="AS6" i="27"/>
  <c r="AR6" i="27"/>
  <c r="AX11" i="27"/>
  <c r="AW11" i="27"/>
  <c r="AU11" i="27"/>
  <c r="AT11" i="27"/>
  <c r="AS11" i="27"/>
  <c r="AR11" i="27"/>
  <c r="AX8" i="27"/>
  <c r="AW8" i="27"/>
  <c r="AU8" i="27"/>
  <c r="AT8" i="27"/>
  <c r="AS8" i="27"/>
  <c r="AR8" i="27"/>
  <c r="AX13" i="27"/>
  <c r="AW13" i="27"/>
  <c r="AU13" i="27"/>
  <c r="AT13" i="27"/>
  <c r="AS13" i="27"/>
  <c r="AR13" i="27"/>
  <c r="AX14" i="27"/>
  <c r="AW14" i="27"/>
  <c r="AU14" i="27"/>
  <c r="AT14" i="27"/>
  <c r="AS14" i="27"/>
  <c r="AR14" i="27"/>
  <c r="AX9" i="27"/>
  <c r="AW9" i="27"/>
  <c r="AU9" i="27"/>
  <c r="AT9" i="27"/>
  <c r="AS9" i="27"/>
  <c r="AR9" i="27"/>
  <c r="AX7" i="27"/>
  <c r="AW7" i="27"/>
  <c r="AU7" i="27"/>
  <c r="AT7" i="27"/>
  <c r="AS7" i="27"/>
  <c r="AR7" i="27"/>
  <c r="AX10" i="27"/>
  <c r="AW10" i="27"/>
  <c r="AU10" i="27"/>
  <c r="AT10" i="27"/>
  <c r="AS10" i="27"/>
  <c r="AR10" i="27"/>
  <c r="AX4" i="27"/>
  <c r="AW4" i="27"/>
  <c r="AU4" i="27"/>
  <c r="AT4" i="27"/>
  <c r="AS4" i="27"/>
  <c r="AR4" i="27"/>
  <c r="AX5" i="27"/>
  <c r="AW5" i="27"/>
  <c r="AU5" i="27"/>
  <c r="AT5" i="27"/>
  <c r="AS5" i="27"/>
  <c r="AR5" i="27"/>
  <c r="CA19" i="26"/>
  <c r="BZ19" i="26"/>
  <c r="BX19" i="26"/>
  <c r="BW19" i="26"/>
  <c r="BV19" i="26"/>
  <c r="BU19" i="26"/>
  <c r="CA16" i="26"/>
  <c r="BZ16" i="26"/>
  <c r="BX16" i="26"/>
  <c r="BW16" i="26"/>
  <c r="BV16" i="26"/>
  <c r="BU16" i="26"/>
  <c r="CA18" i="26"/>
  <c r="BZ18" i="26"/>
  <c r="BX18" i="26"/>
  <c r="BW18" i="26"/>
  <c r="BV18" i="26"/>
  <c r="BU18" i="26"/>
  <c r="CA22" i="26"/>
  <c r="BZ22" i="26"/>
  <c r="BX22" i="26"/>
  <c r="BW22" i="26"/>
  <c r="BV22" i="26"/>
  <c r="BU22" i="26"/>
  <c r="CA15" i="26"/>
  <c r="BZ15" i="26"/>
  <c r="BX15" i="26"/>
  <c r="BW15" i="26"/>
  <c r="BV15" i="26"/>
  <c r="BU15" i="26"/>
  <c r="CA17" i="26"/>
  <c r="BZ17" i="26"/>
  <c r="BX17" i="26"/>
  <c r="BW17" i="26"/>
  <c r="BV17" i="26"/>
  <c r="BU17" i="26"/>
  <c r="CA14" i="26"/>
  <c r="BZ14" i="26"/>
  <c r="BX14" i="26"/>
  <c r="BW14" i="26"/>
  <c r="BV14" i="26"/>
  <c r="BU14" i="26"/>
  <c r="CA12" i="26"/>
  <c r="BZ12" i="26"/>
  <c r="BX12" i="26"/>
  <c r="BW12" i="26"/>
  <c r="BV12" i="26"/>
  <c r="BU12" i="26"/>
  <c r="CA13" i="26"/>
  <c r="BZ13" i="26"/>
  <c r="BX13" i="26"/>
  <c r="BW13" i="26"/>
  <c r="BV13" i="26"/>
  <c r="BU13" i="26"/>
  <c r="CA23" i="26"/>
  <c r="BZ23" i="26"/>
  <c r="BX23" i="26"/>
  <c r="BW23" i="26"/>
  <c r="BV23" i="26"/>
  <c r="BU23" i="26"/>
  <c r="CA10" i="26"/>
  <c r="BZ10" i="26"/>
  <c r="BX10" i="26"/>
  <c r="BW10" i="26"/>
  <c r="BV10" i="26"/>
  <c r="BU10" i="26"/>
  <c r="CA11" i="26"/>
  <c r="BZ11" i="26"/>
  <c r="BX11" i="26"/>
  <c r="BW11" i="26"/>
  <c r="BV11" i="26"/>
  <c r="BU11" i="26"/>
  <c r="CA9" i="26"/>
  <c r="BZ9" i="26"/>
  <c r="BX9" i="26"/>
  <c r="BW9" i="26"/>
  <c r="BV9" i="26"/>
  <c r="BU9" i="26"/>
  <c r="CA6" i="26"/>
  <c r="BZ6" i="26"/>
  <c r="BX6" i="26"/>
  <c r="BW6" i="26"/>
  <c r="BV6" i="26"/>
  <c r="BU6" i="26"/>
  <c r="CA8" i="26"/>
  <c r="BZ8" i="26"/>
  <c r="BX8" i="26"/>
  <c r="BW8" i="26"/>
  <c r="BV8" i="26"/>
  <c r="BU8" i="26"/>
  <c r="CA7" i="26"/>
  <c r="BZ7" i="26"/>
  <c r="BX7" i="26"/>
  <c r="BW7" i="26"/>
  <c r="BV7" i="26"/>
  <c r="BU7" i="26"/>
  <c r="CA5" i="26"/>
  <c r="BZ5" i="26"/>
  <c r="BX5" i="26"/>
  <c r="BW5" i="26"/>
  <c r="BV5" i="26"/>
  <c r="BU5" i="26"/>
  <c r="CA4" i="26"/>
  <c r="BZ4" i="26"/>
  <c r="BX4" i="26"/>
  <c r="BW4" i="26"/>
  <c r="BV4" i="26"/>
  <c r="BU4" i="26"/>
  <c r="AX19" i="26"/>
  <c r="AW19" i="26"/>
  <c r="AU19" i="26"/>
  <c r="AT19" i="26"/>
  <c r="AS19" i="26"/>
  <c r="AR19" i="26"/>
  <c r="AX16" i="26"/>
  <c r="AW16" i="26"/>
  <c r="AU16" i="26"/>
  <c r="AT16" i="26"/>
  <c r="AS16" i="26"/>
  <c r="AR16" i="26"/>
  <c r="AX18" i="26"/>
  <c r="AW18" i="26"/>
  <c r="AU18" i="26"/>
  <c r="AT18" i="26"/>
  <c r="AS18" i="26"/>
  <c r="AR18" i="26"/>
  <c r="AX22" i="26"/>
  <c r="AW22" i="26"/>
  <c r="AU22" i="26"/>
  <c r="AT22" i="26"/>
  <c r="AS22" i="26"/>
  <c r="AR22" i="26"/>
  <c r="AX15" i="26"/>
  <c r="AW15" i="26"/>
  <c r="AU15" i="26"/>
  <c r="AT15" i="26"/>
  <c r="AS15" i="26"/>
  <c r="AR15" i="26"/>
  <c r="AX17" i="26"/>
  <c r="AW17" i="26"/>
  <c r="AU17" i="26"/>
  <c r="AT17" i="26"/>
  <c r="AS17" i="26"/>
  <c r="AR17" i="26"/>
  <c r="AX14" i="26"/>
  <c r="AW14" i="26"/>
  <c r="AU14" i="26"/>
  <c r="AT14" i="26"/>
  <c r="AS14" i="26"/>
  <c r="AR14" i="26"/>
  <c r="AX12" i="26"/>
  <c r="AW12" i="26"/>
  <c r="AU12" i="26"/>
  <c r="AT12" i="26"/>
  <c r="AS12" i="26"/>
  <c r="AR12" i="26"/>
  <c r="AX13" i="26"/>
  <c r="AW13" i="26"/>
  <c r="AU13" i="26"/>
  <c r="AT13" i="26"/>
  <c r="AS13" i="26"/>
  <c r="AR13" i="26"/>
  <c r="AX23" i="26"/>
  <c r="AW23" i="26"/>
  <c r="AU23" i="26"/>
  <c r="AT23" i="26"/>
  <c r="AS23" i="26"/>
  <c r="AR23" i="26"/>
  <c r="AX10" i="26"/>
  <c r="AW10" i="26"/>
  <c r="AU10" i="26"/>
  <c r="AT10" i="26"/>
  <c r="AS10" i="26"/>
  <c r="AR10" i="26"/>
  <c r="AX11" i="26"/>
  <c r="AW11" i="26"/>
  <c r="AU11" i="26"/>
  <c r="AT11" i="26"/>
  <c r="AS11" i="26"/>
  <c r="AR11" i="26"/>
  <c r="AX9" i="26"/>
  <c r="AW9" i="26"/>
  <c r="AU9" i="26"/>
  <c r="AT9" i="26"/>
  <c r="AS9" i="26"/>
  <c r="AR9" i="26"/>
  <c r="AX6" i="26"/>
  <c r="AW6" i="26"/>
  <c r="AU6" i="26"/>
  <c r="AT6" i="26"/>
  <c r="AS6" i="26"/>
  <c r="AR6" i="26"/>
  <c r="AX8" i="26"/>
  <c r="AW8" i="26"/>
  <c r="AU8" i="26"/>
  <c r="AT8" i="26"/>
  <c r="AS8" i="26"/>
  <c r="AR8" i="26"/>
  <c r="AX7" i="26"/>
  <c r="AW7" i="26"/>
  <c r="AU7" i="26"/>
  <c r="AT7" i="26"/>
  <c r="AS7" i="26"/>
  <c r="AR7" i="26"/>
  <c r="AX5" i="26"/>
  <c r="AW5" i="26"/>
  <c r="AU5" i="26"/>
  <c r="AT5" i="26"/>
  <c r="AS5" i="26"/>
  <c r="AR5" i="26"/>
  <c r="AX4" i="26"/>
  <c r="AW4" i="26"/>
  <c r="AU4" i="26"/>
  <c r="AT4" i="26"/>
  <c r="AS4" i="26"/>
  <c r="AR4" i="26"/>
  <c r="BY25" i="22"/>
  <c r="BX25" i="22"/>
  <c r="BW25" i="22"/>
  <c r="BU25" i="22"/>
  <c r="BT25" i="22"/>
  <c r="BS25" i="22"/>
  <c r="BR25" i="22"/>
  <c r="BQ25" i="22"/>
  <c r="BP25" i="22"/>
  <c r="BY27" i="22"/>
  <c r="BX27" i="22"/>
  <c r="BW27" i="22"/>
  <c r="BU27" i="22"/>
  <c r="BT27" i="22"/>
  <c r="BS27" i="22"/>
  <c r="BR27" i="22"/>
  <c r="BQ27" i="22"/>
  <c r="BP27" i="22"/>
  <c r="BY29" i="22"/>
  <c r="BX29" i="22"/>
  <c r="BW29" i="22"/>
  <c r="BU29" i="22"/>
  <c r="BT29" i="22"/>
  <c r="BS29" i="22"/>
  <c r="BR29" i="22"/>
  <c r="BQ29" i="22"/>
  <c r="BP29" i="22"/>
  <c r="BY36" i="22"/>
  <c r="BX36" i="22"/>
  <c r="BW36" i="22"/>
  <c r="BU36" i="22"/>
  <c r="BT36" i="22"/>
  <c r="BS36" i="22"/>
  <c r="BR36" i="22"/>
  <c r="BV36" i="22" s="1"/>
  <c r="BQ36" i="22"/>
  <c r="BP36" i="22"/>
  <c r="BY17" i="22"/>
  <c r="BX17" i="22"/>
  <c r="BW17" i="22"/>
  <c r="BU17" i="22"/>
  <c r="BT17" i="22"/>
  <c r="BS17" i="22"/>
  <c r="BR17" i="22"/>
  <c r="BQ17" i="22"/>
  <c r="BP17" i="22"/>
  <c r="BY35" i="22"/>
  <c r="BX35" i="22"/>
  <c r="BW35" i="22"/>
  <c r="BU35" i="22"/>
  <c r="BT35" i="22"/>
  <c r="BS35" i="22"/>
  <c r="BR35" i="22"/>
  <c r="BV35" i="22" s="1"/>
  <c r="BQ35" i="22"/>
  <c r="BP35" i="22"/>
  <c r="BY31" i="22"/>
  <c r="BX31" i="22"/>
  <c r="BW31" i="22"/>
  <c r="BU31" i="22"/>
  <c r="BT31" i="22"/>
  <c r="BS31" i="22"/>
  <c r="BR31" i="22"/>
  <c r="BQ31" i="22"/>
  <c r="BP31" i="22"/>
  <c r="BY34" i="22"/>
  <c r="BX34" i="22"/>
  <c r="BW34" i="22"/>
  <c r="BU34" i="22"/>
  <c r="BT34" i="22"/>
  <c r="BS34" i="22"/>
  <c r="BR34" i="22"/>
  <c r="BV34" i="22" s="1"/>
  <c r="BQ34" i="22"/>
  <c r="BP34" i="22"/>
  <c r="BY30" i="22"/>
  <c r="BX30" i="22"/>
  <c r="BW30" i="22"/>
  <c r="BU30" i="22"/>
  <c r="BT30" i="22"/>
  <c r="BS30" i="22"/>
  <c r="BR30" i="22"/>
  <c r="BV30" i="22" s="1"/>
  <c r="BQ30" i="22"/>
  <c r="BP30" i="22"/>
  <c r="BY26" i="22"/>
  <c r="BX26" i="22"/>
  <c r="BW26" i="22"/>
  <c r="BU26" i="22"/>
  <c r="BT26" i="22"/>
  <c r="BS26" i="22"/>
  <c r="BR26" i="22"/>
  <c r="BQ26" i="22"/>
  <c r="BP26" i="22"/>
  <c r="BY32" i="22"/>
  <c r="BX32" i="22"/>
  <c r="BW32" i="22"/>
  <c r="BU32" i="22"/>
  <c r="BT32" i="22"/>
  <c r="BS32" i="22"/>
  <c r="BR32" i="22"/>
  <c r="BQ32" i="22"/>
  <c r="BP32" i="22"/>
  <c r="BY24" i="22"/>
  <c r="BX24" i="22"/>
  <c r="BW24" i="22"/>
  <c r="BU24" i="22"/>
  <c r="BT24" i="22"/>
  <c r="BS24" i="22"/>
  <c r="BR24" i="22"/>
  <c r="BQ24" i="22"/>
  <c r="BP24" i="22"/>
  <c r="BY33" i="22"/>
  <c r="BX33" i="22"/>
  <c r="BW33" i="22"/>
  <c r="BU33" i="22"/>
  <c r="BT33" i="22"/>
  <c r="BS33" i="22"/>
  <c r="BR33" i="22"/>
  <c r="BV33" i="22" s="1"/>
  <c r="BQ33" i="22"/>
  <c r="BP33" i="22"/>
  <c r="BY9" i="22"/>
  <c r="BX9" i="22"/>
  <c r="BW9" i="22"/>
  <c r="BU9" i="22"/>
  <c r="BT9" i="22"/>
  <c r="BS9" i="22"/>
  <c r="BR9" i="22"/>
  <c r="BQ9" i="22"/>
  <c r="BP9" i="22"/>
  <c r="BY20" i="22"/>
  <c r="BX20" i="22"/>
  <c r="BW20" i="22"/>
  <c r="BU20" i="22"/>
  <c r="BT20" i="22"/>
  <c r="BS20" i="22"/>
  <c r="BR20" i="22"/>
  <c r="BQ20" i="22"/>
  <c r="BP20" i="22"/>
  <c r="BY14" i="22"/>
  <c r="BX14" i="22"/>
  <c r="BW14" i="22"/>
  <c r="BU14" i="22"/>
  <c r="BT14" i="22"/>
  <c r="BS14" i="22"/>
  <c r="BR14" i="22"/>
  <c r="BQ14" i="22"/>
  <c r="BP14" i="22"/>
  <c r="BY12" i="22"/>
  <c r="BX12" i="22"/>
  <c r="BW12" i="22"/>
  <c r="BU12" i="22"/>
  <c r="BT12" i="22"/>
  <c r="BS12" i="22"/>
  <c r="BR12" i="22"/>
  <c r="BV12" i="22" s="1"/>
  <c r="BQ12" i="22"/>
  <c r="BP12" i="22"/>
  <c r="BY16" i="22"/>
  <c r="BX16" i="22"/>
  <c r="BW16" i="22"/>
  <c r="BU16" i="22"/>
  <c r="BT16" i="22"/>
  <c r="BS16" i="22"/>
  <c r="BR16" i="22"/>
  <c r="BQ16" i="22"/>
  <c r="BP16" i="22"/>
  <c r="BY18" i="22"/>
  <c r="BX18" i="22"/>
  <c r="BW18" i="22"/>
  <c r="BU18" i="22"/>
  <c r="BT18" i="22"/>
  <c r="BS18" i="22"/>
  <c r="BR18" i="22"/>
  <c r="BQ18" i="22"/>
  <c r="BP18" i="22"/>
  <c r="BY23" i="22"/>
  <c r="BX23" i="22"/>
  <c r="BW23" i="22"/>
  <c r="BU23" i="22"/>
  <c r="BT23" i="22"/>
  <c r="BS23" i="22"/>
  <c r="BR23" i="22"/>
  <c r="BQ23" i="22"/>
  <c r="BP23" i="22"/>
  <c r="BY21" i="22"/>
  <c r="BX21" i="22"/>
  <c r="BW21" i="22"/>
  <c r="BU21" i="22"/>
  <c r="BT21" i="22"/>
  <c r="BS21" i="22"/>
  <c r="BR21" i="22"/>
  <c r="BQ21" i="22"/>
  <c r="BP21" i="22"/>
  <c r="BY15" i="22"/>
  <c r="BX15" i="22"/>
  <c r="BW15" i="22"/>
  <c r="BU15" i="22"/>
  <c r="BT15" i="22"/>
  <c r="BS15" i="22"/>
  <c r="BR15" i="22"/>
  <c r="BQ15" i="22"/>
  <c r="BP15" i="22"/>
  <c r="BY13" i="22"/>
  <c r="BX13" i="22"/>
  <c r="BW13" i="22"/>
  <c r="BU13" i="22"/>
  <c r="BT13" i="22"/>
  <c r="BS13" i="22"/>
  <c r="BR13" i="22"/>
  <c r="BQ13" i="22"/>
  <c r="BP13" i="22"/>
  <c r="BY11" i="22"/>
  <c r="BX11" i="22"/>
  <c r="BW11" i="22"/>
  <c r="BU11" i="22"/>
  <c r="BT11" i="22"/>
  <c r="BS11" i="22"/>
  <c r="BR11" i="22"/>
  <c r="BQ11" i="22"/>
  <c r="BP11" i="22"/>
  <c r="BY10" i="22"/>
  <c r="BX10" i="22"/>
  <c r="BW10" i="22"/>
  <c r="BU10" i="22"/>
  <c r="BT10" i="22"/>
  <c r="BS10" i="22"/>
  <c r="BR10" i="22"/>
  <c r="BQ10" i="22"/>
  <c r="BP10" i="22"/>
  <c r="BY22" i="22"/>
  <c r="BX22" i="22"/>
  <c r="BW22" i="22"/>
  <c r="BU22" i="22"/>
  <c r="BT22" i="22"/>
  <c r="BS22" i="22"/>
  <c r="BR22" i="22"/>
  <c r="BQ22" i="22"/>
  <c r="BP22" i="22"/>
  <c r="BY7" i="22"/>
  <c r="BX7" i="22"/>
  <c r="BW7" i="22"/>
  <c r="BU7" i="22"/>
  <c r="BT7" i="22"/>
  <c r="BS7" i="22"/>
  <c r="BR7" i="22"/>
  <c r="BV7" i="22" s="1"/>
  <c r="BQ7" i="22"/>
  <c r="BP7" i="22"/>
  <c r="BY8" i="22"/>
  <c r="BX8" i="22"/>
  <c r="BW8" i="22"/>
  <c r="BU8" i="22"/>
  <c r="BT8" i="22"/>
  <c r="BS8" i="22"/>
  <c r="BR8" i="22"/>
  <c r="BQ8" i="22"/>
  <c r="BP8" i="22"/>
  <c r="BY6" i="22"/>
  <c r="BX6" i="22"/>
  <c r="BW6" i="22"/>
  <c r="BU6" i="22"/>
  <c r="BT6" i="22"/>
  <c r="BS6" i="22"/>
  <c r="BR6" i="22"/>
  <c r="BQ6" i="22"/>
  <c r="BP6" i="22"/>
  <c r="BY5" i="22"/>
  <c r="BX5" i="22"/>
  <c r="BW5" i="22"/>
  <c r="BU5" i="22"/>
  <c r="BT5" i="22"/>
  <c r="BS5" i="22"/>
  <c r="BR5" i="22"/>
  <c r="BQ5" i="22"/>
  <c r="BP5" i="22"/>
  <c r="BY4" i="22"/>
  <c r="BX4" i="22"/>
  <c r="BW4" i="22"/>
  <c r="BU4" i="22"/>
  <c r="BT4" i="22"/>
  <c r="BS4" i="22"/>
  <c r="BR4" i="22"/>
  <c r="BQ4" i="22"/>
  <c r="BP4" i="22"/>
  <c r="AX25" i="22"/>
  <c r="AW25" i="22"/>
  <c r="AV25" i="22"/>
  <c r="AT25" i="22"/>
  <c r="AS25" i="22"/>
  <c r="AR25" i="22"/>
  <c r="AQ25" i="22"/>
  <c r="AU25" i="22" s="1"/>
  <c r="AP25" i="22"/>
  <c r="AO25" i="22"/>
  <c r="AX27" i="22"/>
  <c r="AW27" i="22"/>
  <c r="AV27" i="22"/>
  <c r="AT27" i="22"/>
  <c r="AS27" i="22"/>
  <c r="AR27" i="22"/>
  <c r="AQ27" i="22"/>
  <c r="AU27" i="22" s="1"/>
  <c r="AP27" i="22"/>
  <c r="AO27" i="22"/>
  <c r="AX29" i="22"/>
  <c r="AW29" i="22"/>
  <c r="AV29" i="22"/>
  <c r="AT29" i="22"/>
  <c r="AS29" i="22"/>
  <c r="AR29" i="22"/>
  <c r="AQ29" i="22"/>
  <c r="AU29" i="22" s="1"/>
  <c r="AP29" i="22"/>
  <c r="AO29" i="22"/>
  <c r="AX36" i="22"/>
  <c r="AW36" i="22"/>
  <c r="AV36" i="22"/>
  <c r="AT36" i="22"/>
  <c r="AS36" i="22"/>
  <c r="AR36" i="22"/>
  <c r="AQ36" i="22"/>
  <c r="AU36" i="22" s="1"/>
  <c r="AP36" i="22"/>
  <c r="AO36" i="22"/>
  <c r="AX17" i="22"/>
  <c r="AW17" i="22"/>
  <c r="AV17" i="22"/>
  <c r="AT17" i="22"/>
  <c r="AS17" i="22"/>
  <c r="AR17" i="22"/>
  <c r="AQ17" i="22"/>
  <c r="AU17" i="22" s="1"/>
  <c r="AP17" i="22"/>
  <c r="AO17" i="22"/>
  <c r="AX35" i="22"/>
  <c r="AW35" i="22"/>
  <c r="AV35" i="22"/>
  <c r="AT35" i="22"/>
  <c r="AS35" i="22"/>
  <c r="AR35" i="22"/>
  <c r="AQ35" i="22"/>
  <c r="AU35" i="22" s="1"/>
  <c r="AP35" i="22"/>
  <c r="AO35" i="22"/>
  <c r="AX31" i="22"/>
  <c r="AW31" i="22"/>
  <c r="AV31" i="22"/>
  <c r="AT31" i="22"/>
  <c r="AS31" i="22"/>
  <c r="AR31" i="22"/>
  <c r="AQ31" i="22"/>
  <c r="AU31" i="22" s="1"/>
  <c r="AP31" i="22"/>
  <c r="AO31" i="22"/>
  <c r="AX34" i="22"/>
  <c r="AW34" i="22"/>
  <c r="AV34" i="22"/>
  <c r="AT34" i="22"/>
  <c r="AS34" i="22"/>
  <c r="AR34" i="22"/>
  <c r="AQ34" i="22"/>
  <c r="AU34" i="22" s="1"/>
  <c r="AP34" i="22"/>
  <c r="AO34" i="22"/>
  <c r="AX30" i="22"/>
  <c r="AW30" i="22"/>
  <c r="AV30" i="22"/>
  <c r="AT30" i="22"/>
  <c r="AS30" i="22"/>
  <c r="AR30" i="22"/>
  <c r="AQ30" i="22"/>
  <c r="AU30" i="22" s="1"/>
  <c r="AP30" i="22"/>
  <c r="AO30" i="22"/>
  <c r="AX26" i="22"/>
  <c r="AW26" i="22"/>
  <c r="AV26" i="22"/>
  <c r="AT26" i="22"/>
  <c r="AS26" i="22"/>
  <c r="AR26" i="22"/>
  <c r="AQ26" i="22"/>
  <c r="AU26" i="22" s="1"/>
  <c r="AP26" i="22"/>
  <c r="AO26" i="22"/>
  <c r="AX32" i="22"/>
  <c r="AW32" i="22"/>
  <c r="AV32" i="22"/>
  <c r="AT32" i="22"/>
  <c r="AS32" i="22"/>
  <c r="AR32" i="22"/>
  <c r="AQ32" i="22"/>
  <c r="AU32" i="22" s="1"/>
  <c r="AP32" i="22"/>
  <c r="AO32" i="22"/>
  <c r="AX24" i="22"/>
  <c r="AW24" i="22"/>
  <c r="AV24" i="22"/>
  <c r="AT24" i="22"/>
  <c r="AS24" i="22"/>
  <c r="AR24" i="22"/>
  <c r="AQ24" i="22"/>
  <c r="AU24" i="22" s="1"/>
  <c r="AP24" i="22"/>
  <c r="AO24" i="22"/>
  <c r="AX33" i="22"/>
  <c r="AW33" i="22"/>
  <c r="AV33" i="22"/>
  <c r="AT33" i="22"/>
  <c r="AS33" i="22"/>
  <c r="AR33" i="22"/>
  <c r="AQ33" i="22"/>
  <c r="AU33" i="22" s="1"/>
  <c r="AP33" i="22"/>
  <c r="AO33" i="22"/>
  <c r="AX9" i="22"/>
  <c r="AW9" i="22"/>
  <c r="AV9" i="22"/>
  <c r="AT9" i="22"/>
  <c r="AS9" i="22"/>
  <c r="AR9" i="22"/>
  <c r="AQ9" i="22"/>
  <c r="AP9" i="22"/>
  <c r="AO9" i="22"/>
  <c r="AX20" i="22"/>
  <c r="AW20" i="22"/>
  <c r="AV20" i="22"/>
  <c r="AT20" i="22"/>
  <c r="AS20" i="22"/>
  <c r="AR20" i="22"/>
  <c r="AQ20" i="22"/>
  <c r="AU20" i="22" s="1"/>
  <c r="AP20" i="22"/>
  <c r="AO20" i="22"/>
  <c r="AX14" i="22"/>
  <c r="AW14" i="22"/>
  <c r="AV14" i="22"/>
  <c r="AT14" i="22"/>
  <c r="AS14" i="22"/>
  <c r="AR14" i="22"/>
  <c r="AQ14" i="22"/>
  <c r="AU14" i="22" s="1"/>
  <c r="AP14" i="22"/>
  <c r="AO14" i="22"/>
  <c r="AX12" i="22"/>
  <c r="AW12" i="22"/>
  <c r="AV12" i="22"/>
  <c r="AT12" i="22"/>
  <c r="AS12" i="22"/>
  <c r="AR12" i="22"/>
  <c r="AQ12" i="22"/>
  <c r="AU12" i="22" s="1"/>
  <c r="AP12" i="22"/>
  <c r="AO12" i="22"/>
  <c r="AX16" i="22"/>
  <c r="AW16" i="22"/>
  <c r="AV16" i="22"/>
  <c r="AT16" i="22"/>
  <c r="AS16" i="22"/>
  <c r="AR16" i="22"/>
  <c r="AQ16" i="22"/>
  <c r="AU16" i="22" s="1"/>
  <c r="AP16" i="22"/>
  <c r="AO16" i="22"/>
  <c r="AX18" i="22"/>
  <c r="AW18" i="22"/>
  <c r="AV18" i="22"/>
  <c r="AT18" i="22"/>
  <c r="AS18" i="22"/>
  <c r="AR18" i="22"/>
  <c r="AQ18" i="22"/>
  <c r="AU18" i="22" s="1"/>
  <c r="AP18" i="22"/>
  <c r="AO18" i="22"/>
  <c r="AX23" i="22"/>
  <c r="AW23" i="22"/>
  <c r="AV23" i="22"/>
  <c r="AT23" i="22"/>
  <c r="AS23" i="22"/>
  <c r="AR23" i="22"/>
  <c r="AQ23" i="22"/>
  <c r="AP23" i="22"/>
  <c r="AO23" i="22"/>
  <c r="AX21" i="22"/>
  <c r="AW21" i="22"/>
  <c r="AV21" i="22"/>
  <c r="AT21" i="22"/>
  <c r="AS21" i="22"/>
  <c r="AR21" i="22"/>
  <c r="AQ21" i="22"/>
  <c r="AP21" i="22"/>
  <c r="AO21" i="22"/>
  <c r="AX15" i="22"/>
  <c r="AW15" i="22"/>
  <c r="AV15" i="22"/>
  <c r="AT15" i="22"/>
  <c r="AS15" i="22"/>
  <c r="AR15" i="22"/>
  <c r="AQ15" i="22"/>
  <c r="AP15" i="22"/>
  <c r="AO15" i="22"/>
  <c r="AX13" i="22"/>
  <c r="AW13" i="22"/>
  <c r="AV13" i="22"/>
  <c r="AT13" i="22"/>
  <c r="AS13" i="22"/>
  <c r="AR13" i="22"/>
  <c r="AQ13" i="22"/>
  <c r="AP13" i="22"/>
  <c r="AO13" i="22"/>
  <c r="AX11" i="22"/>
  <c r="AW11" i="22"/>
  <c r="AV11" i="22"/>
  <c r="AT11" i="22"/>
  <c r="AS11" i="22"/>
  <c r="AR11" i="22"/>
  <c r="AQ11" i="22"/>
  <c r="AU11" i="22" s="1"/>
  <c r="AP11" i="22"/>
  <c r="AO11" i="22"/>
  <c r="AX10" i="22"/>
  <c r="AW10" i="22"/>
  <c r="AV10" i="22"/>
  <c r="AT10" i="22"/>
  <c r="AS10" i="22"/>
  <c r="AR10" i="22"/>
  <c r="AQ10" i="22"/>
  <c r="AU10" i="22" s="1"/>
  <c r="AP10" i="22"/>
  <c r="AO10" i="22"/>
  <c r="AX22" i="22"/>
  <c r="AW22" i="22"/>
  <c r="AV22" i="22"/>
  <c r="AT22" i="22"/>
  <c r="AS22" i="22"/>
  <c r="AR22" i="22"/>
  <c r="AQ22" i="22"/>
  <c r="AP22" i="22"/>
  <c r="AO22" i="22"/>
  <c r="AX7" i="22"/>
  <c r="AW7" i="22"/>
  <c r="AV7" i="22"/>
  <c r="AT7" i="22"/>
  <c r="AS7" i="22"/>
  <c r="AR7" i="22"/>
  <c r="AQ7" i="22"/>
  <c r="AP7" i="22"/>
  <c r="AO7" i="22"/>
  <c r="AX8" i="22"/>
  <c r="AW8" i="22"/>
  <c r="AV8" i="22"/>
  <c r="AT8" i="22"/>
  <c r="AS8" i="22"/>
  <c r="AR8" i="22"/>
  <c r="AQ8" i="22"/>
  <c r="AP8" i="22"/>
  <c r="AO8" i="22"/>
  <c r="AX6" i="22"/>
  <c r="AW6" i="22"/>
  <c r="AV6" i="22"/>
  <c r="AT6" i="22"/>
  <c r="AS6" i="22"/>
  <c r="AR6" i="22"/>
  <c r="AQ6" i="22"/>
  <c r="AP6" i="22"/>
  <c r="AO6" i="22"/>
  <c r="AX5" i="22"/>
  <c r="AW5" i="22"/>
  <c r="AV5" i="22"/>
  <c r="AT5" i="22"/>
  <c r="AS5" i="22"/>
  <c r="AR5" i="22"/>
  <c r="AQ5" i="22"/>
  <c r="AP5" i="22"/>
  <c r="AO5" i="22"/>
  <c r="AX4" i="22"/>
  <c r="AW4" i="22"/>
  <c r="AV4" i="22"/>
  <c r="AT4" i="22"/>
  <c r="AS4" i="22"/>
  <c r="AR4" i="22"/>
  <c r="AQ4" i="22"/>
  <c r="AP4" i="22"/>
  <c r="AO4" i="22"/>
  <c r="BY31" i="4"/>
  <c r="BX31" i="4"/>
  <c r="BW31" i="4"/>
  <c r="BU31" i="4"/>
  <c r="BT31" i="4"/>
  <c r="BS31" i="4"/>
  <c r="BR31" i="4"/>
  <c r="BQ31" i="4"/>
  <c r="BP31" i="4"/>
  <c r="BY28" i="4"/>
  <c r="BX28" i="4"/>
  <c r="BW28" i="4"/>
  <c r="BU28" i="4"/>
  <c r="BT28" i="4"/>
  <c r="BS28" i="4"/>
  <c r="BR28" i="4"/>
  <c r="BQ28" i="4"/>
  <c r="BP28" i="4"/>
  <c r="BY32" i="4"/>
  <c r="BX32" i="4"/>
  <c r="BW32" i="4"/>
  <c r="BU32" i="4"/>
  <c r="BT32" i="4"/>
  <c r="BS32" i="4"/>
  <c r="BR32" i="4"/>
  <c r="BV32" i="4" s="1"/>
  <c r="BQ32" i="4"/>
  <c r="BP32" i="4"/>
  <c r="BY27" i="4"/>
  <c r="BX27" i="4"/>
  <c r="BW27" i="4"/>
  <c r="BU27" i="4"/>
  <c r="BT27" i="4"/>
  <c r="BS27" i="4"/>
  <c r="BR27" i="4"/>
  <c r="BQ27" i="4"/>
  <c r="BP27" i="4"/>
  <c r="BY25" i="4"/>
  <c r="BX25" i="4"/>
  <c r="BW25" i="4"/>
  <c r="BU25" i="4"/>
  <c r="BT25" i="4"/>
  <c r="BS25" i="4"/>
  <c r="BR25" i="4"/>
  <c r="BV25" i="4" s="1"/>
  <c r="BQ25" i="4"/>
  <c r="BP25" i="4"/>
  <c r="BY39" i="4"/>
  <c r="BX39" i="4"/>
  <c r="BW39" i="4"/>
  <c r="BU39" i="4"/>
  <c r="BT39" i="4"/>
  <c r="BS39" i="4"/>
  <c r="BR39" i="4"/>
  <c r="BQ39" i="4"/>
  <c r="BP39" i="4"/>
  <c r="BY34" i="4"/>
  <c r="BX34" i="4"/>
  <c r="BW34" i="4"/>
  <c r="BU34" i="4"/>
  <c r="BT34" i="4"/>
  <c r="BS34" i="4"/>
  <c r="BR34" i="4"/>
  <c r="BV34" i="4" s="1"/>
  <c r="BQ34" i="4"/>
  <c r="BP34" i="4"/>
  <c r="BY26" i="4"/>
  <c r="BX26" i="4"/>
  <c r="BW26" i="4"/>
  <c r="BU26" i="4"/>
  <c r="BT26" i="4"/>
  <c r="BS26" i="4"/>
  <c r="BR26" i="4"/>
  <c r="BV26" i="4" s="1"/>
  <c r="BQ26" i="4"/>
  <c r="BP26" i="4"/>
  <c r="BY29" i="4"/>
  <c r="BX29" i="4"/>
  <c r="BW29" i="4"/>
  <c r="BU29" i="4"/>
  <c r="BT29" i="4"/>
  <c r="BS29" i="4"/>
  <c r="BR29" i="4"/>
  <c r="BQ29" i="4"/>
  <c r="BP29" i="4"/>
  <c r="BY19" i="4"/>
  <c r="BX19" i="4"/>
  <c r="BW19" i="4"/>
  <c r="BU19" i="4"/>
  <c r="BT19" i="4"/>
  <c r="BS19" i="4"/>
  <c r="BR19" i="4"/>
  <c r="BQ19" i="4"/>
  <c r="BP19" i="4"/>
  <c r="BY37" i="4"/>
  <c r="BX37" i="4"/>
  <c r="BW37" i="4"/>
  <c r="BU37" i="4"/>
  <c r="BT37" i="4"/>
  <c r="BS37" i="4"/>
  <c r="BR37" i="4"/>
  <c r="BQ37" i="4"/>
  <c r="BP37" i="4"/>
  <c r="BY30" i="4"/>
  <c r="BX30" i="4"/>
  <c r="BW30" i="4"/>
  <c r="BU30" i="4"/>
  <c r="BT30" i="4"/>
  <c r="BS30" i="4"/>
  <c r="BR30" i="4"/>
  <c r="BQ30" i="4"/>
  <c r="BP30" i="4"/>
  <c r="BY35" i="4"/>
  <c r="BX35" i="4"/>
  <c r="BW35" i="4"/>
  <c r="BU35" i="4"/>
  <c r="BT35" i="4"/>
  <c r="BS35" i="4"/>
  <c r="BR35" i="4"/>
  <c r="BQ35" i="4"/>
  <c r="BP35" i="4"/>
  <c r="BY24" i="4"/>
  <c r="BX24" i="4"/>
  <c r="BW24" i="4"/>
  <c r="BU24" i="4"/>
  <c r="BT24" i="4"/>
  <c r="BS24" i="4"/>
  <c r="BR24" i="4"/>
  <c r="BQ24" i="4"/>
  <c r="BP24" i="4"/>
  <c r="BY23" i="4"/>
  <c r="BX23" i="4"/>
  <c r="BW23" i="4"/>
  <c r="BU23" i="4"/>
  <c r="BT23" i="4"/>
  <c r="BS23" i="4"/>
  <c r="BR23" i="4"/>
  <c r="BQ23" i="4"/>
  <c r="BP23" i="4"/>
  <c r="BY14" i="4"/>
  <c r="BX14" i="4"/>
  <c r="BW14" i="4"/>
  <c r="BU14" i="4"/>
  <c r="BT14" i="4"/>
  <c r="BS14" i="4"/>
  <c r="BR14" i="4"/>
  <c r="BQ14" i="4"/>
  <c r="BP14" i="4"/>
  <c r="BY21" i="4"/>
  <c r="BX21" i="4"/>
  <c r="BW21" i="4"/>
  <c r="BU21" i="4"/>
  <c r="BT21" i="4"/>
  <c r="BS21" i="4"/>
  <c r="BR21" i="4"/>
  <c r="BQ21" i="4"/>
  <c r="BP21" i="4"/>
  <c r="BY22" i="4"/>
  <c r="BX22" i="4"/>
  <c r="BW22" i="4"/>
  <c r="BU22" i="4"/>
  <c r="BT22" i="4"/>
  <c r="BS22" i="4"/>
  <c r="BR22" i="4"/>
  <c r="BQ22" i="4"/>
  <c r="BP22" i="4"/>
  <c r="BY20" i="4"/>
  <c r="BX20" i="4"/>
  <c r="BW20" i="4"/>
  <c r="BU20" i="4"/>
  <c r="BT20" i="4"/>
  <c r="BS20" i="4"/>
  <c r="BR20" i="4"/>
  <c r="BQ20" i="4"/>
  <c r="BP20" i="4"/>
  <c r="BY15" i="4"/>
  <c r="BX15" i="4"/>
  <c r="BW15" i="4"/>
  <c r="BU15" i="4"/>
  <c r="BT15" i="4"/>
  <c r="BS15" i="4"/>
  <c r="BR15" i="4"/>
  <c r="BQ15" i="4"/>
  <c r="BP15" i="4"/>
  <c r="BY17" i="4"/>
  <c r="BX17" i="4"/>
  <c r="BW17" i="4"/>
  <c r="BU17" i="4"/>
  <c r="BT17" i="4"/>
  <c r="BS17" i="4"/>
  <c r="BR17" i="4"/>
  <c r="BQ17" i="4"/>
  <c r="BP17" i="4"/>
  <c r="BY18" i="4"/>
  <c r="BX18" i="4"/>
  <c r="BW18" i="4"/>
  <c r="BU18" i="4"/>
  <c r="BT18" i="4"/>
  <c r="BS18" i="4"/>
  <c r="BR18" i="4"/>
  <c r="BQ18" i="4"/>
  <c r="BP18" i="4"/>
  <c r="BY16" i="4"/>
  <c r="BX16" i="4"/>
  <c r="BW16" i="4"/>
  <c r="BU16" i="4"/>
  <c r="BT16" i="4"/>
  <c r="BS16" i="4"/>
  <c r="BR16" i="4"/>
  <c r="BQ16" i="4"/>
  <c r="BP16" i="4"/>
  <c r="BY12" i="4"/>
  <c r="BX12" i="4"/>
  <c r="BW12" i="4"/>
  <c r="BU12" i="4"/>
  <c r="BT12" i="4"/>
  <c r="BS12" i="4"/>
  <c r="BR12" i="4"/>
  <c r="BQ12" i="4"/>
  <c r="BP12" i="4"/>
  <c r="BY10" i="4"/>
  <c r="BX10" i="4"/>
  <c r="BW10" i="4"/>
  <c r="BU10" i="4"/>
  <c r="BT10" i="4"/>
  <c r="BS10" i="4"/>
  <c r="BR10" i="4"/>
  <c r="BQ10" i="4"/>
  <c r="BP10" i="4"/>
  <c r="BY9" i="4"/>
  <c r="BX9" i="4"/>
  <c r="BW9" i="4"/>
  <c r="BU9" i="4"/>
  <c r="BT9" i="4"/>
  <c r="BS9" i="4"/>
  <c r="BR9" i="4"/>
  <c r="BQ9" i="4"/>
  <c r="BP9" i="4"/>
  <c r="BY11" i="4"/>
  <c r="BX11" i="4"/>
  <c r="BW11" i="4"/>
  <c r="BU11" i="4"/>
  <c r="BT11" i="4"/>
  <c r="BS11" i="4"/>
  <c r="BR11" i="4"/>
  <c r="BQ11" i="4"/>
  <c r="BP11" i="4"/>
  <c r="BY7" i="4"/>
  <c r="BX7" i="4"/>
  <c r="BW7" i="4"/>
  <c r="BU7" i="4"/>
  <c r="BT7" i="4"/>
  <c r="BS7" i="4"/>
  <c r="BR7" i="4"/>
  <c r="BQ7" i="4"/>
  <c r="BP7" i="4"/>
  <c r="BY8" i="4"/>
  <c r="BX8" i="4"/>
  <c r="BW8" i="4"/>
  <c r="BU8" i="4"/>
  <c r="BT8" i="4"/>
  <c r="BS8" i="4"/>
  <c r="BR8" i="4"/>
  <c r="BQ8" i="4"/>
  <c r="BP8" i="4"/>
  <c r="BY5" i="4"/>
  <c r="BX5" i="4"/>
  <c r="BW5" i="4"/>
  <c r="BU5" i="4"/>
  <c r="BT5" i="4"/>
  <c r="BS5" i="4"/>
  <c r="BR5" i="4"/>
  <c r="BQ5" i="4"/>
  <c r="BP5" i="4"/>
  <c r="BY6" i="4"/>
  <c r="BX6" i="4"/>
  <c r="BW6" i="4"/>
  <c r="BU6" i="4"/>
  <c r="BT6" i="4"/>
  <c r="BS6" i="4"/>
  <c r="BR6" i="4"/>
  <c r="BQ6" i="4"/>
  <c r="BP6" i="4"/>
  <c r="BY4" i="4"/>
  <c r="BX4" i="4"/>
  <c r="BW4" i="4"/>
  <c r="BU4" i="4"/>
  <c r="BT4" i="4"/>
  <c r="BS4" i="4"/>
  <c r="BR4" i="4"/>
  <c r="BQ4" i="4"/>
  <c r="BP4" i="4"/>
  <c r="AX31" i="4"/>
  <c r="AW31" i="4"/>
  <c r="AV31" i="4"/>
  <c r="AT31" i="4"/>
  <c r="AS31" i="4"/>
  <c r="AR31" i="4"/>
  <c r="AQ31" i="4"/>
  <c r="AU31" i="4" s="1"/>
  <c r="AP31" i="4"/>
  <c r="AO31" i="4"/>
  <c r="AX28" i="4"/>
  <c r="AW28" i="4"/>
  <c r="AV28" i="4"/>
  <c r="AT28" i="4"/>
  <c r="AS28" i="4"/>
  <c r="AR28" i="4"/>
  <c r="AQ28" i="4"/>
  <c r="AU28" i="4" s="1"/>
  <c r="AP28" i="4"/>
  <c r="AO28" i="4"/>
  <c r="AX32" i="4"/>
  <c r="AW32" i="4"/>
  <c r="AV32" i="4"/>
  <c r="AT32" i="4"/>
  <c r="AS32" i="4"/>
  <c r="AR32" i="4"/>
  <c r="AQ32" i="4"/>
  <c r="AU32" i="4" s="1"/>
  <c r="AP32" i="4"/>
  <c r="AO32" i="4"/>
  <c r="AX27" i="4"/>
  <c r="AW27" i="4"/>
  <c r="AV27" i="4"/>
  <c r="AT27" i="4"/>
  <c r="AS27" i="4"/>
  <c r="AR27" i="4"/>
  <c r="AQ27" i="4"/>
  <c r="AU27" i="4" s="1"/>
  <c r="AP27" i="4"/>
  <c r="AO27" i="4"/>
  <c r="AX25" i="4"/>
  <c r="AW25" i="4"/>
  <c r="AV25" i="4"/>
  <c r="AT25" i="4"/>
  <c r="AS25" i="4"/>
  <c r="AR25" i="4"/>
  <c r="AQ25" i="4"/>
  <c r="AP25" i="4"/>
  <c r="AO25" i="4"/>
  <c r="AX39" i="4"/>
  <c r="AW39" i="4"/>
  <c r="AV39" i="4"/>
  <c r="AT39" i="4"/>
  <c r="AS39" i="4"/>
  <c r="AR39" i="4"/>
  <c r="AQ39" i="4"/>
  <c r="AU39" i="4" s="1"/>
  <c r="AP39" i="4"/>
  <c r="AO39" i="4"/>
  <c r="AX34" i="4"/>
  <c r="AW34" i="4"/>
  <c r="AV34" i="4"/>
  <c r="AT34" i="4"/>
  <c r="AS34" i="4"/>
  <c r="AR34" i="4"/>
  <c r="AQ34" i="4"/>
  <c r="AU34" i="4" s="1"/>
  <c r="AP34" i="4"/>
  <c r="AO34" i="4"/>
  <c r="AX26" i="4"/>
  <c r="AW26" i="4"/>
  <c r="AV26" i="4"/>
  <c r="AT26" i="4"/>
  <c r="AS26" i="4"/>
  <c r="AR26" i="4"/>
  <c r="AQ26" i="4"/>
  <c r="AP26" i="4"/>
  <c r="AO26" i="4"/>
  <c r="AX29" i="4"/>
  <c r="AW29" i="4"/>
  <c r="AV29" i="4"/>
  <c r="AT29" i="4"/>
  <c r="AS29" i="4"/>
  <c r="AR29" i="4"/>
  <c r="AQ29" i="4"/>
  <c r="AP29" i="4"/>
  <c r="AO29" i="4"/>
  <c r="AX19" i="4"/>
  <c r="AW19" i="4"/>
  <c r="AV19" i="4"/>
  <c r="AT19" i="4"/>
  <c r="AS19" i="4"/>
  <c r="AR19" i="4"/>
  <c r="AQ19" i="4"/>
  <c r="AU19" i="4" s="1"/>
  <c r="AP19" i="4"/>
  <c r="AO19" i="4"/>
  <c r="AX37" i="4"/>
  <c r="AW37" i="4"/>
  <c r="AV37" i="4"/>
  <c r="AT37" i="4"/>
  <c r="AS37" i="4"/>
  <c r="AR37" i="4"/>
  <c r="AQ37" i="4"/>
  <c r="AU37" i="4" s="1"/>
  <c r="AP37" i="4"/>
  <c r="AO37" i="4"/>
  <c r="AX30" i="4"/>
  <c r="AW30" i="4"/>
  <c r="AV30" i="4"/>
  <c r="AT30" i="4"/>
  <c r="AS30" i="4"/>
  <c r="AR30" i="4"/>
  <c r="AQ30" i="4"/>
  <c r="AU30" i="4" s="1"/>
  <c r="AP30" i="4"/>
  <c r="AO30" i="4"/>
  <c r="AX35" i="4"/>
  <c r="AW35" i="4"/>
  <c r="AV35" i="4"/>
  <c r="AT35" i="4"/>
  <c r="AS35" i="4"/>
  <c r="AR35" i="4"/>
  <c r="AQ35" i="4"/>
  <c r="AP35" i="4"/>
  <c r="AO35" i="4"/>
  <c r="AX24" i="4"/>
  <c r="AW24" i="4"/>
  <c r="AV24" i="4"/>
  <c r="AT24" i="4"/>
  <c r="AS24" i="4"/>
  <c r="AR24" i="4"/>
  <c r="AQ24" i="4"/>
  <c r="AU24" i="4" s="1"/>
  <c r="AP24" i="4"/>
  <c r="AO24" i="4"/>
  <c r="AX23" i="4"/>
  <c r="AW23" i="4"/>
  <c r="AV23" i="4"/>
  <c r="AT23" i="4"/>
  <c r="AS23" i="4"/>
  <c r="AR23" i="4"/>
  <c r="AQ23" i="4"/>
  <c r="AU23" i="4" s="1"/>
  <c r="AP23" i="4"/>
  <c r="AO23" i="4"/>
  <c r="AX14" i="4"/>
  <c r="AW14" i="4"/>
  <c r="AV14" i="4"/>
  <c r="AT14" i="4"/>
  <c r="AS14" i="4"/>
  <c r="AR14" i="4"/>
  <c r="AQ14" i="4"/>
  <c r="AU14" i="4" s="1"/>
  <c r="AP14" i="4"/>
  <c r="AO14" i="4"/>
  <c r="AX21" i="4"/>
  <c r="AW21" i="4"/>
  <c r="AV21" i="4"/>
  <c r="AT21" i="4"/>
  <c r="AS21" i="4"/>
  <c r="AR21" i="4"/>
  <c r="AQ21" i="4"/>
  <c r="AP21" i="4"/>
  <c r="AO21" i="4"/>
  <c r="AX22" i="4"/>
  <c r="AW22" i="4"/>
  <c r="AV22" i="4"/>
  <c r="AT22" i="4"/>
  <c r="AS22" i="4"/>
  <c r="AR22" i="4"/>
  <c r="AQ22" i="4"/>
  <c r="AU22" i="4" s="1"/>
  <c r="AP22" i="4"/>
  <c r="AO22" i="4"/>
  <c r="AX20" i="4"/>
  <c r="AW20" i="4"/>
  <c r="AV20" i="4"/>
  <c r="AT20" i="4"/>
  <c r="AS20" i="4"/>
  <c r="AR20" i="4"/>
  <c r="AQ20" i="4"/>
  <c r="AU20" i="4" s="1"/>
  <c r="AP20" i="4"/>
  <c r="AO20" i="4"/>
  <c r="AX15" i="4"/>
  <c r="AW15" i="4"/>
  <c r="AV15" i="4"/>
  <c r="AT15" i="4"/>
  <c r="AS15" i="4"/>
  <c r="AR15" i="4"/>
  <c r="AQ15" i="4"/>
  <c r="AP15" i="4"/>
  <c r="AO15" i="4"/>
  <c r="AX17" i="4"/>
  <c r="AW17" i="4"/>
  <c r="AV17" i="4"/>
  <c r="AT17" i="4"/>
  <c r="AS17" i="4"/>
  <c r="AR17" i="4"/>
  <c r="AQ17" i="4"/>
  <c r="AU17" i="4" s="1"/>
  <c r="AP17" i="4"/>
  <c r="AO17" i="4"/>
  <c r="AX18" i="4"/>
  <c r="AW18" i="4"/>
  <c r="AV18" i="4"/>
  <c r="AT18" i="4"/>
  <c r="AS18" i="4"/>
  <c r="AR18" i="4"/>
  <c r="AQ18" i="4"/>
  <c r="AU18" i="4" s="1"/>
  <c r="AP18" i="4"/>
  <c r="AO18" i="4"/>
  <c r="AX16" i="4"/>
  <c r="AW16" i="4"/>
  <c r="AV16" i="4"/>
  <c r="AT16" i="4"/>
  <c r="AS16" i="4"/>
  <c r="AR16" i="4"/>
  <c r="AQ16" i="4"/>
  <c r="AU16" i="4" s="1"/>
  <c r="AP16" i="4"/>
  <c r="AO16" i="4"/>
  <c r="AX12" i="4"/>
  <c r="AW12" i="4"/>
  <c r="AV12" i="4"/>
  <c r="AT12" i="4"/>
  <c r="AS12" i="4"/>
  <c r="AR12" i="4"/>
  <c r="AQ12" i="4"/>
  <c r="AU12" i="4" s="1"/>
  <c r="AP12" i="4"/>
  <c r="AO12" i="4"/>
  <c r="AX10" i="4"/>
  <c r="AW10" i="4"/>
  <c r="AV10" i="4"/>
  <c r="AT10" i="4"/>
  <c r="AS10" i="4"/>
  <c r="AR10" i="4"/>
  <c r="AQ10" i="4"/>
  <c r="AP10" i="4"/>
  <c r="AO10" i="4"/>
  <c r="AX9" i="4"/>
  <c r="AW9" i="4"/>
  <c r="AV9" i="4"/>
  <c r="AT9" i="4"/>
  <c r="AS9" i="4"/>
  <c r="AR9" i="4"/>
  <c r="AQ9" i="4"/>
  <c r="AP9" i="4"/>
  <c r="AO9" i="4"/>
  <c r="AX11" i="4"/>
  <c r="AW11" i="4"/>
  <c r="AV11" i="4"/>
  <c r="AT11" i="4"/>
  <c r="AS11" i="4"/>
  <c r="AR11" i="4"/>
  <c r="AQ11" i="4"/>
  <c r="AP11" i="4"/>
  <c r="AO11" i="4"/>
  <c r="AX7" i="4"/>
  <c r="AW7" i="4"/>
  <c r="AV7" i="4"/>
  <c r="AT7" i="4"/>
  <c r="AS7" i="4"/>
  <c r="AR7" i="4"/>
  <c r="AQ7" i="4"/>
  <c r="AP7" i="4"/>
  <c r="AO7" i="4"/>
  <c r="AX8" i="4"/>
  <c r="AW8" i="4"/>
  <c r="AV8" i="4"/>
  <c r="AT8" i="4"/>
  <c r="AS8" i="4"/>
  <c r="AR8" i="4"/>
  <c r="AQ8" i="4"/>
  <c r="AP8" i="4"/>
  <c r="AO8" i="4"/>
  <c r="AX5" i="4"/>
  <c r="AW5" i="4"/>
  <c r="AV5" i="4"/>
  <c r="AT5" i="4"/>
  <c r="AS5" i="4"/>
  <c r="AR5" i="4"/>
  <c r="AQ5" i="4"/>
  <c r="AP5" i="4"/>
  <c r="AO5" i="4"/>
  <c r="AX6" i="4"/>
  <c r="AW6" i="4"/>
  <c r="AV6" i="4"/>
  <c r="AT6" i="4"/>
  <c r="AS6" i="4"/>
  <c r="AR6" i="4"/>
  <c r="AQ6" i="4"/>
  <c r="AP6" i="4"/>
  <c r="AO6" i="4"/>
  <c r="AX4" i="4"/>
  <c r="AW4" i="4"/>
  <c r="AV4" i="4"/>
  <c r="AT4" i="4"/>
  <c r="AS4" i="4"/>
  <c r="AR4" i="4"/>
  <c r="AQ4" i="4"/>
  <c r="AP4" i="4"/>
  <c r="AO4" i="4"/>
  <c r="GK30" i="21" l="1"/>
  <c r="BY30" i="21"/>
  <c r="NY29" i="21"/>
  <c r="NY38" i="19"/>
  <c r="BZ28" i="22"/>
  <c r="ED28" i="22"/>
  <c r="IO30" i="21"/>
  <c r="FL28" i="22"/>
  <c r="EG30" i="21"/>
  <c r="AV26" i="21"/>
  <c r="IO38" i="19"/>
  <c r="EG38" i="19"/>
  <c r="HM20" i="26"/>
  <c r="NY21" i="26"/>
  <c r="BZ19" i="22"/>
  <c r="BY26" i="21"/>
  <c r="PA38" i="19"/>
  <c r="AY4" i="27"/>
  <c r="AY14" i="27"/>
  <c r="CB15" i="27"/>
  <c r="CB20" i="27"/>
  <c r="NY20" i="26"/>
  <c r="JQ20" i="26"/>
  <c r="PA20" i="26"/>
  <c r="PD20" i="26"/>
  <c r="JJ40" i="4"/>
  <c r="JQ40" i="4" s="1"/>
  <c r="OP40" i="4"/>
  <c r="LZ40" i="4"/>
  <c r="MG40" i="4" s="1"/>
  <c r="EG24" i="21"/>
  <c r="PD29" i="21"/>
  <c r="GK29" i="21"/>
  <c r="QC30" i="21"/>
  <c r="LU30" i="21"/>
  <c r="QF30" i="21"/>
  <c r="JQ30" i="21"/>
  <c r="RG26" i="21"/>
  <c r="N29" i="21"/>
  <c r="O29" i="21" s="1"/>
  <c r="RB30" i="21"/>
  <c r="JT37" i="19"/>
  <c r="FL37" i="19"/>
  <c r="RG38" i="19"/>
  <c r="RB38" i="19"/>
  <c r="QC38" i="19"/>
  <c r="R39" i="19"/>
  <c r="S39" i="19" s="1"/>
  <c r="GK37" i="19"/>
  <c r="GK38" i="19"/>
  <c r="R37" i="19"/>
  <c r="S37" i="19" s="1"/>
  <c r="KV37" i="19"/>
  <c r="BY37" i="19"/>
  <c r="NY39" i="19"/>
  <c r="JQ39" i="19"/>
  <c r="JT36" i="19"/>
  <c r="KV36" i="19"/>
  <c r="KS34" i="19"/>
  <c r="QC37" i="19"/>
  <c r="LU37" i="19"/>
  <c r="KS39" i="19"/>
  <c r="AY12" i="27"/>
  <c r="AY24" i="27"/>
  <c r="CB10" i="27"/>
  <c r="CB13" i="27"/>
  <c r="CB17" i="27"/>
  <c r="CB23" i="27"/>
  <c r="AY6" i="27"/>
  <c r="AY21" i="27"/>
  <c r="QC21" i="26"/>
  <c r="LU21" i="26"/>
  <c r="OB20" i="26"/>
  <c r="EJ21" i="26"/>
  <c r="KS20" i="26"/>
  <c r="EG20" i="26"/>
  <c r="KS21" i="26"/>
  <c r="GK21" i="26"/>
  <c r="BY20" i="26"/>
  <c r="LX20" i="26"/>
  <c r="MZ20" i="26"/>
  <c r="GN20" i="26"/>
  <c r="AU5" i="22"/>
  <c r="AY5" i="22" s="1"/>
  <c r="FL19" i="22"/>
  <c r="FS19" i="22" s="1"/>
  <c r="AY18" i="22"/>
  <c r="AY10" i="22"/>
  <c r="AY26" i="22"/>
  <c r="FS28" i="22"/>
  <c r="CW28" i="22"/>
  <c r="DA28" i="22" s="1"/>
  <c r="AY27" i="22"/>
  <c r="BZ36" i="22"/>
  <c r="AY30" i="22"/>
  <c r="OP19" i="22"/>
  <c r="OW19" i="22" s="1"/>
  <c r="JJ19" i="22"/>
  <c r="JQ19" i="22" s="1"/>
  <c r="GT19" i="22"/>
  <c r="HA19" i="22" s="1"/>
  <c r="BV13" i="22"/>
  <c r="BZ13" i="22" s="1"/>
  <c r="BV27" i="22"/>
  <c r="BZ27" i="22" s="1"/>
  <c r="BV5" i="22"/>
  <c r="BZ5" i="22" s="1"/>
  <c r="OP28" i="22"/>
  <c r="OW28" i="22" s="1"/>
  <c r="BZ40" i="4"/>
  <c r="AY38" i="4"/>
  <c r="RB26" i="21"/>
  <c r="HP29" i="21"/>
  <c r="MZ29" i="21"/>
  <c r="MW30" i="21"/>
  <c r="HM30" i="21"/>
  <c r="JQ24" i="21"/>
  <c r="PA29" i="21"/>
  <c r="NY30" i="21"/>
  <c r="IR30" i="21"/>
  <c r="QC26" i="21"/>
  <c r="LU26" i="21"/>
  <c r="HM26" i="21"/>
  <c r="KS29" i="21"/>
  <c r="FI30" i="21"/>
  <c r="AV30" i="21"/>
  <c r="MW29" i="21"/>
  <c r="GN29" i="21"/>
  <c r="LX30" i="21"/>
  <c r="AY10" i="21"/>
  <c r="AY8" i="21"/>
  <c r="AY21" i="21"/>
  <c r="AY23" i="21"/>
  <c r="AY19" i="21"/>
  <c r="AY28" i="21"/>
  <c r="CB4" i="21"/>
  <c r="CB7" i="21"/>
  <c r="CB20" i="21"/>
  <c r="CB32" i="21"/>
  <c r="CB14" i="21"/>
  <c r="CB27" i="21"/>
  <c r="PD30" i="21"/>
  <c r="EJ30" i="21"/>
  <c r="IO29" i="21"/>
  <c r="KS30" i="21"/>
  <c r="JT30" i="21"/>
  <c r="QF29" i="21"/>
  <c r="QC24" i="21"/>
  <c r="LU24" i="21"/>
  <c r="OB29" i="21"/>
  <c r="EJ29" i="21"/>
  <c r="LX38" i="19"/>
  <c r="BY36" i="19"/>
  <c r="IO39" i="19"/>
  <c r="IR38" i="19"/>
  <c r="AY5" i="19"/>
  <c r="AY10" i="19"/>
  <c r="AY23" i="19"/>
  <c r="AY15" i="19"/>
  <c r="AY19" i="19"/>
  <c r="AY27" i="19"/>
  <c r="AY18" i="19"/>
  <c r="CB6" i="19"/>
  <c r="CB8" i="19"/>
  <c r="CB13" i="19"/>
  <c r="CB26" i="19"/>
  <c r="CB28" i="19"/>
  <c r="CB29" i="19"/>
  <c r="CB31" i="19"/>
  <c r="CB33" i="19"/>
  <c r="EG39" i="19"/>
  <c r="QF36" i="19"/>
  <c r="GK36" i="19"/>
  <c r="AY4" i="19"/>
  <c r="AY11" i="19"/>
  <c r="AY12" i="19"/>
  <c r="AY14" i="19"/>
  <c r="AY17" i="19"/>
  <c r="AY21" i="19"/>
  <c r="AY24" i="19"/>
  <c r="AY35" i="19"/>
  <c r="CB7" i="19"/>
  <c r="CB9" i="19"/>
  <c r="CB22" i="19"/>
  <c r="CB20" i="19"/>
  <c r="CB16" i="19"/>
  <c r="CB25" i="19"/>
  <c r="CB30" i="19"/>
  <c r="CB32" i="19"/>
  <c r="NY34" i="19"/>
  <c r="JQ34" i="19"/>
  <c r="FI34" i="19"/>
  <c r="CB39" i="19"/>
  <c r="CB6" i="27"/>
  <c r="CB12" i="27"/>
  <c r="AY10" i="27"/>
  <c r="AY13" i="27"/>
  <c r="AY17" i="27"/>
  <c r="AY23" i="27"/>
  <c r="AY15" i="27"/>
  <c r="AY20" i="27"/>
  <c r="CB7" i="27"/>
  <c r="CB8" i="27"/>
  <c r="CB22" i="27"/>
  <c r="CB19" i="27"/>
  <c r="AY9" i="27"/>
  <c r="AY11" i="27"/>
  <c r="AY18" i="27"/>
  <c r="CB21" i="27"/>
  <c r="CB24" i="27"/>
  <c r="CB14" i="27"/>
  <c r="AY7" i="27"/>
  <c r="AY8" i="27"/>
  <c r="AY22" i="27"/>
  <c r="AY19" i="27"/>
  <c r="CB5" i="27"/>
  <c r="CB9" i="27"/>
  <c r="CB11" i="27"/>
  <c r="CB16" i="27"/>
  <c r="CB18" i="27"/>
  <c r="AY5" i="27"/>
  <c r="AY16" i="27"/>
  <c r="CB4" i="27"/>
  <c r="FI21" i="26"/>
  <c r="PD21" i="26"/>
  <c r="MW20" i="26"/>
  <c r="JT21" i="26"/>
  <c r="QC20" i="26"/>
  <c r="MW21" i="26"/>
  <c r="QF20" i="26"/>
  <c r="KV21" i="26"/>
  <c r="GN21" i="26"/>
  <c r="AY4" i="26"/>
  <c r="AY6" i="26"/>
  <c r="AY23" i="26"/>
  <c r="AY17" i="26"/>
  <c r="CB4" i="26"/>
  <c r="CB6" i="26"/>
  <c r="CB23" i="26"/>
  <c r="CB17" i="26"/>
  <c r="QF21" i="26"/>
  <c r="LX21" i="26"/>
  <c r="HM21" i="26"/>
  <c r="BY21" i="26"/>
  <c r="KV20" i="26"/>
  <c r="EG21" i="26"/>
  <c r="RG21" i="26"/>
  <c r="RB21" i="26"/>
  <c r="IO21" i="26"/>
  <c r="R21" i="26"/>
  <c r="S21" i="26" s="1"/>
  <c r="FL21" i="26"/>
  <c r="GK20" i="26"/>
  <c r="PA21" i="26"/>
  <c r="OB21" i="26"/>
  <c r="JQ21" i="26"/>
  <c r="AY32" i="22"/>
  <c r="ED19" i="22"/>
  <c r="EK19" i="22" s="1"/>
  <c r="AY19" i="22"/>
  <c r="PX28" i="22"/>
  <c r="QE28" i="22" s="1"/>
  <c r="BZ30" i="22"/>
  <c r="BV17" i="22"/>
  <c r="BZ17" i="22" s="1"/>
  <c r="AY33" i="22"/>
  <c r="BV4" i="22"/>
  <c r="BZ4" i="22" s="1"/>
  <c r="BZ12" i="22"/>
  <c r="EK28" i="22"/>
  <c r="BV6" i="22"/>
  <c r="BZ6" i="22" s="1"/>
  <c r="BV15" i="22"/>
  <c r="BZ15" i="22" s="1"/>
  <c r="BV18" i="22"/>
  <c r="BZ18" i="22" s="1"/>
  <c r="BV26" i="22"/>
  <c r="BZ26" i="22" s="1"/>
  <c r="CW19" i="22"/>
  <c r="DA19" i="22" s="1"/>
  <c r="KR28" i="22"/>
  <c r="KY28" i="22" s="1"/>
  <c r="SN19" i="22"/>
  <c r="SU19" i="22" s="1"/>
  <c r="PX19" i="22"/>
  <c r="QE19" i="22" s="1"/>
  <c r="AY35" i="22"/>
  <c r="JJ28" i="22"/>
  <c r="JQ28" i="22" s="1"/>
  <c r="PX36" i="4"/>
  <c r="QE36" i="4" s="1"/>
  <c r="FS40" i="4"/>
  <c r="BZ33" i="4"/>
  <c r="CW36" i="4"/>
  <c r="DA36" i="4" s="1"/>
  <c r="RF38" i="4"/>
  <c r="RM38" i="4" s="1"/>
  <c r="OP38" i="4"/>
  <c r="OW38" i="4" s="1"/>
  <c r="LZ38" i="4"/>
  <c r="MG38" i="4" s="1"/>
  <c r="JJ38" i="4"/>
  <c r="JQ38" i="4" s="1"/>
  <c r="GT38" i="4"/>
  <c r="HA38" i="4" s="1"/>
  <c r="ED38" i="4"/>
  <c r="EK38" i="4" s="1"/>
  <c r="PX38" i="4"/>
  <c r="QE38" i="4" s="1"/>
  <c r="FL38" i="4"/>
  <c r="FS38" i="4" s="1"/>
  <c r="CW38" i="4"/>
  <c r="DA38" i="4" s="1"/>
  <c r="AY36" i="4"/>
  <c r="BZ38" i="4"/>
  <c r="RG30" i="21"/>
  <c r="DE29" i="21"/>
  <c r="PA30" i="21"/>
  <c r="OB30" i="21"/>
  <c r="MZ30" i="21"/>
  <c r="KV30" i="21"/>
  <c r="HP30" i="21"/>
  <c r="GN30" i="21"/>
  <c r="FL30" i="21"/>
  <c r="DB30" i="21"/>
  <c r="P30" i="21"/>
  <c r="Q30" i="21" s="1"/>
  <c r="RE30" i="21"/>
  <c r="RH30" i="21"/>
  <c r="R30" i="21"/>
  <c r="S30" i="21" s="1"/>
  <c r="RD30" i="21"/>
  <c r="RC30" i="21"/>
  <c r="RF30" i="21" s="1"/>
  <c r="I30" i="21"/>
  <c r="DE30" i="21"/>
  <c r="CB30" i="21"/>
  <c r="AY30" i="21"/>
  <c r="N30" i="21"/>
  <c r="O30" i="21" s="1"/>
  <c r="L30" i="21"/>
  <c r="H30" i="21"/>
  <c r="JQ29" i="21"/>
  <c r="KV29" i="21"/>
  <c r="EG29" i="21"/>
  <c r="R29" i="21"/>
  <c r="S29" i="21" s="1"/>
  <c r="RB29" i="21"/>
  <c r="LX29" i="21"/>
  <c r="AY29" i="21"/>
  <c r="QC29" i="21"/>
  <c r="JT29" i="21"/>
  <c r="FL29" i="21"/>
  <c r="DE26" i="21"/>
  <c r="FL24" i="21"/>
  <c r="R26" i="21"/>
  <c r="S26" i="21" s="1"/>
  <c r="HM29" i="21"/>
  <c r="BY29" i="21"/>
  <c r="LU29" i="21"/>
  <c r="IR29" i="21"/>
  <c r="FI29" i="21"/>
  <c r="DB29" i="21"/>
  <c r="RG29" i="21"/>
  <c r="RE29" i="21"/>
  <c r="RD29" i="21"/>
  <c r="RC29" i="21"/>
  <c r="CB29" i="21"/>
  <c r="RH29" i="21"/>
  <c r="AV29" i="21"/>
  <c r="H29" i="21"/>
  <c r="I29" i="21"/>
  <c r="P29" i="21"/>
  <c r="L29" i="21"/>
  <c r="MW26" i="21"/>
  <c r="PD22" i="21"/>
  <c r="KV22" i="21"/>
  <c r="FI24" i="21"/>
  <c r="EG26" i="21"/>
  <c r="KS24" i="21"/>
  <c r="PA26" i="21"/>
  <c r="GK26" i="21"/>
  <c r="FI22" i="21"/>
  <c r="AV22" i="21"/>
  <c r="NY26" i="21"/>
  <c r="KS26" i="21"/>
  <c r="JQ26" i="21"/>
  <c r="IO26" i="21"/>
  <c r="FI26" i="21"/>
  <c r="DB26" i="21"/>
  <c r="N26" i="21"/>
  <c r="O26" i="21" s="1"/>
  <c r="RD26" i="21"/>
  <c r="RC26" i="21"/>
  <c r="RH26" i="21"/>
  <c r="P26" i="21"/>
  <c r="DG26" i="21" s="1"/>
  <c r="CB26" i="21"/>
  <c r="H26" i="21"/>
  <c r="L26" i="21"/>
  <c r="M26" i="21" s="1"/>
  <c r="DF26" i="21"/>
  <c r="RE26" i="21"/>
  <c r="QF26" i="21"/>
  <c r="PD26" i="21"/>
  <c r="OB26" i="21"/>
  <c r="MZ26" i="21"/>
  <c r="LX26" i="21"/>
  <c r="KV26" i="21"/>
  <c r="JT26" i="21"/>
  <c r="IR26" i="21"/>
  <c r="HP26" i="21"/>
  <c r="GN26" i="21"/>
  <c r="FL26" i="21"/>
  <c r="EJ26" i="21"/>
  <c r="I26" i="21"/>
  <c r="AY26" i="21"/>
  <c r="HP24" i="21"/>
  <c r="BY24" i="21"/>
  <c r="IR24" i="21"/>
  <c r="GN24" i="21"/>
  <c r="R24" i="21"/>
  <c r="S24" i="21" s="1"/>
  <c r="PA24" i="21"/>
  <c r="GK22" i="21"/>
  <c r="JT24" i="21"/>
  <c r="FL22" i="21"/>
  <c r="MW24" i="21"/>
  <c r="GK24" i="21"/>
  <c r="QF24" i="21"/>
  <c r="PD24" i="21"/>
  <c r="OB24" i="21"/>
  <c r="NY24" i="21"/>
  <c r="MZ24" i="21"/>
  <c r="LX24" i="21"/>
  <c r="KV24" i="21"/>
  <c r="IO24" i="21"/>
  <c r="HM24" i="21"/>
  <c r="EJ24" i="21"/>
  <c r="RD24" i="21"/>
  <c r="DB24" i="21"/>
  <c r="RC24" i="21"/>
  <c r="RB24" i="21"/>
  <c r="P24" i="21"/>
  <c r="Q24" i="21" s="1"/>
  <c r="RE24" i="21"/>
  <c r="RG24" i="21"/>
  <c r="RH24" i="21"/>
  <c r="AV24" i="21"/>
  <c r="H24" i="21"/>
  <c r="I24" i="21"/>
  <c r="DE24" i="21"/>
  <c r="CB24" i="21"/>
  <c r="AY24" i="21"/>
  <c r="N24" i="21"/>
  <c r="O24" i="21" s="1"/>
  <c r="L24" i="21"/>
  <c r="HP22" i="21"/>
  <c r="MW22" i="21"/>
  <c r="QC22" i="21"/>
  <c r="IO22" i="21"/>
  <c r="LU22" i="21"/>
  <c r="EG22" i="21"/>
  <c r="AY4" i="21"/>
  <c r="AY7" i="21"/>
  <c r="AY20" i="21"/>
  <c r="AY32" i="21"/>
  <c r="AY14" i="21"/>
  <c r="AY27" i="21"/>
  <c r="CB5" i="21"/>
  <c r="CB11" i="21"/>
  <c r="CB13" i="21"/>
  <c r="CB15" i="21"/>
  <c r="CB17" i="21"/>
  <c r="CB25" i="21"/>
  <c r="R22" i="21"/>
  <c r="S22" i="21" s="1"/>
  <c r="IR22" i="21"/>
  <c r="DE39" i="19"/>
  <c r="DE38" i="19"/>
  <c r="RD39" i="19"/>
  <c r="RB39" i="19"/>
  <c r="QC39" i="19"/>
  <c r="PA39" i="19"/>
  <c r="MW39" i="19"/>
  <c r="LU39" i="19"/>
  <c r="HM39" i="19"/>
  <c r="GK39" i="19"/>
  <c r="FI39" i="19"/>
  <c r="DB39" i="19"/>
  <c r="BY39" i="19"/>
  <c r="P39" i="19"/>
  <c r="DG39" i="19" s="1"/>
  <c r="RG39" i="19"/>
  <c r="N39" i="19"/>
  <c r="O39" i="19" s="1"/>
  <c r="RC39" i="19"/>
  <c r="L39" i="19"/>
  <c r="M39" i="19" s="1"/>
  <c r="AV39" i="19"/>
  <c r="H39" i="19"/>
  <c r="RE39" i="19"/>
  <c r="QF39" i="19"/>
  <c r="PD39" i="19"/>
  <c r="OB39" i="19"/>
  <c r="MZ39" i="19"/>
  <c r="LX39" i="19"/>
  <c r="KV39" i="19"/>
  <c r="JT39" i="19"/>
  <c r="IR39" i="19"/>
  <c r="HP39" i="19"/>
  <c r="GN39" i="19"/>
  <c r="FL39" i="19"/>
  <c r="EJ39" i="19"/>
  <c r="I39" i="19"/>
  <c r="AY39" i="19"/>
  <c r="RH39" i="19"/>
  <c r="MW38" i="19"/>
  <c r="OB38" i="19"/>
  <c r="JT38" i="19"/>
  <c r="EJ38" i="19"/>
  <c r="R38" i="19"/>
  <c r="S38" i="19" s="1"/>
  <c r="PD38" i="19"/>
  <c r="FL38" i="19"/>
  <c r="AY38" i="19"/>
  <c r="KS38" i="19"/>
  <c r="HM38" i="19"/>
  <c r="LX36" i="19"/>
  <c r="QF38" i="19"/>
  <c r="MZ38" i="19"/>
  <c r="LU38" i="19"/>
  <c r="KV38" i="19"/>
  <c r="JQ38" i="19"/>
  <c r="HP38" i="19"/>
  <c r="GN38" i="19"/>
  <c r="FI38" i="19"/>
  <c r="DB38" i="19"/>
  <c r="H38" i="19"/>
  <c r="RE38" i="19"/>
  <c r="RD38" i="19"/>
  <c r="RC38" i="19"/>
  <c r="CB38" i="19"/>
  <c r="BY38" i="19"/>
  <c r="RH38" i="19"/>
  <c r="N38" i="19"/>
  <c r="O38" i="19" s="1"/>
  <c r="AV38" i="19"/>
  <c r="I38" i="19"/>
  <c r="P38" i="19"/>
  <c r="L38" i="19"/>
  <c r="OB34" i="19"/>
  <c r="JT34" i="19"/>
  <c r="EG36" i="19"/>
  <c r="EG37" i="19"/>
  <c r="MW36" i="19"/>
  <c r="HM37" i="19"/>
  <c r="PA36" i="19"/>
  <c r="DB37" i="19"/>
  <c r="RD37" i="19"/>
  <c r="FI36" i="19"/>
  <c r="LU34" i="19"/>
  <c r="HM34" i="19"/>
  <c r="QC36" i="19"/>
  <c r="KS36" i="19"/>
  <c r="QF37" i="19"/>
  <c r="PA37" i="19"/>
  <c r="PD37" i="19"/>
  <c r="NY37" i="19"/>
  <c r="OB37" i="19"/>
  <c r="MW37" i="19"/>
  <c r="MZ37" i="19"/>
  <c r="LX37" i="19"/>
  <c r="KS37" i="19"/>
  <c r="JQ37" i="19"/>
  <c r="IO37" i="19"/>
  <c r="IR37" i="19"/>
  <c r="HP37" i="19"/>
  <c r="GN37" i="19"/>
  <c r="FI37" i="19"/>
  <c r="EJ37" i="19"/>
  <c r="RB37" i="19"/>
  <c r="RC37" i="19"/>
  <c r="RG37" i="19"/>
  <c r="RE37" i="19"/>
  <c r="P37" i="19"/>
  <c r="Q37" i="19" s="1"/>
  <c r="AV37" i="19"/>
  <c r="H37" i="19"/>
  <c r="I37" i="19"/>
  <c r="DE37" i="19"/>
  <c r="CB37" i="19"/>
  <c r="AY37" i="19"/>
  <c r="N37" i="19"/>
  <c r="O37" i="19" s="1"/>
  <c r="RH37" i="19"/>
  <c r="L37" i="19"/>
  <c r="NY36" i="19"/>
  <c r="HM36" i="19"/>
  <c r="IO36" i="19"/>
  <c r="GN36" i="19"/>
  <c r="QF34" i="19"/>
  <c r="GN34" i="19"/>
  <c r="OB36" i="19"/>
  <c r="RG34" i="19"/>
  <c r="RB34" i="19"/>
  <c r="MW34" i="19"/>
  <c r="FL34" i="19"/>
  <c r="R34" i="19"/>
  <c r="S34" i="19" s="1"/>
  <c r="RG36" i="19"/>
  <c r="RB36" i="19"/>
  <c r="QF22" i="21"/>
  <c r="PA22" i="21"/>
  <c r="NY22" i="21"/>
  <c r="OB22" i="21"/>
  <c r="MZ22" i="21"/>
  <c r="LX22" i="21"/>
  <c r="KS22" i="21"/>
  <c r="JQ22" i="21"/>
  <c r="JT22" i="21"/>
  <c r="HM22" i="21"/>
  <c r="GN22" i="21"/>
  <c r="EJ22" i="21"/>
  <c r="DB22" i="21"/>
  <c r="RG22" i="21"/>
  <c r="RE22" i="21"/>
  <c r="RD22" i="21"/>
  <c r="RC22" i="21"/>
  <c r="P22" i="21"/>
  <c r="DG22" i="21" s="1"/>
  <c r="RB22" i="21"/>
  <c r="BY22" i="21"/>
  <c r="I22" i="21"/>
  <c r="H22" i="21"/>
  <c r="DE22" i="21"/>
  <c r="CB22" i="21"/>
  <c r="AY22" i="21"/>
  <c r="N22" i="21"/>
  <c r="O22" i="21" s="1"/>
  <c r="RH22" i="21"/>
  <c r="L22" i="21"/>
  <c r="AY6" i="21"/>
  <c r="AY9" i="21"/>
  <c r="AY16" i="21"/>
  <c r="AY12" i="21"/>
  <c r="AY18" i="21"/>
  <c r="AY31" i="21"/>
  <c r="AY33" i="21"/>
  <c r="CB10" i="21"/>
  <c r="CB8" i="21"/>
  <c r="CB21" i="21"/>
  <c r="CB23" i="21"/>
  <c r="CB19" i="21"/>
  <c r="CB28" i="21"/>
  <c r="AY5" i="21"/>
  <c r="AY11" i="21"/>
  <c r="AY13" i="21"/>
  <c r="AY15" i="21"/>
  <c r="AY17" i="21"/>
  <c r="AY25" i="21"/>
  <c r="CB6" i="21"/>
  <c r="CB9" i="21"/>
  <c r="CB16" i="21"/>
  <c r="CB12" i="21"/>
  <c r="CB18" i="21"/>
  <c r="CB31" i="21"/>
  <c r="CB33" i="21"/>
  <c r="PD36" i="19"/>
  <c r="MZ36" i="19"/>
  <c r="LU36" i="19"/>
  <c r="JQ36" i="19"/>
  <c r="IR36" i="19"/>
  <c r="HP36" i="19"/>
  <c r="FL36" i="19"/>
  <c r="EJ36" i="19"/>
  <c r="DB36" i="19"/>
  <c r="P36" i="19"/>
  <c r="DG36" i="19" s="1"/>
  <c r="RH36" i="19"/>
  <c r="R36" i="19"/>
  <c r="S36" i="19" s="1"/>
  <c r="RD36" i="19"/>
  <c r="RE36" i="19"/>
  <c r="RC36" i="19"/>
  <c r="H36" i="19"/>
  <c r="AV36" i="19"/>
  <c r="I36" i="19"/>
  <c r="DE36" i="19"/>
  <c r="CB36" i="19"/>
  <c r="AY36" i="19"/>
  <c r="N36" i="19"/>
  <c r="O36" i="19" s="1"/>
  <c r="L36" i="19"/>
  <c r="LX34" i="19"/>
  <c r="MZ34" i="19"/>
  <c r="IO34" i="19"/>
  <c r="EG34" i="19"/>
  <c r="IR34" i="19"/>
  <c r="EJ34" i="19"/>
  <c r="PD34" i="19"/>
  <c r="AV34" i="19"/>
  <c r="HP34" i="19"/>
  <c r="QC34" i="19"/>
  <c r="PA34" i="19"/>
  <c r="KV34" i="19"/>
  <c r="GK34" i="19"/>
  <c r="DB34" i="19"/>
  <c r="RH34" i="19"/>
  <c r="RE34" i="19"/>
  <c r="P34" i="19"/>
  <c r="DG34" i="19" s="1"/>
  <c r="BY34" i="19"/>
  <c r="RD34" i="19"/>
  <c r="RC34" i="19"/>
  <c r="I34" i="19"/>
  <c r="H34" i="19"/>
  <c r="DE34" i="19"/>
  <c r="CB34" i="19"/>
  <c r="AY34" i="19"/>
  <c r="N34" i="19"/>
  <c r="O34" i="19" s="1"/>
  <c r="L34" i="19"/>
  <c r="AY6" i="19"/>
  <c r="AY8" i="19"/>
  <c r="AY13" i="19"/>
  <c r="AY26" i="19"/>
  <c r="AY28" i="19"/>
  <c r="AY29" i="19"/>
  <c r="AY31" i="19"/>
  <c r="AY33" i="19"/>
  <c r="CB5" i="19"/>
  <c r="CB10" i="19"/>
  <c r="CB23" i="19"/>
  <c r="CB15" i="19"/>
  <c r="CB19" i="19"/>
  <c r="CB27" i="19"/>
  <c r="CB18" i="19"/>
  <c r="AY7" i="19"/>
  <c r="AY9" i="19"/>
  <c r="AY22" i="19"/>
  <c r="AY20" i="19"/>
  <c r="AY16" i="19"/>
  <c r="AY25" i="19"/>
  <c r="AY30" i="19"/>
  <c r="AY32" i="19"/>
  <c r="CB4" i="19"/>
  <c r="CB11" i="19"/>
  <c r="CB12" i="19"/>
  <c r="CB14" i="19"/>
  <c r="CB17" i="19"/>
  <c r="CB21" i="19"/>
  <c r="CB24" i="19"/>
  <c r="CB35" i="19"/>
  <c r="R20" i="26"/>
  <c r="S20" i="26" s="1"/>
  <c r="MZ21" i="26"/>
  <c r="IR21" i="26"/>
  <c r="HP21" i="26"/>
  <c r="DB21" i="26"/>
  <c r="RE21" i="26"/>
  <c r="RH21" i="26"/>
  <c r="RD21" i="26"/>
  <c r="P21" i="26"/>
  <c r="DG21" i="26" s="1"/>
  <c r="RC21" i="26"/>
  <c r="AV21" i="26"/>
  <c r="H21" i="26"/>
  <c r="I21" i="26"/>
  <c r="DE21" i="26"/>
  <c r="CB21" i="26"/>
  <c r="AY21" i="26"/>
  <c r="N21" i="26"/>
  <c r="O21" i="26" s="1"/>
  <c r="L21" i="26"/>
  <c r="IO20" i="26"/>
  <c r="DB20" i="26"/>
  <c r="JT20" i="26"/>
  <c r="FL20" i="26"/>
  <c r="EJ20" i="26"/>
  <c r="LU20" i="26"/>
  <c r="RE20" i="26"/>
  <c r="IR20" i="26"/>
  <c r="HP20" i="26"/>
  <c r="FI20" i="26"/>
  <c r="RG20" i="26"/>
  <c r="RB20" i="26"/>
  <c r="RD20" i="26"/>
  <c r="P20" i="26"/>
  <c r="Q20" i="26" s="1"/>
  <c r="RH20" i="26"/>
  <c r="RC20" i="26"/>
  <c r="AV20" i="26"/>
  <c r="I20" i="26"/>
  <c r="H20" i="26"/>
  <c r="DE20" i="26"/>
  <c r="CB20" i="26"/>
  <c r="AY20" i="26"/>
  <c r="N20" i="26"/>
  <c r="O20" i="26" s="1"/>
  <c r="L20" i="26"/>
  <c r="AY12" i="26"/>
  <c r="AY22" i="26"/>
  <c r="AY16" i="26"/>
  <c r="CB7" i="26"/>
  <c r="CB11" i="26"/>
  <c r="CB12" i="26"/>
  <c r="CB22" i="26"/>
  <c r="CB16" i="26"/>
  <c r="AY11" i="26"/>
  <c r="AY7" i="26"/>
  <c r="AY5" i="26"/>
  <c r="AY9" i="26"/>
  <c r="AY13" i="26"/>
  <c r="AY15" i="26"/>
  <c r="AY18" i="26"/>
  <c r="CB5" i="26"/>
  <c r="CB9" i="26"/>
  <c r="CB13" i="26"/>
  <c r="CB15" i="26"/>
  <c r="CB18" i="26"/>
  <c r="AY8" i="26"/>
  <c r="AY10" i="26"/>
  <c r="AY14" i="26"/>
  <c r="AY19" i="26"/>
  <c r="CB8" i="26"/>
  <c r="CB10" i="26"/>
  <c r="CB14" i="26"/>
  <c r="CB19" i="26"/>
  <c r="SN28" i="22"/>
  <c r="SU28" i="22" s="1"/>
  <c r="RF28" i="22"/>
  <c r="RM28" i="22" s="1"/>
  <c r="NH28" i="22"/>
  <c r="NO28" i="22" s="1"/>
  <c r="LZ28" i="22"/>
  <c r="MG28" i="22" s="1"/>
  <c r="IB28" i="22"/>
  <c r="II28" i="22" s="1"/>
  <c r="GT28" i="22"/>
  <c r="HA28" i="22" s="1"/>
  <c r="L28" i="22"/>
  <c r="M28" i="22" s="1"/>
  <c r="TN28" i="22"/>
  <c r="TU28" i="22"/>
  <c r="I28" i="22"/>
  <c r="TQ28" i="22"/>
  <c r="K28" i="22"/>
  <c r="P28" i="22"/>
  <c r="DC28" i="22" s="1"/>
  <c r="AY28" i="22"/>
  <c r="R28" i="22"/>
  <c r="S28" i="22" s="1"/>
  <c r="H28" i="22"/>
  <c r="N28" i="22"/>
  <c r="T28" i="22"/>
  <c r="U28" i="22" s="1"/>
  <c r="AY34" i="22"/>
  <c r="AY25" i="22"/>
  <c r="BV10" i="22"/>
  <c r="BZ10" i="22" s="1"/>
  <c r="BZ33" i="22"/>
  <c r="AY12" i="22"/>
  <c r="BV23" i="22"/>
  <c r="BZ23" i="22" s="1"/>
  <c r="BV20" i="22"/>
  <c r="BZ20" i="22" s="1"/>
  <c r="BZ35" i="22"/>
  <c r="NH19" i="22"/>
  <c r="NO19" i="22" s="1"/>
  <c r="KR19" i="22"/>
  <c r="KY19" i="22" s="1"/>
  <c r="BV14" i="22"/>
  <c r="BZ14" i="22" s="1"/>
  <c r="AY20" i="22"/>
  <c r="BV8" i="22"/>
  <c r="BZ8" i="22" s="1"/>
  <c r="BV11" i="22"/>
  <c r="BZ11" i="22" s="1"/>
  <c r="BV32" i="22"/>
  <c r="BZ32" i="22" s="1"/>
  <c r="RF19" i="22"/>
  <c r="RM19" i="22" s="1"/>
  <c r="AU9" i="22"/>
  <c r="AY9" i="22" s="1"/>
  <c r="AY36" i="22"/>
  <c r="BV21" i="22"/>
  <c r="BZ21" i="22" s="1"/>
  <c r="LZ19" i="22"/>
  <c r="MG19" i="22" s="1"/>
  <c r="IB19" i="22"/>
  <c r="II19" i="22" s="1"/>
  <c r="P19" i="22"/>
  <c r="DC19" i="22" s="1"/>
  <c r="TN19" i="22"/>
  <c r="N19" i="22"/>
  <c r="O19" i="22" s="1"/>
  <c r="L19" i="22"/>
  <c r="M19" i="22" s="1"/>
  <c r="TU19" i="22"/>
  <c r="I19" i="22"/>
  <c r="TQ19" i="22"/>
  <c r="R19" i="22"/>
  <c r="S19" i="22" s="1"/>
  <c r="K19" i="22"/>
  <c r="H19" i="22"/>
  <c r="T19" i="22"/>
  <c r="U19" i="22" s="1"/>
  <c r="AU6" i="22"/>
  <c r="AY6" i="22" s="1"/>
  <c r="AU22" i="22"/>
  <c r="AY22" i="22" s="1"/>
  <c r="AU21" i="22"/>
  <c r="AY21" i="22" s="1"/>
  <c r="AU4" i="22"/>
  <c r="AY4" i="22" s="1"/>
  <c r="AU7" i="22"/>
  <c r="AY7" i="22" s="1"/>
  <c r="AU15" i="22"/>
  <c r="AY15" i="22" s="1"/>
  <c r="BV22" i="22"/>
  <c r="BZ22" i="22" s="1"/>
  <c r="BV31" i="22"/>
  <c r="BZ31" i="22" s="1"/>
  <c r="BV25" i="22"/>
  <c r="BZ25" i="22" s="1"/>
  <c r="AY16" i="22"/>
  <c r="AY17" i="22"/>
  <c r="BV9" i="22"/>
  <c r="BZ9" i="22" s="1"/>
  <c r="BV24" i="22"/>
  <c r="BZ24" i="22" s="1"/>
  <c r="AU13" i="22"/>
  <c r="AY13" i="22" s="1"/>
  <c r="AU23" i="22"/>
  <c r="AY23" i="22" s="1"/>
  <c r="AY24" i="22"/>
  <c r="AY31" i="22"/>
  <c r="BZ7" i="22"/>
  <c r="BV16" i="22"/>
  <c r="BZ16" i="22" s="1"/>
  <c r="BV29" i="22"/>
  <c r="BZ29" i="22" s="1"/>
  <c r="AU8" i="22"/>
  <c r="AY8" i="22" s="1"/>
  <c r="AY11" i="22"/>
  <c r="AY14" i="22"/>
  <c r="AY29" i="22"/>
  <c r="BZ34" i="22"/>
  <c r="CW13" i="4"/>
  <c r="DA13" i="4" s="1"/>
  <c r="CW40" i="4"/>
  <c r="DA40" i="4" s="1"/>
  <c r="P38" i="4"/>
  <c r="DC38" i="4" s="1"/>
  <c r="CW33" i="4"/>
  <c r="DA33" i="4" s="1"/>
  <c r="ED40" i="4"/>
  <c r="EK40" i="4" s="1"/>
  <c r="OW40" i="4"/>
  <c r="KR38" i="4"/>
  <c r="KY38" i="4" s="1"/>
  <c r="IB38" i="4"/>
  <c r="II38" i="4" s="1"/>
  <c r="BV11" i="4"/>
  <c r="BZ11" i="4" s="1"/>
  <c r="BV20" i="4"/>
  <c r="BZ20" i="4" s="1"/>
  <c r="BV27" i="4"/>
  <c r="BZ27" i="4" s="1"/>
  <c r="SN38" i="4"/>
  <c r="SU38" i="4" s="1"/>
  <c r="NH38" i="4"/>
  <c r="NO38" i="4" s="1"/>
  <c r="TQ38" i="4"/>
  <c r="TN38" i="4"/>
  <c r="L38" i="4"/>
  <c r="M38" i="4" s="1"/>
  <c r="TU38" i="4"/>
  <c r="R38" i="4"/>
  <c r="S38" i="4" s="1"/>
  <c r="I38" i="4"/>
  <c r="K38" i="4"/>
  <c r="N38" i="4"/>
  <c r="T38" i="4"/>
  <c r="U38" i="4" s="1"/>
  <c r="H38" i="4"/>
  <c r="SN40" i="4"/>
  <c r="SU40" i="4" s="1"/>
  <c r="TQ40" i="4"/>
  <c r="KR40" i="4"/>
  <c r="KY40" i="4" s="1"/>
  <c r="NH33" i="4"/>
  <c r="NO33" i="4" s="1"/>
  <c r="IB33" i="4"/>
  <c r="II33" i="4" s="1"/>
  <c r="OP36" i="4"/>
  <c r="OW36" i="4" s="1"/>
  <c r="LZ36" i="4"/>
  <c r="MG36" i="4" s="1"/>
  <c r="JJ36" i="4"/>
  <c r="JQ36" i="4" s="1"/>
  <c r="GT36" i="4"/>
  <c r="HA36" i="4" s="1"/>
  <c r="ED36" i="4"/>
  <c r="EK36" i="4" s="1"/>
  <c r="TN40" i="4"/>
  <c r="FL36" i="4"/>
  <c r="FS36" i="4" s="1"/>
  <c r="BZ36" i="4"/>
  <c r="RF40" i="4"/>
  <c r="RM40" i="4" s="1"/>
  <c r="QE40" i="4"/>
  <c r="NH40" i="4"/>
  <c r="NO40" i="4" s="1"/>
  <c r="IB40" i="4"/>
  <c r="II40" i="4" s="1"/>
  <c r="GT40" i="4"/>
  <c r="HA40" i="4" s="1"/>
  <c r="R40" i="4"/>
  <c r="S40" i="4" s="1"/>
  <c r="N40" i="4"/>
  <c r="O40" i="4" s="1"/>
  <c r="P40" i="4"/>
  <c r="DC40" i="4" s="1"/>
  <c r="L40" i="4"/>
  <c r="M40" i="4" s="1"/>
  <c r="TU40" i="4"/>
  <c r="AU40" i="4"/>
  <c r="AY40" i="4" s="1"/>
  <c r="I40" i="4"/>
  <c r="K40" i="4"/>
  <c r="H40" i="4"/>
  <c r="T40" i="4"/>
  <c r="U40" i="4" s="1"/>
  <c r="OP33" i="4"/>
  <c r="OW33" i="4" s="1"/>
  <c r="AY37" i="4"/>
  <c r="BZ26" i="4"/>
  <c r="LZ33" i="4"/>
  <c r="MG33" i="4" s="1"/>
  <c r="JJ33" i="4"/>
  <c r="JQ33" i="4" s="1"/>
  <c r="AU10" i="4"/>
  <c r="AY10" i="4" s="1"/>
  <c r="AY22" i="4"/>
  <c r="AU35" i="4"/>
  <c r="AY35" i="4" s="1"/>
  <c r="FL13" i="4"/>
  <c r="FS13" i="4" s="1"/>
  <c r="AY16" i="4"/>
  <c r="ED33" i="4"/>
  <c r="EK33" i="4" s="1"/>
  <c r="SN36" i="4"/>
  <c r="SU36" i="4" s="1"/>
  <c r="AY39" i="4"/>
  <c r="BV39" i="4"/>
  <c r="BZ39" i="4" s="1"/>
  <c r="JJ13" i="4"/>
  <c r="JQ13" i="4" s="1"/>
  <c r="KR36" i="4"/>
  <c r="KY36" i="4" s="1"/>
  <c r="GT33" i="4"/>
  <c r="HA33" i="4" s="1"/>
  <c r="OP13" i="4"/>
  <c r="OW13" i="4" s="1"/>
  <c r="PX33" i="4"/>
  <c r="QE33" i="4" s="1"/>
  <c r="BZ25" i="4"/>
  <c r="AY24" i="4"/>
  <c r="SN33" i="4"/>
  <c r="SU33" i="4" s="1"/>
  <c r="BZ13" i="4"/>
  <c r="RF36" i="4"/>
  <c r="RM36" i="4" s="1"/>
  <c r="NH36" i="4"/>
  <c r="NO36" i="4" s="1"/>
  <c r="IB36" i="4"/>
  <c r="II36" i="4" s="1"/>
  <c r="TN36" i="4"/>
  <c r="L36" i="4"/>
  <c r="M36" i="4" s="1"/>
  <c r="TU36" i="4"/>
  <c r="TQ36" i="4"/>
  <c r="K36" i="4"/>
  <c r="R36" i="4"/>
  <c r="S36" i="4" s="1"/>
  <c r="I36" i="4"/>
  <c r="P36" i="4"/>
  <c r="H36" i="4"/>
  <c r="N36" i="4"/>
  <c r="T36" i="4"/>
  <c r="U36" i="4" s="1"/>
  <c r="AU11" i="4"/>
  <c r="AY11" i="4" s="1"/>
  <c r="AU8" i="4"/>
  <c r="AY8" i="4" s="1"/>
  <c r="AY27" i="4"/>
  <c r="ED13" i="4"/>
  <c r="EK13" i="4" s="1"/>
  <c r="AY13" i="4"/>
  <c r="SN13" i="4"/>
  <c r="SU13" i="4" s="1"/>
  <c r="PX13" i="4"/>
  <c r="QE13" i="4" s="1"/>
  <c r="FL33" i="4"/>
  <c r="FS33" i="4" s="1"/>
  <c r="AU4" i="4"/>
  <c r="AY4" i="4" s="1"/>
  <c r="BV8" i="4"/>
  <c r="BZ8" i="4" s="1"/>
  <c r="BV17" i="4"/>
  <c r="BZ17" i="4" s="1"/>
  <c r="RF33" i="4"/>
  <c r="RM33" i="4" s="1"/>
  <c r="BV6" i="4"/>
  <c r="BZ6" i="4" s="1"/>
  <c r="BV16" i="4"/>
  <c r="BZ16" i="4" s="1"/>
  <c r="KR33" i="4"/>
  <c r="KY33" i="4" s="1"/>
  <c r="R33" i="4"/>
  <c r="S33" i="4" s="1"/>
  <c r="TN33" i="4"/>
  <c r="TQ33" i="4"/>
  <c r="TU33" i="4"/>
  <c r="L33" i="4"/>
  <c r="M33" i="4" s="1"/>
  <c r="I33" i="4"/>
  <c r="K33" i="4"/>
  <c r="P33" i="4"/>
  <c r="H33" i="4"/>
  <c r="AU33" i="4"/>
  <c r="AY33" i="4" s="1"/>
  <c r="N33" i="4"/>
  <c r="T33" i="4"/>
  <c r="U33" i="4" s="1"/>
  <c r="BV24" i="4"/>
  <c r="BZ24" i="4" s="1"/>
  <c r="AY30" i="4"/>
  <c r="AU15" i="4"/>
  <c r="AY15" i="4" s="1"/>
  <c r="BV31" i="4"/>
  <c r="BZ31" i="4" s="1"/>
  <c r="BV7" i="4"/>
  <c r="BZ7" i="4" s="1"/>
  <c r="KR13" i="4"/>
  <c r="KY13" i="4" s="1"/>
  <c r="AU9" i="4"/>
  <c r="AY9" i="4" s="1"/>
  <c r="AY19" i="4"/>
  <c r="BV35" i="4"/>
  <c r="BZ35" i="4" s="1"/>
  <c r="BV19" i="4"/>
  <c r="BZ19" i="4" s="1"/>
  <c r="AY14" i="4"/>
  <c r="AU25" i="4"/>
  <c r="AY25" i="4" s="1"/>
  <c r="BV9" i="4"/>
  <c r="BZ9" i="4" s="1"/>
  <c r="BV21" i="4"/>
  <c r="BZ21" i="4" s="1"/>
  <c r="BV29" i="4"/>
  <c r="BZ29" i="4" s="1"/>
  <c r="AU6" i="4"/>
  <c r="AY6" i="4" s="1"/>
  <c r="AY17" i="4"/>
  <c r="AY28" i="4"/>
  <c r="BV18" i="4"/>
  <c r="BZ18" i="4" s="1"/>
  <c r="BV37" i="4"/>
  <c r="BZ37" i="4" s="1"/>
  <c r="RF13" i="4"/>
  <c r="RM13" i="4" s="1"/>
  <c r="NH13" i="4"/>
  <c r="NO13" i="4" s="1"/>
  <c r="LZ13" i="4"/>
  <c r="MG13" i="4" s="1"/>
  <c r="IB13" i="4"/>
  <c r="II13" i="4" s="1"/>
  <c r="GT13" i="4"/>
  <c r="HA13" i="4" s="1"/>
  <c r="TU13" i="4"/>
  <c r="TQ13" i="4"/>
  <c r="TN13" i="4"/>
  <c r="L13" i="4"/>
  <c r="M13" i="4" s="1"/>
  <c r="K13" i="4"/>
  <c r="P13" i="4"/>
  <c r="Q13" i="4" s="1"/>
  <c r="R13" i="4"/>
  <c r="S13" i="4" s="1"/>
  <c r="I13" i="4"/>
  <c r="H13" i="4"/>
  <c r="N13" i="4"/>
  <c r="T13" i="4"/>
  <c r="U13" i="4" s="1"/>
  <c r="AY23" i="4"/>
  <c r="BV23" i="4"/>
  <c r="BZ23" i="4" s="1"/>
  <c r="AY20" i="4"/>
  <c r="AU29" i="4"/>
  <c r="AY29" i="4" s="1"/>
  <c r="AY31" i="4"/>
  <c r="AU7" i="4"/>
  <c r="AY7" i="4" s="1"/>
  <c r="AY12" i="4"/>
  <c r="AY34" i="4"/>
  <c r="AY32" i="4"/>
  <c r="BV14" i="4"/>
  <c r="BZ14" i="4" s="1"/>
  <c r="BZ34" i="4"/>
  <c r="BZ32" i="4"/>
  <c r="BV10" i="4"/>
  <c r="BZ10" i="4" s="1"/>
  <c r="AU26" i="4"/>
  <c r="AY26" i="4" s="1"/>
  <c r="BV12" i="4"/>
  <c r="BZ12" i="4" s="1"/>
  <c r="BV15" i="4"/>
  <c r="BZ15" i="4" s="1"/>
  <c r="BV30" i="4"/>
  <c r="BZ30" i="4" s="1"/>
  <c r="AU5" i="4"/>
  <c r="AY5" i="4" s="1"/>
  <c r="BV4" i="4"/>
  <c r="BZ4" i="4" s="1"/>
  <c r="BV28" i="4"/>
  <c r="BZ28" i="4" s="1"/>
  <c r="AY18" i="4"/>
  <c r="AU21" i="4"/>
  <c r="AY21" i="4" s="1"/>
  <c r="BV5" i="4"/>
  <c r="BZ5" i="4" s="1"/>
  <c r="BV22" i="4"/>
  <c r="BZ22" i="4" s="1"/>
  <c r="BY4" i="21"/>
  <c r="BY5" i="21"/>
  <c r="BY6" i="21"/>
  <c r="BY10" i="21"/>
  <c r="BY7" i="21"/>
  <c r="BY11" i="21"/>
  <c r="BY9" i="21"/>
  <c r="BY8" i="21"/>
  <c r="BY20" i="21"/>
  <c r="BY13" i="21"/>
  <c r="BY16" i="21"/>
  <c r="BY21" i="21"/>
  <c r="BY32" i="21"/>
  <c r="BY15" i="21"/>
  <c r="BY12" i="21"/>
  <c r="BY23" i="21"/>
  <c r="BY14" i="21"/>
  <c r="BY17" i="21"/>
  <c r="BY18" i="21"/>
  <c r="BY19" i="21"/>
  <c r="BY27" i="21"/>
  <c r="BY25" i="21"/>
  <c r="BY31" i="21"/>
  <c r="BY28" i="21"/>
  <c r="BY33" i="21"/>
  <c r="AV4" i="21"/>
  <c r="AV5" i="21"/>
  <c r="AV6" i="21"/>
  <c r="AV10" i="21"/>
  <c r="AV7" i="21"/>
  <c r="AV11" i="21"/>
  <c r="AV9" i="21"/>
  <c r="AV8" i="21"/>
  <c r="AV20" i="21"/>
  <c r="AV13" i="21"/>
  <c r="AV16" i="21"/>
  <c r="AV21" i="21"/>
  <c r="AV32" i="21"/>
  <c r="AV15" i="21"/>
  <c r="AV12" i="21"/>
  <c r="AV23" i="21"/>
  <c r="AV14" i="21"/>
  <c r="AV17" i="21"/>
  <c r="AV18" i="21"/>
  <c r="AV19" i="21"/>
  <c r="AV27" i="21"/>
  <c r="AV25" i="21"/>
  <c r="AV31" i="21"/>
  <c r="AV28" i="21"/>
  <c r="AV33" i="21"/>
  <c r="BY4" i="19"/>
  <c r="BY5" i="19"/>
  <c r="BY7" i="19"/>
  <c r="BY6" i="19"/>
  <c r="BY11" i="19"/>
  <c r="BY10" i="19"/>
  <c r="BY9" i="19"/>
  <c r="BY8" i="19"/>
  <c r="BY12" i="19"/>
  <c r="BY23" i="19"/>
  <c r="BY22" i="19"/>
  <c r="BY13" i="19"/>
  <c r="BY14" i="19"/>
  <c r="BY15" i="19"/>
  <c r="BY20" i="19"/>
  <c r="BY26" i="19"/>
  <c r="BY17" i="19"/>
  <c r="BY19" i="19"/>
  <c r="BY16" i="19"/>
  <c r="BY28" i="19"/>
  <c r="BY21" i="19"/>
  <c r="BY27" i="19"/>
  <c r="BY25" i="19"/>
  <c r="BY29" i="19"/>
  <c r="BY24" i="19"/>
  <c r="BY18" i="19"/>
  <c r="BY30" i="19"/>
  <c r="BY31" i="19"/>
  <c r="BY35" i="19"/>
  <c r="BY32" i="19"/>
  <c r="BY33" i="19"/>
  <c r="AV4" i="19"/>
  <c r="AV6" i="19"/>
  <c r="AV9" i="19"/>
  <c r="AV12" i="19"/>
  <c r="AV13" i="19"/>
  <c r="AV20" i="19"/>
  <c r="AV19" i="19"/>
  <c r="AV21" i="19"/>
  <c r="AV25" i="19"/>
  <c r="AV18" i="19"/>
  <c r="AV5" i="19"/>
  <c r="AV11" i="19"/>
  <c r="AV8" i="19"/>
  <c r="AV22" i="19"/>
  <c r="AV15" i="19"/>
  <c r="AV17" i="19"/>
  <c r="AV28" i="19"/>
  <c r="AV29" i="19"/>
  <c r="AV30" i="19"/>
  <c r="AV35" i="19"/>
  <c r="AV33" i="19"/>
  <c r="AV7" i="19"/>
  <c r="AV10" i="19"/>
  <c r="AV23" i="19"/>
  <c r="AV14" i="19"/>
  <c r="AV26" i="19"/>
  <c r="AV16" i="19"/>
  <c r="AV27" i="19"/>
  <c r="AV24" i="19"/>
  <c r="AV31" i="19"/>
  <c r="AV32" i="19"/>
  <c r="BY5" i="27"/>
  <c r="BY4" i="27"/>
  <c r="BY10" i="27"/>
  <c r="BY7" i="27"/>
  <c r="BY9" i="27"/>
  <c r="BY14" i="27"/>
  <c r="BY13" i="27"/>
  <c r="BY8" i="27"/>
  <c r="BY11" i="27"/>
  <c r="BY6" i="27"/>
  <c r="BY17" i="27"/>
  <c r="BY22" i="27"/>
  <c r="BY16" i="27"/>
  <c r="BY21" i="27"/>
  <c r="BY23" i="27"/>
  <c r="BY12" i="27"/>
  <c r="BY15" i="27"/>
  <c r="BY19" i="27"/>
  <c r="BY18" i="27"/>
  <c r="BY24" i="27"/>
  <c r="BY20" i="27"/>
  <c r="AV5" i="27"/>
  <c r="AV4" i="27"/>
  <c r="AV10" i="27"/>
  <c r="AV7" i="27"/>
  <c r="AV9" i="27"/>
  <c r="AV14" i="27"/>
  <c r="AV13" i="27"/>
  <c r="AV8" i="27"/>
  <c r="AV11" i="27"/>
  <c r="AV6" i="27"/>
  <c r="AV17" i="27"/>
  <c r="AV22" i="27"/>
  <c r="AV16" i="27"/>
  <c r="AV21" i="27"/>
  <c r="AV23" i="27"/>
  <c r="AV12" i="27"/>
  <c r="AV15" i="27"/>
  <c r="AV19" i="27"/>
  <c r="AV18" i="27"/>
  <c r="AV24" i="27"/>
  <c r="AV20" i="27"/>
  <c r="BY4" i="26"/>
  <c r="BY5" i="26"/>
  <c r="BY7" i="26"/>
  <c r="BY8" i="26"/>
  <c r="BY6" i="26"/>
  <c r="BY9" i="26"/>
  <c r="BY11" i="26"/>
  <c r="BY10" i="26"/>
  <c r="BY23" i="26"/>
  <c r="BY13" i="26"/>
  <c r="BY12" i="26"/>
  <c r="BY14" i="26"/>
  <c r="BY17" i="26"/>
  <c r="BY15" i="26"/>
  <c r="BY22" i="26"/>
  <c r="BY18" i="26"/>
  <c r="BY16" i="26"/>
  <c r="BY19" i="26"/>
  <c r="AV4" i="26"/>
  <c r="AV5" i="26"/>
  <c r="AV7" i="26"/>
  <c r="AV8" i="26"/>
  <c r="AV6" i="26"/>
  <c r="AV9" i="26"/>
  <c r="AV11" i="26"/>
  <c r="AV10" i="26"/>
  <c r="AV23" i="26"/>
  <c r="AV13" i="26"/>
  <c r="AV12" i="26"/>
  <c r="AV14" i="26"/>
  <c r="AV17" i="26"/>
  <c r="AV15" i="26"/>
  <c r="AV22" i="26"/>
  <c r="AV18" i="26"/>
  <c r="AV16" i="26"/>
  <c r="AV19" i="26"/>
  <c r="PC33" i="21"/>
  <c r="PB33" i="21"/>
  <c r="OZ33" i="21"/>
  <c r="OY33" i="21"/>
  <c r="OX33" i="21"/>
  <c r="OW33" i="21"/>
  <c r="PC28" i="21"/>
  <c r="PB28" i="21"/>
  <c r="OZ28" i="21"/>
  <c r="OY28" i="21"/>
  <c r="OX28" i="21"/>
  <c r="OW28" i="21"/>
  <c r="PC31" i="21"/>
  <c r="PB31" i="21"/>
  <c r="OZ31" i="21"/>
  <c r="OY31" i="21"/>
  <c r="OX31" i="21"/>
  <c r="OW31" i="21"/>
  <c r="PC25" i="21"/>
  <c r="PB25" i="21"/>
  <c r="OZ25" i="21"/>
  <c r="OY25" i="21"/>
  <c r="OX25" i="21"/>
  <c r="OW25" i="21"/>
  <c r="PC27" i="21"/>
  <c r="PB27" i="21"/>
  <c r="OZ27" i="21"/>
  <c r="OY27" i="21"/>
  <c r="OX27" i="21"/>
  <c r="OW27" i="21"/>
  <c r="PC19" i="21"/>
  <c r="PB19" i="21"/>
  <c r="OZ19" i="21"/>
  <c r="OY19" i="21"/>
  <c r="OX19" i="21"/>
  <c r="OW19" i="21"/>
  <c r="PC18" i="21"/>
  <c r="PB18" i="21"/>
  <c r="OZ18" i="21"/>
  <c r="OY18" i="21"/>
  <c r="OX18" i="21"/>
  <c r="OW18" i="21"/>
  <c r="PC17" i="21"/>
  <c r="PB17" i="21"/>
  <c r="OZ17" i="21"/>
  <c r="OY17" i="21"/>
  <c r="OX17" i="21"/>
  <c r="OW17" i="21"/>
  <c r="PC14" i="21"/>
  <c r="PB14" i="21"/>
  <c r="OZ14" i="21"/>
  <c r="OY14" i="21"/>
  <c r="OX14" i="21"/>
  <c r="OW14" i="21"/>
  <c r="PC23" i="21"/>
  <c r="PB23" i="21"/>
  <c r="OZ23" i="21"/>
  <c r="OY23" i="21"/>
  <c r="OX23" i="21"/>
  <c r="OW23" i="21"/>
  <c r="PC12" i="21"/>
  <c r="PB12" i="21"/>
  <c r="OZ12" i="21"/>
  <c r="OY12" i="21"/>
  <c r="OX12" i="21"/>
  <c r="OW12" i="21"/>
  <c r="PC15" i="21"/>
  <c r="PB15" i="21"/>
  <c r="OZ15" i="21"/>
  <c r="OY15" i="21"/>
  <c r="OX15" i="21"/>
  <c r="OW15" i="21"/>
  <c r="PC32" i="21"/>
  <c r="PB32" i="21"/>
  <c r="OZ32" i="21"/>
  <c r="OY32" i="21"/>
  <c r="OX32" i="21"/>
  <c r="OW32" i="21"/>
  <c r="PC21" i="21"/>
  <c r="PB21" i="21"/>
  <c r="OZ21" i="21"/>
  <c r="OY21" i="21"/>
  <c r="OX21" i="21"/>
  <c r="OW21" i="21"/>
  <c r="PC16" i="21"/>
  <c r="PB16" i="21"/>
  <c r="OZ16" i="21"/>
  <c r="OY16" i="21"/>
  <c r="OX16" i="21"/>
  <c r="OW16" i="21"/>
  <c r="PC13" i="21"/>
  <c r="PB13" i="21"/>
  <c r="OZ13" i="21"/>
  <c r="OY13" i="21"/>
  <c r="OX13" i="21"/>
  <c r="OW13" i="21"/>
  <c r="PC20" i="21"/>
  <c r="PB20" i="21"/>
  <c r="OZ20" i="21"/>
  <c r="OY20" i="21"/>
  <c r="OX20" i="21"/>
  <c r="OW20" i="21"/>
  <c r="PC8" i="21"/>
  <c r="PB8" i="21"/>
  <c r="OZ8" i="21"/>
  <c r="OY8" i="21"/>
  <c r="OX8" i="21"/>
  <c r="OW8" i="21"/>
  <c r="PC9" i="21"/>
  <c r="PB9" i="21"/>
  <c r="OZ9" i="21"/>
  <c r="OY9" i="21"/>
  <c r="OX9" i="21"/>
  <c r="OW9" i="21"/>
  <c r="PC11" i="21"/>
  <c r="PB11" i="21"/>
  <c r="OZ11" i="21"/>
  <c r="OY11" i="21"/>
  <c r="OX11" i="21"/>
  <c r="OW11" i="21"/>
  <c r="PC7" i="21"/>
  <c r="PB7" i="21"/>
  <c r="OZ7" i="21"/>
  <c r="OY7" i="21"/>
  <c r="OX7" i="21"/>
  <c r="OW7" i="21"/>
  <c r="PC10" i="21"/>
  <c r="PB10" i="21"/>
  <c r="OZ10" i="21"/>
  <c r="OY10" i="21"/>
  <c r="OX10" i="21"/>
  <c r="OW10" i="21"/>
  <c r="PC6" i="21"/>
  <c r="PB6" i="21"/>
  <c r="OZ6" i="21"/>
  <c r="OY6" i="21"/>
  <c r="OX6" i="21"/>
  <c r="OW6" i="21"/>
  <c r="PC5" i="21"/>
  <c r="PB5" i="21"/>
  <c r="OZ5" i="21"/>
  <c r="OY5" i="21"/>
  <c r="OX5" i="21"/>
  <c r="OW5" i="21"/>
  <c r="PC4" i="21"/>
  <c r="PB4" i="21"/>
  <c r="OZ4" i="21"/>
  <c r="OY4" i="21"/>
  <c r="OX4" i="21"/>
  <c r="OW4" i="21"/>
  <c r="OA33" i="21"/>
  <c r="NZ33" i="21"/>
  <c r="NX33" i="21"/>
  <c r="NW33" i="21"/>
  <c r="NV33" i="21"/>
  <c r="NU33" i="21"/>
  <c r="OA28" i="21"/>
  <c r="NZ28" i="21"/>
  <c r="NX28" i="21"/>
  <c r="NW28" i="21"/>
  <c r="NV28" i="21"/>
  <c r="NU28" i="21"/>
  <c r="OA31" i="21"/>
  <c r="NZ31" i="21"/>
  <c r="NX31" i="21"/>
  <c r="NW31" i="21"/>
  <c r="NV31" i="21"/>
  <c r="NU31" i="21"/>
  <c r="OA25" i="21"/>
  <c r="NZ25" i="21"/>
  <c r="NX25" i="21"/>
  <c r="NW25" i="21"/>
  <c r="NV25" i="21"/>
  <c r="NU25" i="21"/>
  <c r="OA27" i="21"/>
  <c r="NZ27" i="21"/>
  <c r="NX27" i="21"/>
  <c r="NW27" i="21"/>
  <c r="NV27" i="21"/>
  <c r="NU27" i="21"/>
  <c r="OA19" i="21"/>
  <c r="NZ19" i="21"/>
  <c r="NX19" i="21"/>
  <c r="NW19" i="21"/>
  <c r="NV19" i="21"/>
  <c r="NU19" i="21"/>
  <c r="OA18" i="21"/>
  <c r="NZ18" i="21"/>
  <c r="NX18" i="21"/>
  <c r="NW18" i="21"/>
  <c r="NV18" i="21"/>
  <c r="NU18" i="21"/>
  <c r="OA17" i="21"/>
  <c r="NZ17" i="21"/>
  <c r="NX17" i="21"/>
  <c r="NW17" i="21"/>
  <c r="NV17" i="21"/>
  <c r="NU17" i="21"/>
  <c r="OA14" i="21"/>
  <c r="NZ14" i="21"/>
  <c r="NX14" i="21"/>
  <c r="NW14" i="21"/>
  <c r="NV14" i="21"/>
  <c r="NU14" i="21"/>
  <c r="OA23" i="21"/>
  <c r="NZ23" i="21"/>
  <c r="NX23" i="21"/>
  <c r="NW23" i="21"/>
  <c r="NV23" i="21"/>
  <c r="NU23" i="21"/>
  <c r="OA12" i="21"/>
  <c r="NZ12" i="21"/>
  <c r="NX12" i="21"/>
  <c r="NW12" i="21"/>
  <c r="NV12" i="21"/>
  <c r="NU12" i="21"/>
  <c r="OA15" i="21"/>
  <c r="NZ15" i="21"/>
  <c r="NX15" i="21"/>
  <c r="NW15" i="21"/>
  <c r="NV15" i="21"/>
  <c r="NU15" i="21"/>
  <c r="OA32" i="21"/>
  <c r="NZ32" i="21"/>
  <c r="NX32" i="21"/>
  <c r="NW32" i="21"/>
  <c r="NV32" i="21"/>
  <c r="NU32" i="21"/>
  <c r="OA21" i="21"/>
  <c r="NZ21" i="21"/>
  <c r="NX21" i="21"/>
  <c r="NW21" i="21"/>
  <c r="NV21" i="21"/>
  <c r="NU21" i="21"/>
  <c r="OA16" i="21"/>
  <c r="NZ16" i="21"/>
  <c r="NX16" i="21"/>
  <c r="NW16" i="21"/>
  <c r="NV16" i="21"/>
  <c r="NU16" i="21"/>
  <c r="OA13" i="21"/>
  <c r="NZ13" i="21"/>
  <c r="NX13" i="21"/>
  <c r="NW13" i="21"/>
  <c r="NV13" i="21"/>
  <c r="NU13" i="21"/>
  <c r="OA20" i="21"/>
  <c r="NZ20" i="21"/>
  <c r="NX20" i="21"/>
  <c r="NW20" i="21"/>
  <c r="NV20" i="21"/>
  <c r="NU20" i="21"/>
  <c r="OA8" i="21"/>
  <c r="NZ8" i="21"/>
  <c r="NX8" i="21"/>
  <c r="NW8" i="21"/>
  <c r="NV8" i="21"/>
  <c r="NU8" i="21"/>
  <c r="OA9" i="21"/>
  <c r="NZ9" i="21"/>
  <c r="NX9" i="21"/>
  <c r="NW9" i="21"/>
  <c r="NV9" i="21"/>
  <c r="NU9" i="21"/>
  <c r="OA11" i="21"/>
  <c r="NZ11" i="21"/>
  <c r="NX11" i="21"/>
  <c r="NW11" i="21"/>
  <c r="NV11" i="21"/>
  <c r="NU11" i="21"/>
  <c r="OA7" i="21"/>
  <c r="NZ7" i="21"/>
  <c r="NX7" i="21"/>
  <c r="NW7" i="21"/>
  <c r="NV7" i="21"/>
  <c r="NU7" i="21"/>
  <c r="OA10" i="21"/>
  <c r="NZ10" i="21"/>
  <c r="NX10" i="21"/>
  <c r="NW10" i="21"/>
  <c r="NV10" i="21"/>
  <c r="NU10" i="21"/>
  <c r="OA6" i="21"/>
  <c r="NZ6" i="21"/>
  <c r="NX6" i="21"/>
  <c r="NW6" i="21"/>
  <c r="NV6" i="21"/>
  <c r="NU6" i="21"/>
  <c r="OA5" i="21"/>
  <c r="NZ5" i="21"/>
  <c r="NX5" i="21"/>
  <c r="NW5" i="21"/>
  <c r="NV5" i="21"/>
  <c r="NU5" i="21"/>
  <c r="OA4" i="21"/>
  <c r="NZ4" i="21"/>
  <c r="NX4" i="21"/>
  <c r="NW4" i="21"/>
  <c r="NV4" i="21"/>
  <c r="NU4" i="21"/>
  <c r="MY33" i="21"/>
  <c r="MX33" i="21"/>
  <c r="MV33" i="21"/>
  <c r="MU33" i="21"/>
  <c r="MT33" i="21"/>
  <c r="MS33" i="21"/>
  <c r="MY28" i="21"/>
  <c r="MX28" i="21"/>
  <c r="MV28" i="21"/>
  <c r="MU28" i="21"/>
  <c r="MT28" i="21"/>
  <c r="MS28" i="21"/>
  <c r="MY31" i="21"/>
  <c r="MX31" i="21"/>
  <c r="MV31" i="21"/>
  <c r="MU31" i="21"/>
  <c r="MT31" i="21"/>
  <c r="MS31" i="21"/>
  <c r="MY25" i="21"/>
  <c r="MX25" i="21"/>
  <c r="MV25" i="21"/>
  <c r="MU25" i="21"/>
  <c r="MT25" i="21"/>
  <c r="MS25" i="21"/>
  <c r="MY27" i="21"/>
  <c r="MX27" i="21"/>
  <c r="MV27" i="21"/>
  <c r="MU27" i="21"/>
  <c r="MT27" i="21"/>
  <c r="MS27" i="21"/>
  <c r="MY19" i="21"/>
  <c r="MX19" i="21"/>
  <c r="MV19" i="21"/>
  <c r="MU19" i="21"/>
  <c r="MT19" i="21"/>
  <c r="MS19" i="21"/>
  <c r="MY18" i="21"/>
  <c r="MX18" i="21"/>
  <c r="MV18" i="21"/>
  <c r="MU18" i="21"/>
  <c r="MT18" i="21"/>
  <c r="MS18" i="21"/>
  <c r="MY17" i="21"/>
  <c r="MX17" i="21"/>
  <c r="MV17" i="21"/>
  <c r="MU17" i="21"/>
  <c r="MT17" i="21"/>
  <c r="MS17" i="21"/>
  <c r="MY14" i="21"/>
  <c r="MX14" i="21"/>
  <c r="MV14" i="21"/>
  <c r="MU14" i="21"/>
  <c r="MT14" i="21"/>
  <c r="MS14" i="21"/>
  <c r="MY23" i="21"/>
  <c r="MX23" i="21"/>
  <c r="MV23" i="21"/>
  <c r="MU23" i="21"/>
  <c r="MT23" i="21"/>
  <c r="MS23" i="21"/>
  <c r="MY12" i="21"/>
  <c r="MX12" i="21"/>
  <c r="MV12" i="21"/>
  <c r="MU12" i="21"/>
  <c r="MT12" i="21"/>
  <c r="MS12" i="21"/>
  <c r="MY15" i="21"/>
  <c r="MX15" i="21"/>
  <c r="MV15" i="21"/>
  <c r="MU15" i="21"/>
  <c r="MT15" i="21"/>
  <c r="MS15" i="21"/>
  <c r="MY32" i="21"/>
  <c r="MX32" i="21"/>
  <c r="MV32" i="21"/>
  <c r="MU32" i="21"/>
  <c r="MT32" i="21"/>
  <c r="MS32" i="21"/>
  <c r="MY21" i="21"/>
  <c r="MX21" i="21"/>
  <c r="MV21" i="21"/>
  <c r="MU21" i="21"/>
  <c r="MT21" i="21"/>
  <c r="MS21" i="21"/>
  <c r="MY16" i="21"/>
  <c r="MX16" i="21"/>
  <c r="MV16" i="21"/>
  <c r="MU16" i="21"/>
  <c r="MT16" i="21"/>
  <c r="MS16" i="21"/>
  <c r="MY13" i="21"/>
  <c r="MX13" i="21"/>
  <c r="MV13" i="21"/>
  <c r="MU13" i="21"/>
  <c r="MT13" i="21"/>
  <c r="MS13" i="21"/>
  <c r="MY20" i="21"/>
  <c r="MX20" i="21"/>
  <c r="MV20" i="21"/>
  <c r="MU20" i="21"/>
  <c r="MT20" i="21"/>
  <c r="MS20" i="21"/>
  <c r="MY8" i="21"/>
  <c r="MX8" i="21"/>
  <c r="MV8" i="21"/>
  <c r="MU8" i="21"/>
  <c r="MT8" i="21"/>
  <c r="MS8" i="21"/>
  <c r="MY9" i="21"/>
  <c r="MX9" i="21"/>
  <c r="MV9" i="21"/>
  <c r="MU9" i="21"/>
  <c r="MT9" i="21"/>
  <c r="MS9" i="21"/>
  <c r="MY11" i="21"/>
  <c r="MX11" i="21"/>
  <c r="MV11" i="21"/>
  <c r="MU11" i="21"/>
  <c r="MT11" i="21"/>
  <c r="MS11" i="21"/>
  <c r="MY7" i="21"/>
  <c r="MX7" i="21"/>
  <c r="MV7" i="21"/>
  <c r="MU7" i="21"/>
  <c r="MT7" i="21"/>
  <c r="MS7" i="21"/>
  <c r="MY10" i="21"/>
  <c r="MX10" i="21"/>
  <c r="MV10" i="21"/>
  <c r="MU10" i="21"/>
  <c r="MT10" i="21"/>
  <c r="MS10" i="21"/>
  <c r="MY6" i="21"/>
  <c r="MX6" i="21"/>
  <c r="MV6" i="21"/>
  <c r="MU6" i="21"/>
  <c r="MT6" i="21"/>
  <c r="MS6" i="21"/>
  <c r="MY5" i="21"/>
  <c r="MX5" i="21"/>
  <c r="MV5" i="21"/>
  <c r="MU5" i="21"/>
  <c r="MT5" i="21"/>
  <c r="MS5" i="21"/>
  <c r="MY4" i="21"/>
  <c r="MX4" i="21"/>
  <c r="MV4" i="21"/>
  <c r="MU4" i="21"/>
  <c r="MT4" i="21"/>
  <c r="MS4" i="21"/>
  <c r="LW33" i="21"/>
  <c r="LV33" i="21"/>
  <c r="LT33" i="21"/>
  <c r="LS33" i="21"/>
  <c r="LR33" i="21"/>
  <c r="LQ33" i="21"/>
  <c r="LW28" i="21"/>
  <c r="LV28" i="21"/>
  <c r="LT28" i="21"/>
  <c r="LS28" i="21"/>
  <c r="LR28" i="21"/>
  <c r="LQ28" i="21"/>
  <c r="LW31" i="21"/>
  <c r="LV31" i="21"/>
  <c r="LT31" i="21"/>
  <c r="LS31" i="21"/>
  <c r="LR31" i="21"/>
  <c r="LQ31" i="21"/>
  <c r="LW25" i="21"/>
  <c r="LV25" i="21"/>
  <c r="LT25" i="21"/>
  <c r="LS25" i="21"/>
  <c r="LR25" i="21"/>
  <c r="LQ25" i="21"/>
  <c r="LW27" i="21"/>
  <c r="LV27" i="21"/>
  <c r="LT27" i="21"/>
  <c r="LS27" i="21"/>
  <c r="LR27" i="21"/>
  <c r="LQ27" i="21"/>
  <c r="LW19" i="21"/>
  <c r="LV19" i="21"/>
  <c r="LT19" i="21"/>
  <c r="LS19" i="21"/>
  <c r="LR19" i="21"/>
  <c r="LQ19" i="21"/>
  <c r="LW18" i="21"/>
  <c r="LV18" i="21"/>
  <c r="LT18" i="21"/>
  <c r="LS18" i="21"/>
  <c r="LR18" i="21"/>
  <c r="LQ18" i="21"/>
  <c r="LW17" i="21"/>
  <c r="LV17" i="21"/>
  <c r="LT17" i="21"/>
  <c r="LS17" i="21"/>
  <c r="LR17" i="21"/>
  <c r="LQ17" i="21"/>
  <c r="LW14" i="21"/>
  <c r="LV14" i="21"/>
  <c r="LT14" i="21"/>
  <c r="LS14" i="21"/>
  <c r="LR14" i="21"/>
  <c r="LQ14" i="21"/>
  <c r="LW23" i="21"/>
  <c r="LV23" i="21"/>
  <c r="LT23" i="21"/>
  <c r="LS23" i="21"/>
  <c r="LR23" i="21"/>
  <c r="LQ23" i="21"/>
  <c r="LW12" i="21"/>
  <c r="LV12" i="21"/>
  <c r="LT12" i="21"/>
  <c r="LS12" i="21"/>
  <c r="LR12" i="21"/>
  <c r="LQ12" i="21"/>
  <c r="LW15" i="21"/>
  <c r="LV15" i="21"/>
  <c r="LT15" i="21"/>
  <c r="LS15" i="21"/>
  <c r="LR15" i="21"/>
  <c r="LQ15" i="21"/>
  <c r="LW32" i="21"/>
  <c r="LV32" i="21"/>
  <c r="LT32" i="21"/>
  <c r="LS32" i="21"/>
  <c r="LR32" i="21"/>
  <c r="LQ32" i="21"/>
  <c r="LW21" i="21"/>
  <c r="LV21" i="21"/>
  <c r="LT21" i="21"/>
  <c r="LS21" i="21"/>
  <c r="LR21" i="21"/>
  <c r="LQ21" i="21"/>
  <c r="LW16" i="21"/>
  <c r="LV16" i="21"/>
  <c r="LT16" i="21"/>
  <c r="LS16" i="21"/>
  <c r="LR16" i="21"/>
  <c r="LQ16" i="21"/>
  <c r="LW13" i="21"/>
  <c r="LV13" i="21"/>
  <c r="LT13" i="21"/>
  <c r="LS13" i="21"/>
  <c r="LR13" i="21"/>
  <c r="LQ13" i="21"/>
  <c r="LW20" i="21"/>
  <c r="LV20" i="21"/>
  <c r="LT20" i="21"/>
  <c r="LS20" i="21"/>
  <c r="LR20" i="21"/>
  <c r="LQ20" i="21"/>
  <c r="LW8" i="21"/>
  <c r="LV8" i="21"/>
  <c r="LT8" i="21"/>
  <c r="LS8" i="21"/>
  <c r="LR8" i="21"/>
  <c r="LQ8" i="21"/>
  <c r="LW9" i="21"/>
  <c r="LV9" i="21"/>
  <c r="LT9" i="21"/>
  <c r="LS9" i="21"/>
  <c r="LR9" i="21"/>
  <c r="LQ9" i="21"/>
  <c r="LW11" i="21"/>
  <c r="LV11" i="21"/>
  <c r="LT11" i="21"/>
  <c r="LS11" i="21"/>
  <c r="LR11" i="21"/>
  <c r="LQ11" i="21"/>
  <c r="LW7" i="21"/>
  <c r="LV7" i="21"/>
  <c r="LT7" i="21"/>
  <c r="LS7" i="21"/>
  <c r="LR7" i="21"/>
  <c r="LQ7" i="21"/>
  <c r="LW10" i="21"/>
  <c r="LV10" i="21"/>
  <c r="LT10" i="21"/>
  <c r="LS10" i="21"/>
  <c r="LR10" i="21"/>
  <c r="LQ10" i="21"/>
  <c r="LW6" i="21"/>
  <c r="LV6" i="21"/>
  <c r="LT6" i="21"/>
  <c r="LS6" i="21"/>
  <c r="LR6" i="21"/>
  <c r="LQ6" i="21"/>
  <c r="LW5" i="21"/>
  <c r="LV5" i="21"/>
  <c r="LT5" i="21"/>
  <c r="LS5" i="21"/>
  <c r="LR5" i="21"/>
  <c r="LQ5" i="21"/>
  <c r="LW4" i="21"/>
  <c r="LV4" i="21"/>
  <c r="LT4" i="21"/>
  <c r="LS4" i="21"/>
  <c r="LR4" i="21"/>
  <c r="LQ4" i="21"/>
  <c r="KU33" i="21"/>
  <c r="KT33" i="21"/>
  <c r="KR33" i="21"/>
  <c r="KQ33" i="21"/>
  <c r="KP33" i="21"/>
  <c r="KO33" i="21"/>
  <c r="KU28" i="21"/>
  <c r="KT28" i="21"/>
  <c r="KR28" i="21"/>
  <c r="KQ28" i="21"/>
  <c r="KP28" i="21"/>
  <c r="KO28" i="21"/>
  <c r="KU31" i="21"/>
  <c r="KT31" i="21"/>
  <c r="KR31" i="21"/>
  <c r="KQ31" i="21"/>
  <c r="KP31" i="21"/>
  <c r="KO31" i="21"/>
  <c r="KU25" i="21"/>
  <c r="KT25" i="21"/>
  <c r="KR25" i="21"/>
  <c r="KQ25" i="21"/>
  <c r="KP25" i="21"/>
  <c r="KO25" i="21"/>
  <c r="KU27" i="21"/>
  <c r="KT27" i="21"/>
  <c r="KR27" i="21"/>
  <c r="KQ27" i="21"/>
  <c r="KP27" i="21"/>
  <c r="KO27" i="21"/>
  <c r="KU19" i="21"/>
  <c r="KT19" i="21"/>
  <c r="KR19" i="21"/>
  <c r="KQ19" i="21"/>
  <c r="KP19" i="21"/>
  <c r="KO19" i="21"/>
  <c r="KU18" i="21"/>
  <c r="KT18" i="21"/>
  <c r="KR18" i="21"/>
  <c r="KQ18" i="21"/>
  <c r="KP18" i="21"/>
  <c r="KO18" i="21"/>
  <c r="KU17" i="21"/>
  <c r="KT17" i="21"/>
  <c r="KR17" i="21"/>
  <c r="KQ17" i="21"/>
  <c r="KP17" i="21"/>
  <c r="KO17" i="21"/>
  <c r="KU14" i="21"/>
  <c r="KT14" i="21"/>
  <c r="KR14" i="21"/>
  <c r="KQ14" i="21"/>
  <c r="KP14" i="21"/>
  <c r="KO14" i="21"/>
  <c r="KU23" i="21"/>
  <c r="KT23" i="21"/>
  <c r="KR23" i="21"/>
  <c r="KQ23" i="21"/>
  <c r="KP23" i="21"/>
  <c r="KO23" i="21"/>
  <c r="KU12" i="21"/>
  <c r="KT12" i="21"/>
  <c r="KR12" i="21"/>
  <c r="KQ12" i="21"/>
  <c r="KP12" i="21"/>
  <c r="KO12" i="21"/>
  <c r="KU15" i="21"/>
  <c r="KT15" i="21"/>
  <c r="KR15" i="21"/>
  <c r="KQ15" i="21"/>
  <c r="KP15" i="21"/>
  <c r="KO15" i="21"/>
  <c r="KU32" i="21"/>
  <c r="KT32" i="21"/>
  <c r="KR32" i="21"/>
  <c r="KQ32" i="21"/>
  <c r="KP32" i="21"/>
  <c r="KO32" i="21"/>
  <c r="KU21" i="21"/>
  <c r="KT21" i="21"/>
  <c r="KR21" i="21"/>
  <c r="KQ21" i="21"/>
  <c r="KP21" i="21"/>
  <c r="KO21" i="21"/>
  <c r="KU16" i="21"/>
  <c r="KT16" i="21"/>
  <c r="KR16" i="21"/>
  <c r="KQ16" i="21"/>
  <c r="KP16" i="21"/>
  <c r="KO16" i="21"/>
  <c r="KU13" i="21"/>
  <c r="KT13" i="21"/>
  <c r="KR13" i="21"/>
  <c r="KQ13" i="21"/>
  <c r="KP13" i="21"/>
  <c r="KO13" i="21"/>
  <c r="KU20" i="21"/>
  <c r="KT20" i="21"/>
  <c r="KR20" i="21"/>
  <c r="KQ20" i="21"/>
  <c r="KP20" i="21"/>
  <c r="KO20" i="21"/>
  <c r="KU8" i="21"/>
  <c r="KT8" i="21"/>
  <c r="KR8" i="21"/>
  <c r="KQ8" i="21"/>
  <c r="KP8" i="21"/>
  <c r="KO8" i="21"/>
  <c r="KU9" i="21"/>
  <c r="KT9" i="21"/>
  <c r="KR9" i="21"/>
  <c r="KQ9" i="21"/>
  <c r="KP9" i="21"/>
  <c r="KO9" i="21"/>
  <c r="KU11" i="21"/>
  <c r="KT11" i="21"/>
  <c r="KR11" i="21"/>
  <c r="KQ11" i="21"/>
  <c r="KP11" i="21"/>
  <c r="KO11" i="21"/>
  <c r="KU7" i="21"/>
  <c r="KT7" i="21"/>
  <c r="KR7" i="21"/>
  <c r="KQ7" i="21"/>
  <c r="KP7" i="21"/>
  <c r="KO7" i="21"/>
  <c r="KU10" i="21"/>
  <c r="KT10" i="21"/>
  <c r="KR10" i="21"/>
  <c r="KQ10" i="21"/>
  <c r="KP10" i="21"/>
  <c r="KO10" i="21"/>
  <c r="KU6" i="21"/>
  <c r="KT6" i="21"/>
  <c r="KR6" i="21"/>
  <c r="KQ6" i="21"/>
  <c r="KP6" i="21"/>
  <c r="KO6" i="21"/>
  <c r="KU5" i="21"/>
  <c r="KT5" i="21"/>
  <c r="KR5" i="21"/>
  <c r="KQ5" i="21"/>
  <c r="KP5" i="21"/>
  <c r="KO5" i="21"/>
  <c r="KU4" i="21"/>
  <c r="KT4" i="21"/>
  <c r="KR4" i="21"/>
  <c r="KQ4" i="21"/>
  <c r="KP4" i="21"/>
  <c r="KO4" i="21"/>
  <c r="JS33" i="21"/>
  <c r="JR33" i="21"/>
  <c r="JP33" i="21"/>
  <c r="JO33" i="21"/>
  <c r="JN33" i="21"/>
  <c r="JM33" i="21"/>
  <c r="JS28" i="21"/>
  <c r="JR28" i="21"/>
  <c r="JP28" i="21"/>
  <c r="JO28" i="21"/>
  <c r="JN28" i="21"/>
  <c r="JM28" i="21"/>
  <c r="JS31" i="21"/>
  <c r="JR31" i="21"/>
  <c r="JP31" i="21"/>
  <c r="JO31" i="21"/>
  <c r="JN31" i="21"/>
  <c r="JM31" i="21"/>
  <c r="JS25" i="21"/>
  <c r="JR25" i="21"/>
  <c r="JP25" i="21"/>
  <c r="JO25" i="21"/>
  <c r="JN25" i="21"/>
  <c r="JM25" i="21"/>
  <c r="JS27" i="21"/>
  <c r="JR27" i="21"/>
  <c r="JP27" i="21"/>
  <c r="JO27" i="21"/>
  <c r="JN27" i="21"/>
  <c r="JM27" i="21"/>
  <c r="JS19" i="21"/>
  <c r="JR19" i="21"/>
  <c r="JP19" i="21"/>
  <c r="JO19" i="21"/>
  <c r="JN19" i="21"/>
  <c r="JM19" i="21"/>
  <c r="JS18" i="21"/>
  <c r="JR18" i="21"/>
  <c r="JP18" i="21"/>
  <c r="JO18" i="21"/>
  <c r="JN18" i="21"/>
  <c r="JM18" i="21"/>
  <c r="JS17" i="21"/>
  <c r="JR17" i="21"/>
  <c r="JP17" i="21"/>
  <c r="JO17" i="21"/>
  <c r="JN17" i="21"/>
  <c r="JM17" i="21"/>
  <c r="JS14" i="21"/>
  <c r="JR14" i="21"/>
  <c r="JP14" i="21"/>
  <c r="JO14" i="21"/>
  <c r="JN14" i="21"/>
  <c r="JM14" i="21"/>
  <c r="JS23" i="21"/>
  <c r="JR23" i="21"/>
  <c r="JP23" i="21"/>
  <c r="JO23" i="21"/>
  <c r="JN23" i="21"/>
  <c r="JM23" i="21"/>
  <c r="JS12" i="21"/>
  <c r="JR12" i="21"/>
  <c r="JP12" i="21"/>
  <c r="JO12" i="21"/>
  <c r="JN12" i="21"/>
  <c r="JM12" i="21"/>
  <c r="JS15" i="21"/>
  <c r="JR15" i="21"/>
  <c r="JP15" i="21"/>
  <c r="JO15" i="21"/>
  <c r="JN15" i="21"/>
  <c r="JM15" i="21"/>
  <c r="JS32" i="21"/>
  <c r="JR32" i="21"/>
  <c r="JP32" i="21"/>
  <c r="JO32" i="21"/>
  <c r="JN32" i="21"/>
  <c r="JM32" i="21"/>
  <c r="JS21" i="21"/>
  <c r="JR21" i="21"/>
  <c r="JP21" i="21"/>
  <c r="JO21" i="21"/>
  <c r="JN21" i="21"/>
  <c r="JM21" i="21"/>
  <c r="JS16" i="21"/>
  <c r="JR16" i="21"/>
  <c r="JP16" i="21"/>
  <c r="JO16" i="21"/>
  <c r="JN16" i="21"/>
  <c r="JM16" i="21"/>
  <c r="JS13" i="21"/>
  <c r="JR13" i="21"/>
  <c r="JP13" i="21"/>
  <c r="JO13" i="21"/>
  <c r="JN13" i="21"/>
  <c r="JM13" i="21"/>
  <c r="JS20" i="21"/>
  <c r="JR20" i="21"/>
  <c r="JP20" i="21"/>
  <c r="JO20" i="21"/>
  <c r="JN20" i="21"/>
  <c r="JM20" i="21"/>
  <c r="JS8" i="21"/>
  <c r="JR8" i="21"/>
  <c r="JP8" i="21"/>
  <c r="JO8" i="21"/>
  <c r="JN8" i="21"/>
  <c r="JM8" i="21"/>
  <c r="JS9" i="21"/>
  <c r="JR9" i="21"/>
  <c r="JP9" i="21"/>
  <c r="JO9" i="21"/>
  <c r="JN9" i="21"/>
  <c r="JM9" i="21"/>
  <c r="JS11" i="21"/>
  <c r="JR11" i="21"/>
  <c r="JP11" i="21"/>
  <c r="JO11" i="21"/>
  <c r="JN11" i="21"/>
  <c r="JM11" i="21"/>
  <c r="JS7" i="21"/>
  <c r="JR7" i="21"/>
  <c r="JP7" i="21"/>
  <c r="JO7" i="21"/>
  <c r="JN7" i="21"/>
  <c r="JM7" i="21"/>
  <c r="JS10" i="21"/>
  <c r="JR10" i="21"/>
  <c r="JP10" i="21"/>
  <c r="JO10" i="21"/>
  <c r="JN10" i="21"/>
  <c r="JM10" i="21"/>
  <c r="JS6" i="21"/>
  <c r="JR6" i="21"/>
  <c r="JP6" i="21"/>
  <c r="JO6" i="21"/>
  <c r="JN6" i="21"/>
  <c r="JM6" i="21"/>
  <c r="JS5" i="21"/>
  <c r="JR5" i="21"/>
  <c r="JP5" i="21"/>
  <c r="JO5" i="21"/>
  <c r="JN5" i="21"/>
  <c r="JM5" i="21"/>
  <c r="JS4" i="21"/>
  <c r="JR4" i="21"/>
  <c r="JP4" i="21"/>
  <c r="JO4" i="21"/>
  <c r="JN4" i="21"/>
  <c r="JM4" i="21"/>
  <c r="IQ33" i="21"/>
  <c r="IP33" i="21"/>
  <c r="IN33" i="21"/>
  <c r="IM33" i="21"/>
  <c r="IL33" i="21"/>
  <c r="IK33" i="21"/>
  <c r="IQ28" i="21"/>
  <c r="IP28" i="21"/>
  <c r="IN28" i="21"/>
  <c r="IM28" i="21"/>
  <c r="IL28" i="21"/>
  <c r="IK28" i="21"/>
  <c r="IQ31" i="21"/>
  <c r="IP31" i="21"/>
  <c r="IN31" i="21"/>
  <c r="IM31" i="21"/>
  <c r="IL31" i="21"/>
  <c r="IK31" i="21"/>
  <c r="IQ25" i="21"/>
  <c r="IP25" i="21"/>
  <c r="IN25" i="21"/>
  <c r="IM25" i="21"/>
  <c r="IL25" i="21"/>
  <c r="IK25" i="21"/>
  <c r="IQ27" i="21"/>
  <c r="IP27" i="21"/>
  <c r="IN27" i="21"/>
  <c r="IM27" i="21"/>
  <c r="IL27" i="21"/>
  <c r="IK27" i="21"/>
  <c r="IQ19" i="21"/>
  <c r="IP19" i="21"/>
  <c r="IN19" i="21"/>
  <c r="IM19" i="21"/>
  <c r="IL19" i="21"/>
  <c r="IK19" i="21"/>
  <c r="IQ18" i="21"/>
  <c r="IP18" i="21"/>
  <c r="IN18" i="21"/>
  <c r="IM18" i="21"/>
  <c r="IL18" i="21"/>
  <c r="IK18" i="21"/>
  <c r="IQ17" i="21"/>
  <c r="IP17" i="21"/>
  <c r="IN17" i="21"/>
  <c r="IM17" i="21"/>
  <c r="IL17" i="21"/>
  <c r="IK17" i="21"/>
  <c r="IQ14" i="21"/>
  <c r="IP14" i="21"/>
  <c r="IN14" i="21"/>
  <c r="IM14" i="21"/>
  <c r="IL14" i="21"/>
  <c r="IK14" i="21"/>
  <c r="IQ23" i="21"/>
  <c r="IP23" i="21"/>
  <c r="IN23" i="21"/>
  <c r="IM23" i="21"/>
  <c r="IL23" i="21"/>
  <c r="IK23" i="21"/>
  <c r="IQ12" i="21"/>
  <c r="IP12" i="21"/>
  <c r="IN12" i="21"/>
  <c r="IM12" i="21"/>
  <c r="IL12" i="21"/>
  <c r="IK12" i="21"/>
  <c r="IQ15" i="21"/>
  <c r="IP15" i="21"/>
  <c r="IN15" i="21"/>
  <c r="IM15" i="21"/>
  <c r="IL15" i="21"/>
  <c r="IK15" i="21"/>
  <c r="IQ32" i="21"/>
  <c r="IP32" i="21"/>
  <c r="IN32" i="21"/>
  <c r="IM32" i="21"/>
  <c r="IL32" i="21"/>
  <c r="IK32" i="21"/>
  <c r="IQ21" i="21"/>
  <c r="IP21" i="21"/>
  <c r="IN21" i="21"/>
  <c r="IM21" i="21"/>
  <c r="IL21" i="21"/>
  <c r="IK21" i="21"/>
  <c r="IQ16" i="21"/>
  <c r="IP16" i="21"/>
  <c r="IN16" i="21"/>
  <c r="IM16" i="21"/>
  <c r="IL16" i="21"/>
  <c r="IK16" i="21"/>
  <c r="IQ13" i="21"/>
  <c r="IP13" i="21"/>
  <c r="IN13" i="21"/>
  <c r="IM13" i="21"/>
  <c r="IL13" i="21"/>
  <c r="IK13" i="21"/>
  <c r="IQ20" i="21"/>
  <c r="IP20" i="21"/>
  <c r="IN20" i="21"/>
  <c r="IM20" i="21"/>
  <c r="IL20" i="21"/>
  <c r="IK20" i="21"/>
  <c r="IQ8" i="21"/>
  <c r="IP8" i="21"/>
  <c r="IN8" i="21"/>
  <c r="IM8" i="21"/>
  <c r="IL8" i="21"/>
  <c r="IK8" i="21"/>
  <c r="IQ9" i="21"/>
  <c r="IP9" i="21"/>
  <c r="IN9" i="21"/>
  <c r="IM9" i="21"/>
  <c r="IL9" i="21"/>
  <c r="IK9" i="21"/>
  <c r="IQ11" i="21"/>
  <c r="IP11" i="21"/>
  <c r="IN11" i="21"/>
  <c r="IM11" i="21"/>
  <c r="IL11" i="21"/>
  <c r="IK11" i="21"/>
  <c r="IQ7" i="21"/>
  <c r="IP7" i="21"/>
  <c r="IN7" i="21"/>
  <c r="IM7" i="21"/>
  <c r="IL7" i="21"/>
  <c r="IK7" i="21"/>
  <c r="IQ10" i="21"/>
  <c r="IP10" i="21"/>
  <c r="IN10" i="21"/>
  <c r="IM10" i="21"/>
  <c r="IL10" i="21"/>
  <c r="IK10" i="21"/>
  <c r="IQ6" i="21"/>
  <c r="IP6" i="21"/>
  <c r="IN6" i="21"/>
  <c r="IM6" i="21"/>
  <c r="IL6" i="21"/>
  <c r="IK6" i="21"/>
  <c r="IQ5" i="21"/>
  <c r="IP5" i="21"/>
  <c r="IN5" i="21"/>
  <c r="IM5" i="21"/>
  <c r="IL5" i="21"/>
  <c r="IK5" i="21"/>
  <c r="IQ4" i="21"/>
  <c r="IP4" i="21"/>
  <c r="IN4" i="21"/>
  <c r="IM4" i="21"/>
  <c r="IL4" i="21"/>
  <c r="IK4" i="21"/>
  <c r="HO33" i="21"/>
  <c r="HN33" i="21"/>
  <c r="HL33" i="21"/>
  <c r="HK33" i="21"/>
  <c r="HJ33" i="21"/>
  <c r="HI33" i="21"/>
  <c r="HO28" i="21"/>
  <c r="HN28" i="21"/>
  <c r="HL28" i="21"/>
  <c r="HK28" i="21"/>
  <c r="HJ28" i="21"/>
  <c r="HI28" i="21"/>
  <c r="HO31" i="21"/>
  <c r="HN31" i="21"/>
  <c r="HL31" i="21"/>
  <c r="HK31" i="21"/>
  <c r="HJ31" i="21"/>
  <c r="HI31" i="21"/>
  <c r="HO25" i="21"/>
  <c r="HN25" i="21"/>
  <c r="HL25" i="21"/>
  <c r="HK25" i="21"/>
  <c r="HJ25" i="21"/>
  <c r="HI25" i="21"/>
  <c r="HO27" i="21"/>
  <c r="HN27" i="21"/>
  <c r="HL27" i="21"/>
  <c r="HK27" i="21"/>
  <c r="HJ27" i="21"/>
  <c r="HI27" i="21"/>
  <c r="HO19" i="21"/>
  <c r="HN19" i="21"/>
  <c r="HL19" i="21"/>
  <c r="HK19" i="21"/>
  <c r="HJ19" i="21"/>
  <c r="HI19" i="21"/>
  <c r="HO18" i="21"/>
  <c r="HN18" i="21"/>
  <c r="HL18" i="21"/>
  <c r="HK18" i="21"/>
  <c r="HJ18" i="21"/>
  <c r="HI18" i="21"/>
  <c r="HO17" i="21"/>
  <c r="HN17" i="21"/>
  <c r="HL17" i="21"/>
  <c r="HK17" i="21"/>
  <c r="HJ17" i="21"/>
  <c r="HI17" i="21"/>
  <c r="HO14" i="21"/>
  <c r="HN14" i="21"/>
  <c r="HL14" i="21"/>
  <c r="HK14" i="21"/>
  <c r="HJ14" i="21"/>
  <c r="HI14" i="21"/>
  <c r="HO23" i="21"/>
  <c r="HN23" i="21"/>
  <c r="HL23" i="21"/>
  <c r="HK23" i="21"/>
  <c r="HJ23" i="21"/>
  <c r="HI23" i="21"/>
  <c r="HO12" i="21"/>
  <c r="HN12" i="21"/>
  <c r="HL12" i="21"/>
  <c r="HK12" i="21"/>
  <c r="HJ12" i="21"/>
  <c r="HI12" i="21"/>
  <c r="HO15" i="21"/>
  <c r="HN15" i="21"/>
  <c r="HL15" i="21"/>
  <c r="HK15" i="21"/>
  <c r="HJ15" i="21"/>
  <c r="HI15" i="21"/>
  <c r="HO32" i="21"/>
  <c r="HN32" i="21"/>
  <c r="HL32" i="21"/>
  <c r="HK32" i="21"/>
  <c r="HJ32" i="21"/>
  <c r="HI32" i="21"/>
  <c r="HO21" i="21"/>
  <c r="HN21" i="21"/>
  <c r="HL21" i="21"/>
  <c r="HK21" i="21"/>
  <c r="HJ21" i="21"/>
  <c r="HI21" i="21"/>
  <c r="HO16" i="21"/>
  <c r="HN16" i="21"/>
  <c r="HL16" i="21"/>
  <c r="HK16" i="21"/>
  <c r="HJ16" i="21"/>
  <c r="HI16" i="21"/>
  <c r="HO13" i="21"/>
  <c r="HN13" i="21"/>
  <c r="HL13" i="21"/>
  <c r="HK13" i="21"/>
  <c r="HJ13" i="21"/>
  <c r="HI13" i="21"/>
  <c r="HO20" i="21"/>
  <c r="HN20" i="21"/>
  <c r="HL20" i="21"/>
  <c r="HK20" i="21"/>
  <c r="HJ20" i="21"/>
  <c r="HI20" i="21"/>
  <c r="HO8" i="21"/>
  <c r="HN8" i="21"/>
  <c r="HL8" i="21"/>
  <c r="HK8" i="21"/>
  <c r="HJ8" i="21"/>
  <c r="HI8" i="21"/>
  <c r="HO9" i="21"/>
  <c r="HN9" i="21"/>
  <c r="HL9" i="21"/>
  <c r="HK9" i="21"/>
  <c r="HJ9" i="21"/>
  <c r="HI9" i="21"/>
  <c r="HO11" i="21"/>
  <c r="HN11" i="21"/>
  <c r="HL11" i="21"/>
  <c r="HK11" i="21"/>
  <c r="HJ11" i="21"/>
  <c r="HI11" i="21"/>
  <c r="HO7" i="21"/>
  <c r="HN7" i="21"/>
  <c r="HL7" i="21"/>
  <c r="HK7" i="21"/>
  <c r="HJ7" i="21"/>
  <c r="HI7" i="21"/>
  <c r="HO10" i="21"/>
  <c r="HN10" i="21"/>
  <c r="HL10" i="21"/>
  <c r="HK10" i="21"/>
  <c r="HJ10" i="21"/>
  <c r="HI10" i="21"/>
  <c r="HO6" i="21"/>
  <c r="HN6" i="21"/>
  <c r="HL6" i="21"/>
  <c r="HK6" i="21"/>
  <c r="HJ6" i="21"/>
  <c r="HI6" i="21"/>
  <c r="HO5" i="21"/>
  <c r="HN5" i="21"/>
  <c r="HL5" i="21"/>
  <c r="HK5" i="21"/>
  <c r="HJ5" i="21"/>
  <c r="HI5" i="21"/>
  <c r="HO4" i="21"/>
  <c r="HN4" i="21"/>
  <c r="HL4" i="21"/>
  <c r="HK4" i="21"/>
  <c r="HJ4" i="21"/>
  <c r="HI4" i="21"/>
  <c r="GM33" i="21"/>
  <c r="GL33" i="21"/>
  <c r="GJ33" i="21"/>
  <c r="GI33" i="21"/>
  <c r="GH33" i="21"/>
  <c r="GG33" i="21"/>
  <c r="GM28" i="21"/>
  <c r="GL28" i="21"/>
  <c r="GJ28" i="21"/>
  <c r="GI28" i="21"/>
  <c r="GH28" i="21"/>
  <c r="GG28" i="21"/>
  <c r="GM31" i="21"/>
  <c r="GL31" i="21"/>
  <c r="GJ31" i="21"/>
  <c r="GI31" i="21"/>
  <c r="GH31" i="21"/>
  <c r="GG31" i="21"/>
  <c r="GM25" i="21"/>
  <c r="GL25" i="21"/>
  <c r="GJ25" i="21"/>
  <c r="GI25" i="21"/>
  <c r="GH25" i="21"/>
  <c r="GG25" i="21"/>
  <c r="GM27" i="21"/>
  <c r="GL27" i="21"/>
  <c r="GJ27" i="21"/>
  <c r="GI27" i="21"/>
  <c r="GH27" i="21"/>
  <c r="GG27" i="21"/>
  <c r="GM19" i="21"/>
  <c r="GL19" i="21"/>
  <c r="GJ19" i="21"/>
  <c r="GI19" i="21"/>
  <c r="GH19" i="21"/>
  <c r="GG19" i="21"/>
  <c r="GM18" i="21"/>
  <c r="GL18" i="21"/>
  <c r="GJ18" i="21"/>
  <c r="GI18" i="21"/>
  <c r="GH18" i="21"/>
  <c r="GG18" i="21"/>
  <c r="GM17" i="21"/>
  <c r="GL17" i="21"/>
  <c r="GJ17" i="21"/>
  <c r="GI17" i="21"/>
  <c r="GH17" i="21"/>
  <c r="GG17" i="21"/>
  <c r="GM14" i="21"/>
  <c r="GL14" i="21"/>
  <c r="GJ14" i="21"/>
  <c r="GI14" i="21"/>
  <c r="GH14" i="21"/>
  <c r="GG14" i="21"/>
  <c r="GM23" i="21"/>
  <c r="GL23" i="21"/>
  <c r="GJ23" i="21"/>
  <c r="GI23" i="21"/>
  <c r="GH23" i="21"/>
  <c r="GG23" i="21"/>
  <c r="GM12" i="21"/>
  <c r="GL12" i="21"/>
  <c r="GJ12" i="21"/>
  <c r="GI12" i="21"/>
  <c r="GH12" i="21"/>
  <c r="GG12" i="21"/>
  <c r="GM15" i="21"/>
  <c r="GL15" i="21"/>
  <c r="GJ15" i="21"/>
  <c r="GI15" i="21"/>
  <c r="GH15" i="21"/>
  <c r="GG15" i="21"/>
  <c r="GM32" i="21"/>
  <c r="GL32" i="21"/>
  <c r="GJ32" i="21"/>
  <c r="GI32" i="21"/>
  <c r="GH32" i="21"/>
  <c r="GG32" i="21"/>
  <c r="GM21" i="21"/>
  <c r="GL21" i="21"/>
  <c r="GJ21" i="21"/>
  <c r="GI21" i="21"/>
  <c r="GH21" i="21"/>
  <c r="GG21" i="21"/>
  <c r="GM16" i="21"/>
  <c r="GL16" i="21"/>
  <c r="GJ16" i="21"/>
  <c r="GI16" i="21"/>
  <c r="GH16" i="21"/>
  <c r="GG16" i="21"/>
  <c r="GM13" i="21"/>
  <c r="GL13" i="21"/>
  <c r="GJ13" i="21"/>
  <c r="GI13" i="21"/>
  <c r="GH13" i="21"/>
  <c r="GG13" i="21"/>
  <c r="GM20" i="21"/>
  <c r="GL20" i="21"/>
  <c r="GJ20" i="21"/>
  <c r="GI20" i="21"/>
  <c r="GH20" i="21"/>
  <c r="GG20" i="21"/>
  <c r="GM8" i="21"/>
  <c r="GL8" i="21"/>
  <c r="GJ8" i="21"/>
  <c r="GI8" i="21"/>
  <c r="GH8" i="21"/>
  <c r="GG8" i="21"/>
  <c r="GM9" i="21"/>
  <c r="GL9" i="21"/>
  <c r="GJ9" i="21"/>
  <c r="GI9" i="21"/>
  <c r="GH9" i="21"/>
  <c r="GG9" i="21"/>
  <c r="GM11" i="21"/>
  <c r="GL11" i="21"/>
  <c r="GJ11" i="21"/>
  <c r="GI11" i="21"/>
  <c r="GH11" i="21"/>
  <c r="GG11" i="21"/>
  <c r="GM7" i="21"/>
  <c r="GL7" i="21"/>
  <c r="GJ7" i="21"/>
  <c r="GI7" i="21"/>
  <c r="GH7" i="21"/>
  <c r="GG7" i="21"/>
  <c r="GM10" i="21"/>
  <c r="GL10" i="21"/>
  <c r="GJ10" i="21"/>
  <c r="GI10" i="21"/>
  <c r="GH10" i="21"/>
  <c r="GG10" i="21"/>
  <c r="GM6" i="21"/>
  <c r="GL6" i="21"/>
  <c r="GJ6" i="21"/>
  <c r="GI6" i="21"/>
  <c r="GH6" i="21"/>
  <c r="GG6" i="21"/>
  <c r="GM5" i="21"/>
  <c r="GL5" i="21"/>
  <c r="GJ5" i="21"/>
  <c r="GI5" i="21"/>
  <c r="GH5" i="21"/>
  <c r="GG5" i="21"/>
  <c r="GM4" i="21"/>
  <c r="GL4" i="21"/>
  <c r="GJ4" i="21"/>
  <c r="GI4" i="21"/>
  <c r="GH4" i="21"/>
  <c r="GG4" i="21"/>
  <c r="FK33" i="21"/>
  <c r="FJ33" i="21"/>
  <c r="FH33" i="21"/>
  <c r="FG33" i="21"/>
  <c r="FF33" i="21"/>
  <c r="FE33" i="21"/>
  <c r="FK28" i="21"/>
  <c r="FJ28" i="21"/>
  <c r="FH28" i="21"/>
  <c r="FG28" i="21"/>
  <c r="FF28" i="21"/>
  <c r="FE28" i="21"/>
  <c r="FK31" i="21"/>
  <c r="FJ31" i="21"/>
  <c r="FH31" i="21"/>
  <c r="FG31" i="21"/>
  <c r="FF31" i="21"/>
  <c r="FE31" i="21"/>
  <c r="FK25" i="21"/>
  <c r="FJ25" i="21"/>
  <c r="FH25" i="21"/>
  <c r="FG25" i="21"/>
  <c r="FF25" i="21"/>
  <c r="FE25" i="21"/>
  <c r="FK27" i="21"/>
  <c r="FJ27" i="21"/>
  <c r="FH27" i="21"/>
  <c r="FG27" i="21"/>
  <c r="FF27" i="21"/>
  <c r="FE27" i="21"/>
  <c r="FK19" i="21"/>
  <c r="FJ19" i="21"/>
  <c r="FH19" i="21"/>
  <c r="FG19" i="21"/>
  <c r="FF19" i="21"/>
  <c r="FE19" i="21"/>
  <c r="FK18" i="21"/>
  <c r="FJ18" i="21"/>
  <c r="FH18" i="21"/>
  <c r="FG18" i="21"/>
  <c r="FF18" i="21"/>
  <c r="FE18" i="21"/>
  <c r="FK17" i="21"/>
  <c r="FJ17" i="21"/>
  <c r="FH17" i="21"/>
  <c r="FG17" i="21"/>
  <c r="FF17" i="21"/>
  <c r="FE17" i="21"/>
  <c r="FK14" i="21"/>
  <c r="FJ14" i="21"/>
  <c r="FH14" i="21"/>
  <c r="FG14" i="21"/>
  <c r="FF14" i="21"/>
  <c r="FE14" i="21"/>
  <c r="FK23" i="21"/>
  <c r="FJ23" i="21"/>
  <c r="FH23" i="21"/>
  <c r="FG23" i="21"/>
  <c r="FF23" i="21"/>
  <c r="FE23" i="21"/>
  <c r="FK12" i="21"/>
  <c r="FJ12" i="21"/>
  <c r="FH12" i="21"/>
  <c r="FG12" i="21"/>
  <c r="FF12" i="21"/>
  <c r="FE12" i="21"/>
  <c r="FK15" i="21"/>
  <c r="FJ15" i="21"/>
  <c r="FH15" i="21"/>
  <c r="FG15" i="21"/>
  <c r="FF15" i="21"/>
  <c r="FE15" i="21"/>
  <c r="FK32" i="21"/>
  <c r="FJ32" i="21"/>
  <c r="FH32" i="21"/>
  <c r="FG32" i="21"/>
  <c r="FF32" i="21"/>
  <c r="FE32" i="21"/>
  <c r="FK21" i="21"/>
  <c r="FJ21" i="21"/>
  <c r="FH21" i="21"/>
  <c r="FG21" i="21"/>
  <c r="FF21" i="21"/>
  <c r="FE21" i="21"/>
  <c r="FK16" i="21"/>
  <c r="FJ16" i="21"/>
  <c r="FH16" i="21"/>
  <c r="FG16" i="21"/>
  <c r="FF16" i="21"/>
  <c r="FE16" i="21"/>
  <c r="FK13" i="21"/>
  <c r="FJ13" i="21"/>
  <c r="FH13" i="21"/>
  <c r="FG13" i="21"/>
  <c r="FF13" i="21"/>
  <c r="FE13" i="21"/>
  <c r="FK20" i="21"/>
  <c r="FJ20" i="21"/>
  <c r="FH20" i="21"/>
  <c r="FG20" i="21"/>
  <c r="FF20" i="21"/>
  <c r="FE20" i="21"/>
  <c r="FK8" i="21"/>
  <c r="FJ8" i="21"/>
  <c r="FH8" i="21"/>
  <c r="FG8" i="21"/>
  <c r="FF8" i="21"/>
  <c r="FE8" i="21"/>
  <c r="FK9" i="21"/>
  <c r="FJ9" i="21"/>
  <c r="FH9" i="21"/>
  <c r="FG9" i="21"/>
  <c r="FF9" i="21"/>
  <c r="FE9" i="21"/>
  <c r="FK11" i="21"/>
  <c r="FJ11" i="21"/>
  <c r="FH11" i="21"/>
  <c r="FG11" i="21"/>
  <c r="FF11" i="21"/>
  <c r="FE11" i="21"/>
  <c r="FK7" i="21"/>
  <c r="FJ7" i="21"/>
  <c r="FH7" i="21"/>
  <c r="FG7" i="21"/>
  <c r="FF7" i="21"/>
  <c r="FE7" i="21"/>
  <c r="FK10" i="21"/>
  <c r="FJ10" i="21"/>
  <c r="FH10" i="21"/>
  <c r="FG10" i="21"/>
  <c r="FF10" i="21"/>
  <c r="FE10" i="21"/>
  <c r="FK6" i="21"/>
  <c r="FJ6" i="21"/>
  <c r="FH6" i="21"/>
  <c r="FG6" i="21"/>
  <c r="FF6" i="21"/>
  <c r="FE6" i="21"/>
  <c r="FK5" i="21"/>
  <c r="FJ5" i="21"/>
  <c r="FH5" i="21"/>
  <c r="FG5" i="21"/>
  <c r="FF5" i="21"/>
  <c r="FE5" i="21"/>
  <c r="FK4" i="21"/>
  <c r="FJ4" i="21"/>
  <c r="FH4" i="21"/>
  <c r="FG4" i="21"/>
  <c r="FF4" i="21"/>
  <c r="FE4" i="21"/>
  <c r="EI33" i="21"/>
  <c r="EH33" i="21"/>
  <c r="EF33" i="21"/>
  <c r="EE33" i="21"/>
  <c r="ED33" i="21"/>
  <c r="EC33" i="21"/>
  <c r="EI28" i="21"/>
  <c r="EH28" i="21"/>
  <c r="EF28" i="21"/>
  <c r="EE28" i="21"/>
  <c r="ED28" i="21"/>
  <c r="EC28" i="21"/>
  <c r="EI31" i="21"/>
  <c r="EH31" i="21"/>
  <c r="EF31" i="21"/>
  <c r="EE31" i="21"/>
  <c r="ED31" i="21"/>
  <c r="EC31" i="21"/>
  <c r="EI25" i="21"/>
  <c r="EH25" i="21"/>
  <c r="EF25" i="21"/>
  <c r="EE25" i="21"/>
  <c r="ED25" i="21"/>
  <c r="EC25" i="21"/>
  <c r="EI27" i="21"/>
  <c r="EH27" i="21"/>
  <c r="EF27" i="21"/>
  <c r="EE27" i="21"/>
  <c r="ED27" i="21"/>
  <c r="EC27" i="21"/>
  <c r="EI19" i="21"/>
  <c r="EH19" i="21"/>
  <c r="EF19" i="21"/>
  <c r="EE19" i="21"/>
  <c r="ED19" i="21"/>
  <c r="EC19" i="21"/>
  <c r="EI18" i="21"/>
  <c r="EH18" i="21"/>
  <c r="EF18" i="21"/>
  <c r="EE18" i="21"/>
  <c r="ED18" i="21"/>
  <c r="EC18" i="21"/>
  <c r="EI17" i="21"/>
  <c r="EH17" i="21"/>
  <c r="EF17" i="21"/>
  <c r="EE17" i="21"/>
  <c r="ED17" i="21"/>
  <c r="EC17" i="21"/>
  <c r="EI14" i="21"/>
  <c r="EH14" i="21"/>
  <c r="EF14" i="21"/>
  <c r="EE14" i="21"/>
  <c r="ED14" i="21"/>
  <c r="EC14" i="21"/>
  <c r="EI23" i="21"/>
  <c r="EH23" i="21"/>
  <c r="EF23" i="21"/>
  <c r="EE23" i="21"/>
  <c r="ED23" i="21"/>
  <c r="EC23" i="21"/>
  <c r="EI12" i="21"/>
  <c r="EH12" i="21"/>
  <c r="EF12" i="21"/>
  <c r="EE12" i="21"/>
  <c r="ED12" i="21"/>
  <c r="EC12" i="21"/>
  <c r="EI15" i="21"/>
  <c r="EH15" i="21"/>
  <c r="EF15" i="21"/>
  <c r="EE15" i="21"/>
  <c r="ED15" i="21"/>
  <c r="EC15" i="21"/>
  <c r="EI32" i="21"/>
  <c r="EH32" i="21"/>
  <c r="EF32" i="21"/>
  <c r="EE32" i="21"/>
  <c r="ED32" i="21"/>
  <c r="EC32" i="21"/>
  <c r="EI21" i="21"/>
  <c r="EH21" i="21"/>
  <c r="EF21" i="21"/>
  <c r="EE21" i="21"/>
  <c r="ED21" i="21"/>
  <c r="EC21" i="21"/>
  <c r="EI16" i="21"/>
  <c r="EH16" i="21"/>
  <c r="EF16" i="21"/>
  <c r="EE16" i="21"/>
  <c r="ED16" i="21"/>
  <c r="EC16" i="21"/>
  <c r="EI13" i="21"/>
  <c r="EH13" i="21"/>
  <c r="EF13" i="21"/>
  <c r="EE13" i="21"/>
  <c r="ED13" i="21"/>
  <c r="EC13" i="21"/>
  <c r="EI20" i="21"/>
  <c r="EH20" i="21"/>
  <c r="EF20" i="21"/>
  <c r="EE20" i="21"/>
  <c r="ED20" i="21"/>
  <c r="EC20" i="21"/>
  <c r="EI8" i="21"/>
  <c r="EH8" i="21"/>
  <c r="EF8" i="21"/>
  <c r="EE8" i="21"/>
  <c r="ED8" i="21"/>
  <c r="EC8" i="21"/>
  <c r="EI9" i="21"/>
  <c r="EH9" i="21"/>
  <c r="EF9" i="21"/>
  <c r="EE9" i="21"/>
  <c r="ED9" i="21"/>
  <c r="EC9" i="21"/>
  <c r="EI11" i="21"/>
  <c r="EH11" i="21"/>
  <c r="EF11" i="21"/>
  <c r="EE11" i="21"/>
  <c r="ED11" i="21"/>
  <c r="EC11" i="21"/>
  <c r="EI7" i="21"/>
  <c r="EH7" i="21"/>
  <c r="EF7" i="21"/>
  <c r="EE7" i="21"/>
  <c r="ED7" i="21"/>
  <c r="EC7" i="21"/>
  <c r="EI10" i="21"/>
  <c r="EH10" i="21"/>
  <c r="EF10" i="21"/>
  <c r="EE10" i="21"/>
  <c r="ED10" i="21"/>
  <c r="EC10" i="21"/>
  <c r="EI6" i="21"/>
  <c r="EH6" i="21"/>
  <c r="EF6" i="21"/>
  <c r="EE6" i="21"/>
  <c r="ED6" i="21"/>
  <c r="EC6" i="21"/>
  <c r="EI5" i="21"/>
  <c r="EH5" i="21"/>
  <c r="EF5" i="21"/>
  <c r="EE5" i="21"/>
  <c r="ED5" i="21"/>
  <c r="EC5" i="21"/>
  <c r="EI4" i="21"/>
  <c r="EH4" i="21"/>
  <c r="EF4" i="21"/>
  <c r="EE4" i="21"/>
  <c r="ED4" i="21"/>
  <c r="EC4" i="21"/>
  <c r="PC33" i="19"/>
  <c r="PB33" i="19"/>
  <c r="OZ33" i="19"/>
  <c r="OY33" i="19"/>
  <c r="OX33" i="19"/>
  <c r="OW33" i="19"/>
  <c r="PC32" i="19"/>
  <c r="PB32" i="19"/>
  <c r="OZ32" i="19"/>
  <c r="OY32" i="19"/>
  <c r="OX32" i="19"/>
  <c r="OW32" i="19"/>
  <c r="PC35" i="19"/>
  <c r="PB35" i="19"/>
  <c r="OZ35" i="19"/>
  <c r="OY35" i="19"/>
  <c r="OX35" i="19"/>
  <c r="OW35" i="19"/>
  <c r="PC31" i="19"/>
  <c r="PB31" i="19"/>
  <c r="OZ31" i="19"/>
  <c r="OY31" i="19"/>
  <c r="OX31" i="19"/>
  <c r="OW31" i="19"/>
  <c r="PC30" i="19"/>
  <c r="PB30" i="19"/>
  <c r="OZ30" i="19"/>
  <c r="OY30" i="19"/>
  <c r="OX30" i="19"/>
  <c r="OW30" i="19"/>
  <c r="PC18" i="19"/>
  <c r="PB18" i="19"/>
  <c r="OZ18" i="19"/>
  <c r="OY18" i="19"/>
  <c r="OX18" i="19"/>
  <c r="OW18" i="19"/>
  <c r="PC24" i="19"/>
  <c r="PB24" i="19"/>
  <c r="OZ24" i="19"/>
  <c r="OY24" i="19"/>
  <c r="OX24" i="19"/>
  <c r="OW24" i="19"/>
  <c r="PC29" i="19"/>
  <c r="PB29" i="19"/>
  <c r="OZ29" i="19"/>
  <c r="OY29" i="19"/>
  <c r="OX29" i="19"/>
  <c r="OW29" i="19"/>
  <c r="PC25" i="19"/>
  <c r="PB25" i="19"/>
  <c r="OZ25" i="19"/>
  <c r="OY25" i="19"/>
  <c r="OX25" i="19"/>
  <c r="OW25" i="19"/>
  <c r="PC27" i="19"/>
  <c r="PB27" i="19"/>
  <c r="OZ27" i="19"/>
  <c r="OY27" i="19"/>
  <c r="OX27" i="19"/>
  <c r="OW27" i="19"/>
  <c r="PC21" i="19"/>
  <c r="PB21" i="19"/>
  <c r="OZ21" i="19"/>
  <c r="OY21" i="19"/>
  <c r="OX21" i="19"/>
  <c r="OW21" i="19"/>
  <c r="PC28" i="19"/>
  <c r="PB28" i="19"/>
  <c r="OZ28" i="19"/>
  <c r="OY28" i="19"/>
  <c r="OX28" i="19"/>
  <c r="OW28" i="19"/>
  <c r="PC16" i="19"/>
  <c r="PB16" i="19"/>
  <c r="OZ16" i="19"/>
  <c r="OY16" i="19"/>
  <c r="OX16" i="19"/>
  <c r="OW16" i="19"/>
  <c r="PC19" i="19"/>
  <c r="PB19" i="19"/>
  <c r="OZ19" i="19"/>
  <c r="OY19" i="19"/>
  <c r="OX19" i="19"/>
  <c r="OW19" i="19"/>
  <c r="PC17" i="19"/>
  <c r="PB17" i="19"/>
  <c r="OZ17" i="19"/>
  <c r="OY17" i="19"/>
  <c r="OX17" i="19"/>
  <c r="OW17" i="19"/>
  <c r="PC26" i="19"/>
  <c r="PB26" i="19"/>
  <c r="OZ26" i="19"/>
  <c r="OY26" i="19"/>
  <c r="OX26" i="19"/>
  <c r="OW26" i="19"/>
  <c r="PC20" i="19"/>
  <c r="PB20" i="19"/>
  <c r="OZ20" i="19"/>
  <c r="OY20" i="19"/>
  <c r="OX20" i="19"/>
  <c r="OW20" i="19"/>
  <c r="PC15" i="19"/>
  <c r="PB15" i="19"/>
  <c r="OZ15" i="19"/>
  <c r="OY15" i="19"/>
  <c r="OX15" i="19"/>
  <c r="OW15" i="19"/>
  <c r="PC14" i="19"/>
  <c r="PB14" i="19"/>
  <c r="OZ14" i="19"/>
  <c r="OY14" i="19"/>
  <c r="OX14" i="19"/>
  <c r="OW14" i="19"/>
  <c r="PC13" i="19"/>
  <c r="PB13" i="19"/>
  <c r="OZ13" i="19"/>
  <c r="OY13" i="19"/>
  <c r="OX13" i="19"/>
  <c r="OW13" i="19"/>
  <c r="PC22" i="19"/>
  <c r="PB22" i="19"/>
  <c r="OZ22" i="19"/>
  <c r="OY22" i="19"/>
  <c r="OX22" i="19"/>
  <c r="OW22" i="19"/>
  <c r="PC23" i="19"/>
  <c r="PB23" i="19"/>
  <c r="OZ23" i="19"/>
  <c r="OY23" i="19"/>
  <c r="OX23" i="19"/>
  <c r="OW23" i="19"/>
  <c r="PC12" i="19"/>
  <c r="PB12" i="19"/>
  <c r="OZ12" i="19"/>
  <c r="OY12" i="19"/>
  <c r="OX12" i="19"/>
  <c r="OW12" i="19"/>
  <c r="PC8" i="19"/>
  <c r="PB8" i="19"/>
  <c r="OZ8" i="19"/>
  <c r="OY8" i="19"/>
  <c r="OX8" i="19"/>
  <c r="OW8" i="19"/>
  <c r="PC9" i="19"/>
  <c r="PB9" i="19"/>
  <c r="OZ9" i="19"/>
  <c r="OY9" i="19"/>
  <c r="OX9" i="19"/>
  <c r="OW9" i="19"/>
  <c r="PC10" i="19"/>
  <c r="PB10" i="19"/>
  <c r="OZ10" i="19"/>
  <c r="OY10" i="19"/>
  <c r="OX10" i="19"/>
  <c r="OW10" i="19"/>
  <c r="PC11" i="19"/>
  <c r="PB11" i="19"/>
  <c r="OZ11" i="19"/>
  <c r="OY11" i="19"/>
  <c r="OX11" i="19"/>
  <c r="OW11" i="19"/>
  <c r="PC6" i="19"/>
  <c r="PB6" i="19"/>
  <c r="OZ6" i="19"/>
  <c r="OY6" i="19"/>
  <c r="OX6" i="19"/>
  <c r="OW6" i="19"/>
  <c r="PC7" i="19"/>
  <c r="PB7" i="19"/>
  <c r="OZ7" i="19"/>
  <c r="OY7" i="19"/>
  <c r="OX7" i="19"/>
  <c r="OW7" i="19"/>
  <c r="PC5" i="19"/>
  <c r="PB5" i="19"/>
  <c r="OZ5" i="19"/>
  <c r="OY5" i="19"/>
  <c r="OX5" i="19"/>
  <c r="OW5" i="19"/>
  <c r="PC4" i="19"/>
  <c r="PB4" i="19"/>
  <c r="OZ4" i="19"/>
  <c r="OY4" i="19"/>
  <c r="OX4" i="19"/>
  <c r="OW4" i="19"/>
  <c r="OA33" i="19"/>
  <c r="NZ33" i="19"/>
  <c r="NX33" i="19"/>
  <c r="NW33" i="19"/>
  <c r="NV33" i="19"/>
  <c r="NU33" i="19"/>
  <c r="OA32" i="19"/>
  <c r="NZ32" i="19"/>
  <c r="NX32" i="19"/>
  <c r="NW32" i="19"/>
  <c r="NV32" i="19"/>
  <c r="NU32" i="19"/>
  <c r="OA35" i="19"/>
  <c r="NZ35" i="19"/>
  <c r="NX35" i="19"/>
  <c r="NW35" i="19"/>
  <c r="NV35" i="19"/>
  <c r="NU35" i="19"/>
  <c r="OA31" i="19"/>
  <c r="NZ31" i="19"/>
  <c r="NX31" i="19"/>
  <c r="NW31" i="19"/>
  <c r="NV31" i="19"/>
  <c r="NU31" i="19"/>
  <c r="OA30" i="19"/>
  <c r="NZ30" i="19"/>
  <c r="NX30" i="19"/>
  <c r="NW30" i="19"/>
  <c r="NV30" i="19"/>
  <c r="NU30" i="19"/>
  <c r="OA18" i="19"/>
  <c r="NZ18" i="19"/>
  <c r="NX18" i="19"/>
  <c r="NW18" i="19"/>
  <c r="NV18" i="19"/>
  <c r="NU18" i="19"/>
  <c r="OA24" i="19"/>
  <c r="NZ24" i="19"/>
  <c r="NX24" i="19"/>
  <c r="NW24" i="19"/>
  <c r="NV24" i="19"/>
  <c r="NU24" i="19"/>
  <c r="OA29" i="19"/>
  <c r="NZ29" i="19"/>
  <c r="NX29" i="19"/>
  <c r="NW29" i="19"/>
  <c r="NV29" i="19"/>
  <c r="NU29" i="19"/>
  <c r="OA25" i="19"/>
  <c r="NZ25" i="19"/>
  <c r="NX25" i="19"/>
  <c r="NW25" i="19"/>
  <c r="NV25" i="19"/>
  <c r="NU25" i="19"/>
  <c r="OA27" i="19"/>
  <c r="NZ27" i="19"/>
  <c r="NX27" i="19"/>
  <c r="NW27" i="19"/>
  <c r="NV27" i="19"/>
  <c r="NU27" i="19"/>
  <c r="OA21" i="19"/>
  <c r="NZ21" i="19"/>
  <c r="NX21" i="19"/>
  <c r="NW21" i="19"/>
  <c r="NV21" i="19"/>
  <c r="NU21" i="19"/>
  <c r="OA28" i="19"/>
  <c r="NZ28" i="19"/>
  <c r="NX28" i="19"/>
  <c r="NW28" i="19"/>
  <c r="NV28" i="19"/>
  <c r="NU28" i="19"/>
  <c r="OA16" i="19"/>
  <c r="NZ16" i="19"/>
  <c r="NX16" i="19"/>
  <c r="NW16" i="19"/>
  <c r="NV16" i="19"/>
  <c r="NU16" i="19"/>
  <c r="OA19" i="19"/>
  <c r="NZ19" i="19"/>
  <c r="NX19" i="19"/>
  <c r="NW19" i="19"/>
  <c r="NV19" i="19"/>
  <c r="NU19" i="19"/>
  <c r="OA17" i="19"/>
  <c r="NZ17" i="19"/>
  <c r="NX17" i="19"/>
  <c r="NW17" i="19"/>
  <c r="NV17" i="19"/>
  <c r="NU17" i="19"/>
  <c r="OA26" i="19"/>
  <c r="NZ26" i="19"/>
  <c r="NX26" i="19"/>
  <c r="NW26" i="19"/>
  <c r="NV26" i="19"/>
  <c r="NU26" i="19"/>
  <c r="OA20" i="19"/>
  <c r="NZ20" i="19"/>
  <c r="NX20" i="19"/>
  <c r="NW20" i="19"/>
  <c r="NV20" i="19"/>
  <c r="NU20" i="19"/>
  <c r="OA15" i="19"/>
  <c r="NZ15" i="19"/>
  <c r="NX15" i="19"/>
  <c r="NW15" i="19"/>
  <c r="NV15" i="19"/>
  <c r="NU15" i="19"/>
  <c r="OA14" i="19"/>
  <c r="NZ14" i="19"/>
  <c r="NX14" i="19"/>
  <c r="NW14" i="19"/>
  <c r="NV14" i="19"/>
  <c r="NU14" i="19"/>
  <c r="OA13" i="19"/>
  <c r="NZ13" i="19"/>
  <c r="NX13" i="19"/>
  <c r="NW13" i="19"/>
  <c r="NV13" i="19"/>
  <c r="NU13" i="19"/>
  <c r="OA22" i="19"/>
  <c r="NZ22" i="19"/>
  <c r="NX22" i="19"/>
  <c r="NW22" i="19"/>
  <c r="NV22" i="19"/>
  <c r="NU22" i="19"/>
  <c r="OA23" i="19"/>
  <c r="NZ23" i="19"/>
  <c r="NX23" i="19"/>
  <c r="NW23" i="19"/>
  <c r="NV23" i="19"/>
  <c r="NU23" i="19"/>
  <c r="OA12" i="19"/>
  <c r="NZ12" i="19"/>
  <c r="NX12" i="19"/>
  <c r="NW12" i="19"/>
  <c r="NV12" i="19"/>
  <c r="NU12" i="19"/>
  <c r="OA8" i="19"/>
  <c r="NZ8" i="19"/>
  <c r="NX8" i="19"/>
  <c r="NW8" i="19"/>
  <c r="NV8" i="19"/>
  <c r="NU8" i="19"/>
  <c r="OA9" i="19"/>
  <c r="NZ9" i="19"/>
  <c r="NX9" i="19"/>
  <c r="NW9" i="19"/>
  <c r="NV9" i="19"/>
  <c r="NU9" i="19"/>
  <c r="OA10" i="19"/>
  <c r="NZ10" i="19"/>
  <c r="NX10" i="19"/>
  <c r="NW10" i="19"/>
  <c r="NV10" i="19"/>
  <c r="NU10" i="19"/>
  <c r="OA11" i="19"/>
  <c r="NZ11" i="19"/>
  <c r="NX11" i="19"/>
  <c r="NW11" i="19"/>
  <c r="NV11" i="19"/>
  <c r="NU11" i="19"/>
  <c r="OA6" i="19"/>
  <c r="NZ6" i="19"/>
  <c r="NX6" i="19"/>
  <c r="NW6" i="19"/>
  <c r="NV6" i="19"/>
  <c r="NU6" i="19"/>
  <c r="OA7" i="19"/>
  <c r="NZ7" i="19"/>
  <c r="NX7" i="19"/>
  <c r="NW7" i="19"/>
  <c r="NV7" i="19"/>
  <c r="NU7" i="19"/>
  <c r="OA5" i="19"/>
  <c r="NZ5" i="19"/>
  <c r="NX5" i="19"/>
  <c r="NW5" i="19"/>
  <c r="NV5" i="19"/>
  <c r="NU5" i="19"/>
  <c r="OA4" i="19"/>
  <c r="NZ4" i="19"/>
  <c r="NX4" i="19"/>
  <c r="NW4" i="19"/>
  <c r="NV4" i="19"/>
  <c r="NU4" i="19"/>
  <c r="MY33" i="19"/>
  <c r="MX33" i="19"/>
  <c r="MV33" i="19"/>
  <c r="MU33" i="19"/>
  <c r="MT33" i="19"/>
  <c r="MS33" i="19"/>
  <c r="MY32" i="19"/>
  <c r="MX32" i="19"/>
  <c r="MV32" i="19"/>
  <c r="MU32" i="19"/>
  <c r="MT32" i="19"/>
  <c r="MS32" i="19"/>
  <c r="MY35" i="19"/>
  <c r="MX35" i="19"/>
  <c r="MV35" i="19"/>
  <c r="MU35" i="19"/>
  <c r="MT35" i="19"/>
  <c r="MS35" i="19"/>
  <c r="MY31" i="19"/>
  <c r="MX31" i="19"/>
  <c r="MV31" i="19"/>
  <c r="MU31" i="19"/>
  <c r="MT31" i="19"/>
  <c r="MS31" i="19"/>
  <c r="MY30" i="19"/>
  <c r="MX30" i="19"/>
  <c r="MV30" i="19"/>
  <c r="MU30" i="19"/>
  <c r="MT30" i="19"/>
  <c r="MS30" i="19"/>
  <c r="MY18" i="19"/>
  <c r="MX18" i="19"/>
  <c r="MV18" i="19"/>
  <c r="MU18" i="19"/>
  <c r="MT18" i="19"/>
  <c r="MS18" i="19"/>
  <c r="MY24" i="19"/>
  <c r="MX24" i="19"/>
  <c r="MV24" i="19"/>
  <c r="MU24" i="19"/>
  <c r="MT24" i="19"/>
  <c r="MS24" i="19"/>
  <c r="MY29" i="19"/>
  <c r="MX29" i="19"/>
  <c r="MV29" i="19"/>
  <c r="MU29" i="19"/>
  <c r="MT29" i="19"/>
  <c r="MS29" i="19"/>
  <c r="MY25" i="19"/>
  <c r="MX25" i="19"/>
  <c r="MV25" i="19"/>
  <c r="MU25" i="19"/>
  <c r="MT25" i="19"/>
  <c r="MS25" i="19"/>
  <c r="MY27" i="19"/>
  <c r="MX27" i="19"/>
  <c r="MV27" i="19"/>
  <c r="MU27" i="19"/>
  <c r="MT27" i="19"/>
  <c r="MS27" i="19"/>
  <c r="MY21" i="19"/>
  <c r="MX21" i="19"/>
  <c r="MV21" i="19"/>
  <c r="MU21" i="19"/>
  <c r="MT21" i="19"/>
  <c r="MS21" i="19"/>
  <c r="MY28" i="19"/>
  <c r="MX28" i="19"/>
  <c r="MV28" i="19"/>
  <c r="MU28" i="19"/>
  <c r="MT28" i="19"/>
  <c r="MS28" i="19"/>
  <c r="MY16" i="19"/>
  <c r="MX16" i="19"/>
  <c r="MV16" i="19"/>
  <c r="MU16" i="19"/>
  <c r="MT16" i="19"/>
  <c r="MS16" i="19"/>
  <c r="MY19" i="19"/>
  <c r="MX19" i="19"/>
  <c r="MV19" i="19"/>
  <c r="MU19" i="19"/>
  <c r="MT19" i="19"/>
  <c r="MS19" i="19"/>
  <c r="MY17" i="19"/>
  <c r="MX17" i="19"/>
  <c r="MV17" i="19"/>
  <c r="MU17" i="19"/>
  <c r="MT17" i="19"/>
  <c r="MS17" i="19"/>
  <c r="MY26" i="19"/>
  <c r="MX26" i="19"/>
  <c r="MV26" i="19"/>
  <c r="MU26" i="19"/>
  <c r="MT26" i="19"/>
  <c r="MS26" i="19"/>
  <c r="MY20" i="19"/>
  <c r="MX20" i="19"/>
  <c r="MV20" i="19"/>
  <c r="MU20" i="19"/>
  <c r="MT20" i="19"/>
  <c r="MS20" i="19"/>
  <c r="MY15" i="19"/>
  <c r="MX15" i="19"/>
  <c r="MV15" i="19"/>
  <c r="MU15" i="19"/>
  <c r="MT15" i="19"/>
  <c r="MS15" i="19"/>
  <c r="MY14" i="19"/>
  <c r="MX14" i="19"/>
  <c r="MV14" i="19"/>
  <c r="MU14" i="19"/>
  <c r="MT14" i="19"/>
  <c r="MS14" i="19"/>
  <c r="MY13" i="19"/>
  <c r="MX13" i="19"/>
  <c r="MV13" i="19"/>
  <c r="MU13" i="19"/>
  <c r="MT13" i="19"/>
  <c r="MS13" i="19"/>
  <c r="MY22" i="19"/>
  <c r="MX22" i="19"/>
  <c r="MV22" i="19"/>
  <c r="MU22" i="19"/>
  <c r="MT22" i="19"/>
  <c r="MS22" i="19"/>
  <c r="MY23" i="19"/>
  <c r="MX23" i="19"/>
  <c r="MV23" i="19"/>
  <c r="MU23" i="19"/>
  <c r="MT23" i="19"/>
  <c r="MS23" i="19"/>
  <c r="MY12" i="19"/>
  <c r="MX12" i="19"/>
  <c r="MV12" i="19"/>
  <c r="MU12" i="19"/>
  <c r="MT12" i="19"/>
  <c r="MS12" i="19"/>
  <c r="MY8" i="19"/>
  <c r="MX8" i="19"/>
  <c r="MV8" i="19"/>
  <c r="MU8" i="19"/>
  <c r="MT8" i="19"/>
  <c r="MS8" i="19"/>
  <c r="MY9" i="19"/>
  <c r="MX9" i="19"/>
  <c r="MV9" i="19"/>
  <c r="MU9" i="19"/>
  <c r="MT9" i="19"/>
  <c r="MS9" i="19"/>
  <c r="MY10" i="19"/>
  <c r="MX10" i="19"/>
  <c r="MV10" i="19"/>
  <c r="MU10" i="19"/>
  <c r="MT10" i="19"/>
  <c r="MS10" i="19"/>
  <c r="MY11" i="19"/>
  <c r="MX11" i="19"/>
  <c r="MV11" i="19"/>
  <c r="MU11" i="19"/>
  <c r="MT11" i="19"/>
  <c r="MS11" i="19"/>
  <c r="MY6" i="19"/>
  <c r="MX6" i="19"/>
  <c r="MV6" i="19"/>
  <c r="MU6" i="19"/>
  <c r="MT6" i="19"/>
  <c r="MS6" i="19"/>
  <c r="MY7" i="19"/>
  <c r="MX7" i="19"/>
  <c r="MV7" i="19"/>
  <c r="MU7" i="19"/>
  <c r="MT7" i="19"/>
  <c r="MS7" i="19"/>
  <c r="MY5" i="19"/>
  <c r="MX5" i="19"/>
  <c r="MV5" i="19"/>
  <c r="MU5" i="19"/>
  <c r="MT5" i="19"/>
  <c r="MS5" i="19"/>
  <c r="MY4" i="19"/>
  <c r="MX4" i="19"/>
  <c r="MV4" i="19"/>
  <c r="MU4" i="19"/>
  <c r="MT4" i="19"/>
  <c r="MS4" i="19"/>
  <c r="LW33" i="19"/>
  <c r="LV33" i="19"/>
  <c r="LT33" i="19"/>
  <c r="LS33" i="19"/>
  <c r="LR33" i="19"/>
  <c r="LQ33" i="19"/>
  <c r="LW32" i="19"/>
  <c r="LV32" i="19"/>
  <c r="LT32" i="19"/>
  <c r="LS32" i="19"/>
  <c r="LR32" i="19"/>
  <c r="LQ32" i="19"/>
  <c r="LW35" i="19"/>
  <c r="LV35" i="19"/>
  <c r="LT35" i="19"/>
  <c r="LS35" i="19"/>
  <c r="LR35" i="19"/>
  <c r="LQ35" i="19"/>
  <c r="LW31" i="19"/>
  <c r="LV31" i="19"/>
  <c r="LT31" i="19"/>
  <c r="LS31" i="19"/>
  <c r="LR31" i="19"/>
  <c r="LQ31" i="19"/>
  <c r="LW30" i="19"/>
  <c r="LV30" i="19"/>
  <c r="LT30" i="19"/>
  <c r="LS30" i="19"/>
  <c r="LR30" i="19"/>
  <c r="LQ30" i="19"/>
  <c r="LW18" i="19"/>
  <c r="LV18" i="19"/>
  <c r="LT18" i="19"/>
  <c r="LS18" i="19"/>
  <c r="LR18" i="19"/>
  <c r="LQ18" i="19"/>
  <c r="LW24" i="19"/>
  <c r="LV24" i="19"/>
  <c r="LT24" i="19"/>
  <c r="LS24" i="19"/>
  <c r="LR24" i="19"/>
  <c r="LQ24" i="19"/>
  <c r="LW29" i="19"/>
  <c r="LV29" i="19"/>
  <c r="LT29" i="19"/>
  <c r="LS29" i="19"/>
  <c r="LR29" i="19"/>
  <c r="LQ29" i="19"/>
  <c r="LW25" i="19"/>
  <c r="LV25" i="19"/>
  <c r="LT25" i="19"/>
  <c r="LS25" i="19"/>
  <c r="LR25" i="19"/>
  <c r="LQ25" i="19"/>
  <c r="LW27" i="19"/>
  <c r="LV27" i="19"/>
  <c r="LT27" i="19"/>
  <c r="LS27" i="19"/>
  <c r="LR27" i="19"/>
  <c r="LQ27" i="19"/>
  <c r="LW21" i="19"/>
  <c r="LV21" i="19"/>
  <c r="LT21" i="19"/>
  <c r="LS21" i="19"/>
  <c r="LR21" i="19"/>
  <c r="LQ21" i="19"/>
  <c r="LW28" i="19"/>
  <c r="LV28" i="19"/>
  <c r="LT28" i="19"/>
  <c r="LS28" i="19"/>
  <c r="LR28" i="19"/>
  <c r="LQ28" i="19"/>
  <c r="LW16" i="19"/>
  <c r="LV16" i="19"/>
  <c r="LT16" i="19"/>
  <c r="LS16" i="19"/>
  <c r="LR16" i="19"/>
  <c r="LQ16" i="19"/>
  <c r="LW19" i="19"/>
  <c r="LV19" i="19"/>
  <c r="LT19" i="19"/>
  <c r="LS19" i="19"/>
  <c r="LR19" i="19"/>
  <c r="LQ19" i="19"/>
  <c r="LW17" i="19"/>
  <c r="LV17" i="19"/>
  <c r="LT17" i="19"/>
  <c r="LS17" i="19"/>
  <c r="LR17" i="19"/>
  <c r="LQ17" i="19"/>
  <c r="LW26" i="19"/>
  <c r="LV26" i="19"/>
  <c r="LT26" i="19"/>
  <c r="LS26" i="19"/>
  <c r="LR26" i="19"/>
  <c r="LQ26" i="19"/>
  <c r="LW20" i="19"/>
  <c r="LV20" i="19"/>
  <c r="LT20" i="19"/>
  <c r="LS20" i="19"/>
  <c r="LR20" i="19"/>
  <c r="LQ20" i="19"/>
  <c r="LW15" i="19"/>
  <c r="LV15" i="19"/>
  <c r="LT15" i="19"/>
  <c r="LS15" i="19"/>
  <c r="LR15" i="19"/>
  <c r="LQ15" i="19"/>
  <c r="LW14" i="19"/>
  <c r="LV14" i="19"/>
  <c r="LT14" i="19"/>
  <c r="LS14" i="19"/>
  <c r="LR14" i="19"/>
  <c r="LQ14" i="19"/>
  <c r="LW13" i="19"/>
  <c r="LV13" i="19"/>
  <c r="LT13" i="19"/>
  <c r="LS13" i="19"/>
  <c r="LR13" i="19"/>
  <c r="LQ13" i="19"/>
  <c r="LW22" i="19"/>
  <c r="LV22" i="19"/>
  <c r="LT22" i="19"/>
  <c r="LS22" i="19"/>
  <c r="LR22" i="19"/>
  <c r="LQ22" i="19"/>
  <c r="LW23" i="19"/>
  <c r="LV23" i="19"/>
  <c r="LT23" i="19"/>
  <c r="LS23" i="19"/>
  <c r="LR23" i="19"/>
  <c r="LQ23" i="19"/>
  <c r="LW12" i="19"/>
  <c r="LV12" i="19"/>
  <c r="LT12" i="19"/>
  <c r="LS12" i="19"/>
  <c r="LR12" i="19"/>
  <c r="LQ12" i="19"/>
  <c r="LW8" i="19"/>
  <c r="LV8" i="19"/>
  <c r="LT8" i="19"/>
  <c r="LS8" i="19"/>
  <c r="LR8" i="19"/>
  <c r="LQ8" i="19"/>
  <c r="LW9" i="19"/>
  <c r="LV9" i="19"/>
  <c r="LT9" i="19"/>
  <c r="LS9" i="19"/>
  <c r="LR9" i="19"/>
  <c r="LQ9" i="19"/>
  <c r="LW10" i="19"/>
  <c r="LV10" i="19"/>
  <c r="LT10" i="19"/>
  <c r="LS10" i="19"/>
  <c r="LR10" i="19"/>
  <c r="LQ10" i="19"/>
  <c r="LW11" i="19"/>
  <c r="LV11" i="19"/>
  <c r="LT11" i="19"/>
  <c r="LS11" i="19"/>
  <c r="LR11" i="19"/>
  <c r="LQ11" i="19"/>
  <c r="LW6" i="19"/>
  <c r="LV6" i="19"/>
  <c r="LT6" i="19"/>
  <c r="LS6" i="19"/>
  <c r="LR6" i="19"/>
  <c r="LQ6" i="19"/>
  <c r="LW7" i="19"/>
  <c r="LV7" i="19"/>
  <c r="LT7" i="19"/>
  <c r="LS7" i="19"/>
  <c r="LR7" i="19"/>
  <c r="LQ7" i="19"/>
  <c r="LW5" i="19"/>
  <c r="LV5" i="19"/>
  <c r="LT5" i="19"/>
  <c r="LS5" i="19"/>
  <c r="LR5" i="19"/>
  <c r="LQ5" i="19"/>
  <c r="LW4" i="19"/>
  <c r="LV4" i="19"/>
  <c r="LT4" i="19"/>
  <c r="LS4" i="19"/>
  <c r="LR4" i="19"/>
  <c r="LQ4" i="19"/>
  <c r="KU33" i="19"/>
  <c r="KT33" i="19"/>
  <c r="KR33" i="19"/>
  <c r="KQ33" i="19"/>
  <c r="KP33" i="19"/>
  <c r="KO33" i="19"/>
  <c r="KU32" i="19"/>
  <c r="KT32" i="19"/>
  <c r="KR32" i="19"/>
  <c r="KQ32" i="19"/>
  <c r="KP32" i="19"/>
  <c r="KO32" i="19"/>
  <c r="KU35" i="19"/>
  <c r="KT35" i="19"/>
  <c r="KR35" i="19"/>
  <c r="KQ35" i="19"/>
  <c r="KP35" i="19"/>
  <c r="KO35" i="19"/>
  <c r="KU31" i="19"/>
  <c r="KT31" i="19"/>
  <c r="KR31" i="19"/>
  <c r="KQ31" i="19"/>
  <c r="KP31" i="19"/>
  <c r="KO31" i="19"/>
  <c r="KU30" i="19"/>
  <c r="KT30" i="19"/>
  <c r="KR30" i="19"/>
  <c r="KQ30" i="19"/>
  <c r="KP30" i="19"/>
  <c r="KO30" i="19"/>
  <c r="KU18" i="19"/>
  <c r="KT18" i="19"/>
  <c r="KR18" i="19"/>
  <c r="KQ18" i="19"/>
  <c r="KP18" i="19"/>
  <c r="KO18" i="19"/>
  <c r="KU24" i="19"/>
  <c r="KT24" i="19"/>
  <c r="KR24" i="19"/>
  <c r="KQ24" i="19"/>
  <c r="KP24" i="19"/>
  <c r="KO24" i="19"/>
  <c r="KU29" i="19"/>
  <c r="KT29" i="19"/>
  <c r="KR29" i="19"/>
  <c r="KQ29" i="19"/>
  <c r="KP29" i="19"/>
  <c r="KO29" i="19"/>
  <c r="KU25" i="19"/>
  <c r="KT25" i="19"/>
  <c r="KR25" i="19"/>
  <c r="KQ25" i="19"/>
  <c r="KP25" i="19"/>
  <c r="KO25" i="19"/>
  <c r="KU27" i="19"/>
  <c r="KT27" i="19"/>
  <c r="KR27" i="19"/>
  <c r="KQ27" i="19"/>
  <c r="KP27" i="19"/>
  <c r="KO27" i="19"/>
  <c r="KU21" i="19"/>
  <c r="KT21" i="19"/>
  <c r="KR21" i="19"/>
  <c r="KQ21" i="19"/>
  <c r="KP21" i="19"/>
  <c r="KO21" i="19"/>
  <c r="KU28" i="19"/>
  <c r="KT28" i="19"/>
  <c r="KR28" i="19"/>
  <c r="KQ28" i="19"/>
  <c r="KP28" i="19"/>
  <c r="KO28" i="19"/>
  <c r="KU16" i="19"/>
  <c r="KT16" i="19"/>
  <c r="KR16" i="19"/>
  <c r="KQ16" i="19"/>
  <c r="KP16" i="19"/>
  <c r="KO16" i="19"/>
  <c r="KU19" i="19"/>
  <c r="KT19" i="19"/>
  <c r="KR19" i="19"/>
  <c r="KQ19" i="19"/>
  <c r="KP19" i="19"/>
  <c r="KO19" i="19"/>
  <c r="KU17" i="19"/>
  <c r="KT17" i="19"/>
  <c r="KR17" i="19"/>
  <c r="KQ17" i="19"/>
  <c r="KP17" i="19"/>
  <c r="KO17" i="19"/>
  <c r="KU26" i="19"/>
  <c r="KT26" i="19"/>
  <c r="KR26" i="19"/>
  <c r="KQ26" i="19"/>
  <c r="KP26" i="19"/>
  <c r="KO26" i="19"/>
  <c r="KU20" i="19"/>
  <c r="KT20" i="19"/>
  <c r="KR20" i="19"/>
  <c r="KQ20" i="19"/>
  <c r="KP20" i="19"/>
  <c r="KO20" i="19"/>
  <c r="KU15" i="19"/>
  <c r="KT15" i="19"/>
  <c r="KR15" i="19"/>
  <c r="KQ15" i="19"/>
  <c r="KP15" i="19"/>
  <c r="KO15" i="19"/>
  <c r="KU14" i="19"/>
  <c r="KT14" i="19"/>
  <c r="KR14" i="19"/>
  <c r="KQ14" i="19"/>
  <c r="KP14" i="19"/>
  <c r="KO14" i="19"/>
  <c r="KU13" i="19"/>
  <c r="KT13" i="19"/>
  <c r="KR13" i="19"/>
  <c r="KQ13" i="19"/>
  <c r="KP13" i="19"/>
  <c r="KO13" i="19"/>
  <c r="KU22" i="19"/>
  <c r="KT22" i="19"/>
  <c r="KR22" i="19"/>
  <c r="KQ22" i="19"/>
  <c r="KP22" i="19"/>
  <c r="KO22" i="19"/>
  <c r="KU23" i="19"/>
  <c r="KT23" i="19"/>
  <c r="KR23" i="19"/>
  <c r="KQ23" i="19"/>
  <c r="KP23" i="19"/>
  <c r="KO23" i="19"/>
  <c r="KU12" i="19"/>
  <c r="KT12" i="19"/>
  <c r="KR12" i="19"/>
  <c r="KQ12" i="19"/>
  <c r="KP12" i="19"/>
  <c r="KO12" i="19"/>
  <c r="KU8" i="19"/>
  <c r="KT8" i="19"/>
  <c r="KR8" i="19"/>
  <c r="KQ8" i="19"/>
  <c r="KP8" i="19"/>
  <c r="KO8" i="19"/>
  <c r="KU9" i="19"/>
  <c r="KT9" i="19"/>
  <c r="KR9" i="19"/>
  <c r="KQ9" i="19"/>
  <c r="KP9" i="19"/>
  <c r="KO9" i="19"/>
  <c r="KU10" i="19"/>
  <c r="KT10" i="19"/>
  <c r="KR10" i="19"/>
  <c r="KQ10" i="19"/>
  <c r="KP10" i="19"/>
  <c r="KO10" i="19"/>
  <c r="KU11" i="19"/>
  <c r="KT11" i="19"/>
  <c r="KR11" i="19"/>
  <c r="KQ11" i="19"/>
  <c r="KP11" i="19"/>
  <c r="KO11" i="19"/>
  <c r="KU6" i="19"/>
  <c r="KT6" i="19"/>
  <c r="KR6" i="19"/>
  <c r="KQ6" i="19"/>
  <c r="KP6" i="19"/>
  <c r="KO6" i="19"/>
  <c r="KU7" i="19"/>
  <c r="KT7" i="19"/>
  <c r="KR7" i="19"/>
  <c r="KQ7" i="19"/>
  <c r="KP7" i="19"/>
  <c r="KO7" i="19"/>
  <c r="KU5" i="19"/>
  <c r="KT5" i="19"/>
  <c r="KR5" i="19"/>
  <c r="KQ5" i="19"/>
  <c r="KP5" i="19"/>
  <c r="KO5" i="19"/>
  <c r="KU4" i="19"/>
  <c r="KT4" i="19"/>
  <c r="KR4" i="19"/>
  <c r="KQ4" i="19"/>
  <c r="KP4" i="19"/>
  <c r="KO4" i="19"/>
  <c r="JS33" i="19"/>
  <c r="JR33" i="19"/>
  <c r="JP33" i="19"/>
  <c r="JO33" i="19"/>
  <c r="JN33" i="19"/>
  <c r="JM33" i="19"/>
  <c r="JS32" i="19"/>
  <c r="JR32" i="19"/>
  <c r="JP32" i="19"/>
  <c r="JO32" i="19"/>
  <c r="JN32" i="19"/>
  <c r="JM32" i="19"/>
  <c r="JS35" i="19"/>
  <c r="JR35" i="19"/>
  <c r="JP35" i="19"/>
  <c r="JO35" i="19"/>
  <c r="JN35" i="19"/>
  <c r="JM35" i="19"/>
  <c r="JS31" i="19"/>
  <c r="JR31" i="19"/>
  <c r="JP31" i="19"/>
  <c r="JO31" i="19"/>
  <c r="JN31" i="19"/>
  <c r="JM31" i="19"/>
  <c r="JS30" i="19"/>
  <c r="JR30" i="19"/>
  <c r="JP30" i="19"/>
  <c r="JO30" i="19"/>
  <c r="JN30" i="19"/>
  <c r="JM30" i="19"/>
  <c r="JS18" i="19"/>
  <c r="JR18" i="19"/>
  <c r="JP18" i="19"/>
  <c r="JO18" i="19"/>
  <c r="JN18" i="19"/>
  <c r="JM18" i="19"/>
  <c r="JS24" i="19"/>
  <c r="JR24" i="19"/>
  <c r="JP24" i="19"/>
  <c r="JO24" i="19"/>
  <c r="JN24" i="19"/>
  <c r="JM24" i="19"/>
  <c r="JS29" i="19"/>
  <c r="JR29" i="19"/>
  <c r="JP29" i="19"/>
  <c r="JO29" i="19"/>
  <c r="JN29" i="19"/>
  <c r="JM29" i="19"/>
  <c r="JS25" i="19"/>
  <c r="JR25" i="19"/>
  <c r="JP25" i="19"/>
  <c r="JO25" i="19"/>
  <c r="JN25" i="19"/>
  <c r="JM25" i="19"/>
  <c r="JS27" i="19"/>
  <c r="JR27" i="19"/>
  <c r="JP27" i="19"/>
  <c r="JO27" i="19"/>
  <c r="JN27" i="19"/>
  <c r="JM27" i="19"/>
  <c r="JS21" i="19"/>
  <c r="JR21" i="19"/>
  <c r="JP21" i="19"/>
  <c r="JO21" i="19"/>
  <c r="JN21" i="19"/>
  <c r="JM21" i="19"/>
  <c r="JS28" i="19"/>
  <c r="JR28" i="19"/>
  <c r="JP28" i="19"/>
  <c r="JO28" i="19"/>
  <c r="JN28" i="19"/>
  <c r="JM28" i="19"/>
  <c r="JS16" i="19"/>
  <c r="JR16" i="19"/>
  <c r="JP16" i="19"/>
  <c r="JO16" i="19"/>
  <c r="JN16" i="19"/>
  <c r="JM16" i="19"/>
  <c r="JS19" i="19"/>
  <c r="JR19" i="19"/>
  <c r="JP19" i="19"/>
  <c r="JO19" i="19"/>
  <c r="JN19" i="19"/>
  <c r="JM19" i="19"/>
  <c r="JS17" i="19"/>
  <c r="JR17" i="19"/>
  <c r="JP17" i="19"/>
  <c r="JO17" i="19"/>
  <c r="JN17" i="19"/>
  <c r="JM17" i="19"/>
  <c r="JS26" i="19"/>
  <c r="JR26" i="19"/>
  <c r="JP26" i="19"/>
  <c r="JO26" i="19"/>
  <c r="JN26" i="19"/>
  <c r="JM26" i="19"/>
  <c r="JS20" i="19"/>
  <c r="JR20" i="19"/>
  <c r="JP20" i="19"/>
  <c r="JO20" i="19"/>
  <c r="JN20" i="19"/>
  <c r="JM20" i="19"/>
  <c r="JS15" i="19"/>
  <c r="JR15" i="19"/>
  <c r="JP15" i="19"/>
  <c r="JO15" i="19"/>
  <c r="JN15" i="19"/>
  <c r="JM15" i="19"/>
  <c r="JS14" i="19"/>
  <c r="JR14" i="19"/>
  <c r="JP14" i="19"/>
  <c r="JO14" i="19"/>
  <c r="JN14" i="19"/>
  <c r="JM14" i="19"/>
  <c r="JS13" i="19"/>
  <c r="JR13" i="19"/>
  <c r="JP13" i="19"/>
  <c r="JO13" i="19"/>
  <c r="JN13" i="19"/>
  <c r="JM13" i="19"/>
  <c r="JS22" i="19"/>
  <c r="JR22" i="19"/>
  <c r="JP22" i="19"/>
  <c r="JO22" i="19"/>
  <c r="JN22" i="19"/>
  <c r="JM22" i="19"/>
  <c r="JS23" i="19"/>
  <c r="JR23" i="19"/>
  <c r="JP23" i="19"/>
  <c r="JO23" i="19"/>
  <c r="JN23" i="19"/>
  <c r="JM23" i="19"/>
  <c r="JS12" i="19"/>
  <c r="JR12" i="19"/>
  <c r="JP12" i="19"/>
  <c r="JO12" i="19"/>
  <c r="JN12" i="19"/>
  <c r="JM12" i="19"/>
  <c r="JS8" i="19"/>
  <c r="JR8" i="19"/>
  <c r="JP8" i="19"/>
  <c r="JO8" i="19"/>
  <c r="JN8" i="19"/>
  <c r="JM8" i="19"/>
  <c r="JS9" i="19"/>
  <c r="JR9" i="19"/>
  <c r="JP9" i="19"/>
  <c r="JO9" i="19"/>
  <c r="JN9" i="19"/>
  <c r="JM9" i="19"/>
  <c r="JS10" i="19"/>
  <c r="JR10" i="19"/>
  <c r="JP10" i="19"/>
  <c r="JO10" i="19"/>
  <c r="JN10" i="19"/>
  <c r="JM10" i="19"/>
  <c r="JS11" i="19"/>
  <c r="JR11" i="19"/>
  <c r="JP11" i="19"/>
  <c r="JO11" i="19"/>
  <c r="JN11" i="19"/>
  <c r="JM11" i="19"/>
  <c r="JS6" i="19"/>
  <c r="JR6" i="19"/>
  <c r="JP6" i="19"/>
  <c r="JO6" i="19"/>
  <c r="JN6" i="19"/>
  <c r="JM6" i="19"/>
  <c r="JS7" i="19"/>
  <c r="JR7" i="19"/>
  <c r="JP7" i="19"/>
  <c r="JO7" i="19"/>
  <c r="JN7" i="19"/>
  <c r="JM7" i="19"/>
  <c r="JS5" i="19"/>
  <c r="JR5" i="19"/>
  <c r="JP5" i="19"/>
  <c r="JO5" i="19"/>
  <c r="JN5" i="19"/>
  <c r="JM5" i="19"/>
  <c r="JS4" i="19"/>
  <c r="JR4" i="19"/>
  <c r="JP4" i="19"/>
  <c r="JO4" i="19"/>
  <c r="JN4" i="19"/>
  <c r="JM4" i="19"/>
  <c r="IQ33" i="19"/>
  <c r="IP33" i="19"/>
  <c r="IN33" i="19"/>
  <c r="IM33" i="19"/>
  <c r="IL33" i="19"/>
  <c r="IK33" i="19"/>
  <c r="IQ32" i="19"/>
  <c r="IP32" i="19"/>
  <c r="IN32" i="19"/>
  <c r="IM32" i="19"/>
  <c r="IL32" i="19"/>
  <c r="IK32" i="19"/>
  <c r="IQ35" i="19"/>
  <c r="IP35" i="19"/>
  <c r="IN35" i="19"/>
  <c r="IM35" i="19"/>
  <c r="IL35" i="19"/>
  <c r="IK35" i="19"/>
  <c r="IQ31" i="19"/>
  <c r="IP31" i="19"/>
  <c r="IN31" i="19"/>
  <c r="IM31" i="19"/>
  <c r="IL31" i="19"/>
  <c r="IK31" i="19"/>
  <c r="IQ30" i="19"/>
  <c r="IP30" i="19"/>
  <c r="IN30" i="19"/>
  <c r="IM30" i="19"/>
  <c r="IL30" i="19"/>
  <c r="IK30" i="19"/>
  <c r="IQ18" i="19"/>
  <c r="IP18" i="19"/>
  <c r="IN18" i="19"/>
  <c r="IM18" i="19"/>
  <c r="IL18" i="19"/>
  <c r="IK18" i="19"/>
  <c r="IQ24" i="19"/>
  <c r="IP24" i="19"/>
  <c r="IN24" i="19"/>
  <c r="IM24" i="19"/>
  <c r="IL24" i="19"/>
  <c r="IK24" i="19"/>
  <c r="IQ29" i="19"/>
  <c r="IP29" i="19"/>
  <c r="IN29" i="19"/>
  <c r="IM29" i="19"/>
  <c r="IL29" i="19"/>
  <c r="IK29" i="19"/>
  <c r="IQ25" i="19"/>
  <c r="IP25" i="19"/>
  <c r="IN25" i="19"/>
  <c r="IM25" i="19"/>
  <c r="IL25" i="19"/>
  <c r="IK25" i="19"/>
  <c r="IQ27" i="19"/>
  <c r="IP27" i="19"/>
  <c r="IN27" i="19"/>
  <c r="IM27" i="19"/>
  <c r="IL27" i="19"/>
  <c r="IK27" i="19"/>
  <c r="IQ21" i="19"/>
  <c r="IP21" i="19"/>
  <c r="IN21" i="19"/>
  <c r="IM21" i="19"/>
  <c r="IL21" i="19"/>
  <c r="IK21" i="19"/>
  <c r="IQ28" i="19"/>
  <c r="IP28" i="19"/>
  <c r="IN28" i="19"/>
  <c r="IM28" i="19"/>
  <c r="IL28" i="19"/>
  <c r="IK28" i="19"/>
  <c r="IQ16" i="19"/>
  <c r="IP16" i="19"/>
  <c r="IN16" i="19"/>
  <c r="IM16" i="19"/>
  <c r="IL16" i="19"/>
  <c r="IK16" i="19"/>
  <c r="IQ19" i="19"/>
  <c r="IP19" i="19"/>
  <c r="IN19" i="19"/>
  <c r="IM19" i="19"/>
  <c r="IL19" i="19"/>
  <c r="IK19" i="19"/>
  <c r="IQ17" i="19"/>
  <c r="IP17" i="19"/>
  <c r="IN17" i="19"/>
  <c r="IM17" i="19"/>
  <c r="IL17" i="19"/>
  <c r="IK17" i="19"/>
  <c r="IQ26" i="19"/>
  <c r="IP26" i="19"/>
  <c r="IN26" i="19"/>
  <c r="IM26" i="19"/>
  <c r="IL26" i="19"/>
  <c r="IK26" i="19"/>
  <c r="IQ20" i="19"/>
  <c r="IP20" i="19"/>
  <c r="IN20" i="19"/>
  <c r="IM20" i="19"/>
  <c r="IL20" i="19"/>
  <c r="IK20" i="19"/>
  <c r="IQ15" i="19"/>
  <c r="IP15" i="19"/>
  <c r="IN15" i="19"/>
  <c r="IM15" i="19"/>
  <c r="IL15" i="19"/>
  <c r="IK15" i="19"/>
  <c r="IQ14" i="19"/>
  <c r="IP14" i="19"/>
  <c r="IN14" i="19"/>
  <c r="IM14" i="19"/>
  <c r="IL14" i="19"/>
  <c r="IK14" i="19"/>
  <c r="IQ13" i="19"/>
  <c r="IP13" i="19"/>
  <c r="IN13" i="19"/>
  <c r="IM13" i="19"/>
  <c r="IL13" i="19"/>
  <c r="IK13" i="19"/>
  <c r="IQ22" i="19"/>
  <c r="IP22" i="19"/>
  <c r="IN22" i="19"/>
  <c r="IM22" i="19"/>
  <c r="IL22" i="19"/>
  <c r="IK22" i="19"/>
  <c r="IQ23" i="19"/>
  <c r="IP23" i="19"/>
  <c r="IN23" i="19"/>
  <c r="IM23" i="19"/>
  <c r="IL23" i="19"/>
  <c r="IK23" i="19"/>
  <c r="IQ12" i="19"/>
  <c r="IP12" i="19"/>
  <c r="IN12" i="19"/>
  <c r="IM12" i="19"/>
  <c r="IL12" i="19"/>
  <c r="IK12" i="19"/>
  <c r="IQ8" i="19"/>
  <c r="IP8" i="19"/>
  <c r="IN8" i="19"/>
  <c r="IM8" i="19"/>
  <c r="IL8" i="19"/>
  <c r="IK8" i="19"/>
  <c r="IQ9" i="19"/>
  <c r="IP9" i="19"/>
  <c r="IN9" i="19"/>
  <c r="IM9" i="19"/>
  <c r="IL9" i="19"/>
  <c r="IK9" i="19"/>
  <c r="IQ10" i="19"/>
  <c r="IP10" i="19"/>
  <c r="IN10" i="19"/>
  <c r="IM10" i="19"/>
  <c r="IL10" i="19"/>
  <c r="IK10" i="19"/>
  <c r="IQ11" i="19"/>
  <c r="IP11" i="19"/>
  <c r="IN11" i="19"/>
  <c r="IM11" i="19"/>
  <c r="IL11" i="19"/>
  <c r="IK11" i="19"/>
  <c r="IQ6" i="19"/>
  <c r="IP6" i="19"/>
  <c r="IN6" i="19"/>
  <c r="IM6" i="19"/>
  <c r="IL6" i="19"/>
  <c r="IK6" i="19"/>
  <c r="IQ7" i="19"/>
  <c r="IP7" i="19"/>
  <c r="IN7" i="19"/>
  <c r="IM7" i="19"/>
  <c r="IL7" i="19"/>
  <c r="IK7" i="19"/>
  <c r="IQ5" i="19"/>
  <c r="IP5" i="19"/>
  <c r="IN5" i="19"/>
  <c r="IM5" i="19"/>
  <c r="IL5" i="19"/>
  <c r="IK5" i="19"/>
  <c r="IQ4" i="19"/>
  <c r="IP4" i="19"/>
  <c r="IN4" i="19"/>
  <c r="IM4" i="19"/>
  <c r="IL4" i="19"/>
  <c r="IK4" i="19"/>
  <c r="HO33" i="19"/>
  <c r="HN33" i="19"/>
  <c r="HL33" i="19"/>
  <c r="HK33" i="19"/>
  <c r="HJ33" i="19"/>
  <c r="HI33" i="19"/>
  <c r="HO32" i="19"/>
  <c r="HN32" i="19"/>
  <c r="HL32" i="19"/>
  <c r="HK32" i="19"/>
  <c r="HJ32" i="19"/>
  <c r="HI32" i="19"/>
  <c r="HO35" i="19"/>
  <c r="HN35" i="19"/>
  <c r="HL35" i="19"/>
  <c r="HK35" i="19"/>
  <c r="HJ35" i="19"/>
  <c r="HI35" i="19"/>
  <c r="HO31" i="19"/>
  <c r="HN31" i="19"/>
  <c r="HL31" i="19"/>
  <c r="HK31" i="19"/>
  <c r="HJ31" i="19"/>
  <c r="HI31" i="19"/>
  <c r="HO30" i="19"/>
  <c r="HN30" i="19"/>
  <c r="HL30" i="19"/>
  <c r="HK30" i="19"/>
  <c r="HJ30" i="19"/>
  <c r="HI30" i="19"/>
  <c r="HO18" i="19"/>
  <c r="HN18" i="19"/>
  <c r="HL18" i="19"/>
  <c r="HK18" i="19"/>
  <c r="HJ18" i="19"/>
  <c r="HI18" i="19"/>
  <c r="HO24" i="19"/>
  <c r="HN24" i="19"/>
  <c r="HL24" i="19"/>
  <c r="HK24" i="19"/>
  <c r="HJ24" i="19"/>
  <c r="HI24" i="19"/>
  <c r="HO29" i="19"/>
  <c r="HN29" i="19"/>
  <c r="HL29" i="19"/>
  <c r="HK29" i="19"/>
  <c r="HJ29" i="19"/>
  <c r="HI29" i="19"/>
  <c r="HO25" i="19"/>
  <c r="HN25" i="19"/>
  <c r="HL25" i="19"/>
  <c r="HK25" i="19"/>
  <c r="HJ25" i="19"/>
  <c r="HI25" i="19"/>
  <c r="HO27" i="19"/>
  <c r="HN27" i="19"/>
  <c r="HL27" i="19"/>
  <c r="HK27" i="19"/>
  <c r="HJ27" i="19"/>
  <c r="HI27" i="19"/>
  <c r="HO21" i="19"/>
  <c r="HN21" i="19"/>
  <c r="HL21" i="19"/>
  <c r="HK21" i="19"/>
  <c r="HJ21" i="19"/>
  <c r="HI21" i="19"/>
  <c r="HO28" i="19"/>
  <c r="HN28" i="19"/>
  <c r="HL28" i="19"/>
  <c r="HK28" i="19"/>
  <c r="HJ28" i="19"/>
  <c r="HI28" i="19"/>
  <c r="HO16" i="19"/>
  <c r="HN16" i="19"/>
  <c r="HL16" i="19"/>
  <c r="HK16" i="19"/>
  <c r="HJ16" i="19"/>
  <c r="HI16" i="19"/>
  <c r="HO19" i="19"/>
  <c r="HN19" i="19"/>
  <c r="HL19" i="19"/>
  <c r="HK19" i="19"/>
  <c r="HJ19" i="19"/>
  <c r="HI19" i="19"/>
  <c r="HO17" i="19"/>
  <c r="HN17" i="19"/>
  <c r="HL17" i="19"/>
  <c r="HK17" i="19"/>
  <c r="HJ17" i="19"/>
  <c r="HI17" i="19"/>
  <c r="HO26" i="19"/>
  <c r="HN26" i="19"/>
  <c r="HL26" i="19"/>
  <c r="HK26" i="19"/>
  <c r="HJ26" i="19"/>
  <c r="HI26" i="19"/>
  <c r="HO20" i="19"/>
  <c r="HN20" i="19"/>
  <c r="HL20" i="19"/>
  <c r="HK20" i="19"/>
  <c r="HJ20" i="19"/>
  <c r="HI20" i="19"/>
  <c r="HO15" i="19"/>
  <c r="HN15" i="19"/>
  <c r="HL15" i="19"/>
  <c r="HK15" i="19"/>
  <c r="HJ15" i="19"/>
  <c r="HI15" i="19"/>
  <c r="HO14" i="19"/>
  <c r="HN14" i="19"/>
  <c r="HL14" i="19"/>
  <c r="HK14" i="19"/>
  <c r="HJ14" i="19"/>
  <c r="HI14" i="19"/>
  <c r="HO13" i="19"/>
  <c r="HN13" i="19"/>
  <c r="HL13" i="19"/>
  <c r="HK13" i="19"/>
  <c r="HJ13" i="19"/>
  <c r="HI13" i="19"/>
  <c r="HO22" i="19"/>
  <c r="HN22" i="19"/>
  <c r="HL22" i="19"/>
  <c r="HK22" i="19"/>
  <c r="HJ22" i="19"/>
  <c r="HI22" i="19"/>
  <c r="HO23" i="19"/>
  <c r="HN23" i="19"/>
  <c r="HL23" i="19"/>
  <c r="HK23" i="19"/>
  <c r="HJ23" i="19"/>
  <c r="HI23" i="19"/>
  <c r="HO12" i="19"/>
  <c r="HN12" i="19"/>
  <c r="HL12" i="19"/>
  <c r="HK12" i="19"/>
  <c r="HJ12" i="19"/>
  <c r="HI12" i="19"/>
  <c r="HO8" i="19"/>
  <c r="HN8" i="19"/>
  <c r="HL8" i="19"/>
  <c r="HK8" i="19"/>
  <c r="HJ8" i="19"/>
  <c r="HI8" i="19"/>
  <c r="HO9" i="19"/>
  <c r="HN9" i="19"/>
  <c r="HL9" i="19"/>
  <c r="HK9" i="19"/>
  <c r="HJ9" i="19"/>
  <c r="HI9" i="19"/>
  <c r="HO10" i="19"/>
  <c r="HN10" i="19"/>
  <c r="HL10" i="19"/>
  <c r="HK10" i="19"/>
  <c r="HJ10" i="19"/>
  <c r="HI10" i="19"/>
  <c r="HO11" i="19"/>
  <c r="HN11" i="19"/>
  <c r="HL11" i="19"/>
  <c r="HK11" i="19"/>
  <c r="HJ11" i="19"/>
  <c r="HI11" i="19"/>
  <c r="HO6" i="19"/>
  <c r="HN6" i="19"/>
  <c r="HL6" i="19"/>
  <c r="HK6" i="19"/>
  <c r="HJ6" i="19"/>
  <c r="HI6" i="19"/>
  <c r="HO7" i="19"/>
  <c r="HN7" i="19"/>
  <c r="HL7" i="19"/>
  <c r="HK7" i="19"/>
  <c r="HJ7" i="19"/>
  <c r="HI7" i="19"/>
  <c r="HO5" i="19"/>
  <c r="HN5" i="19"/>
  <c r="HL5" i="19"/>
  <c r="HK5" i="19"/>
  <c r="HJ5" i="19"/>
  <c r="HI5" i="19"/>
  <c r="HO4" i="19"/>
  <c r="HN4" i="19"/>
  <c r="HL4" i="19"/>
  <c r="HK4" i="19"/>
  <c r="HJ4" i="19"/>
  <c r="HI4" i="19"/>
  <c r="GM33" i="19"/>
  <c r="GL33" i="19"/>
  <c r="GJ33" i="19"/>
  <c r="GI33" i="19"/>
  <c r="GH33" i="19"/>
  <c r="GG33" i="19"/>
  <c r="GM32" i="19"/>
  <c r="GL32" i="19"/>
  <c r="GJ32" i="19"/>
  <c r="GI32" i="19"/>
  <c r="GH32" i="19"/>
  <c r="GG32" i="19"/>
  <c r="GM35" i="19"/>
  <c r="GL35" i="19"/>
  <c r="GJ35" i="19"/>
  <c r="GI35" i="19"/>
  <c r="GH35" i="19"/>
  <c r="GG35" i="19"/>
  <c r="GM31" i="19"/>
  <c r="GL31" i="19"/>
  <c r="GJ31" i="19"/>
  <c r="GI31" i="19"/>
  <c r="GH31" i="19"/>
  <c r="GG31" i="19"/>
  <c r="GM30" i="19"/>
  <c r="GL30" i="19"/>
  <c r="GJ30" i="19"/>
  <c r="GI30" i="19"/>
  <c r="GH30" i="19"/>
  <c r="GG30" i="19"/>
  <c r="GM18" i="19"/>
  <c r="GL18" i="19"/>
  <c r="GJ18" i="19"/>
  <c r="GI18" i="19"/>
  <c r="GH18" i="19"/>
  <c r="GG18" i="19"/>
  <c r="GM24" i="19"/>
  <c r="GL24" i="19"/>
  <c r="GJ24" i="19"/>
  <c r="GI24" i="19"/>
  <c r="GH24" i="19"/>
  <c r="GG24" i="19"/>
  <c r="GM29" i="19"/>
  <c r="GL29" i="19"/>
  <c r="GJ29" i="19"/>
  <c r="GI29" i="19"/>
  <c r="GH29" i="19"/>
  <c r="GG29" i="19"/>
  <c r="GM25" i="19"/>
  <c r="GL25" i="19"/>
  <c r="GJ25" i="19"/>
  <c r="GI25" i="19"/>
  <c r="GH25" i="19"/>
  <c r="GG25" i="19"/>
  <c r="GM27" i="19"/>
  <c r="GL27" i="19"/>
  <c r="GJ27" i="19"/>
  <c r="GI27" i="19"/>
  <c r="GH27" i="19"/>
  <c r="GG27" i="19"/>
  <c r="GM21" i="19"/>
  <c r="GL21" i="19"/>
  <c r="GJ21" i="19"/>
  <c r="GI21" i="19"/>
  <c r="GH21" i="19"/>
  <c r="GG21" i="19"/>
  <c r="GM28" i="19"/>
  <c r="GL28" i="19"/>
  <c r="GJ28" i="19"/>
  <c r="GI28" i="19"/>
  <c r="GH28" i="19"/>
  <c r="GG28" i="19"/>
  <c r="GM16" i="19"/>
  <c r="GL16" i="19"/>
  <c r="GJ16" i="19"/>
  <c r="GI16" i="19"/>
  <c r="GH16" i="19"/>
  <c r="GG16" i="19"/>
  <c r="GM19" i="19"/>
  <c r="GL19" i="19"/>
  <c r="GJ19" i="19"/>
  <c r="GI19" i="19"/>
  <c r="GH19" i="19"/>
  <c r="GG19" i="19"/>
  <c r="GM17" i="19"/>
  <c r="GL17" i="19"/>
  <c r="GJ17" i="19"/>
  <c r="GI17" i="19"/>
  <c r="GH17" i="19"/>
  <c r="GG17" i="19"/>
  <c r="GM26" i="19"/>
  <c r="GL26" i="19"/>
  <c r="GJ26" i="19"/>
  <c r="GI26" i="19"/>
  <c r="GH26" i="19"/>
  <c r="GG26" i="19"/>
  <c r="GM20" i="19"/>
  <c r="GL20" i="19"/>
  <c r="GJ20" i="19"/>
  <c r="GI20" i="19"/>
  <c r="GH20" i="19"/>
  <c r="GG20" i="19"/>
  <c r="GM15" i="19"/>
  <c r="GL15" i="19"/>
  <c r="GJ15" i="19"/>
  <c r="GI15" i="19"/>
  <c r="GH15" i="19"/>
  <c r="GG15" i="19"/>
  <c r="GM14" i="19"/>
  <c r="GL14" i="19"/>
  <c r="GJ14" i="19"/>
  <c r="GI14" i="19"/>
  <c r="GH14" i="19"/>
  <c r="GG14" i="19"/>
  <c r="GM13" i="19"/>
  <c r="GL13" i="19"/>
  <c r="GJ13" i="19"/>
  <c r="GI13" i="19"/>
  <c r="GH13" i="19"/>
  <c r="GG13" i="19"/>
  <c r="GM22" i="19"/>
  <c r="GL22" i="19"/>
  <c r="GJ22" i="19"/>
  <c r="GI22" i="19"/>
  <c r="GH22" i="19"/>
  <c r="GG22" i="19"/>
  <c r="GM23" i="19"/>
  <c r="GL23" i="19"/>
  <c r="GJ23" i="19"/>
  <c r="GI23" i="19"/>
  <c r="GH23" i="19"/>
  <c r="GG23" i="19"/>
  <c r="GM12" i="19"/>
  <c r="GL12" i="19"/>
  <c r="GJ12" i="19"/>
  <c r="GI12" i="19"/>
  <c r="GH12" i="19"/>
  <c r="GG12" i="19"/>
  <c r="GM8" i="19"/>
  <c r="GL8" i="19"/>
  <c r="GJ8" i="19"/>
  <c r="GI8" i="19"/>
  <c r="GH8" i="19"/>
  <c r="GG8" i="19"/>
  <c r="GM9" i="19"/>
  <c r="GL9" i="19"/>
  <c r="GJ9" i="19"/>
  <c r="GI9" i="19"/>
  <c r="GH9" i="19"/>
  <c r="GG9" i="19"/>
  <c r="GM10" i="19"/>
  <c r="GL10" i="19"/>
  <c r="GJ10" i="19"/>
  <c r="GI10" i="19"/>
  <c r="GH10" i="19"/>
  <c r="GG10" i="19"/>
  <c r="GM11" i="19"/>
  <c r="GL11" i="19"/>
  <c r="GJ11" i="19"/>
  <c r="GI11" i="19"/>
  <c r="GH11" i="19"/>
  <c r="GG11" i="19"/>
  <c r="GM6" i="19"/>
  <c r="GL6" i="19"/>
  <c r="GJ6" i="19"/>
  <c r="GI6" i="19"/>
  <c r="GH6" i="19"/>
  <c r="GG6" i="19"/>
  <c r="GM7" i="19"/>
  <c r="GL7" i="19"/>
  <c r="GJ7" i="19"/>
  <c r="GI7" i="19"/>
  <c r="GH7" i="19"/>
  <c r="GG7" i="19"/>
  <c r="GM5" i="19"/>
  <c r="GL5" i="19"/>
  <c r="GJ5" i="19"/>
  <c r="GI5" i="19"/>
  <c r="GH5" i="19"/>
  <c r="GG5" i="19"/>
  <c r="GM4" i="19"/>
  <c r="GL4" i="19"/>
  <c r="GJ4" i="19"/>
  <c r="GI4" i="19"/>
  <c r="GH4" i="19"/>
  <c r="GG4" i="19"/>
  <c r="FK33" i="19"/>
  <c r="FJ33" i="19"/>
  <c r="FH33" i="19"/>
  <c r="FG33" i="19"/>
  <c r="FF33" i="19"/>
  <c r="FE33" i="19"/>
  <c r="FK32" i="19"/>
  <c r="FJ32" i="19"/>
  <c r="FH32" i="19"/>
  <c r="FG32" i="19"/>
  <c r="FF32" i="19"/>
  <c r="FE32" i="19"/>
  <c r="FK35" i="19"/>
  <c r="FJ35" i="19"/>
  <c r="FH35" i="19"/>
  <c r="FG35" i="19"/>
  <c r="FF35" i="19"/>
  <c r="FE35" i="19"/>
  <c r="FK31" i="19"/>
  <c r="FJ31" i="19"/>
  <c r="FH31" i="19"/>
  <c r="FG31" i="19"/>
  <c r="FF31" i="19"/>
  <c r="FE31" i="19"/>
  <c r="FK30" i="19"/>
  <c r="FJ30" i="19"/>
  <c r="FH30" i="19"/>
  <c r="FG30" i="19"/>
  <c r="FF30" i="19"/>
  <c r="FE30" i="19"/>
  <c r="FK18" i="19"/>
  <c r="FJ18" i="19"/>
  <c r="FH18" i="19"/>
  <c r="FG18" i="19"/>
  <c r="FF18" i="19"/>
  <c r="FE18" i="19"/>
  <c r="FK24" i="19"/>
  <c r="FJ24" i="19"/>
  <c r="FH24" i="19"/>
  <c r="FG24" i="19"/>
  <c r="FF24" i="19"/>
  <c r="FE24" i="19"/>
  <c r="FK29" i="19"/>
  <c r="FJ29" i="19"/>
  <c r="FH29" i="19"/>
  <c r="FG29" i="19"/>
  <c r="FF29" i="19"/>
  <c r="FE29" i="19"/>
  <c r="FK25" i="19"/>
  <c r="FJ25" i="19"/>
  <c r="FH25" i="19"/>
  <c r="FG25" i="19"/>
  <c r="FF25" i="19"/>
  <c r="FE25" i="19"/>
  <c r="FK27" i="19"/>
  <c r="FJ27" i="19"/>
  <c r="FH27" i="19"/>
  <c r="FG27" i="19"/>
  <c r="FF27" i="19"/>
  <c r="FE27" i="19"/>
  <c r="FK21" i="19"/>
  <c r="FJ21" i="19"/>
  <c r="FH21" i="19"/>
  <c r="FG21" i="19"/>
  <c r="FF21" i="19"/>
  <c r="FE21" i="19"/>
  <c r="FK28" i="19"/>
  <c r="FJ28" i="19"/>
  <c r="FH28" i="19"/>
  <c r="FG28" i="19"/>
  <c r="FF28" i="19"/>
  <c r="FE28" i="19"/>
  <c r="FK16" i="19"/>
  <c r="FJ16" i="19"/>
  <c r="FH16" i="19"/>
  <c r="FG16" i="19"/>
  <c r="FF16" i="19"/>
  <c r="FE16" i="19"/>
  <c r="FK19" i="19"/>
  <c r="FJ19" i="19"/>
  <c r="FH19" i="19"/>
  <c r="FG19" i="19"/>
  <c r="FF19" i="19"/>
  <c r="FE19" i="19"/>
  <c r="FK17" i="19"/>
  <c r="FJ17" i="19"/>
  <c r="FH17" i="19"/>
  <c r="FG17" i="19"/>
  <c r="FF17" i="19"/>
  <c r="FE17" i="19"/>
  <c r="FK26" i="19"/>
  <c r="FJ26" i="19"/>
  <c r="FH26" i="19"/>
  <c r="FG26" i="19"/>
  <c r="FF26" i="19"/>
  <c r="FE26" i="19"/>
  <c r="FK20" i="19"/>
  <c r="FJ20" i="19"/>
  <c r="FH20" i="19"/>
  <c r="FG20" i="19"/>
  <c r="FF20" i="19"/>
  <c r="FE20" i="19"/>
  <c r="FK15" i="19"/>
  <c r="FJ15" i="19"/>
  <c r="FH15" i="19"/>
  <c r="FG15" i="19"/>
  <c r="FF15" i="19"/>
  <c r="FE15" i="19"/>
  <c r="FK14" i="19"/>
  <c r="FJ14" i="19"/>
  <c r="FH14" i="19"/>
  <c r="FG14" i="19"/>
  <c r="FF14" i="19"/>
  <c r="FE14" i="19"/>
  <c r="FK13" i="19"/>
  <c r="FJ13" i="19"/>
  <c r="FH13" i="19"/>
  <c r="FG13" i="19"/>
  <c r="FF13" i="19"/>
  <c r="FE13" i="19"/>
  <c r="FK22" i="19"/>
  <c r="FJ22" i="19"/>
  <c r="FH22" i="19"/>
  <c r="FG22" i="19"/>
  <c r="FF22" i="19"/>
  <c r="FE22" i="19"/>
  <c r="FK23" i="19"/>
  <c r="FJ23" i="19"/>
  <c r="FH23" i="19"/>
  <c r="FG23" i="19"/>
  <c r="FF23" i="19"/>
  <c r="FE23" i="19"/>
  <c r="FK12" i="19"/>
  <c r="FJ12" i="19"/>
  <c r="FH12" i="19"/>
  <c r="FG12" i="19"/>
  <c r="FF12" i="19"/>
  <c r="FE12" i="19"/>
  <c r="FK8" i="19"/>
  <c r="FJ8" i="19"/>
  <c r="FH8" i="19"/>
  <c r="FG8" i="19"/>
  <c r="FF8" i="19"/>
  <c r="FE8" i="19"/>
  <c r="FK9" i="19"/>
  <c r="FJ9" i="19"/>
  <c r="FH9" i="19"/>
  <c r="FG9" i="19"/>
  <c r="FF9" i="19"/>
  <c r="FE9" i="19"/>
  <c r="FK10" i="19"/>
  <c r="FJ10" i="19"/>
  <c r="FH10" i="19"/>
  <c r="FG10" i="19"/>
  <c r="FF10" i="19"/>
  <c r="FE10" i="19"/>
  <c r="FK11" i="19"/>
  <c r="FJ11" i="19"/>
  <c r="FH11" i="19"/>
  <c r="FG11" i="19"/>
  <c r="FF11" i="19"/>
  <c r="FE11" i="19"/>
  <c r="FK6" i="19"/>
  <c r="FJ6" i="19"/>
  <c r="FH6" i="19"/>
  <c r="FG6" i="19"/>
  <c r="FF6" i="19"/>
  <c r="FE6" i="19"/>
  <c r="FK7" i="19"/>
  <c r="FJ7" i="19"/>
  <c r="FH7" i="19"/>
  <c r="FG7" i="19"/>
  <c r="FF7" i="19"/>
  <c r="FE7" i="19"/>
  <c r="FK5" i="19"/>
  <c r="FJ5" i="19"/>
  <c r="FH5" i="19"/>
  <c r="FG5" i="19"/>
  <c r="FF5" i="19"/>
  <c r="FE5" i="19"/>
  <c r="FK4" i="19"/>
  <c r="FJ4" i="19"/>
  <c r="FH4" i="19"/>
  <c r="FG4" i="19"/>
  <c r="FF4" i="19"/>
  <c r="FE4" i="19"/>
  <c r="EI33" i="19"/>
  <c r="EH33" i="19"/>
  <c r="EF33" i="19"/>
  <c r="EE33" i="19"/>
  <c r="ED33" i="19"/>
  <c r="EC33" i="19"/>
  <c r="EI32" i="19"/>
  <c r="EH32" i="19"/>
  <c r="EF32" i="19"/>
  <c r="EE32" i="19"/>
  <c r="ED32" i="19"/>
  <c r="EC32" i="19"/>
  <c r="EI35" i="19"/>
  <c r="EH35" i="19"/>
  <c r="EF35" i="19"/>
  <c r="EE35" i="19"/>
  <c r="ED35" i="19"/>
  <c r="EC35" i="19"/>
  <c r="EI31" i="19"/>
  <c r="EH31" i="19"/>
  <c r="EF31" i="19"/>
  <c r="EE31" i="19"/>
  <c r="ED31" i="19"/>
  <c r="EC31" i="19"/>
  <c r="EI30" i="19"/>
  <c r="EH30" i="19"/>
  <c r="EF30" i="19"/>
  <c r="EE30" i="19"/>
  <c r="ED30" i="19"/>
  <c r="EC30" i="19"/>
  <c r="EI18" i="19"/>
  <c r="EH18" i="19"/>
  <c r="EF18" i="19"/>
  <c r="EE18" i="19"/>
  <c r="ED18" i="19"/>
  <c r="EC18" i="19"/>
  <c r="EI24" i="19"/>
  <c r="EH24" i="19"/>
  <c r="EF24" i="19"/>
  <c r="EE24" i="19"/>
  <c r="ED24" i="19"/>
  <c r="EC24" i="19"/>
  <c r="EI29" i="19"/>
  <c r="EH29" i="19"/>
  <c r="EF29" i="19"/>
  <c r="EE29" i="19"/>
  <c r="ED29" i="19"/>
  <c r="EC29" i="19"/>
  <c r="EI25" i="19"/>
  <c r="EH25" i="19"/>
  <c r="EF25" i="19"/>
  <c r="EE25" i="19"/>
  <c r="ED25" i="19"/>
  <c r="EC25" i="19"/>
  <c r="EI27" i="19"/>
  <c r="EH27" i="19"/>
  <c r="EF27" i="19"/>
  <c r="EE27" i="19"/>
  <c r="ED27" i="19"/>
  <c r="EC27" i="19"/>
  <c r="EI21" i="19"/>
  <c r="EH21" i="19"/>
  <c r="EF21" i="19"/>
  <c r="EE21" i="19"/>
  <c r="ED21" i="19"/>
  <c r="EC21" i="19"/>
  <c r="EI28" i="19"/>
  <c r="EH28" i="19"/>
  <c r="EF28" i="19"/>
  <c r="EE28" i="19"/>
  <c r="ED28" i="19"/>
  <c r="EC28" i="19"/>
  <c r="EI16" i="19"/>
  <c r="EH16" i="19"/>
  <c r="EF16" i="19"/>
  <c r="EE16" i="19"/>
  <c r="ED16" i="19"/>
  <c r="EC16" i="19"/>
  <c r="EI19" i="19"/>
  <c r="EH19" i="19"/>
  <c r="EF19" i="19"/>
  <c r="EE19" i="19"/>
  <c r="ED19" i="19"/>
  <c r="EC19" i="19"/>
  <c r="EI17" i="19"/>
  <c r="EH17" i="19"/>
  <c r="EF17" i="19"/>
  <c r="EE17" i="19"/>
  <c r="ED17" i="19"/>
  <c r="EC17" i="19"/>
  <c r="EI26" i="19"/>
  <c r="EH26" i="19"/>
  <c r="EF26" i="19"/>
  <c r="EE26" i="19"/>
  <c r="ED26" i="19"/>
  <c r="EC26" i="19"/>
  <c r="EI20" i="19"/>
  <c r="EH20" i="19"/>
  <c r="EF20" i="19"/>
  <c r="EE20" i="19"/>
  <c r="ED20" i="19"/>
  <c r="EC20" i="19"/>
  <c r="EI15" i="19"/>
  <c r="EH15" i="19"/>
  <c r="EF15" i="19"/>
  <c r="EE15" i="19"/>
  <c r="ED15" i="19"/>
  <c r="EC15" i="19"/>
  <c r="EI14" i="19"/>
  <c r="EH14" i="19"/>
  <c r="EF14" i="19"/>
  <c r="EE14" i="19"/>
  <c r="ED14" i="19"/>
  <c r="EC14" i="19"/>
  <c r="EI13" i="19"/>
  <c r="EH13" i="19"/>
  <c r="EF13" i="19"/>
  <c r="EE13" i="19"/>
  <c r="ED13" i="19"/>
  <c r="EC13" i="19"/>
  <c r="EI22" i="19"/>
  <c r="EH22" i="19"/>
  <c r="EF22" i="19"/>
  <c r="EE22" i="19"/>
  <c r="ED22" i="19"/>
  <c r="EC22" i="19"/>
  <c r="EI23" i="19"/>
  <c r="EH23" i="19"/>
  <c r="EF23" i="19"/>
  <c r="EE23" i="19"/>
  <c r="ED23" i="19"/>
  <c r="EC23" i="19"/>
  <c r="EI12" i="19"/>
  <c r="EH12" i="19"/>
  <c r="EF12" i="19"/>
  <c r="EE12" i="19"/>
  <c r="ED12" i="19"/>
  <c r="EC12" i="19"/>
  <c r="EI8" i="19"/>
  <c r="EH8" i="19"/>
  <c r="EF8" i="19"/>
  <c r="EE8" i="19"/>
  <c r="ED8" i="19"/>
  <c r="EC8" i="19"/>
  <c r="EI9" i="19"/>
  <c r="EH9" i="19"/>
  <c r="EF9" i="19"/>
  <c r="EE9" i="19"/>
  <c r="ED9" i="19"/>
  <c r="EC9" i="19"/>
  <c r="EI10" i="19"/>
  <c r="EH10" i="19"/>
  <c r="EF10" i="19"/>
  <c r="EE10" i="19"/>
  <c r="ED10" i="19"/>
  <c r="EC10" i="19"/>
  <c r="EI11" i="19"/>
  <c r="EH11" i="19"/>
  <c r="EF11" i="19"/>
  <c r="EE11" i="19"/>
  <c r="ED11" i="19"/>
  <c r="EC11" i="19"/>
  <c r="EI6" i="19"/>
  <c r="EH6" i="19"/>
  <c r="EF6" i="19"/>
  <c r="EE6" i="19"/>
  <c r="ED6" i="19"/>
  <c r="EC6" i="19"/>
  <c r="EI7" i="19"/>
  <c r="EH7" i="19"/>
  <c r="EF7" i="19"/>
  <c r="EE7" i="19"/>
  <c r="ED7" i="19"/>
  <c r="EC7" i="19"/>
  <c r="EI5" i="19"/>
  <c r="EH5" i="19"/>
  <c r="EF5" i="19"/>
  <c r="EE5" i="19"/>
  <c r="ED5" i="19"/>
  <c r="EC5" i="19"/>
  <c r="EI4" i="19"/>
  <c r="EH4" i="19"/>
  <c r="EF4" i="19"/>
  <c r="EE4" i="19"/>
  <c r="ED4" i="19"/>
  <c r="EC4" i="19"/>
  <c r="RL25" i="22"/>
  <c r="RK25" i="22"/>
  <c r="RJ25" i="22"/>
  <c r="RI25" i="22"/>
  <c r="RH25" i="22"/>
  <c r="RG25" i="22"/>
  <c r="RE25" i="22"/>
  <c r="RD25" i="22"/>
  <c r="RC25" i="22"/>
  <c r="RB25" i="22"/>
  <c r="RA25" i="22"/>
  <c r="QZ25" i="22"/>
  <c r="RL27" i="22"/>
  <c r="RK27" i="22"/>
  <c r="RJ27" i="22"/>
  <c r="RI27" i="22"/>
  <c r="RH27" i="22"/>
  <c r="RG27" i="22"/>
  <c r="RE27" i="22"/>
  <c r="RD27" i="22"/>
  <c r="RC27" i="22"/>
  <c r="RB27" i="22"/>
  <c r="RA27" i="22"/>
  <c r="QZ27" i="22"/>
  <c r="RL29" i="22"/>
  <c r="RK29" i="22"/>
  <c r="RJ29" i="22"/>
  <c r="RI29" i="22"/>
  <c r="RH29" i="22"/>
  <c r="RG29" i="22"/>
  <c r="RE29" i="22"/>
  <c r="RD29" i="22"/>
  <c r="RC29" i="22"/>
  <c r="RB29" i="22"/>
  <c r="RA29" i="22"/>
  <c r="QZ29" i="22"/>
  <c r="RL36" i="22"/>
  <c r="RK36" i="22"/>
  <c r="RJ36" i="22"/>
  <c r="RI36" i="22"/>
  <c r="RH36" i="22"/>
  <c r="RG36" i="22"/>
  <c r="RE36" i="22"/>
  <c r="RD36" i="22"/>
  <c r="RC36" i="22"/>
  <c r="RB36" i="22"/>
  <c r="RA36" i="22"/>
  <c r="QZ36" i="22"/>
  <c r="RL17" i="22"/>
  <c r="RK17" i="22"/>
  <c r="RJ17" i="22"/>
  <c r="RI17" i="22"/>
  <c r="RH17" i="22"/>
  <c r="RG17" i="22"/>
  <c r="RE17" i="22"/>
  <c r="RD17" i="22"/>
  <c r="RC17" i="22"/>
  <c r="RB17" i="22"/>
  <c r="RA17" i="22"/>
  <c r="QZ17" i="22"/>
  <c r="RL35" i="22"/>
  <c r="RK35" i="22"/>
  <c r="RJ35" i="22"/>
  <c r="RI35" i="22"/>
  <c r="RH35" i="22"/>
  <c r="RG35" i="22"/>
  <c r="RE35" i="22"/>
  <c r="RD35" i="22"/>
  <c r="RC35" i="22"/>
  <c r="RB35" i="22"/>
  <c r="RA35" i="22"/>
  <c r="QZ35" i="22"/>
  <c r="RL31" i="22"/>
  <c r="RK31" i="22"/>
  <c r="RJ31" i="22"/>
  <c r="RI31" i="22"/>
  <c r="RH31" i="22"/>
  <c r="RG31" i="22"/>
  <c r="RE31" i="22"/>
  <c r="RD31" i="22"/>
  <c r="RC31" i="22"/>
  <c r="RB31" i="22"/>
  <c r="RA31" i="22"/>
  <c r="QZ31" i="22"/>
  <c r="RL34" i="22"/>
  <c r="RK34" i="22"/>
  <c r="RJ34" i="22"/>
  <c r="RI34" i="22"/>
  <c r="RH34" i="22"/>
  <c r="RG34" i="22"/>
  <c r="RE34" i="22"/>
  <c r="RD34" i="22"/>
  <c r="RC34" i="22"/>
  <c r="RB34" i="22"/>
  <c r="RA34" i="22"/>
  <c r="QZ34" i="22"/>
  <c r="RL30" i="22"/>
  <c r="RK30" i="22"/>
  <c r="RJ30" i="22"/>
  <c r="RI30" i="22"/>
  <c r="RH30" i="22"/>
  <c r="RG30" i="22"/>
  <c r="RE30" i="22"/>
  <c r="RD30" i="22"/>
  <c r="RC30" i="22"/>
  <c r="RB30" i="22"/>
  <c r="RA30" i="22"/>
  <c r="QZ30" i="22"/>
  <c r="RL26" i="22"/>
  <c r="RK26" i="22"/>
  <c r="RJ26" i="22"/>
  <c r="RI26" i="22"/>
  <c r="RH26" i="22"/>
  <c r="RG26" i="22"/>
  <c r="RE26" i="22"/>
  <c r="RD26" i="22"/>
  <c r="RC26" i="22"/>
  <c r="RB26" i="22"/>
  <c r="RA26" i="22"/>
  <c r="QZ26" i="22"/>
  <c r="RL32" i="22"/>
  <c r="RK32" i="22"/>
  <c r="RJ32" i="22"/>
  <c r="RI32" i="22"/>
  <c r="RH32" i="22"/>
  <c r="RG32" i="22"/>
  <c r="RE32" i="22"/>
  <c r="RD32" i="22"/>
  <c r="RC32" i="22"/>
  <c r="RB32" i="22"/>
  <c r="RA32" i="22"/>
  <c r="QZ32" i="22"/>
  <c r="RL24" i="22"/>
  <c r="RK24" i="22"/>
  <c r="RJ24" i="22"/>
  <c r="RI24" i="22"/>
  <c r="RH24" i="22"/>
  <c r="RG24" i="22"/>
  <c r="RE24" i="22"/>
  <c r="RD24" i="22"/>
  <c r="RC24" i="22"/>
  <c r="RB24" i="22"/>
  <c r="RA24" i="22"/>
  <c r="QZ24" i="22"/>
  <c r="RL33" i="22"/>
  <c r="RK33" i="22"/>
  <c r="RJ33" i="22"/>
  <c r="RI33" i="22"/>
  <c r="RH33" i="22"/>
  <c r="RG33" i="22"/>
  <c r="RE33" i="22"/>
  <c r="RD33" i="22"/>
  <c r="RC33" i="22"/>
  <c r="RB33" i="22"/>
  <c r="RA33" i="22"/>
  <c r="QZ33" i="22"/>
  <c r="RL9" i="22"/>
  <c r="RK9" i="22"/>
  <c r="RJ9" i="22"/>
  <c r="RI9" i="22"/>
  <c r="RH9" i="22"/>
  <c r="RG9" i="22"/>
  <c r="RE9" i="22"/>
  <c r="RD9" i="22"/>
  <c r="RC9" i="22"/>
  <c r="RB9" i="22"/>
  <c r="RA9" i="22"/>
  <c r="QZ9" i="22"/>
  <c r="RL20" i="22"/>
  <c r="RK20" i="22"/>
  <c r="RJ20" i="22"/>
  <c r="RI20" i="22"/>
  <c r="RH20" i="22"/>
  <c r="RG20" i="22"/>
  <c r="RE20" i="22"/>
  <c r="RD20" i="22"/>
  <c r="RC20" i="22"/>
  <c r="RB20" i="22"/>
  <c r="RA20" i="22"/>
  <c r="QZ20" i="22"/>
  <c r="RL14" i="22"/>
  <c r="RK14" i="22"/>
  <c r="RJ14" i="22"/>
  <c r="RI14" i="22"/>
  <c r="RH14" i="22"/>
  <c r="RG14" i="22"/>
  <c r="RE14" i="22"/>
  <c r="RD14" i="22"/>
  <c r="RC14" i="22"/>
  <c r="RB14" i="22"/>
  <c r="RA14" i="22"/>
  <c r="QZ14" i="22"/>
  <c r="RL12" i="22"/>
  <c r="RK12" i="22"/>
  <c r="RJ12" i="22"/>
  <c r="RI12" i="22"/>
  <c r="RH12" i="22"/>
  <c r="RG12" i="22"/>
  <c r="RE12" i="22"/>
  <c r="RD12" i="22"/>
  <c r="RC12" i="22"/>
  <c r="RB12" i="22"/>
  <c r="RA12" i="22"/>
  <c r="QZ12" i="22"/>
  <c r="RL16" i="22"/>
  <c r="RK16" i="22"/>
  <c r="RJ16" i="22"/>
  <c r="RI16" i="22"/>
  <c r="RH16" i="22"/>
  <c r="RG16" i="22"/>
  <c r="RE16" i="22"/>
  <c r="RD16" i="22"/>
  <c r="RC16" i="22"/>
  <c r="RB16" i="22"/>
  <c r="RA16" i="22"/>
  <c r="QZ16" i="22"/>
  <c r="RL18" i="22"/>
  <c r="RK18" i="22"/>
  <c r="RJ18" i="22"/>
  <c r="RI18" i="22"/>
  <c r="RH18" i="22"/>
  <c r="RG18" i="22"/>
  <c r="RE18" i="22"/>
  <c r="RD18" i="22"/>
  <c r="RC18" i="22"/>
  <c r="RB18" i="22"/>
  <c r="RA18" i="22"/>
  <c r="QZ18" i="22"/>
  <c r="RL23" i="22"/>
  <c r="RK23" i="22"/>
  <c r="RJ23" i="22"/>
  <c r="RI23" i="22"/>
  <c r="RH23" i="22"/>
  <c r="RG23" i="22"/>
  <c r="RE23" i="22"/>
  <c r="RD23" i="22"/>
  <c r="RC23" i="22"/>
  <c r="RB23" i="22"/>
  <c r="RA23" i="22"/>
  <c r="QZ23" i="22"/>
  <c r="RL21" i="22"/>
  <c r="RK21" i="22"/>
  <c r="RJ21" i="22"/>
  <c r="RI21" i="22"/>
  <c r="RH21" i="22"/>
  <c r="RG21" i="22"/>
  <c r="RE21" i="22"/>
  <c r="RD21" i="22"/>
  <c r="RC21" i="22"/>
  <c r="RB21" i="22"/>
  <c r="RA21" i="22"/>
  <c r="QZ21" i="22"/>
  <c r="RL15" i="22"/>
  <c r="RK15" i="22"/>
  <c r="RJ15" i="22"/>
  <c r="RI15" i="22"/>
  <c r="RH15" i="22"/>
  <c r="RG15" i="22"/>
  <c r="RE15" i="22"/>
  <c r="RD15" i="22"/>
  <c r="RC15" i="22"/>
  <c r="RB15" i="22"/>
  <c r="RA15" i="22"/>
  <c r="QZ15" i="22"/>
  <c r="RL13" i="22"/>
  <c r="RK13" i="22"/>
  <c r="RJ13" i="22"/>
  <c r="RI13" i="22"/>
  <c r="RH13" i="22"/>
  <c r="RG13" i="22"/>
  <c r="RE13" i="22"/>
  <c r="RD13" i="22"/>
  <c r="RC13" i="22"/>
  <c r="RB13" i="22"/>
  <c r="RA13" i="22"/>
  <c r="QZ13" i="22"/>
  <c r="RL11" i="22"/>
  <c r="RK11" i="22"/>
  <c r="RJ11" i="22"/>
  <c r="RI11" i="22"/>
  <c r="RH11" i="22"/>
  <c r="RG11" i="22"/>
  <c r="RE11" i="22"/>
  <c r="RD11" i="22"/>
  <c r="RC11" i="22"/>
  <c r="RB11" i="22"/>
  <c r="RA11" i="22"/>
  <c r="QZ11" i="22"/>
  <c r="RL10" i="22"/>
  <c r="RK10" i="22"/>
  <c r="RJ10" i="22"/>
  <c r="RI10" i="22"/>
  <c r="RH10" i="22"/>
  <c r="RG10" i="22"/>
  <c r="RE10" i="22"/>
  <c r="RD10" i="22"/>
  <c r="RC10" i="22"/>
  <c r="RB10" i="22"/>
  <c r="RA10" i="22"/>
  <c r="QZ10" i="22"/>
  <c r="RL22" i="22"/>
  <c r="RK22" i="22"/>
  <c r="RJ22" i="22"/>
  <c r="RI22" i="22"/>
  <c r="RH22" i="22"/>
  <c r="RG22" i="22"/>
  <c r="RE22" i="22"/>
  <c r="RD22" i="22"/>
  <c r="RC22" i="22"/>
  <c r="RB22" i="22"/>
  <c r="RA22" i="22"/>
  <c r="QZ22" i="22"/>
  <c r="RL7" i="22"/>
  <c r="RK7" i="22"/>
  <c r="RJ7" i="22"/>
  <c r="RI7" i="22"/>
  <c r="RH7" i="22"/>
  <c r="RG7" i="22"/>
  <c r="RE7" i="22"/>
  <c r="RD7" i="22"/>
  <c r="RC7" i="22"/>
  <c r="RB7" i="22"/>
  <c r="RA7" i="22"/>
  <c r="QZ7" i="22"/>
  <c r="RL8" i="22"/>
  <c r="RK8" i="22"/>
  <c r="RJ8" i="22"/>
  <c r="RI8" i="22"/>
  <c r="RH8" i="22"/>
  <c r="RG8" i="22"/>
  <c r="RE8" i="22"/>
  <c r="RD8" i="22"/>
  <c r="RC8" i="22"/>
  <c r="RB8" i="22"/>
  <c r="RA8" i="22"/>
  <c r="QZ8" i="22"/>
  <c r="RL6" i="22"/>
  <c r="RK6" i="22"/>
  <c r="RJ6" i="22"/>
  <c r="RI6" i="22"/>
  <c r="RH6" i="22"/>
  <c r="RG6" i="22"/>
  <c r="RE6" i="22"/>
  <c r="RD6" i="22"/>
  <c r="RC6" i="22"/>
  <c r="RB6" i="22"/>
  <c r="RA6" i="22"/>
  <c r="QZ6" i="22"/>
  <c r="RL5" i="22"/>
  <c r="RK5" i="22"/>
  <c r="RJ5" i="22"/>
  <c r="RI5" i="22"/>
  <c r="RH5" i="22"/>
  <c r="RG5" i="22"/>
  <c r="RE5" i="22"/>
  <c r="RD5" i="22"/>
  <c r="RC5" i="22"/>
  <c r="RB5" i="22"/>
  <c r="RA5" i="22"/>
  <c r="QZ5" i="22"/>
  <c r="RL4" i="22"/>
  <c r="RK4" i="22"/>
  <c r="RJ4" i="22"/>
  <c r="RI4" i="22"/>
  <c r="RH4" i="22"/>
  <c r="RG4" i="22"/>
  <c r="RE4" i="22"/>
  <c r="RD4" i="22"/>
  <c r="RC4" i="22"/>
  <c r="RB4" i="22"/>
  <c r="RA4" i="22"/>
  <c r="QZ4" i="22"/>
  <c r="QD25" i="22"/>
  <c r="QC25" i="22"/>
  <c r="QB25" i="22"/>
  <c r="QA25" i="22"/>
  <c r="PZ25" i="22"/>
  <c r="PY25" i="22"/>
  <c r="PW25" i="22"/>
  <c r="PV25" i="22"/>
  <c r="PU25" i="22"/>
  <c r="PT25" i="22"/>
  <c r="PS25" i="22"/>
  <c r="PR25" i="22"/>
  <c r="QD27" i="22"/>
  <c r="QC27" i="22"/>
  <c r="QB27" i="22"/>
  <c r="QA27" i="22"/>
  <c r="PZ27" i="22"/>
  <c r="PY27" i="22"/>
  <c r="PW27" i="22"/>
  <c r="PV27" i="22"/>
  <c r="PU27" i="22"/>
  <c r="PT27" i="22"/>
  <c r="PS27" i="22"/>
  <c r="PR27" i="22"/>
  <c r="QD29" i="22"/>
  <c r="QC29" i="22"/>
  <c r="QB29" i="22"/>
  <c r="QA29" i="22"/>
  <c r="PZ29" i="22"/>
  <c r="PY29" i="22"/>
  <c r="PW29" i="22"/>
  <c r="PV29" i="22"/>
  <c r="PU29" i="22"/>
  <c r="PT29" i="22"/>
  <c r="PS29" i="22"/>
  <c r="PR29" i="22"/>
  <c r="QD36" i="22"/>
  <c r="QC36" i="22"/>
  <c r="QB36" i="22"/>
  <c r="QA36" i="22"/>
  <c r="PZ36" i="22"/>
  <c r="PY36" i="22"/>
  <c r="PW36" i="22"/>
  <c r="PV36" i="22"/>
  <c r="PU36" i="22"/>
  <c r="PT36" i="22"/>
  <c r="PS36" i="22"/>
  <c r="PR36" i="22"/>
  <c r="QD17" i="22"/>
  <c r="QC17" i="22"/>
  <c r="QB17" i="22"/>
  <c r="QA17" i="22"/>
  <c r="PZ17" i="22"/>
  <c r="PY17" i="22"/>
  <c r="PW17" i="22"/>
  <c r="PV17" i="22"/>
  <c r="PU17" i="22"/>
  <c r="PT17" i="22"/>
  <c r="PS17" i="22"/>
  <c r="PR17" i="22"/>
  <c r="QD35" i="22"/>
  <c r="QC35" i="22"/>
  <c r="QB35" i="22"/>
  <c r="QA35" i="22"/>
  <c r="PZ35" i="22"/>
  <c r="PY35" i="22"/>
  <c r="PW35" i="22"/>
  <c r="PV35" i="22"/>
  <c r="PU35" i="22"/>
  <c r="PT35" i="22"/>
  <c r="PS35" i="22"/>
  <c r="PR35" i="22"/>
  <c r="QD31" i="22"/>
  <c r="QC31" i="22"/>
  <c r="QB31" i="22"/>
  <c r="QA31" i="22"/>
  <c r="PZ31" i="22"/>
  <c r="PY31" i="22"/>
  <c r="PW31" i="22"/>
  <c r="PV31" i="22"/>
  <c r="PU31" i="22"/>
  <c r="PT31" i="22"/>
  <c r="PS31" i="22"/>
  <c r="PR31" i="22"/>
  <c r="QD34" i="22"/>
  <c r="QC34" i="22"/>
  <c r="QB34" i="22"/>
  <c r="QA34" i="22"/>
  <c r="PZ34" i="22"/>
  <c r="PY34" i="22"/>
  <c r="PW34" i="22"/>
  <c r="PV34" i="22"/>
  <c r="PU34" i="22"/>
  <c r="PT34" i="22"/>
  <c r="PS34" i="22"/>
  <c r="PR34" i="22"/>
  <c r="QD30" i="22"/>
  <c r="QC30" i="22"/>
  <c r="QB30" i="22"/>
  <c r="QA30" i="22"/>
  <c r="PZ30" i="22"/>
  <c r="PY30" i="22"/>
  <c r="PW30" i="22"/>
  <c r="PV30" i="22"/>
  <c r="PU30" i="22"/>
  <c r="PT30" i="22"/>
  <c r="PS30" i="22"/>
  <c r="PR30" i="22"/>
  <c r="QD26" i="22"/>
  <c r="QC26" i="22"/>
  <c r="QB26" i="22"/>
  <c r="QA26" i="22"/>
  <c r="PZ26" i="22"/>
  <c r="PY26" i="22"/>
  <c r="PW26" i="22"/>
  <c r="PV26" i="22"/>
  <c r="PU26" i="22"/>
  <c r="PT26" i="22"/>
  <c r="PS26" i="22"/>
  <c r="PR26" i="22"/>
  <c r="QD32" i="22"/>
  <c r="QC32" i="22"/>
  <c r="QB32" i="22"/>
  <c r="QA32" i="22"/>
  <c r="PZ32" i="22"/>
  <c r="PY32" i="22"/>
  <c r="PW32" i="22"/>
  <c r="PV32" i="22"/>
  <c r="PU32" i="22"/>
  <c r="PT32" i="22"/>
  <c r="PS32" i="22"/>
  <c r="PR32" i="22"/>
  <c r="QD24" i="22"/>
  <c r="QC24" i="22"/>
  <c r="QB24" i="22"/>
  <c r="QA24" i="22"/>
  <c r="PZ24" i="22"/>
  <c r="PY24" i="22"/>
  <c r="PW24" i="22"/>
  <c r="PV24" i="22"/>
  <c r="PU24" i="22"/>
  <c r="PT24" i="22"/>
  <c r="PS24" i="22"/>
  <c r="PR24" i="22"/>
  <c r="QD33" i="22"/>
  <c r="QC33" i="22"/>
  <c r="QB33" i="22"/>
  <c r="QA33" i="22"/>
  <c r="PZ33" i="22"/>
  <c r="PY33" i="22"/>
  <c r="PW33" i="22"/>
  <c r="PV33" i="22"/>
  <c r="PU33" i="22"/>
  <c r="PT33" i="22"/>
  <c r="PS33" i="22"/>
  <c r="PR33" i="22"/>
  <c r="QD9" i="22"/>
  <c r="QC9" i="22"/>
  <c r="QB9" i="22"/>
  <c r="QA9" i="22"/>
  <c r="PZ9" i="22"/>
  <c r="PY9" i="22"/>
  <c r="PW9" i="22"/>
  <c r="PV9" i="22"/>
  <c r="PU9" i="22"/>
  <c r="PT9" i="22"/>
  <c r="PS9" i="22"/>
  <c r="PR9" i="22"/>
  <c r="QD20" i="22"/>
  <c r="QC20" i="22"/>
  <c r="QB20" i="22"/>
  <c r="QA20" i="22"/>
  <c r="PZ20" i="22"/>
  <c r="PY20" i="22"/>
  <c r="PW20" i="22"/>
  <c r="PV20" i="22"/>
  <c r="PU20" i="22"/>
  <c r="PT20" i="22"/>
  <c r="PS20" i="22"/>
  <c r="PR20" i="22"/>
  <c r="QD14" i="22"/>
  <c r="QC14" i="22"/>
  <c r="QB14" i="22"/>
  <c r="QA14" i="22"/>
  <c r="PZ14" i="22"/>
  <c r="PY14" i="22"/>
  <c r="PW14" i="22"/>
  <c r="PV14" i="22"/>
  <c r="PU14" i="22"/>
  <c r="PT14" i="22"/>
  <c r="PS14" i="22"/>
  <c r="PR14" i="22"/>
  <c r="QD12" i="22"/>
  <c r="QC12" i="22"/>
  <c r="QB12" i="22"/>
  <c r="QA12" i="22"/>
  <c r="PZ12" i="22"/>
  <c r="PY12" i="22"/>
  <c r="PW12" i="22"/>
  <c r="PV12" i="22"/>
  <c r="PU12" i="22"/>
  <c r="PT12" i="22"/>
  <c r="PS12" i="22"/>
  <c r="PR12" i="22"/>
  <c r="QD16" i="22"/>
  <c r="QC16" i="22"/>
  <c r="QB16" i="22"/>
  <c r="QA16" i="22"/>
  <c r="PZ16" i="22"/>
  <c r="PY16" i="22"/>
  <c r="PW16" i="22"/>
  <c r="PV16" i="22"/>
  <c r="PU16" i="22"/>
  <c r="PT16" i="22"/>
  <c r="PS16" i="22"/>
  <c r="PR16" i="22"/>
  <c r="QD18" i="22"/>
  <c r="QC18" i="22"/>
  <c r="QB18" i="22"/>
  <c r="QA18" i="22"/>
  <c r="PZ18" i="22"/>
  <c r="PY18" i="22"/>
  <c r="PW18" i="22"/>
  <c r="PV18" i="22"/>
  <c r="PU18" i="22"/>
  <c r="PT18" i="22"/>
  <c r="PS18" i="22"/>
  <c r="PR18" i="22"/>
  <c r="QD23" i="22"/>
  <c r="QC23" i="22"/>
  <c r="QB23" i="22"/>
  <c r="QA23" i="22"/>
  <c r="PZ23" i="22"/>
  <c r="PY23" i="22"/>
  <c r="PW23" i="22"/>
  <c r="PV23" i="22"/>
  <c r="PU23" i="22"/>
  <c r="PT23" i="22"/>
  <c r="PS23" i="22"/>
  <c r="PR23" i="22"/>
  <c r="QD21" i="22"/>
  <c r="QC21" i="22"/>
  <c r="QB21" i="22"/>
  <c r="QA21" i="22"/>
  <c r="PZ21" i="22"/>
  <c r="PY21" i="22"/>
  <c r="PW21" i="22"/>
  <c r="PV21" i="22"/>
  <c r="PU21" i="22"/>
  <c r="PT21" i="22"/>
  <c r="PS21" i="22"/>
  <c r="PR21" i="22"/>
  <c r="QD15" i="22"/>
  <c r="QC15" i="22"/>
  <c r="QB15" i="22"/>
  <c r="QA15" i="22"/>
  <c r="PZ15" i="22"/>
  <c r="PY15" i="22"/>
  <c r="PW15" i="22"/>
  <c r="PV15" i="22"/>
  <c r="PU15" i="22"/>
  <c r="PT15" i="22"/>
  <c r="PS15" i="22"/>
  <c r="PR15" i="22"/>
  <c r="QD13" i="22"/>
  <c r="QC13" i="22"/>
  <c r="QB13" i="22"/>
  <c r="QA13" i="22"/>
  <c r="PZ13" i="22"/>
  <c r="PY13" i="22"/>
  <c r="PW13" i="22"/>
  <c r="PV13" i="22"/>
  <c r="PU13" i="22"/>
  <c r="PT13" i="22"/>
  <c r="PS13" i="22"/>
  <c r="PR13" i="22"/>
  <c r="QD11" i="22"/>
  <c r="QC11" i="22"/>
  <c r="QB11" i="22"/>
  <c r="QA11" i="22"/>
  <c r="PZ11" i="22"/>
  <c r="PY11" i="22"/>
  <c r="PW11" i="22"/>
  <c r="PV11" i="22"/>
  <c r="PU11" i="22"/>
  <c r="PT11" i="22"/>
  <c r="PS11" i="22"/>
  <c r="PR11" i="22"/>
  <c r="QD10" i="22"/>
  <c r="QC10" i="22"/>
  <c r="QB10" i="22"/>
  <c r="QA10" i="22"/>
  <c r="PZ10" i="22"/>
  <c r="PY10" i="22"/>
  <c r="PW10" i="22"/>
  <c r="PV10" i="22"/>
  <c r="PU10" i="22"/>
  <c r="PT10" i="22"/>
  <c r="PS10" i="22"/>
  <c r="PR10" i="22"/>
  <c r="QD22" i="22"/>
  <c r="QC22" i="22"/>
  <c r="QB22" i="22"/>
  <c r="QA22" i="22"/>
  <c r="PZ22" i="22"/>
  <c r="PY22" i="22"/>
  <c r="PW22" i="22"/>
  <c r="PV22" i="22"/>
  <c r="PU22" i="22"/>
  <c r="PT22" i="22"/>
  <c r="PS22" i="22"/>
  <c r="PR22" i="22"/>
  <c r="QD7" i="22"/>
  <c r="QC7" i="22"/>
  <c r="QB7" i="22"/>
  <c r="QA7" i="22"/>
  <c r="PZ7" i="22"/>
  <c r="PY7" i="22"/>
  <c r="PW7" i="22"/>
  <c r="PV7" i="22"/>
  <c r="PU7" i="22"/>
  <c r="PT7" i="22"/>
  <c r="PS7" i="22"/>
  <c r="PR7" i="22"/>
  <c r="QD8" i="22"/>
  <c r="QC8" i="22"/>
  <c r="QB8" i="22"/>
  <c r="QA8" i="22"/>
  <c r="PZ8" i="22"/>
  <c r="PY8" i="22"/>
  <c r="PW8" i="22"/>
  <c r="PV8" i="22"/>
  <c r="PU8" i="22"/>
  <c r="PT8" i="22"/>
  <c r="PS8" i="22"/>
  <c r="PR8" i="22"/>
  <c r="QD6" i="22"/>
  <c r="QC6" i="22"/>
  <c r="QB6" i="22"/>
  <c r="QA6" i="22"/>
  <c r="PZ6" i="22"/>
  <c r="PY6" i="22"/>
  <c r="PW6" i="22"/>
  <c r="PV6" i="22"/>
  <c r="PU6" i="22"/>
  <c r="PT6" i="22"/>
  <c r="PS6" i="22"/>
  <c r="PR6" i="22"/>
  <c r="QD5" i="22"/>
  <c r="QC5" i="22"/>
  <c r="QB5" i="22"/>
  <c r="QA5" i="22"/>
  <c r="PZ5" i="22"/>
  <c r="PY5" i="22"/>
  <c r="PW5" i="22"/>
  <c r="PV5" i="22"/>
  <c r="PU5" i="22"/>
  <c r="PT5" i="22"/>
  <c r="PS5" i="22"/>
  <c r="PR5" i="22"/>
  <c r="QD4" i="22"/>
  <c r="QC4" i="22"/>
  <c r="QB4" i="22"/>
  <c r="QA4" i="22"/>
  <c r="PZ4" i="22"/>
  <c r="PY4" i="22"/>
  <c r="PW4" i="22"/>
  <c r="PV4" i="22"/>
  <c r="PU4" i="22"/>
  <c r="PT4" i="22"/>
  <c r="PS4" i="22"/>
  <c r="PR4" i="22"/>
  <c r="OV25" i="22"/>
  <c r="OU25" i="22"/>
  <c r="OT25" i="22"/>
  <c r="OS25" i="22"/>
  <c r="OR25" i="22"/>
  <c r="OQ25" i="22"/>
  <c r="OO25" i="22"/>
  <c r="ON25" i="22"/>
  <c r="OM25" i="22"/>
  <c r="OL25" i="22"/>
  <c r="OK25" i="22"/>
  <c r="OJ25" i="22"/>
  <c r="OV27" i="22"/>
  <c r="OU27" i="22"/>
  <c r="OT27" i="22"/>
  <c r="OS27" i="22"/>
  <c r="OR27" i="22"/>
  <c r="OQ27" i="22"/>
  <c r="OO27" i="22"/>
  <c r="ON27" i="22"/>
  <c r="OM27" i="22"/>
  <c r="OL27" i="22"/>
  <c r="OK27" i="22"/>
  <c r="OJ27" i="22"/>
  <c r="OV29" i="22"/>
  <c r="OU29" i="22"/>
  <c r="OT29" i="22"/>
  <c r="OS29" i="22"/>
  <c r="OR29" i="22"/>
  <c r="OQ29" i="22"/>
  <c r="OO29" i="22"/>
  <c r="ON29" i="22"/>
  <c r="OM29" i="22"/>
  <c r="OL29" i="22"/>
  <c r="OK29" i="22"/>
  <c r="OJ29" i="22"/>
  <c r="OV36" i="22"/>
  <c r="OU36" i="22"/>
  <c r="OT36" i="22"/>
  <c r="OS36" i="22"/>
  <c r="OR36" i="22"/>
  <c r="OQ36" i="22"/>
  <c r="OO36" i="22"/>
  <c r="ON36" i="22"/>
  <c r="OM36" i="22"/>
  <c r="OL36" i="22"/>
  <c r="OK36" i="22"/>
  <c r="OJ36" i="22"/>
  <c r="OV17" i="22"/>
  <c r="OU17" i="22"/>
  <c r="OT17" i="22"/>
  <c r="OS17" i="22"/>
  <c r="OR17" i="22"/>
  <c r="OQ17" i="22"/>
  <c r="OO17" i="22"/>
  <c r="ON17" i="22"/>
  <c r="OM17" i="22"/>
  <c r="OL17" i="22"/>
  <c r="OK17" i="22"/>
  <c r="OJ17" i="22"/>
  <c r="OV35" i="22"/>
  <c r="OU35" i="22"/>
  <c r="OT35" i="22"/>
  <c r="OS35" i="22"/>
  <c r="OR35" i="22"/>
  <c r="OQ35" i="22"/>
  <c r="OO35" i="22"/>
  <c r="ON35" i="22"/>
  <c r="OM35" i="22"/>
  <c r="OL35" i="22"/>
  <c r="OK35" i="22"/>
  <c r="OJ35" i="22"/>
  <c r="OV31" i="22"/>
  <c r="OU31" i="22"/>
  <c r="OT31" i="22"/>
  <c r="OS31" i="22"/>
  <c r="OR31" i="22"/>
  <c r="OQ31" i="22"/>
  <c r="OO31" i="22"/>
  <c r="ON31" i="22"/>
  <c r="OM31" i="22"/>
  <c r="OL31" i="22"/>
  <c r="OK31" i="22"/>
  <c r="OJ31" i="22"/>
  <c r="OV34" i="22"/>
  <c r="OU34" i="22"/>
  <c r="OT34" i="22"/>
  <c r="OS34" i="22"/>
  <c r="OR34" i="22"/>
  <c r="OQ34" i="22"/>
  <c r="OO34" i="22"/>
  <c r="ON34" i="22"/>
  <c r="OM34" i="22"/>
  <c r="OL34" i="22"/>
  <c r="OK34" i="22"/>
  <c r="OJ34" i="22"/>
  <c r="OV30" i="22"/>
  <c r="OU30" i="22"/>
  <c r="OT30" i="22"/>
  <c r="OS30" i="22"/>
  <c r="OR30" i="22"/>
  <c r="OQ30" i="22"/>
  <c r="OO30" i="22"/>
  <c r="ON30" i="22"/>
  <c r="OM30" i="22"/>
  <c r="OL30" i="22"/>
  <c r="OK30" i="22"/>
  <c r="OJ30" i="22"/>
  <c r="OV26" i="22"/>
  <c r="OU26" i="22"/>
  <c r="OT26" i="22"/>
  <c r="OS26" i="22"/>
  <c r="OR26" i="22"/>
  <c r="OQ26" i="22"/>
  <c r="OO26" i="22"/>
  <c r="ON26" i="22"/>
  <c r="OM26" i="22"/>
  <c r="OL26" i="22"/>
  <c r="OK26" i="22"/>
  <c r="OJ26" i="22"/>
  <c r="OV32" i="22"/>
  <c r="OU32" i="22"/>
  <c r="OT32" i="22"/>
  <c r="OS32" i="22"/>
  <c r="OR32" i="22"/>
  <c r="OQ32" i="22"/>
  <c r="OO32" i="22"/>
  <c r="ON32" i="22"/>
  <c r="OM32" i="22"/>
  <c r="OL32" i="22"/>
  <c r="OK32" i="22"/>
  <c r="OJ32" i="22"/>
  <c r="OV24" i="22"/>
  <c r="OU24" i="22"/>
  <c r="OT24" i="22"/>
  <c r="OS24" i="22"/>
  <c r="OR24" i="22"/>
  <c r="OQ24" i="22"/>
  <c r="OO24" i="22"/>
  <c r="ON24" i="22"/>
  <c r="OM24" i="22"/>
  <c r="OL24" i="22"/>
  <c r="OK24" i="22"/>
  <c r="OJ24" i="22"/>
  <c r="OV33" i="22"/>
  <c r="OU33" i="22"/>
  <c r="OT33" i="22"/>
  <c r="OS33" i="22"/>
  <c r="OR33" i="22"/>
  <c r="OQ33" i="22"/>
  <c r="OO33" i="22"/>
  <c r="ON33" i="22"/>
  <c r="OM33" i="22"/>
  <c r="OL33" i="22"/>
  <c r="OK33" i="22"/>
  <c r="OJ33" i="22"/>
  <c r="OV9" i="22"/>
  <c r="OU9" i="22"/>
  <c r="OT9" i="22"/>
  <c r="OS9" i="22"/>
  <c r="OR9" i="22"/>
  <c r="OQ9" i="22"/>
  <c r="OO9" i="22"/>
  <c r="ON9" i="22"/>
  <c r="OM9" i="22"/>
  <c r="OL9" i="22"/>
  <c r="OK9" i="22"/>
  <c r="OJ9" i="22"/>
  <c r="OV20" i="22"/>
  <c r="OU20" i="22"/>
  <c r="OT20" i="22"/>
  <c r="OS20" i="22"/>
  <c r="OR20" i="22"/>
  <c r="OQ20" i="22"/>
  <c r="OO20" i="22"/>
  <c r="ON20" i="22"/>
  <c r="OM20" i="22"/>
  <c r="OL20" i="22"/>
  <c r="OK20" i="22"/>
  <c r="OJ20" i="22"/>
  <c r="OV14" i="22"/>
  <c r="OU14" i="22"/>
  <c r="OT14" i="22"/>
  <c r="OS14" i="22"/>
  <c r="OR14" i="22"/>
  <c r="OQ14" i="22"/>
  <c r="OO14" i="22"/>
  <c r="ON14" i="22"/>
  <c r="OM14" i="22"/>
  <c r="OL14" i="22"/>
  <c r="OK14" i="22"/>
  <c r="OJ14" i="22"/>
  <c r="OV12" i="22"/>
  <c r="OU12" i="22"/>
  <c r="OT12" i="22"/>
  <c r="OS12" i="22"/>
  <c r="OR12" i="22"/>
  <c r="OQ12" i="22"/>
  <c r="OO12" i="22"/>
  <c r="ON12" i="22"/>
  <c r="OM12" i="22"/>
  <c r="OL12" i="22"/>
  <c r="OK12" i="22"/>
  <c r="OJ12" i="22"/>
  <c r="OV16" i="22"/>
  <c r="OU16" i="22"/>
  <c r="OT16" i="22"/>
  <c r="OS16" i="22"/>
  <c r="OR16" i="22"/>
  <c r="OQ16" i="22"/>
  <c r="OO16" i="22"/>
  <c r="ON16" i="22"/>
  <c r="OM16" i="22"/>
  <c r="OL16" i="22"/>
  <c r="OK16" i="22"/>
  <c r="OJ16" i="22"/>
  <c r="OV18" i="22"/>
  <c r="OU18" i="22"/>
  <c r="OT18" i="22"/>
  <c r="OS18" i="22"/>
  <c r="OR18" i="22"/>
  <c r="OQ18" i="22"/>
  <c r="OO18" i="22"/>
  <c r="ON18" i="22"/>
  <c r="OM18" i="22"/>
  <c r="OL18" i="22"/>
  <c r="OK18" i="22"/>
  <c r="OJ18" i="22"/>
  <c r="OV23" i="22"/>
  <c r="OU23" i="22"/>
  <c r="OT23" i="22"/>
  <c r="OS23" i="22"/>
  <c r="OR23" i="22"/>
  <c r="OQ23" i="22"/>
  <c r="OO23" i="22"/>
  <c r="ON23" i="22"/>
  <c r="OM23" i="22"/>
  <c r="OL23" i="22"/>
  <c r="OK23" i="22"/>
  <c r="OJ23" i="22"/>
  <c r="OV21" i="22"/>
  <c r="OU21" i="22"/>
  <c r="OT21" i="22"/>
  <c r="OS21" i="22"/>
  <c r="OR21" i="22"/>
  <c r="OQ21" i="22"/>
  <c r="OO21" i="22"/>
  <c r="ON21" i="22"/>
  <c r="OM21" i="22"/>
  <c r="OL21" i="22"/>
  <c r="OK21" i="22"/>
  <c r="OJ21" i="22"/>
  <c r="OV15" i="22"/>
  <c r="OU15" i="22"/>
  <c r="OT15" i="22"/>
  <c r="OS15" i="22"/>
  <c r="OR15" i="22"/>
  <c r="OQ15" i="22"/>
  <c r="OO15" i="22"/>
  <c r="ON15" i="22"/>
  <c r="OM15" i="22"/>
  <c r="OL15" i="22"/>
  <c r="OK15" i="22"/>
  <c r="OJ15" i="22"/>
  <c r="OV13" i="22"/>
  <c r="OU13" i="22"/>
  <c r="OT13" i="22"/>
  <c r="OS13" i="22"/>
  <c r="OR13" i="22"/>
  <c r="OQ13" i="22"/>
  <c r="OO13" i="22"/>
  <c r="ON13" i="22"/>
  <c r="OM13" i="22"/>
  <c r="OL13" i="22"/>
  <c r="OK13" i="22"/>
  <c r="OJ13" i="22"/>
  <c r="OV11" i="22"/>
  <c r="OU11" i="22"/>
  <c r="OT11" i="22"/>
  <c r="OS11" i="22"/>
  <c r="OR11" i="22"/>
  <c r="OQ11" i="22"/>
  <c r="OO11" i="22"/>
  <c r="ON11" i="22"/>
  <c r="OM11" i="22"/>
  <c r="OL11" i="22"/>
  <c r="OK11" i="22"/>
  <c r="OJ11" i="22"/>
  <c r="OV10" i="22"/>
  <c r="OU10" i="22"/>
  <c r="OT10" i="22"/>
  <c r="OS10" i="22"/>
  <c r="OR10" i="22"/>
  <c r="OQ10" i="22"/>
  <c r="OO10" i="22"/>
  <c r="ON10" i="22"/>
  <c r="OM10" i="22"/>
  <c r="OL10" i="22"/>
  <c r="OK10" i="22"/>
  <c r="OJ10" i="22"/>
  <c r="OV22" i="22"/>
  <c r="OU22" i="22"/>
  <c r="OT22" i="22"/>
  <c r="OS22" i="22"/>
  <c r="OR22" i="22"/>
  <c r="OQ22" i="22"/>
  <c r="OO22" i="22"/>
  <c r="ON22" i="22"/>
  <c r="OM22" i="22"/>
  <c r="OL22" i="22"/>
  <c r="OK22" i="22"/>
  <c r="OJ22" i="22"/>
  <c r="OV7" i="22"/>
  <c r="OU7" i="22"/>
  <c r="OT7" i="22"/>
  <c r="OS7" i="22"/>
  <c r="OR7" i="22"/>
  <c r="OQ7" i="22"/>
  <c r="OO7" i="22"/>
  <c r="ON7" i="22"/>
  <c r="OM7" i="22"/>
  <c r="OL7" i="22"/>
  <c r="OK7" i="22"/>
  <c r="OJ7" i="22"/>
  <c r="OV8" i="22"/>
  <c r="OU8" i="22"/>
  <c r="OT8" i="22"/>
  <c r="OS8" i="22"/>
  <c r="OR8" i="22"/>
  <c r="OQ8" i="22"/>
  <c r="OO8" i="22"/>
  <c r="ON8" i="22"/>
  <c r="OM8" i="22"/>
  <c r="OL8" i="22"/>
  <c r="OK8" i="22"/>
  <c r="OJ8" i="22"/>
  <c r="OV6" i="22"/>
  <c r="OU6" i="22"/>
  <c r="OT6" i="22"/>
  <c r="OS6" i="22"/>
  <c r="OR6" i="22"/>
  <c r="OQ6" i="22"/>
  <c r="OO6" i="22"/>
  <c r="ON6" i="22"/>
  <c r="OM6" i="22"/>
  <c r="OL6" i="22"/>
  <c r="OK6" i="22"/>
  <c r="OJ6" i="22"/>
  <c r="OV5" i="22"/>
  <c r="OU5" i="22"/>
  <c r="OT5" i="22"/>
  <c r="OS5" i="22"/>
  <c r="OR5" i="22"/>
  <c r="OQ5" i="22"/>
  <c r="OO5" i="22"/>
  <c r="ON5" i="22"/>
  <c r="OM5" i="22"/>
  <c r="OL5" i="22"/>
  <c r="OK5" i="22"/>
  <c r="OJ5" i="22"/>
  <c r="OV4" i="22"/>
  <c r="OU4" i="22"/>
  <c r="OT4" i="22"/>
  <c r="OS4" i="22"/>
  <c r="OR4" i="22"/>
  <c r="OQ4" i="22"/>
  <c r="OO4" i="22"/>
  <c r="ON4" i="22"/>
  <c r="OM4" i="22"/>
  <c r="OL4" i="22"/>
  <c r="OK4" i="22"/>
  <c r="OJ4" i="22"/>
  <c r="NN25" i="22"/>
  <c r="NM25" i="22"/>
  <c r="NL25" i="22"/>
  <c r="NK25" i="22"/>
  <c r="NJ25" i="22"/>
  <c r="NI25" i="22"/>
  <c r="NG25" i="22"/>
  <c r="NF25" i="22"/>
  <c r="NE25" i="22"/>
  <c r="ND25" i="22"/>
  <c r="NC25" i="22"/>
  <c r="NB25" i="22"/>
  <c r="NN27" i="22"/>
  <c r="NM27" i="22"/>
  <c r="NL27" i="22"/>
  <c r="NK27" i="22"/>
  <c r="NJ27" i="22"/>
  <c r="NI27" i="22"/>
  <c r="NG27" i="22"/>
  <c r="NF27" i="22"/>
  <c r="NE27" i="22"/>
  <c r="ND27" i="22"/>
  <c r="NC27" i="22"/>
  <c r="NB27" i="22"/>
  <c r="NN29" i="22"/>
  <c r="NM29" i="22"/>
  <c r="NL29" i="22"/>
  <c r="NK29" i="22"/>
  <c r="NJ29" i="22"/>
  <c r="NI29" i="22"/>
  <c r="NG29" i="22"/>
  <c r="NF29" i="22"/>
  <c r="NE29" i="22"/>
  <c r="ND29" i="22"/>
  <c r="NC29" i="22"/>
  <c r="NB29" i="22"/>
  <c r="NN36" i="22"/>
  <c r="NM36" i="22"/>
  <c r="NL36" i="22"/>
  <c r="NK36" i="22"/>
  <c r="NJ36" i="22"/>
  <c r="NI36" i="22"/>
  <c r="NG36" i="22"/>
  <c r="NF36" i="22"/>
  <c r="NE36" i="22"/>
  <c r="ND36" i="22"/>
  <c r="NC36" i="22"/>
  <c r="NB36" i="22"/>
  <c r="NN17" i="22"/>
  <c r="NM17" i="22"/>
  <c r="NL17" i="22"/>
  <c r="NK17" i="22"/>
  <c r="NJ17" i="22"/>
  <c r="NI17" i="22"/>
  <c r="NG17" i="22"/>
  <c r="NF17" i="22"/>
  <c r="NE17" i="22"/>
  <c r="ND17" i="22"/>
  <c r="NC17" i="22"/>
  <c r="NB17" i="22"/>
  <c r="NN35" i="22"/>
  <c r="NM35" i="22"/>
  <c r="NL35" i="22"/>
  <c r="NK35" i="22"/>
  <c r="NJ35" i="22"/>
  <c r="NI35" i="22"/>
  <c r="NG35" i="22"/>
  <c r="NF35" i="22"/>
  <c r="NE35" i="22"/>
  <c r="ND35" i="22"/>
  <c r="NC35" i="22"/>
  <c r="NB35" i="22"/>
  <c r="NN31" i="22"/>
  <c r="NM31" i="22"/>
  <c r="NL31" i="22"/>
  <c r="NK31" i="22"/>
  <c r="NJ31" i="22"/>
  <c r="NI31" i="22"/>
  <c r="NG31" i="22"/>
  <c r="NF31" i="22"/>
  <c r="NE31" i="22"/>
  <c r="ND31" i="22"/>
  <c r="NC31" i="22"/>
  <c r="NB31" i="22"/>
  <c r="NN34" i="22"/>
  <c r="NM34" i="22"/>
  <c r="NL34" i="22"/>
  <c r="NK34" i="22"/>
  <c r="NJ34" i="22"/>
  <c r="NI34" i="22"/>
  <c r="NG34" i="22"/>
  <c r="NF34" i="22"/>
  <c r="NE34" i="22"/>
  <c r="ND34" i="22"/>
  <c r="NC34" i="22"/>
  <c r="NB34" i="22"/>
  <c r="NN30" i="22"/>
  <c r="NM30" i="22"/>
  <c r="NL30" i="22"/>
  <c r="NK30" i="22"/>
  <c r="NJ30" i="22"/>
  <c r="NI30" i="22"/>
  <c r="NG30" i="22"/>
  <c r="NF30" i="22"/>
  <c r="NE30" i="22"/>
  <c r="ND30" i="22"/>
  <c r="NC30" i="22"/>
  <c r="NB30" i="22"/>
  <c r="NN26" i="22"/>
  <c r="NM26" i="22"/>
  <c r="NL26" i="22"/>
  <c r="NK26" i="22"/>
  <c r="NJ26" i="22"/>
  <c r="NI26" i="22"/>
  <c r="NG26" i="22"/>
  <c r="NF26" i="22"/>
  <c r="NE26" i="22"/>
  <c r="ND26" i="22"/>
  <c r="NC26" i="22"/>
  <c r="NB26" i="22"/>
  <c r="NN32" i="22"/>
  <c r="NM32" i="22"/>
  <c r="NL32" i="22"/>
  <c r="NK32" i="22"/>
  <c r="NJ32" i="22"/>
  <c r="NI32" i="22"/>
  <c r="NG32" i="22"/>
  <c r="NF32" i="22"/>
  <c r="NE32" i="22"/>
  <c r="ND32" i="22"/>
  <c r="NC32" i="22"/>
  <c r="NB32" i="22"/>
  <c r="NN24" i="22"/>
  <c r="NM24" i="22"/>
  <c r="NL24" i="22"/>
  <c r="NK24" i="22"/>
  <c r="NJ24" i="22"/>
  <c r="NI24" i="22"/>
  <c r="NG24" i="22"/>
  <c r="NF24" i="22"/>
  <c r="NE24" i="22"/>
  <c r="ND24" i="22"/>
  <c r="NC24" i="22"/>
  <c r="NB24" i="22"/>
  <c r="NN33" i="22"/>
  <c r="NM33" i="22"/>
  <c r="NL33" i="22"/>
  <c r="NK33" i="22"/>
  <c r="NJ33" i="22"/>
  <c r="NI33" i="22"/>
  <c r="NG33" i="22"/>
  <c r="NF33" i="22"/>
  <c r="NE33" i="22"/>
  <c r="ND33" i="22"/>
  <c r="NC33" i="22"/>
  <c r="NB33" i="22"/>
  <c r="NN9" i="22"/>
  <c r="NM9" i="22"/>
  <c r="NL9" i="22"/>
  <c r="NK9" i="22"/>
  <c r="NJ9" i="22"/>
  <c r="NI9" i="22"/>
  <c r="NG9" i="22"/>
  <c r="NF9" i="22"/>
  <c r="NE9" i="22"/>
  <c r="ND9" i="22"/>
  <c r="NC9" i="22"/>
  <c r="NB9" i="22"/>
  <c r="NN20" i="22"/>
  <c r="NM20" i="22"/>
  <c r="NL20" i="22"/>
  <c r="NK20" i="22"/>
  <c r="NJ20" i="22"/>
  <c r="NI20" i="22"/>
  <c r="NG20" i="22"/>
  <c r="NF20" i="22"/>
  <c r="NE20" i="22"/>
  <c r="ND20" i="22"/>
  <c r="NC20" i="22"/>
  <c r="NB20" i="22"/>
  <c r="NN14" i="22"/>
  <c r="NM14" i="22"/>
  <c r="NL14" i="22"/>
  <c r="NK14" i="22"/>
  <c r="NJ14" i="22"/>
  <c r="NI14" i="22"/>
  <c r="NG14" i="22"/>
  <c r="NF14" i="22"/>
  <c r="NE14" i="22"/>
  <c r="ND14" i="22"/>
  <c r="NC14" i="22"/>
  <c r="NB14" i="22"/>
  <c r="NN12" i="22"/>
  <c r="NM12" i="22"/>
  <c r="NL12" i="22"/>
  <c r="NK12" i="22"/>
  <c r="NJ12" i="22"/>
  <c r="NI12" i="22"/>
  <c r="NG12" i="22"/>
  <c r="NF12" i="22"/>
  <c r="NE12" i="22"/>
  <c r="ND12" i="22"/>
  <c r="NC12" i="22"/>
  <c r="NB12" i="22"/>
  <c r="NN16" i="22"/>
  <c r="NM16" i="22"/>
  <c r="NL16" i="22"/>
  <c r="NK16" i="22"/>
  <c r="NJ16" i="22"/>
  <c r="NI16" i="22"/>
  <c r="NG16" i="22"/>
  <c r="NF16" i="22"/>
  <c r="NE16" i="22"/>
  <c r="ND16" i="22"/>
  <c r="NC16" i="22"/>
  <c r="NB16" i="22"/>
  <c r="NN18" i="22"/>
  <c r="NM18" i="22"/>
  <c r="NL18" i="22"/>
  <c r="NK18" i="22"/>
  <c r="NJ18" i="22"/>
  <c r="NI18" i="22"/>
  <c r="NG18" i="22"/>
  <c r="NF18" i="22"/>
  <c r="NE18" i="22"/>
  <c r="ND18" i="22"/>
  <c r="NC18" i="22"/>
  <c r="NB18" i="22"/>
  <c r="NN23" i="22"/>
  <c r="NM23" i="22"/>
  <c r="NL23" i="22"/>
  <c r="NK23" i="22"/>
  <c r="NJ23" i="22"/>
  <c r="NI23" i="22"/>
  <c r="NG23" i="22"/>
  <c r="NF23" i="22"/>
  <c r="NE23" i="22"/>
  <c r="ND23" i="22"/>
  <c r="NC23" i="22"/>
  <c r="NB23" i="22"/>
  <c r="NN21" i="22"/>
  <c r="NM21" i="22"/>
  <c r="NL21" i="22"/>
  <c r="NK21" i="22"/>
  <c r="NJ21" i="22"/>
  <c r="NI21" i="22"/>
  <c r="NG21" i="22"/>
  <c r="NF21" i="22"/>
  <c r="NE21" i="22"/>
  <c r="ND21" i="22"/>
  <c r="NC21" i="22"/>
  <c r="NB21" i="22"/>
  <c r="NN15" i="22"/>
  <c r="NM15" i="22"/>
  <c r="NL15" i="22"/>
  <c r="NK15" i="22"/>
  <c r="NJ15" i="22"/>
  <c r="NI15" i="22"/>
  <c r="NG15" i="22"/>
  <c r="NF15" i="22"/>
  <c r="NE15" i="22"/>
  <c r="ND15" i="22"/>
  <c r="NC15" i="22"/>
  <c r="NB15" i="22"/>
  <c r="NN13" i="22"/>
  <c r="NM13" i="22"/>
  <c r="NL13" i="22"/>
  <c r="NK13" i="22"/>
  <c r="NJ13" i="22"/>
  <c r="NI13" i="22"/>
  <c r="NG13" i="22"/>
  <c r="NF13" i="22"/>
  <c r="NE13" i="22"/>
  <c r="ND13" i="22"/>
  <c r="NC13" i="22"/>
  <c r="NB13" i="22"/>
  <c r="NN11" i="22"/>
  <c r="NM11" i="22"/>
  <c r="NL11" i="22"/>
  <c r="NK11" i="22"/>
  <c r="NJ11" i="22"/>
  <c r="NI11" i="22"/>
  <c r="NG11" i="22"/>
  <c r="NF11" i="22"/>
  <c r="NE11" i="22"/>
  <c r="ND11" i="22"/>
  <c r="NC11" i="22"/>
  <c r="NB11" i="22"/>
  <c r="NN10" i="22"/>
  <c r="NM10" i="22"/>
  <c r="NL10" i="22"/>
  <c r="NK10" i="22"/>
  <c r="NJ10" i="22"/>
  <c r="NI10" i="22"/>
  <c r="NG10" i="22"/>
  <c r="NF10" i="22"/>
  <c r="NE10" i="22"/>
  <c r="ND10" i="22"/>
  <c r="NC10" i="22"/>
  <c r="NB10" i="22"/>
  <c r="NN22" i="22"/>
  <c r="NM22" i="22"/>
  <c r="NL22" i="22"/>
  <c r="NK22" i="22"/>
  <c r="NJ22" i="22"/>
  <c r="NI22" i="22"/>
  <c r="NG22" i="22"/>
  <c r="NF22" i="22"/>
  <c r="NE22" i="22"/>
  <c r="ND22" i="22"/>
  <c r="NC22" i="22"/>
  <c r="NB22" i="22"/>
  <c r="NN7" i="22"/>
  <c r="NM7" i="22"/>
  <c r="NL7" i="22"/>
  <c r="NK7" i="22"/>
  <c r="NJ7" i="22"/>
  <c r="NI7" i="22"/>
  <c r="NG7" i="22"/>
  <c r="NF7" i="22"/>
  <c r="NE7" i="22"/>
  <c r="ND7" i="22"/>
  <c r="NC7" i="22"/>
  <c r="NB7" i="22"/>
  <c r="NN8" i="22"/>
  <c r="NM8" i="22"/>
  <c r="NL8" i="22"/>
  <c r="NK8" i="22"/>
  <c r="NJ8" i="22"/>
  <c r="NI8" i="22"/>
  <c r="NG8" i="22"/>
  <c r="NF8" i="22"/>
  <c r="NE8" i="22"/>
  <c r="ND8" i="22"/>
  <c r="NC8" i="22"/>
  <c r="NB8" i="22"/>
  <c r="NN6" i="22"/>
  <c r="NM6" i="22"/>
  <c r="NL6" i="22"/>
  <c r="NK6" i="22"/>
  <c r="NJ6" i="22"/>
  <c r="NI6" i="22"/>
  <c r="NG6" i="22"/>
  <c r="NF6" i="22"/>
  <c r="NE6" i="22"/>
  <c r="ND6" i="22"/>
  <c r="NC6" i="22"/>
  <c r="NB6" i="22"/>
  <c r="NN5" i="22"/>
  <c r="NM5" i="22"/>
  <c r="NL5" i="22"/>
  <c r="NK5" i="22"/>
  <c r="NJ5" i="22"/>
  <c r="NI5" i="22"/>
  <c r="NG5" i="22"/>
  <c r="NF5" i="22"/>
  <c r="NE5" i="22"/>
  <c r="ND5" i="22"/>
  <c r="NC5" i="22"/>
  <c r="NB5" i="22"/>
  <c r="NN4" i="22"/>
  <c r="NM4" i="22"/>
  <c r="NL4" i="22"/>
  <c r="NK4" i="22"/>
  <c r="NJ4" i="22"/>
  <c r="NI4" i="22"/>
  <c r="NG4" i="22"/>
  <c r="NF4" i="22"/>
  <c r="NE4" i="22"/>
  <c r="ND4" i="22"/>
  <c r="NC4" i="22"/>
  <c r="NB4" i="22"/>
  <c r="MF25" i="22"/>
  <c r="ME25" i="22"/>
  <c r="MD25" i="22"/>
  <c r="MC25" i="22"/>
  <c r="MB25" i="22"/>
  <c r="MA25" i="22"/>
  <c r="LY25" i="22"/>
  <c r="LX25" i="22"/>
  <c r="LW25" i="22"/>
  <c r="LV25" i="22"/>
  <c r="LU25" i="22"/>
  <c r="LT25" i="22"/>
  <c r="MF27" i="22"/>
  <c r="ME27" i="22"/>
  <c r="MD27" i="22"/>
  <c r="MC27" i="22"/>
  <c r="MB27" i="22"/>
  <c r="MA27" i="22"/>
  <c r="LY27" i="22"/>
  <c r="LX27" i="22"/>
  <c r="LW27" i="22"/>
  <c r="LV27" i="22"/>
  <c r="LU27" i="22"/>
  <c r="LT27" i="22"/>
  <c r="MF29" i="22"/>
  <c r="ME29" i="22"/>
  <c r="MD29" i="22"/>
  <c r="MC29" i="22"/>
  <c r="MB29" i="22"/>
  <c r="MA29" i="22"/>
  <c r="LY29" i="22"/>
  <c r="LX29" i="22"/>
  <c r="LW29" i="22"/>
  <c r="LV29" i="22"/>
  <c r="LU29" i="22"/>
  <c r="LT29" i="22"/>
  <c r="MF36" i="22"/>
  <c r="ME36" i="22"/>
  <c r="MD36" i="22"/>
  <c r="MC36" i="22"/>
  <c r="MB36" i="22"/>
  <c r="MA36" i="22"/>
  <c r="LY36" i="22"/>
  <c r="LX36" i="22"/>
  <c r="LW36" i="22"/>
  <c r="LV36" i="22"/>
  <c r="LU36" i="22"/>
  <c r="LT36" i="22"/>
  <c r="MF17" i="22"/>
  <c r="ME17" i="22"/>
  <c r="MD17" i="22"/>
  <c r="MC17" i="22"/>
  <c r="MB17" i="22"/>
  <c r="MA17" i="22"/>
  <c r="LY17" i="22"/>
  <c r="LX17" i="22"/>
  <c r="LW17" i="22"/>
  <c r="LV17" i="22"/>
  <c r="LU17" i="22"/>
  <c r="LT17" i="22"/>
  <c r="MF35" i="22"/>
  <c r="ME35" i="22"/>
  <c r="MD35" i="22"/>
  <c r="MC35" i="22"/>
  <c r="MB35" i="22"/>
  <c r="MA35" i="22"/>
  <c r="LY35" i="22"/>
  <c r="LX35" i="22"/>
  <c r="LW35" i="22"/>
  <c r="LV35" i="22"/>
  <c r="LU35" i="22"/>
  <c r="LT35" i="22"/>
  <c r="MF31" i="22"/>
  <c r="ME31" i="22"/>
  <c r="MD31" i="22"/>
  <c r="MC31" i="22"/>
  <c r="MB31" i="22"/>
  <c r="MA31" i="22"/>
  <c r="LY31" i="22"/>
  <c r="LX31" i="22"/>
  <c r="LW31" i="22"/>
  <c r="LV31" i="22"/>
  <c r="LU31" i="22"/>
  <c r="LT31" i="22"/>
  <c r="MF34" i="22"/>
  <c r="ME34" i="22"/>
  <c r="MD34" i="22"/>
  <c r="MC34" i="22"/>
  <c r="MB34" i="22"/>
  <c r="MA34" i="22"/>
  <c r="LY34" i="22"/>
  <c r="LX34" i="22"/>
  <c r="LW34" i="22"/>
  <c r="LV34" i="22"/>
  <c r="LU34" i="22"/>
  <c r="LT34" i="22"/>
  <c r="MF30" i="22"/>
  <c r="ME30" i="22"/>
  <c r="MD30" i="22"/>
  <c r="MC30" i="22"/>
  <c r="MB30" i="22"/>
  <c r="MA30" i="22"/>
  <c r="LY30" i="22"/>
  <c r="LX30" i="22"/>
  <c r="LW30" i="22"/>
  <c r="LV30" i="22"/>
  <c r="LU30" i="22"/>
  <c r="LT30" i="22"/>
  <c r="MF26" i="22"/>
  <c r="ME26" i="22"/>
  <c r="MD26" i="22"/>
  <c r="MC26" i="22"/>
  <c r="MB26" i="22"/>
  <c r="MA26" i="22"/>
  <c r="LY26" i="22"/>
  <c r="LX26" i="22"/>
  <c r="LW26" i="22"/>
  <c r="LV26" i="22"/>
  <c r="LU26" i="22"/>
  <c r="LT26" i="22"/>
  <c r="MF32" i="22"/>
  <c r="ME32" i="22"/>
  <c r="MD32" i="22"/>
  <c r="MC32" i="22"/>
  <c r="MB32" i="22"/>
  <c r="MA32" i="22"/>
  <c r="LY32" i="22"/>
  <c r="LX32" i="22"/>
  <c r="LW32" i="22"/>
  <c r="LV32" i="22"/>
  <c r="LU32" i="22"/>
  <c r="LT32" i="22"/>
  <c r="MF24" i="22"/>
  <c r="ME24" i="22"/>
  <c r="MD24" i="22"/>
  <c r="MC24" i="22"/>
  <c r="MB24" i="22"/>
  <c r="MA24" i="22"/>
  <c r="LY24" i="22"/>
  <c r="LX24" i="22"/>
  <c r="LW24" i="22"/>
  <c r="LV24" i="22"/>
  <c r="LU24" i="22"/>
  <c r="LT24" i="22"/>
  <c r="MF33" i="22"/>
  <c r="ME33" i="22"/>
  <c r="MD33" i="22"/>
  <c r="MC33" i="22"/>
  <c r="MB33" i="22"/>
  <c r="MA33" i="22"/>
  <c r="LY33" i="22"/>
  <c r="LX33" i="22"/>
  <c r="LW33" i="22"/>
  <c r="LV33" i="22"/>
  <c r="LU33" i="22"/>
  <c r="LT33" i="22"/>
  <c r="MF9" i="22"/>
  <c r="ME9" i="22"/>
  <c r="MD9" i="22"/>
  <c r="MC9" i="22"/>
  <c r="MB9" i="22"/>
  <c r="MA9" i="22"/>
  <c r="LY9" i="22"/>
  <c r="LX9" i="22"/>
  <c r="LW9" i="22"/>
  <c r="LV9" i="22"/>
  <c r="LU9" i="22"/>
  <c r="LT9" i="22"/>
  <c r="MF20" i="22"/>
  <c r="ME20" i="22"/>
  <c r="MD20" i="22"/>
  <c r="MC20" i="22"/>
  <c r="MB20" i="22"/>
  <c r="MA20" i="22"/>
  <c r="LY20" i="22"/>
  <c r="LX20" i="22"/>
  <c r="LW20" i="22"/>
  <c r="LV20" i="22"/>
  <c r="LU20" i="22"/>
  <c r="LT20" i="22"/>
  <c r="MF14" i="22"/>
  <c r="ME14" i="22"/>
  <c r="MD14" i="22"/>
  <c r="MC14" i="22"/>
  <c r="MB14" i="22"/>
  <c r="MA14" i="22"/>
  <c r="LY14" i="22"/>
  <c r="LX14" i="22"/>
  <c r="LW14" i="22"/>
  <c r="LV14" i="22"/>
  <c r="LU14" i="22"/>
  <c r="LT14" i="22"/>
  <c r="MF12" i="22"/>
  <c r="ME12" i="22"/>
  <c r="MD12" i="22"/>
  <c r="MC12" i="22"/>
  <c r="MB12" i="22"/>
  <c r="MA12" i="22"/>
  <c r="LY12" i="22"/>
  <c r="LX12" i="22"/>
  <c r="LW12" i="22"/>
  <c r="LV12" i="22"/>
  <c r="LU12" i="22"/>
  <c r="LT12" i="22"/>
  <c r="MF16" i="22"/>
  <c r="ME16" i="22"/>
  <c r="MD16" i="22"/>
  <c r="MC16" i="22"/>
  <c r="MB16" i="22"/>
  <c r="MA16" i="22"/>
  <c r="LY16" i="22"/>
  <c r="LX16" i="22"/>
  <c r="LW16" i="22"/>
  <c r="LV16" i="22"/>
  <c r="LU16" i="22"/>
  <c r="LT16" i="22"/>
  <c r="MF18" i="22"/>
  <c r="ME18" i="22"/>
  <c r="MD18" i="22"/>
  <c r="MC18" i="22"/>
  <c r="MB18" i="22"/>
  <c r="MA18" i="22"/>
  <c r="LY18" i="22"/>
  <c r="LX18" i="22"/>
  <c r="LW18" i="22"/>
  <c r="LV18" i="22"/>
  <c r="LU18" i="22"/>
  <c r="LT18" i="22"/>
  <c r="MF23" i="22"/>
  <c r="ME23" i="22"/>
  <c r="MD23" i="22"/>
  <c r="MC23" i="22"/>
  <c r="MB23" i="22"/>
  <c r="MA23" i="22"/>
  <c r="LY23" i="22"/>
  <c r="LX23" i="22"/>
  <c r="LW23" i="22"/>
  <c r="LV23" i="22"/>
  <c r="LU23" i="22"/>
  <c r="LT23" i="22"/>
  <c r="MF21" i="22"/>
  <c r="ME21" i="22"/>
  <c r="MD21" i="22"/>
  <c r="MC21" i="22"/>
  <c r="MB21" i="22"/>
  <c r="MA21" i="22"/>
  <c r="LY21" i="22"/>
  <c r="LX21" i="22"/>
  <c r="LW21" i="22"/>
  <c r="LV21" i="22"/>
  <c r="LU21" i="22"/>
  <c r="LT21" i="22"/>
  <c r="MF15" i="22"/>
  <c r="ME15" i="22"/>
  <c r="MD15" i="22"/>
  <c r="MC15" i="22"/>
  <c r="MB15" i="22"/>
  <c r="MA15" i="22"/>
  <c r="LY15" i="22"/>
  <c r="LX15" i="22"/>
  <c r="LW15" i="22"/>
  <c r="LV15" i="22"/>
  <c r="LU15" i="22"/>
  <c r="LT15" i="22"/>
  <c r="MF13" i="22"/>
  <c r="ME13" i="22"/>
  <c r="MD13" i="22"/>
  <c r="MC13" i="22"/>
  <c r="MB13" i="22"/>
  <c r="MA13" i="22"/>
  <c r="LY13" i="22"/>
  <c r="LX13" i="22"/>
  <c r="LW13" i="22"/>
  <c r="LV13" i="22"/>
  <c r="LU13" i="22"/>
  <c r="LT13" i="22"/>
  <c r="MF11" i="22"/>
  <c r="ME11" i="22"/>
  <c r="MD11" i="22"/>
  <c r="MC11" i="22"/>
  <c r="MB11" i="22"/>
  <c r="MA11" i="22"/>
  <c r="LY11" i="22"/>
  <c r="LX11" i="22"/>
  <c r="LW11" i="22"/>
  <c r="LV11" i="22"/>
  <c r="LU11" i="22"/>
  <c r="LT11" i="22"/>
  <c r="MF10" i="22"/>
  <c r="ME10" i="22"/>
  <c r="MD10" i="22"/>
  <c r="MC10" i="22"/>
  <c r="MB10" i="22"/>
  <c r="MA10" i="22"/>
  <c r="LY10" i="22"/>
  <c r="LX10" i="22"/>
  <c r="LW10" i="22"/>
  <c r="LV10" i="22"/>
  <c r="LU10" i="22"/>
  <c r="LT10" i="22"/>
  <c r="MF22" i="22"/>
  <c r="ME22" i="22"/>
  <c r="MD22" i="22"/>
  <c r="MC22" i="22"/>
  <c r="MB22" i="22"/>
  <c r="MA22" i="22"/>
  <c r="LY22" i="22"/>
  <c r="LX22" i="22"/>
  <c r="LW22" i="22"/>
  <c r="LV22" i="22"/>
  <c r="LU22" i="22"/>
  <c r="LT22" i="22"/>
  <c r="MF7" i="22"/>
  <c r="ME7" i="22"/>
  <c r="MD7" i="22"/>
  <c r="MC7" i="22"/>
  <c r="MB7" i="22"/>
  <c r="MA7" i="22"/>
  <c r="LY7" i="22"/>
  <c r="LX7" i="22"/>
  <c r="LW7" i="22"/>
  <c r="LV7" i="22"/>
  <c r="LU7" i="22"/>
  <c r="LT7" i="22"/>
  <c r="MF8" i="22"/>
  <c r="ME8" i="22"/>
  <c r="MD8" i="22"/>
  <c r="MC8" i="22"/>
  <c r="MB8" i="22"/>
  <c r="MA8" i="22"/>
  <c r="LY8" i="22"/>
  <c r="LX8" i="22"/>
  <c r="LW8" i="22"/>
  <c r="LV8" i="22"/>
  <c r="LU8" i="22"/>
  <c r="LT8" i="22"/>
  <c r="MF6" i="22"/>
  <c r="ME6" i="22"/>
  <c r="MD6" i="22"/>
  <c r="MC6" i="22"/>
  <c r="MB6" i="22"/>
  <c r="MA6" i="22"/>
  <c r="LY6" i="22"/>
  <c r="LX6" i="22"/>
  <c r="LW6" i="22"/>
  <c r="LV6" i="22"/>
  <c r="LU6" i="22"/>
  <c r="LT6" i="22"/>
  <c r="MF5" i="22"/>
  <c r="ME5" i="22"/>
  <c r="MD5" i="22"/>
  <c r="MC5" i="22"/>
  <c r="MB5" i="22"/>
  <c r="MA5" i="22"/>
  <c r="LY5" i="22"/>
  <c r="LX5" i="22"/>
  <c r="LW5" i="22"/>
  <c r="LV5" i="22"/>
  <c r="LU5" i="22"/>
  <c r="LT5" i="22"/>
  <c r="MF4" i="22"/>
  <c r="ME4" i="22"/>
  <c r="MD4" i="22"/>
  <c r="MC4" i="22"/>
  <c r="MB4" i="22"/>
  <c r="MA4" i="22"/>
  <c r="LY4" i="22"/>
  <c r="LX4" i="22"/>
  <c r="LW4" i="22"/>
  <c r="LV4" i="22"/>
  <c r="LU4" i="22"/>
  <c r="LT4" i="22"/>
  <c r="KX25" i="22"/>
  <c r="KW25" i="22"/>
  <c r="KV25" i="22"/>
  <c r="KU25" i="22"/>
  <c r="KT25" i="22"/>
  <c r="KS25" i="22"/>
  <c r="KQ25" i="22"/>
  <c r="KP25" i="22"/>
  <c r="KO25" i="22"/>
  <c r="KN25" i="22"/>
  <c r="KM25" i="22"/>
  <c r="KL25" i="22"/>
  <c r="KX27" i="22"/>
  <c r="KW27" i="22"/>
  <c r="KV27" i="22"/>
  <c r="KU27" i="22"/>
  <c r="KT27" i="22"/>
  <c r="KS27" i="22"/>
  <c r="KQ27" i="22"/>
  <c r="KP27" i="22"/>
  <c r="KO27" i="22"/>
  <c r="KN27" i="22"/>
  <c r="KM27" i="22"/>
  <c r="KL27" i="22"/>
  <c r="KX29" i="22"/>
  <c r="KW29" i="22"/>
  <c r="KV29" i="22"/>
  <c r="KU29" i="22"/>
  <c r="KT29" i="22"/>
  <c r="KS29" i="22"/>
  <c r="KQ29" i="22"/>
  <c r="KP29" i="22"/>
  <c r="KO29" i="22"/>
  <c r="KN29" i="22"/>
  <c r="KM29" i="22"/>
  <c r="KL29" i="22"/>
  <c r="KX36" i="22"/>
  <c r="KW36" i="22"/>
  <c r="KV36" i="22"/>
  <c r="KU36" i="22"/>
  <c r="KT36" i="22"/>
  <c r="KS36" i="22"/>
  <c r="KQ36" i="22"/>
  <c r="KP36" i="22"/>
  <c r="KO36" i="22"/>
  <c r="KN36" i="22"/>
  <c r="KM36" i="22"/>
  <c r="KL36" i="22"/>
  <c r="KX17" i="22"/>
  <c r="KW17" i="22"/>
  <c r="KV17" i="22"/>
  <c r="KU17" i="22"/>
  <c r="KT17" i="22"/>
  <c r="KS17" i="22"/>
  <c r="KQ17" i="22"/>
  <c r="KP17" i="22"/>
  <c r="KO17" i="22"/>
  <c r="KN17" i="22"/>
  <c r="KM17" i="22"/>
  <c r="KL17" i="22"/>
  <c r="KX35" i="22"/>
  <c r="KW35" i="22"/>
  <c r="KV35" i="22"/>
  <c r="KU35" i="22"/>
  <c r="KT35" i="22"/>
  <c r="KS35" i="22"/>
  <c r="KQ35" i="22"/>
  <c r="KP35" i="22"/>
  <c r="KO35" i="22"/>
  <c r="KN35" i="22"/>
  <c r="KM35" i="22"/>
  <c r="KL35" i="22"/>
  <c r="KX31" i="22"/>
  <c r="KW31" i="22"/>
  <c r="KV31" i="22"/>
  <c r="KU31" i="22"/>
  <c r="KT31" i="22"/>
  <c r="KS31" i="22"/>
  <c r="KQ31" i="22"/>
  <c r="KP31" i="22"/>
  <c r="KO31" i="22"/>
  <c r="KN31" i="22"/>
  <c r="KM31" i="22"/>
  <c r="KL31" i="22"/>
  <c r="KX34" i="22"/>
  <c r="KW34" i="22"/>
  <c r="KV34" i="22"/>
  <c r="KU34" i="22"/>
  <c r="KT34" i="22"/>
  <c r="KS34" i="22"/>
  <c r="KQ34" i="22"/>
  <c r="KP34" i="22"/>
  <c r="KO34" i="22"/>
  <c r="KN34" i="22"/>
  <c r="KM34" i="22"/>
  <c r="KL34" i="22"/>
  <c r="KX30" i="22"/>
  <c r="KW30" i="22"/>
  <c r="KV30" i="22"/>
  <c r="KU30" i="22"/>
  <c r="KT30" i="22"/>
  <c r="KS30" i="22"/>
  <c r="KQ30" i="22"/>
  <c r="KP30" i="22"/>
  <c r="KO30" i="22"/>
  <c r="KN30" i="22"/>
  <c r="KM30" i="22"/>
  <c r="KL30" i="22"/>
  <c r="KX26" i="22"/>
  <c r="KW26" i="22"/>
  <c r="KV26" i="22"/>
  <c r="KU26" i="22"/>
  <c r="KT26" i="22"/>
  <c r="KS26" i="22"/>
  <c r="KQ26" i="22"/>
  <c r="KP26" i="22"/>
  <c r="KO26" i="22"/>
  <c r="KN26" i="22"/>
  <c r="KM26" i="22"/>
  <c r="KL26" i="22"/>
  <c r="KX32" i="22"/>
  <c r="KW32" i="22"/>
  <c r="KV32" i="22"/>
  <c r="KU32" i="22"/>
  <c r="KT32" i="22"/>
  <c r="KS32" i="22"/>
  <c r="KQ32" i="22"/>
  <c r="KP32" i="22"/>
  <c r="KO32" i="22"/>
  <c r="KN32" i="22"/>
  <c r="KM32" i="22"/>
  <c r="KL32" i="22"/>
  <c r="KX24" i="22"/>
  <c r="KW24" i="22"/>
  <c r="KV24" i="22"/>
  <c r="KU24" i="22"/>
  <c r="KT24" i="22"/>
  <c r="KS24" i="22"/>
  <c r="KQ24" i="22"/>
  <c r="KP24" i="22"/>
  <c r="KO24" i="22"/>
  <c r="KN24" i="22"/>
  <c r="KM24" i="22"/>
  <c r="KL24" i="22"/>
  <c r="KX33" i="22"/>
  <c r="KW33" i="22"/>
  <c r="KV33" i="22"/>
  <c r="KU33" i="22"/>
  <c r="KT33" i="22"/>
  <c r="KS33" i="22"/>
  <c r="KQ33" i="22"/>
  <c r="KP33" i="22"/>
  <c r="KO33" i="22"/>
  <c r="KN33" i="22"/>
  <c r="KM33" i="22"/>
  <c r="KL33" i="22"/>
  <c r="KX9" i="22"/>
  <c r="KW9" i="22"/>
  <c r="KV9" i="22"/>
  <c r="KU9" i="22"/>
  <c r="KT9" i="22"/>
  <c r="KS9" i="22"/>
  <c r="KQ9" i="22"/>
  <c r="KP9" i="22"/>
  <c r="KO9" i="22"/>
  <c r="KN9" i="22"/>
  <c r="KM9" i="22"/>
  <c r="KL9" i="22"/>
  <c r="KX20" i="22"/>
  <c r="KW20" i="22"/>
  <c r="KV20" i="22"/>
  <c r="KU20" i="22"/>
  <c r="KT20" i="22"/>
  <c r="KS20" i="22"/>
  <c r="KQ20" i="22"/>
  <c r="KP20" i="22"/>
  <c r="KO20" i="22"/>
  <c r="KN20" i="22"/>
  <c r="KM20" i="22"/>
  <c r="KL20" i="22"/>
  <c r="KX14" i="22"/>
  <c r="KW14" i="22"/>
  <c r="KV14" i="22"/>
  <c r="KU14" i="22"/>
  <c r="KT14" i="22"/>
  <c r="KS14" i="22"/>
  <c r="KQ14" i="22"/>
  <c r="KP14" i="22"/>
  <c r="KO14" i="22"/>
  <c r="KN14" i="22"/>
  <c r="KM14" i="22"/>
  <c r="KL14" i="22"/>
  <c r="KX12" i="22"/>
  <c r="KW12" i="22"/>
  <c r="KV12" i="22"/>
  <c r="KU12" i="22"/>
  <c r="KT12" i="22"/>
  <c r="KS12" i="22"/>
  <c r="KQ12" i="22"/>
  <c r="KP12" i="22"/>
  <c r="KO12" i="22"/>
  <c r="KN12" i="22"/>
  <c r="KM12" i="22"/>
  <c r="KL12" i="22"/>
  <c r="KX16" i="22"/>
  <c r="KW16" i="22"/>
  <c r="KV16" i="22"/>
  <c r="KU16" i="22"/>
  <c r="KT16" i="22"/>
  <c r="KS16" i="22"/>
  <c r="KQ16" i="22"/>
  <c r="KP16" i="22"/>
  <c r="KO16" i="22"/>
  <c r="KN16" i="22"/>
  <c r="KM16" i="22"/>
  <c r="KL16" i="22"/>
  <c r="KX18" i="22"/>
  <c r="KW18" i="22"/>
  <c r="KV18" i="22"/>
  <c r="KU18" i="22"/>
  <c r="KT18" i="22"/>
  <c r="KS18" i="22"/>
  <c r="KQ18" i="22"/>
  <c r="KP18" i="22"/>
  <c r="KO18" i="22"/>
  <c r="KN18" i="22"/>
  <c r="KM18" i="22"/>
  <c r="KL18" i="22"/>
  <c r="KX23" i="22"/>
  <c r="KW23" i="22"/>
  <c r="KV23" i="22"/>
  <c r="KU23" i="22"/>
  <c r="KT23" i="22"/>
  <c r="KS23" i="22"/>
  <c r="KQ23" i="22"/>
  <c r="KP23" i="22"/>
  <c r="KO23" i="22"/>
  <c r="KN23" i="22"/>
  <c r="KM23" i="22"/>
  <c r="KL23" i="22"/>
  <c r="KX21" i="22"/>
  <c r="KW21" i="22"/>
  <c r="KV21" i="22"/>
  <c r="KU21" i="22"/>
  <c r="KT21" i="22"/>
  <c r="KS21" i="22"/>
  <c r="KQ21" i="22"/>
  <c r="KP21" i="22"/>
  <c r="KO21" i="22"/>
  <c r="KN21" i="22"/>
  <c r="KM21" i="22"/>
  <c r="KL21" i="22"/>
  <c r="KX15" i="22"/>
  <c r="KW15" i="22"/>
  <c r="KV15" i="22"/>
  <c r="KU15" i="22"/>
  <c r="KT15" i="22"/>
  <c r="KS15" i="22"/>
  <c r="KQ15" i="22"/>
  <c r="KP15" i="22"/>
  <c r="KO15" i="22"/>
  <c r="KN15" i="22"/>
  <c r="KM15" i="22"/>
  <c r="KL15" i="22"/>
  <c r="KX13" i="22"/>
  <c r="KW13" i="22"/>
  <c r="KV13" i="22"/>
  <c r="KU13" i="22"/>
  <c r="KT13" i="22"/>
  <c r="KS13" i="22"/>
  <c r="KQ13" i="22"/>
  <c r="KP13" i="22"/>
  <c r="KO13" i="22"/>
  <c r="KN13" i="22"/>
  <c r="KM13" i="22"/>
  <c r="KL13" i="22"/>
  <c r="KX11" i="22"/>
  <c r="KW11" i="22"/>
  <c r="KV11" i="22"/>
  <c r="KU11" i="22"/>
  <c r="KT11" i="22"/>
  <c r="KS11" i="22"/>
  <c r="KQ11" i="22"/>
  <c r="KP11" i="22"/>
  <c r="KO11" i="22"/>
  <c r="KN11" i="22"/>
  <c r="KM11" i="22"/>
  <c r="KL11" i="22"/>
  <c r="KX10" i="22"/>
  <c r="KW10" i="22"/>
  <c r="KV10" i="22"/>
  <c r="KU10" i="22"/>
  <c r="KT10" i="22"/>
  <c r="KS10" i="22"/>
  <c r="KQ10" i="22"/>
  <c r="KP10" i="22"/>
  <c r="KO10" i="22"/>
  <c r="KN10" i="22"/>
  <c r="KM10" i="22"/>
  <c r="KL10" i="22"/>
  <c r="KX22" i="22"/>
  <c r="KW22" i="22"/>
  <c r="KV22" i="22"/>
  <c r="KU22" i="22"/>
  <c r="KT22" i="22"/>
  <c r="KS22" i="22"/>
  <c r="KQ22" i="22"/>
  <c r="KP22" i="22"/>
  <c r="KO22" i="22"/>
  <c r="KN22" i="22"/>
  <c r="KM22" i="22"/>
  <c r="KL22" i="22"/>
  <c r="KX7" i="22"/>
  <c r="KW7" i="22"/>
  <c r="KV7" i="22"/>
  <c r="KU7" i="22"/>
  <c r="KT7" i="22"/>
  <c r="KS7" i="22"/>
  <c r="KQ7" i="22"/>
  <c r="KP7" i="22"/>
  <c r="KO7" i="22"/>
  <c r="KN7" i="22"/>
  <c r="KM7" i="22"/>
  <c r="KL7" i="22"/>
  <c r="KX8" i="22"/>
  <c r="KW8" i="22"/>
  <c r="KV8" i="22"/>
  <c r="KU8" i="22"/>
  <c r="KT8" i="22"/>
  <c r="KS8" i="22"/>
  <c r="KQ8" i="22"/>
  <c r="KP8" i="22"/>
  <c r="KO8" i="22"/>
  <c r="KN8" i="22"/>
  <c r="KM8" i="22"/>
  <c r="KL8" i="22"/>
  <c r="KX6" i="22"/>
  <c r="KW6" i="22"/>
  <c r="KV6" i="22"/>
  <c r="KU6" i="22"/>
  <c r="KT6" i="22"/>
  <c r="KS6" i="22"/>
  <c r="KQ6" i="22"/>
  <c r="KP6" i="22"/>
  <c r="KO6" i="22"/>
  <c r="KN6" i="22"/>
  <c r="KM6" i="22"/>
  <c r="KL6" i="22"/>
  <c r="KX5" i="22"/>
  <c r="KW5" i="22"/>
  <c r="KV5" i="22"/>
  <c r="KU5" i="22"/>
  <c r="KT5" i="22"/>
  <c r="KS5" i="22"/>
  <c r="KQ5" i="22"/>
  <c r="KP5" i="22"/>
  <c r="KO5" i="22"/>
  <c r="KN5" i="22"/>
  <c r="KM5" i="22"/>
  <c r="KL5" i="22"/>
  <c r="KX4" i="22"/>
  <c r="KW4" i="22"/>
  <c r="KV4" i="22"/>
  <c r="KU4" i="22"/>
  <c r="KT4" i="22"/>
  <c r="KS4" i="22"/>
  <c r="KQ4" i="22"/>
  <c r="KP4" i="22"/>
  <c r="KO4" i="22"/>
  <c r="KN4" i="22"/>
  <c r="KM4" i="22"/>
  <c r="KL4" i="22"/>
  <c r="JP25" i="22"/>
  <c r="JO25" i="22"/>
  <c r="JN25" i="22"/>
  <c r="JM25" i="22"/>
  <c r="JL25" i="22"/>
  <c r="JK25" i="22"/>
  <c r="JI25" i="22"/>
  <c r="JH25" i="22"/>
  <c r="JG25" i="22"/>
  <c r="JF25" i="22"/>
  <c r="JE25" i="22"/>
  <c r="JD25" i="22"/>
  <c r="JP27" i="22"/>
  <c r="JO27" i="22"/>
  <c r="JN27" i="22"/>
  <c r="JM27" i="22"/>
  <c r="JL27" i="22"/>
  <c r="JK27" i="22"/>
  <c r="JI27" i="22"/>
  <c r="JH27" i="22"/>
  <c r="JG27" i="22"/>
  <c r="JF27" i="22"/>
  <c r="JE27" i="22"/>
  <c r="JD27" i="22"/>
  <c r="JP29" i="22"/>
  <c r="JO29" i="22"/>
  <c r="JN29" i="22"/>
  <c r="JM29" i="22"/>
  <c r="JL29" i="22"/>
  <c r="JK29" i="22"/>
  <c r="JI29" i="22"/>
  <c r="JH29" i="22"/>
  <c r="JG29" i="22"/>
  <c r="JF29" i="22"/>
  <c r="JE29" i="22"/>
  <c r="JD29" i="22"/>
  <c r="JP36" i="22"/>
  <c r="JO36" i="22"/>
  <c r="JN36" i="22"/>
  <c r="JM36" i="22"/>
  <c r="JL36" i="22"/>
  <c r="JK36" i="22"/>
  <c r="JI36" i="22"/>
  <c r="JH36" i="22"/>
  <c r="JG36" i="22"/>
  <c r="JF36" i="22"/>
  <c r="JE36" i="22"/>
  <c r="JD36" i="22"/>
  <c r="JP17" i="22"/>
  <c r="JO17" i="22"/>
  <c r="JN17" i="22"/>
  <c r="JM17" i="22"/>
  <c r="JL17" i="22"/>
  <c r="JK17" i="22"/>
  <c r="JI17" i="22"/>
  <c r="JH17" i="22"/>
  <c r="JG17" i="22"/>
  <c r="JF17" i="22"/>
  <c r="JE17" i="22"/>
  <c r="JD17" i="22"/>
  <c r="JP35" i="22"/>
  <c r="JO35" i="22"/>
  <c r="JN35" i="22"/>
  <c r="JM35" i="22"/>
  <c r="JL35" i="22"/>
  <c r="JK35" i="22"/>
  <c r="JI35" i="22"/>
  <c r="JH35" i="22"/>
  <c r="JG35" i="22"/>
  <c r="JF35" i="22"/>
  <c r="JE35" i="22"/>
  <c r="JD35" i="22"/>
  <c r="JP31" i="22"/>
  <c r="JO31" i="22"/>
  <c r="JN31" i="22"/>
  <c r="JM31" i="22"/>
  <c r="JL31" i="22"/>
  <c r="JK31" i="22"/>
  <c r="JI31" i="22"/>
  <c r="JH31" i="22"/>
  <c r="JG31" i="22"/>
  <c r="JF31" i="22"/>
  <c r="JE31" i="22"/>
  <c r="JD31" i="22"/>
  <c r="JP34" i="22"/>
  <c r="JO34" i="22"/>
  <c r="JN34" i="22"/>
  <c r="JM34" i="22"/>
  <c r="JL34" i="22"/>
  <c r="JK34" i="22"/>
  <c r="JI34" i="22"/>
  <c r="JH34" i="22"/>
  <c r="JG34" i="22"/>
  <c r="JF34" i="22"/>
  <c r="JE34" i="22"/>
  <c r="JD34" i="22"/>
  <c r="JP30" i="22"/>
  <c r="JO30" i="22"/>
  <c r="JN30" i="22"/>
  <c r="JM30" i="22"/>
  <c r="JL30" i="22"/>
  <c r="JK30" i="22"/>
  <c r="JI30" i="22"/>
  <c r="JH30" i="22"/>
  <c r="JG30" i="22"/>
  <c r="JF30" i="22"/>
  <c r="JE30" i="22"/>
  <c r="JD30" i="22"/>
  <c r="JP26" i="22"/>
  <c r="JO26" i="22"/>
  <c r="JN26" i="22"/>
  <c r="JM26" i="22"/>
  <c r="JL26" i="22"/>
  <c r="JK26" i="22"/>
  <c r="JI26" i="22"/>
  <c r="JH26" i="22"/>
  <c r="JG26" i="22"/>
  <c r="JF26" i="22"/>
  <c r="JE26" i="22"/>
  <c r="JD26" i="22"/>
  <c r="JP32" i="22"/>
  <c r="JO32" i="22"/>
  <c r="JN32" i="22"/>
  <c r="JM32" i="22"/>
  <c r="JL32" i="22"/>
  <c r="JK32" i="22"/>
  <c r="JI32" i="22"/>
  <c r="JH32" i="22"/>
  <c r="JG32" i="22"/>
  <c r="JF32" i="22"/>
  <c r="JE32" i="22"/>
  <c r="JD32" i="22"/>
  <c r="JP24" i="22"/>
  <c r="JO24" i="22"/>
  <c r="JN24" i="22"/>
  <c r="JM24" i="22"/>
  <c r="JL24" i="22"/>
  <c r="JK24" i="22"/>
  <c r="JI24" i="22"/>
  <c r="JH24" i="22"/>
  <c r="JG24" i="22"/>
  <c r="JF24" i="22"/>
  <c r="JE24" i="22"/>
  <c r="JD24" i="22"/>
  <c r="JP33" i="22"/>
  <c r="JO33" i="22"/>
  <c r="JN33" i="22"/>
  <c r="JM33" i="22"/>
  <c r="JL33" i="22"/>
  <c r="JK33" i="22"/>
  <c r="JI33" i="22"/>
  <c r="JH33" i="22"/>
  <c r="JG33" i="22"/>
  <c r="JF33" i="22"/>
  <c r="JE33" i="22"/>
  <c r="JD33" i="22"/>
  <c r="JP9" i="22"/>
  <c r="JO9" i="22"/>
  <c r="JN9" i="22"/>
  <c r="JM9" i="22"/>
  <c r="JL9" i="22"/>
  <c r="JK9" i="22"/>
  <c r="JI9" i="22"/>
  <c r="JH9" i="22"/>
  <c r="JG9" i="22"/>
  <c r="JF9" i="22"/>
  <c r="JE9" i="22"/>
  <c r="JD9" i="22"/>
  <c r="JP20" i="22"/>
  <c r="JO20" i="22"/>
  <c r="JN20" i="22"/>
  <c r="JM20" i="22"/>
  <c r="JL20" i="22"/>
  <c r="JK20" i="22"/>
  <c r="JI20" i="22"/>
  <c r="JH20" i="22"/>
  <c r="JG20" i="22"/>
  <c r="JF20" i="22"/>
  <c r="JE20" i="22"/>
  <c r="JD20" i="22"/>
  <c r="JP14" i="22"/>
  <c r="JO14" i="22"/>
  <c r="JN14" i="22"/>
  <c r="JM14" i="22"/>
  <c r="JL14" i="22"/>
  <c r="JK14" i="22"/>
  <c r="JI14" i="22"/>
  <c r="JH14" i="22"/>
  <c r="JG14" i="22"/>
  <c r="JF14" i="22"/>
  <c r="JE14" i="22"/>
  <c r="JD14" i="22"/>
  <c r="JP12" i="22"/>
  <c r="JO12" i="22"/>
  <c r="JN12" i="22"/>
  <c r="JM12" i="22"/>
  <c r="JL12" i="22"/>
  <c r="JK12" i="22"/>
  <c r="JI12" i="22"/>
  <c r="JH12" i="22"/>
  <c r="JG12" i="22"/>
  <c r="JF12" i="22"/>
  <c r="JE12" i="22"/>
  <c r="JD12" i="22"/>
  <c r="JP16" i="22"/>
  <c r="JO16" i="22"/>
  <c r="JN16" i="22"/>
  <c r="JM16" i="22"/>
  <c r="JL16" i="22"/>
  <c r="JK16" i="22"/>
  <c r="JI16" i="22"/>
  <c r="JH16" i="22"/>
  <c r="JG16" i="22"/>
  <c r="JF16" i="22"/>
  <c r="JE16" i="22"/>
  <c r="JD16" i="22"/>
  <c r="JP18" i="22"/>
  <c r="JO18" i="22"/>
  <c r="JN18" i="22"/>
  <c r="JM18" i="22"/>
  <c r="JL18" i="22"/>
  <c r="JK18" i="22"/>
  <c r="JI18" i="22"/>
  <c r="JH18" i="22"/>
  <c r="JG18" i="22"/>
  <c r="JF18" i="22"/>
  <c r="JE18" i="22"/>
  <c r="JD18" i="22"/>
  <c r="JP23" i="22"/>
  <c r="JO23" i="22"/>
  <c r="JN23" i="22"/>
  <c r="JM23" i="22"/>
  <c r="JL23" i="22"/>
  <c r="JK23" i="22"/>
  <c r="JI23" i="22"/>
  <c r="JH23" i="22"/>
  <c r="JG23" i="22"/>
  <c r="JF23" i="22"/>
  <c r="JE23" i="22"/>
  <c r="JD23" i="22"/>
  <c r="JP21" i="22"/>
  <c r="JO21" i="22"/>
  <c r="JN21" i="22"/>
  <c r="JM21" i="22"/>
  <c r="JL21" i="22"/>
  <c r="JK21" i="22"/>
  <c r="JI21" i="22"/>
  <c r="JH21" i="22"/>
  <c r="JG21" i="22"/>
  <c r="JF21" i="22"/>
  <c r="JE21" i="22"/>
  <c r="JD21" i="22"/>
  <c r="JP15" i="22"/>
  <c r="JO15" i="22"/>
  <c r="JN15" i="22"/>
  <c r="JM15" i="22"/>
  <c r="JL15" i="22"/>
  <c r="JK15" i="22"/>
  <c r="JI15" i="22"/>
  <c r="JH15" i="22"/>
  <c r="JG15" i="22"/>
  <c r="JF15" i="22"/>
  <c r="JE15" i="22"/>
  <c r="JD15" i="22"/>
  <c r="JP13" i="22"/>
  <c r="JO13" i="22"/>
  <c r="JN13" i="22"/>
  <c r="JM13" i="22"/>
  <c r="JL13" i="22"/>
  <c r="JK13" i="22"/>
  <c r="JI13" i="22"/>
  <c r="JH13" i="22"/>
  <c r="JG13" i="22"/>
  <c r="JF13" i="22"/>
  <c r="JE13" i="22"/>
  <c r="JD13" i="22"/>
  <c r="JP11" i="22"/>
  <c r="JO11" i="22"/>
  <c r="JN11" i="22"/>
  <c r="JM11" i="22"/>
  <c r="JL11" i="22"/>
  <c r="JK11" i="22"/>
  <c r="JI11" i="22"/>
  <c r="JH11" i="22"/>
  <c r="JG11" i="22"/>
  <c r="JF11" i="22"/>
  <c r="JE11" i="22"/>
  <c r="JD11" i="22"/>
  <c r="JP10" i="22"/>
  <c r="JO10" i="22"/>
  <c r="JN10" i="22"/>
  <c r="JM10" i="22"/>
  <c r="JL10" i="22"/>
  <c r="JK10" i="22"/>
  <c r="JI10" i="22"/>
  <c r="JH10" i="22"/>
  <c r="JG10" i="22"/>
  <c r="JF10" i="22"/>
  <c r="JE10" i="22"/>
  <c r="JD10" i="22"/>
  <c r="JP22" i="22"/>
  <c r="JO22" i="22"/>
  <c r="JN22" i="22"/>
  <c r="JM22" i="22"/>
  <c r="JL22" i="22"/>
  <c r="JK22" i="22"/>
  <c r="JI22" i="22"/>
  <c r="JH22" i="22"/>
  <c r="JG22" i="22"/>
  <c r="JF22" i="22"/>
  <c r="JE22" i="22"/>
  <c r="JD22" i="22"/>
  <c r="JP7" i="22"/>
  <c r="JO7" i="22"/>
  <c r="JN7" i="22"/>
  <c r="JM7" i="22"/>
  <c r="JL7" i="22"/>
  <c r="JK7" i="22"/>
  <c r="JI7" i="22"/>
  <c r="JH7" i="22"/>
  <c r="JG7" i="22"/>
  <c r="JF7" i="22"/>
  <c r="JE7" i="22"/>
  <c r="JD7" i="22"/>
  <c r="JP8" i="22"/>
  <c r="JO8" i="22"/>
  <c r="JN8" i="22"/>
  <c r="JM8" i="22"/>
  <c r="JL8" i="22"/>
  <c r="JK8" i="22"/>
  <c r="JI8" i="22"/>
  <c r="JH8" i="22"/>
  <c r="JG8" i="22"/>
  <c r="JF8" i="22"/>
  <c r="JE8" i="22"/>
  <c r="JD8" i="22"/>
  <c r="JP6" i="22"/>
  <c r="JO6" i="22"/>
  <c r="JN6" i="22"/>
  <c r="JM6" i="22"/>
  <c r="JL6" i="22"/>
  <c r="JK6" i="22"/>
  <c r="JI6" i="22"/>
  <c r="JH6" i="22"/>
  <c r="JG6" i="22"/>
  <c r="JF6" i="22"/>
  <c r="JE6" i="22"/>
  <c r="JD6" i="22"/>
  <c r="JP5" i="22"/>
  <c r="JO5" i="22"/>
  <c r="JN5" i="22"/>
  <c r="JM5" i="22"/>
  <c r="JL5" i="22"/>
  <c r="JK5" i="22"/>
  <c r="JI5" i="22"/>
  <c r="JH5" i="22"/>
  <c r="JG5" i="22"/>
  <c r="JF5" i="22"/>
  <c r="JE5" i="22"/>
  <c r="JD5" i="22"/>
  <c r="JP4" i="22"/>
  <c r="JO4" i="22"/>
  <c r="JN4" i="22"/>
  <c r="JM4" i="22"/>
  <c r="JL4" i="22"/>
  <c r="JK4" i="22"/>
  <c r="JI4" i="22"/>
  <c r="JH4" i="22"/>
  <c r="JG4" i="22"/>
  <c r="JF4" i="22"/>
  <c r="JE4" i="22"/>
  <c r="JD4" i="22"/>
  <c r="IH25" i="22"/>
  <c r="IG25" i="22"/>
  <c r="IF25" i="22"/>
  <c r="IE25" i="22"/>
  <c r="ID25" i="22"/>
  <c r="IC25" i="22"/>
  <c r="IA25" i="22"/>
  <c r="HZ25" i="22"/>
  <c r="HY25" i="22"/>
  <c r="HX25" i="22"/>
  <c r="HW25" i="22"/>
  <c r="HV25" i="22"/>
  <c r="IH27" i="22"/>
  <c r="IG27" i="22"/>
  <c r="IF27" i="22"/>
  <c r="IE27" i="22"/>
  <c r="ID27" i="22"/>
  <c r="IC27" i="22"/>
  <c r="IA27" i="22"/>
  <c r="HZ27" i="22"/>
  <c r="HY27" i="22"/>
  <c r="HX27" i="22"/>
  <c r="HW27" i="22"/>
  <c r="HV27" i="22"/>
  <c r="IH29" i="22"/>
  <c r="IG29" i="22"/>
  <c r="IF29" i="22"/>
  <c r="IE29" i="22"/>
  <c r="ID29" i="22"/>
  <c r="IC29" i="22"/>
  <c r="IA29" i="22"/>
  <c r="HZ29" i="22"/>
  <c r="HY29" i="22"/>
  <c r="HX29" i="22"/>
  <c r="HW29" i="22"/>
  <c r="HV29" i="22"/>
  <c r="IH36" i="22"/>
  <c r="IG36" i="22"/>
  <c r="IF36" i="22"/>
  <c r="IE36" i="22"/>
  <c r="ID36" i="22"/>
  <c r="IC36" i="22"/>
  <c r="IA36" i="22"/>
  <c r="HZ36" i="22"/>
  <c r="HY36" i="22"/>
  <c r="HX36" i="22"/>
  <c r="HW36" i="22"/>
  <c r="HV36" i="22"/>
  <c r="IH17" i="22"/>
  <c r="IG17" i="22"/>
  <c r="IF17" i="22"/>
  <c r="IE17" i="22"/>
  <c r="ID17" i="22"/>
  <c r="IC17" i="22"/>
  <c r="IA17" i="22"/>
  <c r="HZ17" i="22"/>
  <c r="HY17" i="22"/>
  <c r="HX17" i="22"/>
  <c r="HW17" i="22"/>
  <c r="HV17" i="22"/>
  <c r="IH35" i="22"/>
  <c r="IG35" i="22"/>
  <c r="IF35" i="22"/>
  <c r="IE35" i="22"/>
  <c r="ID35" i="22"/>
  <c r="IC35" i="22"/>
  <c r="IA35" i="22"/>
  <c r="HZ35" i="22"/>
  <c r="HY35" i="22"/>
  <c r="HX35" i="22"/>
  <c r="HW35" i="22"/>
  <c r="HV35" i="22"/>
  <c r="IH31" i="22"/>
  <c r="IG31" i="22"/>
  <c r="IF31" i="22"/>
  <c r="IE31" i="22"/>
  <c r="ID31" i="22"/>
  <c r="IC31" i="22"/>
  <c r="IA31" i="22"/>
  <c r="HZ31" i="22"/>
  <c r="HY31" i="22"/>
  <c r="HX31" i="22"/>
  <c r="HW31" i="22"/>
  <c r="HV31" i="22"/>
  <c r="IH34" i="22"/>
  <c r="IG34" i="22"/>
  <c r="IF34" i="22"/>
  <c r="IE34" i="22"/>
  <c r="ID34" i="22"/>
  <c r="IC34" i="22"/>
  <c r="IA34" i="22"/>
  <c r="HZ34" i="22"/>
  <c r="HY34" i="22"/>
  <c r="HX34" i="22"/>
  <c r="HW34" i="22"/>
  <c r="HV34" i="22"/>
  <c r="IH30" i="22"/>
  <c r="IG30" i="22"/>
  <c r="IF30" i="22"/>
  <c r="IE30" i="22"/>
  <c r="ID30" i="22"/>
  <c r="IC30" i="22"/>
  <c r="IA30" i="22"/>
  <c r="HZ30" i="22"/>
  <c r="HY30" i="22"/>
  <c r="HX30" i="22"/>
  <c r="HW30" i="22"/>
  <c r="HV30" i="22"/>
  <c r="IH26" i="22"/>
  <c r="IG26" i="22"/>
  <c r="IF26" i="22"/>
  <c r="IE26" i="22"/>
  <c r="ID26" i="22"/>
  <c r="IC26" i="22"/>
  <c r="IA26" i="22"/>
  <c r="HZ26" i="22"/>
  <c r="HY26" i="22"/>
  <c r="HX26" i="22"/>
  <c r="HW26" i="22"/>
  <c r="HV26" i="22"/>
  <c r="IH32" i="22"/>
  <c r="IG32" i="22"/>
  <c r="IF32" i="22"/>
  <c r="IE32" i="22"/>
  <c r="ID32" i="22"/>
  <c r="IC32" i="22"/>
  <c r="IA32" i="22"/>
  <c r="HZ32" i="22"/>
  <c r="HY32" i="22"/>
  <c r="HX32" i="22"/>
  <c r="HW32" i="22"/>
  <c r="HV32" i="22"/>
  <c r="IH24" i="22"/>
  <c r="IG24" i="22"/>
  <c r="IF24" i="22"/>
  <c r="IE24" i="22"/>
  <c r="ID24" i="22"/>
  <c r="IC24" i="22"/>
  <c r="IA24" i="22"/>
  <c r="HZ24" i="22"/>
  <c r="HY24" i="22"/>
  <c r="HX24" i="22"/>
  <c r="HW24" i="22"/>
  <c r="HV24" i="22"/>
  <c r="IH33" i="22"/>
  <c r="IG33" i="22"/>
  <c r="IF33" i="22"/>
  <c r="IE33" i="22"/>
  <c r="ID33" i="22"/>
  <c r="IC33" i="22"/>
  <c r="IA33" i="22"/>
  <c r="HZ33" i="22"/>
  <c r="HY33" i="22"/>
  <c r="HX33" i="22"/>
  <c r="HW33" i="22"/>
  <c r="HV33" i="22"/>
  <c r="IH9" i="22"/>
  <c r="IG9" i="22"/>
  <c r="IF9" i="22"/>
  <c r="IE9" i="22"/>
  <c r="ID9" i="22"/>
  <c r="IC9" i="22"/>
  <c r="IA9" i="22"/>
  <c r="HZ9" i="22"/>
  <c r="HY9" i="22"/>
  <c r="HX9" i="22"/>
  <c r="HW9" i="22"/>
  <c r="HV9" i="22"/>
  <c r="IH20" i="22"/>
  <c r="IG20" i="22"/>
  <c r="IF20" i="22"/>
  <c r="IE20" i="22"/>
  <c r="ID20" i="22"/>
  <c r="IC20" i="22"/>
  <c r="IA20" i="22"/>
  <c r="HZ20" i="22"/>
  <c r="HY20" i="22"/>
  <c r="HX20" i="22"/>
  <c r="HW20" i="22"/>
  <c r="HV20" i="22"/>
  <c r="IH14" i="22"/>
  <c r="IG14" i="22"/>
  <c r="IF14" i="22"/>
  <c r="IE14" i="22"/>
  <c r="ID14" i="22"/>
  <c r="IC14" i="22"/>
  <c r="IA14" i="22"/>
  <c r="HZ14" i="22"/>
  <c r="HY14" i="22"/>
  <c r="HX14" i="22"/>
  <c r="HW14" i="22"/>
  <c r="HV14" i="22"/>
  <c r="IH12" i="22"/>
  <c r="IG12" i="22"/>
  <c r="IF12" i="22"/>
  <c r="IE12" i="22"/>
  <c r="ID12" i="22"/>
  <c r="IC12" i="22"/>
  <c r="IA12" i="22"/>
  <c r="HZ12" i="22"/>
  <c r="HY12" i="22"/>
  <c r="HX12" i="22"/>
  <c r="HW12" i="22"/>
  <c r="HV12" i="22"/>
  <c r="IH16" i="22"/>
  <c r="IG16" i="22"/>
  <c r="IF16" i="22"/>
  <c r="IE16" i="22"/>
  <c r="ID16" i="22"/>
  <c r="IC16" i="22"/>
  <c r="IA16" i="22"/>
  <c r="HZ16" i="22"/>
  <c r="HY16" i="22"/>
  <c r="HX16" i="22"/>
  <c r="HW16" i="22"/>
  <c r="HV16" i="22"/>
  <c r="IH18" i="22"/>
  <c r="IG18" i="22"/>
  <c r="IF18" i="22"/>
  <c r="IE18" i="22"/>
  <c r="ID18" i="22"/>
  <c r="IC18" i="22"/>
  <c r="IA18" i="22"/>
  <c r="HZ18" i="22"/>
  <c r="HY18" i="22"/>
  <c r="HX18" i="22"/>
  <c r="HW18" i="22"/>
  <c r="HV18" i="22"/>
  <c r="IH23" i="22"/>
  <c r="IG23" i="22"/>
  <c r="IF23" i="22"/>
  <c r="IE23" i="22"/>
  <c r="ID23" i="22"/>
  <c r="IC23" i="22"/>
  <c r="IA23" i="22"/>
  <c r="HZ23" i="22"/>
  <c r="HY23" i="22"/>
  <c r="HX23" i="22"/>
  <c r="HW23" i="22"/>
  <c r="HV23" i="22"/>
  <c r="IH21" i="22"/>
  <c r="IG21" i="22"/>
  <c r="IF21" i="22"/>
  <c r="IE21" i="22"/>
  <c r="ID21" i="22"/>
  <c r="IC21" i="22"/>
  <c r="IA21" i="22"/>
  <c r="HZ21" i="22"/>
  <c r="HY21" i="22"/>
  <c r="HX21" i="22"/>
  <c r="HW21" i="22"/>
  <c r="HV21" i="22"/>
  <c r="IH15" i="22"/>
  <c r="IG15" i="22"/>
  <c r="IF15" i="22"/>
  <c r="IE15" i="22"/>
  <c r="ID15" i="22"/>
  <c r="IC15" i="22"/>
  <c r="IA15" i="22"/>
  <c r="HZ15" i="22"/>
  <c r="HY15" i="22"/>
  <c r="HX15" i="22"/>
  <c r="HW15" i="22"/>
  <c r="HV15" i="22"/>
  <c r="IH13" i="22"/>
  <c r="IG13" i="22"/>
  <c r="IF13" i="22"/>
  <c r="IE13" i="22"/>
  <c r="ID13" i="22"/>
  <c r="IC13" i="22"/>
  <c r="IA13" i="22"/>
  <c r="HZ13" i="22"/>
  <c r="HY13" i="22"/>
  <c r="HX13" i="22"/>
  <c r="HW13" i="22"/>
  <c r="HV13" i="22"/>
  <c r="IH11" i="22"/>
  <c r="IG11" i="22"/>
  <c r="IF11" i="22"/>
  <c r="IE11" i="22"/>
  <c r="ID11" i="22"/>
  <c r="IC11" i="22"/>
  <c r="IA11" i="22"/>
  <c r="HZ11" i="22"/>
  <c r="HY11" i="22"/>
  <c r="HX11" i="22"/>
  <c r="HW11" i="22"/>
  <c r="HV11" i="22"/>
  <c r="IH10" i="22"/>
  <c r="IG10" i="22"/>
  <c r="IF10" i="22"/>
  <c r="IE10" i="22"/>
  <c r="ID10" i="22"/>
  <c r="IC10" i="22"/>
  <c r="IA10" i="22"/>
  <c r="HZ10" i="22"/>
  <c r="HY10" i="22"/>
  <c r="HX10" i="22"/>
  <c r="HW10" i="22"/>
  <c r="HV10" i="22"/>
  <c r="IH22" i="22"/>
  <c r="IG22" i="22"/>
  <c r="IF22" i="22"/>
  <c r="IE22" i="22"/>
  <c r="ID22" i="22"/>
  <c r="IC22" i="22"/>
  <c r="IA22" i="22"/>
  <c r="HZ22" i="22"/>
  <c r="HY22" i="22"/>
  <c r="HX22" i="22"/>
  <c r="HW22" i="22"/>
  <c r="HV22" i="22"/>
  <c r="IH7" i="22"/>
  <c r="IG7" i="22"/>
  <c r="IF7" i="22"/>
  <c r="IE7" i="22"/>
  <c r="ID7" i="22"/>
  <c r="IC7" i="22"/>
  <c r="IA7" i="22"/>
  <c r="HZ7" i="22"/>
  <c r="HY7" i="22"/>
  <c r="HX7" i="22"/>
  <c r="HW7" i="22"/>
  <c r="HV7" i="22"/>
  <c r="IH8" i="22"/>
  <c r="IG8" i="22"/>
  <c r="IF8" i="22"/>
  <c r="IE8" i="22"/>
  <c r="ID8" i="22"/>
  <c r="IC8" i="22"/>
  <c r="IA8" i="22"/>
  <c r="HZ8" i="22"/>
  <c r="HY8" i="22"/>
  <c r="HX8" i="22"/>
  <c r="HW8" i="22"/>
  <c r="HV8" i="22"/>
  <c r="IH6" i="22"/>
  <c r="IG6" i="22"/>
  <c r="IF6" i="22"/>
  <c r="IE6" i="22"/>
  <c r="ID6" i="22"/>
  <c r="IC6" i="22"/>
  <c r="IA6" i="22"/>
  <c r="HZ6" i="22"/>
  <c r="HY6" i="22"/>
  <c r="HX6" i="22"/>
  <c r="HW6" i="22"/>
  <c r="HV6" i="22"/>
  <c r="IH5" i="22"/>
  <c r="IG5" i="22"/>
  <c r="IF5" i="22"/>
  <c r="IE5" i="22"/>
  <c r="ID5" i="22"/>
  <c r="IC5" i="22"/>
  <c r="IA5" i="22"/>
  <c r="HZ5" i="22"/>
  <c r="HY5" i="22"/>
  <c r="HX5" i="22"/>
  <c r="HW5" i="22"/>
  <c r="HV5" i="22"/>
  <c r="IH4" i="22"/>
  <c r="IG4" i="22"/>
  <c r="IF4" i="22"/>
  <c r="IE4" i="22"/>
  <c r="ID4" i="22"/>
  <c r="IC4" i="22"/>
  <c r="IA4" i="22"/>
  <c r="HZ4" i="22"/>
  <c r="HY4" i="22"/>
  <c r="HX4" i="22"/>
  <c r="HW4" i="22"/>
  <c r="HV4" i="22"/>
  <c r="GZ25" i="22"/>
  <c r="GY25" i="22"/>
  <c r="GX25" i="22"/>
  <c r="GW25" i="22"/>
  <c r="GV25" i="22"/>
  <c r="GU25" i="22"/>
  <c r="GS25" i="22"/>
  <c r="GR25" i="22"/>
  <c r="GQ25" i="22"/>
  <c r="GP25" i="22"/>
  <c r="GO25" i="22"/>
  <c r="GN25" i="22"/>
  <c r="GZ27" i="22"/>
  <c r="GY27" i="22"/>
  <c r="GX27" i="22"/>
  <c r="GW27" i="22"/>
  <c r="GV27" i="22"/>
  <c r="GU27" i="22"/>
  <c r="GS27" i="22"/>
  <c r="GR27" i="22"/>
  <c r="GQ27" i="22"/>
  <c r="GP27" i="22"/>
  <c r="GO27" i="22"/>
  <c r="GN27" i="22"/>
  <c r="GZ29" i="22"/>
  <c r="GY29" i="22"/>
  <c r="GX29" i="22"/>
  <c r="GW29" i="22"/>
  <c r="GV29" i="22"/>
  <c r="GU29" i="22"/>
  <c r="GS29" i="22"/>
  <c r="GR29" i="22"/>
  <c r="GQ29" i="22"/>
  <c r="GP29" i="22"/>
  <c r="GO29" i="22"/>
  <c r="GN29" i="22"/>
  <c r="GZ36" i="22"/>
  <c r="GY36" i="22"/>
  <c r="GX36" i="22"/>
  <c r="GW36" i="22"/>
  <c r="GV36" i="22"/>
  <c r="GU36" i="22"/>
  <c r="GS36" i="22"/>
  <c r="GR36" i="22"/>
  <c r="GQ36" i="22"/>
  <c r="GP36" i="22"/>
  <c r="GO36" i="22"/>
  <c r="GN36" i="22"/>
  <c r="GZ17" i="22"/>
  <c r="GY17" i="22"/>
  <c r="GX17" i="22"/>
  <c r="GW17" i="22"/>
  <c r="GV17" i="22"/>
  <c r="GU17" i="22"/>
  <c r="GS17" i="22"/>
  <c r="GR17" i="22"/>
  <c r="GQ17" i="22"/>
  <c r="GP17" i="22"/>
  <c r="GO17" i="22"/>
  <c r="GN17" i="22"/>
  <c r="GZ35" i="22"/>
  <c r="GY35" i="22"/>
  <c r="GX35" i="22"/>
  <c r="GW35" i="22"/>
  <c r="GV35" i="22"/>
  <c r="GU35" i="22"/>
  <c r="GS35" i="22"/>
  <c r="GR35" i="22"/>
  <c r="GQ35" i="22"/>
  <c r="GP35" i="22"/>
  <c r="GO35" i="22"/>
  <c r="GN35" i="22"/>
  <c r="GZ31" i="22"/>
  <c r="GY31" i="22"/>
  <c r="GX31" i="22"/>
  <c r="GW31" i="22"/>
  <c r="GV31" i="22"/>
  <c r="GU31" i="22"/>
  <c r="GS31" i="22"/>
  <c r="GR31" i="22"/>
  <c r="GQ31" i="22"/>
  <c r="GP31" i="22"/>
  <c r="GO31" i="22"/>
  <c r="GN31" i="22"/>
  <c r="GZ34" i="22"/>
  <c r="GY34" i="22"/>
  <c r="GX34" i="22"/>
  <c r="GW34" i="22"/>
  <c r="GV34" i="22"/>
  <c r="GU34" i="22"/>
  <c r="GS34" i="22"/>
  <c r="GR34" i="22"/>
  <c r="GQ34" i="22"/>
  <c r="GP34" i="22"/>
  <c r="GO34" i="22"/>
  <c r="GN34" i="22"/>
  <c r="GZ30" i="22"/>
  <c r="GY30" i="22"/>
  <c r="GX30" i="22"/>
  <c r="GW30" i="22"/>
  <c r="GV30" i="22"/>
  <c r="GU30" i="22"/>
  <c r="GS30" i="22"/>
  <c r="GR30" i="22"/>
  <c r="GQ30" i="22"/>
  <c r="GP30" i="22"/>
  <c r="GO30" i="22"/>
  <c r="GN30" i="22"/>
  <c r="GZ26" i="22"/>
  <c r="GY26" i="22"/>
  <c r="GX26" i="22"/>
  <c r="GW26" i="22"/>
  <c r="GV26" i="22"/>
  <c r="GU26" i="22"/>
  <c r="GS26" i="22"/>
  <c r="GR26" i="22"/>
  <c r="GQ26" i="22"/>
  <c r="GP26" i="22"/>
  <c r="GO26" i="22"/>
  <c r="GN26" i="22"/>
  <c r="GZ32" i="22"/>
  <c r="GY32" i="22"/>
  <c r="GX32" i="22"/>
  <c r="GW32" i="22"/>
  <c r="GV32" i="22"/>
  <c r="GU32" i="22"/>
  <c r="GS32" i="22"/>
  <c r="GR32" i="22"/>
  <c r="GQ32" i="22"/>
  <c r="GP32" i="22"/>
  <c r="GO32" i="22"/>
  <c r="GN32" i="22"/>
  <c r="GZ24" i="22"/>
  <c r="GY24" i="22"/>
  <c r="GX24" i="22"/>
  <c r="GW24" i="22"/>
  <c r="GV24" i="22"/>
  <c r="GU24" i="22"/>
  <c r="GS24" i="22"/>
  <c r="GR24" i="22"/>
  <c r="GQ24" i="22"/>
  <c r="GP24" i="22"/>
  <c r="GO24" i="22"/>
  <c r="GN24" i="22"/>
  <c r="GZ33" i="22"/>
  <c r="GY33" i="22"/>
  <c r="GX33" i="22"/>
  <c r="GW33" i="22"/>
  <c r="GV33" i="22"/>
  <c r="GU33" i="22"/>
  <c r="GS33" i="22"/>
  <c r="GR33" i="22"/>
  <c r="GQ33" i="22"/>
  <c r="GP33" i="22"/>
  <c r="GO33" i="22"/>
  <c r="GN33" i="22"/>
  <c r="GZ9" i="22"/>
  <c r="GY9" i="22"/>
  <c r="GX9" i="22"/>
  <c r="GW9" i="22"/>
  <c r="GV9" i="22"/>
  <c r="GU9" i="22"/>
  <c r="GS9" i="22"/>
  <c r="GR9" i="22"/>
  <c r="GQ9" i="22"/>
  <c r="GP9" i="22"/>
  <c r="GO9" i="22"/>
  <c r="GN9" i="22"/>
  <c r="GZ20" i="22"/>
  <c r="GY20" i="22"/>
  <c r="GX20" i="22"/>
  <c r="GW20" i="22"/>
  <c r="GV20" i="22"/>
  <c r="GU20" i="22"/>
  <c r="GS20" i="22"/>
  <c r="GR20" i="22"/>
  <c r="GQ20" i="22"/>
  <c r="GP20" i="22"/>
  <c r="GO20" i="22"/>
  <c r="GN20" i="22"/>
  <c r="GZ14" i="22"/>
  <c r="GY14" i="22"/>
  <c r="GX14" i="22"/>
  <c r="GW14" i="22"/>
  <c r="GV14" i="22"/>
  <c r="GU14" i="22"/>
  <c r="GS14" i="22"/>
  <c r="GR14" i="22"/>
  <c r="GQ14" i="22"/>
  <c r="GP14" i="22"/>
  <c r="GO14" i="22"/>
  <c r="GN14" i="22"/>
  <c r="GZ12" i="22"/>
  <c r="GY12" i="22"/>
  <c r="GX12" i="22"/>
  <c r="GW12" i="22"/>
  <c r="GV12" i="22"/>
  <c r="GU12" i="22"/>
  <c r="GS12" i="22"/>
  <c r="GR12" i="22"/>
  <c r="GQ12" i="22"/>
  <c r="GP12" i="22"/>
  <c r="GO12" i="22"/>
  <c r="GN12" i="22"/>
  <c r="GZ16" i="22"/>
  <c r="GY16" i="22"/>
  <c r="GX16" i="22"/>
  <c r="GW16" i="22"/>
  <c r="GV16" i="22"/>
  <c r="GU16" i="22"/>
  <c r="GS16" i="22"/>
  <c r="GR16" i="22"/>
  <c r="GQ16" i="22"/>
  <c r="GP16" i="22"/>
  <c r="GO16" i="22"/>
  <c r="GN16" i="22"/>
  <c r="GZ18" i="22"/>
  <c r="GY18" i="22"/>
  <c r="GX18" i="22"/>
  <c r="GW18" i="22"/>
  <c r="GV18" i="22"/>
  <c r="GU18" i="22"/>
  <c r="GS18" i="22"/>
  <c r="GR18" i="22"/>
  <c r="GQ18" i="22"/>
  <c r="GP18" i="22"/>
  <c r="GO18" i="22"/>
  <c r="GN18" i="22"/>
  <c r="GZ23" i="22"/>
  <c r="GY23" i="22"/>
  <c r="GX23" i="22"/>
  <c r="GW23" i="22"/>
  <c r="GV23" i="22"/>
  <c r="GU23" i="22"/>
  <c r="GS23" i="22"/>
  <c r="GR23" i="22"/>
  <c r="GQ23" i="22"/>
  <c r="GP23" i="22"/>
  <c r="GO23" i="22"/>
  <c r="GN23" i="22"/>
  <c r="GZ21" i="22"/>
  <c r="GY21" i="22"/>
  <c r="GX21" i="22"/>
  <c r="GW21" i="22"/>
  <c r="GV21" i="22"/>
  <c r="GU21" i="22"/>
  <c r="GS21" i="22"/>
  <c r="GR21" i="22"/>
  <c r="GQ21" i="22"/>
  <c r="GP21" i="22"/>
  <c r="GO21" i="22"/>
  <c r="GN21" i="22"/>
  <c r="GZ15" i="22"/>
  <c r="GY15" i="22"/>
  <c r="GX15" i="22"/>
  <c r="GW15" i="22"/>
  <c r="GV15" i="22"/>
  <c r="GU15" i="22"/>
  <c r="GS15" i="22"/>
  <c r="GR15" i="22"/>
  <c r="GQ15" i="22"/>
  <c r="GP15" i="22"/>
  <c r="GO15" i="22"/>
  <c r="GN15" i="22"/>
  <c r="GZ13" i="22"/>
  <c r="GY13" i="22"/>
  <c r="GX13" i="22"/>
  <c r="GW13" i="22"/>
  <c r="GV13" i="22"/>
  <c r="GU13" i="22"/>
  <c r="GS13" i="22"/>
  <c r="GR13" i="22"/>
  <c r="GQ13" i="22"/>
  <c r="GP13" i="22"/>
  <c r="GO13" i="22"/>
  <c r="GN13" i="22"/>
  <c r="GZ11" i="22"/>
  <c r="GY11" i="22"/>
  <c r="GX11" i="22"/>
  <c r="GW11" i="22"/>
  <c r="GV11" i="22"/>
  <c r="GU11" i="22"/>
  <c r="GS11" i="22"/>
  <c r="GR11" i="22"/>
  <c r="GQ11" i="22"/>
  <c r="GP11" i="22"/>
  <c r="GO11" i="22"/>
  <c r="GN11" i="22"/>
  <c r="GZ10" i="22"/>
  <c r="GY10" i="22"/>
  <c r="GX10" i="22"/>
  <c r="GW10" i="22"/>
  <c r="GV10" i="22"/>
  <c r="GU10" i="22"/>
  <c r="GS10" i="22"/>
  <c r="GR10" i="22"/>
  <c r="GQ10" i="22"/>
  <c r="GP10" i="22"/>
  <c r="GO10" i="22"/>
  <c r="GN10" i="22"/>
  <c r="GZ22" i="22"/>
  <c r="GY22" i="22"/>
  <c r="GX22" i="22"/>
  <c r="GW22" i="22"/>
  <c r="GV22" i="22"/>
  <c r="GU22" i="22"/>
  <c r="GS22" i="22"/>
  <c r="GR22" i="22"/>
  <c r="GQ22" i="22"/>
  <c r="GP22" i="22"/>
  <c r="GO22" i="22"/>
  <c r="GN22" i="22"/>
  <c r="GZ7" i="22"/>
  <c r="GY7" i="22"/>
  <c r="GX7" i="22"/>
  <c r="GW7" i="22"/>
  <c r="GV7" i="22"/>
  <c r="GU7" i="22"/>
  <c r="GS7" i="22"/>
  <c r="GR7" i="22"/>
  <c r="GQ7" i="22"/>
  <c r="GP7" i="22"/>
  <c r="GO7" i="22"/>
  <c r="GN7" i="22"/>
  <c r="GZ8" i="22"/>
  <c r="GY8" i="22"/>
  <c r="GX8" i="22"/>
  <c r="GW8" i="22"/>
  <c r="GV8" i="22"/>
  <c r="GU8" i="22"/>
  <c r="GS8" i="22"/>
  <c r="GR8" i="22"/>
  <c r="GQ8" i="22"/>
  <c r="GP8" i="22"/>
  <c r="GO8" i="22"/>
  <c r="GN8" i="22"/>
  <c r="GZ6" i="22"/>
  <c r="GY6" i="22"/>
  <c r="GX6" i="22"/>
  <c r="GW6" i="22"/>
  <c r="GV6" i="22"/>
  <c r="GU6" i="22"/>
  <c r="GS6" i="22"/>
  <c r="GR6" i="22"/>
  <c r="GQ6" i="22"/>
  <c r="GP6" i="22"/>
  <c r="GO6" i="22"/>
  <c r="GN6" i="22"/>
  <c r="GZ5" i="22"/>
  <c r="GY5" i="22"/>
  <c r="GX5" i="22"/>
  <c r="GW5" i="22"/>
  <c r="GV5" i="22"/>
  <c r="GU5" i="22"/>
  <c r="GS5" i="22"/>
  <c r="GR5" i="22"/>
  <c r="GQ5" i="22"/>
  <c r="GP5" i="22"/>
  <c r="GO5" i="22"/>
  <c r="GN5" i="22"/>
  <c r="GZ4" i="22"/>
  <c r="GY4" i="22"/>
  <c r="GX4" i="22"/>
  <c r="GW4" i="22"/>
  <c r="GV4" i="22"/>
  <c r="GU4" i="22"/>
  <c r="GS4" i="22"/>
  <c r="GR4" i="22"/>
  <c r="GQ4" i="22"/>
  <c r="GP4" i="22"/>
  <c r="GO4" i="22"/>
  <c r="GN4" i="22"/>
  <c r="FR25" i="22"/>
  <c r="FQ25" i="22"/>
  <c r="FP25" i="22"/>
  <c r="FO25" i="22"/>
  <c r="FN25" i="22"/>
  <c r="FM25" i="22"/>
  <c r="FK25" i="22"/>
  <c r="FJ25" i="22"/>
  <c r="FI25" i="22"/>
  <c r="FH25" i="22"/>
  <c r="FG25" i="22"/>
  <c r="FF25" i="22"/>
  <c r="FR27" i="22"/>
  <c r="FQ27" i="22"/>
  <c r="FP27" i="22"/>
  <c r="FO27" i="22"/>
  <c r="FN27" i="22"/>
  <c r="FM27" i="22"/>
  <c r="FK27" i="22"/>
  <c r="FJ27" i="22"/>
  <c r="FI27" i="22"/>
  <c r="FH27" i="22"/>
  <c r="FG27" i="22"/>
  <c r="FF27" i="22"/>
  <c r="FR29" i="22"/>
  <c r="FQ29" i="22"/>
  <c r="FP29" i="22"/>
  <c r="FO29" i="22"/>
  <c r="FN29" i="22"/>
  <c r="FM29" i="22"/>
  <c r="FK29" i="22"/>
  <c r="FJ29" i="22"/>
  <c r="FI29" i="22"/>
  <c r="FH29" i="22"/>
  <c r="FG29" i="22"/>
  <c r="FF29" i="22"/>
  <c r="FR36" i="22"/>
  <c r="FQ36" i="22"/>
  <c r="FP36" i="22"/>
  <c r="FO36" i="22"/>
  <c r="FN36" i="22"/>
  <c r="FM36" i="22"/>
  <c r="FK36" i="22"/>
  <c r="FJ36" i="22"/>
  <c r="FI36" i="22"/>
  <c r="FH36" i="22"/>
  <c r="FG36" i="22"/>
  <c r="FF36" i="22"/>
  <c r="FR17" i="22"/>
  <c r="FQ17" i="22"/>
  <c r="FP17" i="22"/>
  <c r="FO17" i="22"/>
  <c r="FN17" i="22"/>
  <c r="FM17" i="22"/>
  <c r="FK17" i="22"/>
  <c r="FJ17" i="22"/>
  <c r="FI17" i="22"/>
  <c r="FH17" i="22"/>
  <c r="FG17" i="22"/>
  <c r="FF17" i="22"/>
  <c r="FR35" i="22"/>
  <c r="FQ35" i="22"/>
  <c r="FP35" i="22"/>
  <c r="FO35" i="22"/>
  <c r="FN35" i="22"/>
  <c r="FM35" i="22"/>
  <c r="FK35" i="22"/>
  <c r="FJ35" i="22"/>
  <c r="FI35" i="22"/>
  <c r="FH35" i="22"/>
  <c r="FG35" i="22"/>
  <c r="FF35" i="22"/>
  <c r="FR31" i="22"/>
  <c r="FQ31" i="22"/>
  <c r="FP31" i="22"/>
  <c r="FO31" i="22"/>
  <c r="FN31" i="22"/>
  <c r="FM31" i="22"/>
  <c r="FK31" i="22"/>
  <c r="FJ31" i="22"/>
  <c r="FI31" i="22"/>
  <c r="FH31" i="22"/>
  <c r="FG31" i="22"/>
  <c r="FF31" i="22"/>
  <c r="FR34" i="22"/>
  <c r="FQ34" i="22"/>
  <c r="FP34" i="22"/>
  <c r="FO34" i="22"/>
  <c r="FN34" i="22"/>
  <c r="FM34" i="22"/>
  <c r="FK34" i="22"/>
  <c r="FJ34" i="22"/>
  <c r="FI34" i="22"/>
  <c r="FH34" i="22"/>
  <c r="FG34" i="22"/>
  <c r="FF34" i="22"/>
  <c r="FR30" i="22"/>
  <c r="FQ30" i="22"/>
  <c r="FP30" i="22"/>
  <c r="FO30" i="22"/>
  <c r="FN30" i="22"/>
  <c r="FM30" i="22"/>
  <c r="FK30" i="22"/>
  <c r="FJ30" i="22"/>
  <c r="FI30" i="22"/>
  <c r="FH30" i="22"/>
  <c r="FG30" i="22"/>
  <c r="FF30" i="22"/>
  <c r="FR26" i="22"/>
  <c r="FQ26" i="22"/>
  <c r="FP26" i="22"/>
  <c r="FO26" i="22"/>
  <c r="FN26" i="22"/>
  <c r="FM26" i="22"/>
  <c r="FK26" i="22"/>
  <c r="FJ26" i="22"/>
  <c r="FI26" i="22"/>
  <c r="FH26" i="22"/>
  <c r="FG26" i="22"/>
  <c r="FF26" i="22"/>
  <c r="FR32" i="22"/>
  <c r="FQ32" i="22"/>
  <c r="FP32" i="22"/>
  <c r="FO32" i="22"/>
  <c r="FN32" i="22"/>
  <c r="FM32" i="22"/>
  <c r="FK32" i="22"/>
  <c r="FJ32" i="22"/>
  <c r="FI32" i="22"/>
  <c r="FH32" i="22"/>
  <c r="FG32" i="22"/>
  <c r="FF32" i="22"/>
  <c r="FR24" i="22"/>
  <c r="FQ24" i="22"/>
  <c r="FP24" i="22"/>
  <c r="FO24" i="22"/>
  <c r="FN24" i="22"/>
  <c r="FM24" i="22"/>
  <c r="FK24" i="22"/>
  <c r="FJ24" i="22"/>
  <c r="FI24" i="22"/>
  <c r="FH24" i="22"/>
  <c r="FG24" i="22"/>
  <c r="FF24" i="22"/>
  <c r="FR33" i="22"/>
  <c r="FQ33" i="22"/>
  <c r="FP33" i="22"/>
  <c r="FO33" i="22"/>
  <c r="FN33" i="22"/>
  <c r="FM33" i="22"/>
  <c r="FK33" i="22"/>
  <c r="FJ33" i="22"/>
  <c r="FI33" i="22"/>
  <c r="FH33" i="22"/>
  <c r="FG33" i="22"/>
  <c r="FF33" i="22"/>
  <c r="FR9" i="22"/>
  <c r="FQ9" i="22"/>
  <c r="FP9" i="22"/>
  <c r="FO9" i="22"/>
  <c r="FN9" i="22"/>
  <c r="FM9" i="22"/>
  <c r="FK9" i="22"/>
  <c r="FJ9" i="22"/>
  <c r="FI9" i="22"/>
  <c r="FH9" i="22"/>
  <c r="FG9" i="22"/>
  <c r="FF9" i="22"/>
  <c r="FR20" i="22"/>
  <c r="FQ20" i="22"/>
  <c r="FP20" i="22"/>
  <c r="FO20" i="22"/>
  <c r="FN20" i="22"/>
  <c r="FM20" i="22"/>
  <c r="FK20" i="22"/>
  <c r="FJ20" i="22"/>
  <c r="FI20" i="22"/>
  <c r="FH20" i="22"/>
  <c r="FG20" i="22"/>
  <c r="FF20" i="22"/>
  <c r="FR14" i="22"/>
  <c r="FQ14" i="22"/>
  <c r="FP14" i="22"/>
  <c r="FO14" i="22"/>
  <c r="FN14" i="22"/>
  <c r="FM14" i="22"/>
  <c r="FK14" i="22"/>
  <c r="FJ14" i="22"/>
  <c r="FI14" i="22"/>
  <c r="FH14" i="22"/>
  <c r="FG14" i="22"/>
  <c r="FF14" i="22"/>
  <c r="FR12" i="22"/>
  <c r="FQ12" i="22"/>
  <c r="FP12" i="22"/>
  <c r="FO12" i="22"/>
  <c r="FN12" i="22"/>
  <c r="FM12" i="22"/>
  <c r="FK12" i="22"/>
  <c r="FJ12" i="22"/>
  <c r="FI12" i="22"/>
  <c r="FH12" i="22"/>
  <c r="FG12" i="22"/>
  <c r="FF12" i="22"/>
  <c r="FR16" i="22"/>
  <c r="FQ16" i="22"/>
  <c r="FP16" i="22"/>
  <c r="FO16" i="22"/>
  <c r="FN16" i="22"/>
  <c r="FM16" i="22"/>
  <c r="FK16" i="22"/>
  <c r="FJ16" i="22"/>
  <c r="FI16" i="22"/>
  <c r="FH16" i="22"/>
  <c r="FG16" i="22"/>
  <c r="FF16" i="22"/>
  <c r="FR18" i="22"/>
  <c r="FQ18" i="22"/>
  <c r="FP18" i="22"/>
  <c r="FO18" i="22"/>
  <c r="FN18" i="22"/>
  <c r="FM18" i="22"/>
  <c r="FK18" i="22"/>
  <c r="FJ18" i="22"/>
  <c r="FI18" i="22"/>
  <c r="FH18" i="22"/>
  <c r="FG18" i="22"/>
  <c r="FF18" i="22"/>
  <c r="FR23" i="22"/>
  <c r="FQ23" i="22"/>
  <c r="FP23" i="22"/>
  <c r="FO23" i="22"/>
  <c r="FN23" i="22"/>
  <c r="FM23" i="22"/>
  <c r="FK23" i="22"/>
  <c r="FJ23" i="22"/>
  <c r="FI23" i="22"/>
  <c r="FH23" i="22"/>
  <c r="FG23" i="22"/>
  <c r="FF23" i="22"/>
  <c r="FR21" i="22"/>
  <c r="FQ21" i="22"/>
  <c r="FP21" i="22"/>
  <c r="FO21" i="22"/>
  <c r="FN21" i="22"/>
  <c r="FM21" i="22"/>
  <c r="FK21" i="22"/>
  <c r="FJ21" i="22"/>
  <c r="FI21" i="22"/>
  <c r="FH21" i="22"/>
  <c r="FG21" i="22"/>
  <c r="FF21" i="22"/>
  <c r="FR15" i="22"/>
  <c r="FQ15" i="22"/>
  <c r="FP15" i="22"/>
  <c r="FO15" i="22"/>
  <c r="FN15" i="22"/>
  <c r="FM15" i="22"/>
  <c r="FK15" i="22"/>
  <c r="FJ15" i="22"/>
  <c r="FI15" i="22"/>
  <c r="FH15" i="22"/>
  <c r="FG15" i="22"/>
  <c r="FF15" i="22"/>
  <c r="FR13" i="22"/>
  <c r="FQ13" i="22"/>
  <c r="FP13" i="22"/>
  <c r="FO13" i="22"/>
  <c r="FN13" i="22"/>
  <c r="FM13" i="22"/>
  <c r="FK13" i="22"/>
  <c r="FJ13" i="22"/>
  <c r="FI13" i="22"/>
  <c r="FH13" i="22"/>
  <c r="FG13" i="22"/>
  <c r="FF13" i="22"/>
  <c r="FR11" i="22"/>
  <c r="FQ11" i="22"/>
  <c r="FP11" i="22"/>
  <c r="FO11" i="22"/>
  <c r="FN11" i="22"/>
  <c r="FM11" i="22"/>
  <c r="FK11" i="22"/>
  <c r="FJ11" i="22"/>
  <c r="FI11" i="22"/>
  <c r="FH11" i="22"/>
  <c r="FG11" i="22"/>
  <c r="FF11" i="22"/>
  <c r="FR10" i="22"/>
  <c r="FQ10" i="22"/>
  <c r="FP10" i="22"/>
  <c r="FO10" i="22"/>
  <c r="FN10" i="22"/>
  <c r="FM10" i="22"/>
  <c r="FK10" i="22"/>
  <c r="FJ10" i="22"/>
  <c r="FI10" i="22"/>
  <c r="FH10" i="22"/>
  <c r="FG10" i="22"/>
  <c r="FF10" i="22"/>
  <c r="FR22" i="22"/>
  <c r="FQ22" i="22"/>
  <c r="FP22" i="22"/>
  <c r="FO22" i="22"/>
  <c r="FN22" i="22"/>
  <c r="FM22" i="22"/>
  <c r="FK22" i="22"/>
  <c r="FJ22" i="22"/>
  <c r="FI22" i="22"/>
  <c r="FH22" i="22"/>
  <c r="FG22" i="22"/>
  <c r="FF22" i="22"/>
  <c r="FR7" i="22"/>
  <c r="FQ7" i="22"/>
  <c r="FP7" i="22"/>
  <c r="FO7" i="22"/>
  <c r="FN7" i="22"/>
  <c r="FM7" i="22"/>
  <c r="FK7" i="22"/>
  <c r="FJ7" i="22"/>
  <c r="FI7" i="22"/>
  <c r="FH7" i="22"/>
  <c r="FG7" i="22"/>
  <c r="FF7" i="22"/>
  <c r="FR8" i="22"/>
  <c r="FQ8" i="22"/>
  <c r="FP8" i="22"/>
  <c r="FO8" i="22"/>
  <c r="FN8" i="22"/>
  <c r="FM8" i="22"/>
  <c r="FK8" i="22"/>
  <c r="FJ8" i="22"/>
  <c r="FI8" i="22"/>
  <c r="FH8" i="22"/>
  <c r="FG8" i="22"/>
  <c r="FF8" i="22"/>
  <c r="FR6" i="22"/>
  <c r="FQ6" i="22"/>
  <c r="FP6" i="22"/>
  <c r="FO6" i="22"/>
  <c r="FN6" i="22"/>
  <c r="FM6" i="22"/>
  <c r="FK6" i="22"/>
  <c r="FJ6" i="22"/>
  <c r="FI6" i="22"/>
  <c r="FH6" i="22"/>
  <c r="FG6" i="22"/>
  <c r="FF6" i="22"/>
  <c r="FR5" i="22"/>
  <c r="FQ5" i="22"/>
  <c r="FP5" i="22"/>
  <c r="FO5" i="22"/>
  <c r="FN5" i="22"/>
  <c r="FM5" i="22"/>
  <c r="FK5" i="22"/>
  <c r="FJ5" i="22"/>
  <c r="FI5" i="22"/>
  <c r="FH5" i="22"/>
  <c r="FG5" i="22"/>
  <c r="FF5" i="22"/>
  <c r="FR4" i="22"/>
  <c r="FQ4" i="22"/>
  <c r="FP4" i="22"/>
  <c r="FO4" i="22"/>
  <c r="FN4" i="22"/>
  <c r="FM4" i="22"/>
  <c r="FK4" i="22"/>
  <c r="FJ4" i="22"/>
  <c r="FI4" i="22"/>
  <c r="FH4" i="22"/>
  <c r="FG4" i="22"/>
  <c r="FF4" i="22"/>
  <c r="EJ25" i="22"/>
  <c r="EI25" i="22"/>
  <c r="EH25" i="22"/>
  <c r="EG25" i="22"/>
  <c r="EF25" i="22"/>
  <c r="EE25" i="22"/>
  <c r="EC25" i="22"/>
  <c r="EB25" i="22"/>
  <c r="EA25" i="22"/>
  <c r="DZ25" i="22"/>
  <c r="DY25" i="22"/>
  <c r="DX25" i="22"/>
  <c r="EJ27" i="22"/>
  <c r="EI27" i="22"/>
  <c r="EH27" i="22"/>
  <c r="EG27" i="22"/>
  <c r="EF27" i="22"/>
  <c r="EE27" i="22"/>
  <c r="EC27" i="22"/>
  <c r="EB27" i="22"/>
  <c r="EA27" i="22"/>
  <c r="DZ27" i="22"/>
  <c r="DY27" i="22"/>
  <c r="DX27" i="22"/>
  <c r="EJ29" i="22"/>
  <c r="EI29" i="22"/>
  <c r="EH29" i="22"/>
  <c r="EG29" i="22"/>
  <c r="EF29" i="22"/>
  <c r="EE29" i="22"/>
  <c r="EC29" i="22"/>
  <c r="EB29" i="22"/>
  <c r="EA29" i="22"/>
  <c r="DZ29" i="22"/>
  <c r="DY29" i="22"/>
  <c r="DX29" i="22"/>
  <c r="EJ36" i="22"/>
  <c r="EI36" i="22"/>
  <c r="EH36" i="22"/>
  <c r="EG36" i="22"/>
  <c r="EF36" i="22"/>
  <c r="EE36" i="22"/>
  <c r="EC36" i="22"/>
  <c r="EB36" i="22"/>
  <c r="EA36" i="22"/>
  <c r="DZ36" i="22"/>
  <c r="DY36" i="22"/>
  <c r="DX36" i="22"/>
  <c r="EJ17" i="22"/>
  <c r="EI17" i="22"/>
  <c r="EH17" i="22"/>
  <c r="EG17" i="22"/>
  <c r="EF17" i="22"/>
  <c r="EE17" i="22"/>
  <c r="EC17" i="22"/>
  <c r="EB17" i="22"/>
  <c r="EA17" i="22"/>
  <c r="DZ17" i="22"/>
  <c r="DY17" i="22"/>
  <c r="DX17" i="22"/>
  <c r="EJ35" i="22"/>
  <c r="EI35" i="22"/>
  <c r="EH35" i="22"/>
  <c r="EG35" i="22"/>
  <c r="EF35" i="22"/>
  <c r="EE35" i="22"/>
  <c r="EC35" i="22"/>
  <c r="EB35" i="22"/>
  <c r="EA35" i="22"/>
  <c r="DZ35" i="22"/>
  <c r="DY35" i="22"/>
  <c r="DX35" i="22"/>
  <c r="EJ31" i="22"/>
  <c r="EI31" i="22"/>
  <c r="EH31" i="22"/>
  <c r="EG31" i="22"/>
  <c r="EF31" i="22"/>
  <c r="EE31" i="22"/>
  <c r="EC31" i="22"/>
  <c r="EB31" i="22"/>
  <c r="EA31" i="22"/>
  <c r="DZ31" i="22"/>
  <c r="DY31" i="22"/>
  <c r="DX31" i="22"/>
  <c r="EJ34" i="22"/>
  <c r="EI34" i="22"/>
  <c r="EH34" i="22"/>
  <c r="EG34" i="22"/>
  <c r="EF34" i="22"/>
  <c r="EE34" i="22"/>
  <c r="EC34" i="22"/>
  <c r="EB34" i="22"/>
  <c r="EA34" i="22"/>
  <c r="DZ34" i="22"/>
  <c r="DY34" i="22"/>
  <c r="DX34" i="22"/>
  <c r="EJ30" i="22"/>
  <c r="EI30" i="22"/>
  <c r="EH30" i="22"/>
  <c r="EG30" i="22"/>
  <c r="EF30" i="22"/>
  <c r="EE30" i="22"/>
  <c r="EC30" i="22"/>
  <c r="EB30" i="22"/>
  <c r="EA30" i="22"/>
  <c r="DZ30" i="22"/>
  <c r="DY30" i="22"/>
  <c r="DX30" i="22"/>
  <c r="EJ26" i="22"/>
  <c r="EI26" i="22"/>
  <c r="EH26" i="22"/>
  <c r="EG26" i="22"/>
  <c r="EF26" i="22"/>
  <c r="EE26" i="22"/>
  <c r="EC26" i="22"/>
  <c r="EB26" i="22"/>
  <c r="EA26" i="22"/>
  <c r="DZ26" i="22"/>
  <c r="DY26" i="22"/>
  <c r="DX26" i="22"/>
  <c r="EJ32" i="22"/>
  <c r="EI32" i="22"/>
  <c r="EH32" i="22"/>
  <c r="EG32" i="22"/>
  <c r="EF32" i="22"/>
  <c r="EE32" i="22"/>
  <c r="EC32" i="22"/>
  <c r="EB32" i="22"/>
  <c r="EA32" i="22"/>
  <c r="DZ32" i="22"/>
  <c r="DY32" i="22"/>
  <c r="DX32" i="22"/>
  <c r="EJ24" i="22"/>
  <c r="EI24" i="22"/>
  <c r="EH24" i="22"/>
  <c r="EG24" i="22"/>
  <c r="EF24" i="22"/>
  <c r="EE24" i="22"/>
  <c r="EC24" i="22"/>
  <c r="EB24" i="22"/>
  <c r="EA24" i="22"/>
  <c r="DZ24" i="22"/>
  <c r="DY24" i="22"/>
  <c r="DX24" i="22"/>
  <c r="EJ33" i="22"/>
  <c r="EI33" i="22"/>
  <c r="EH33" i="22"/>
  <c r="EG33" i="22"/>
  <c r="EF33" i="22"/>
  <c r="EE33" i="22"/>
  <c r="EC33" i="22"/>
  <c r="EB33" i="22"/>
  <c r="EA33" i="22"/>
  <c r="DZ33" i="22"/>
  <c r="DY33" i="22"/>
  <c r="DX33" i="22"/>
  <c r="EJ9" i="22"/>
  <c r="EI9" i="22"/>
  <c r="EH9" i="22"/>
  <c r="EG9" i="22"/>
  <c r="EF9" i="22"/>
  <c r="EE9" i="22"/>
  <c r="EC9" i="22"/>
  <c r="EB9" i="22"/>
  <c r="EA9" i="22"/>
  <c r="DZ9" i="22"/>
  <c r="DY9" i="22"/>
  <c r="DX9" i="22"/>
  <c r="EJ20" i="22"/>
  <c r="EI20" i="22"/>
  <c r="EH20" i="22"/>
  <c r="EG20" i="22"/>
  <c r="EF20" i="22"/>
  <c r="EE20" i="22"/>
  <c r="EC20" i="22"/>
  <c r="EB20" i="22"/>
  <c r="EA20" i="22"/>
  <c r="DZ20" i="22"/>
  <c r="DY20" i="22"/>
  <c r="DX20" i="22"/>
  <c r="EJ14" i="22"/>
  <c r="EI14" i="22"/>
  <c r="EH14" i="22"/>
  <c r="EG14" i="22"/>
  <c r="EF14" i="22"/>
  <c r="EE14" i="22"/>
  <c r="EC14" i="22"/>
  <c r="EB14" i="22"/>
  <c r="EA14" i="22"/>
  <c r="DZ14" i="22"/>
  <c r="DY14" i="22"/>
  <c r="DX14" i="22"/>
  <c r="EJ12" i="22"/>
  <c r="EI12" i="22"/>
  <c r="EH12" i="22"/>
  <c r="EG12" i="22"/>
  <c r="EF12" i="22"/>
  <c r="EE12" i="22"/>
  <c r="EC12" i="22"/>
  <c r="EB12" i="22"/>
  <c r="EA12" i="22"/>
  <c r="DZ12" i="22"/>
  <c r="DY12" i="22"/>
  <c r="DX12" i="22"/>
  <c r="EJ16" i="22"/>
  <c r="EI16" i="22"/>
  <c r="EH16" i="22"/>
  <c r="EG16" i="22"/>
  <c r="EF16" i="22"/>
  <c r="EE16" i="22"/>
  <c r="EC16" i="22"/>
  <c r="EB16" i="22"/>
  <c r="EA16" i="22"/>
  <c r="DZ16" i="22"/>
  <c r="DY16" i="22"/>
  <c r="DX16" i="22"/>
  <c r="EJ18" i="22"/>
  <c r="EI18" i="22"/>
  <c r="EH18" i="22"/>
  <c r="EG18" i="22"/>
  <c r="EF18" i="22"/>
  <c r="EE18" i="22"/>
  <c r="EC18" i="22"/>
  <c r="EB18" i="22"/>
  <c r="EA18" i="22"/>
  <c r="DZ18" i="22"/>
  <c r="DY18" i="22"/>
  <c r="DX18" i="22"/>
  <c r="EJ23" i="22"/>
  <c r="EI23" i="22"/>
  <c r="EH23" i="22"/>
  <c r="EG23" i="22"/>
  <c r="EF23" i="22"/>
  <c r="EE23" i="22"/>
  <c r="EC23" i="22"/>
  <c r="EB23" i="22"/>
  <c r="EA23" i="22"/>
  <c r="DZ23" i="22"/>
  <c r="DY23" i="22"/>
  <c r="DX23" i="22"/>
  <c r="EJ21" i="22"/>
  <c r="EI21" i="22"/>
  <c r="EH21" i="22"/>
  <c r="EG21" i="22"/>
  <c r="EF21" i="22"/>
  <c r="EE21" i="22"/>
  <c r="EC21" i="22"/>
  <c r="EB21" i="22"/>
  <c r="EA21" i="22"/>
  <c r="DZ21" i="22"/>
  <c r="DY21" i="22"/>
  <c r="DX21" i="22"/>
  <c r="EJ15" i="22"/>
  <c r="EI15" i="22"/>
  <c r="EH15" i="22"/>
  <c r="EG15" i="22"/>
  <c r="EF15" i="22"/>
  <c r="EE15" i="22"/>
  <c r="EC15" i="22"/>
  <c r="EB15" i="22"/>
  <c r="EA15" i="22"/>
  <c r="DZ15" i="22"/>
  <c r="DY15" i="22"/>
  <c r="DX15" i="22"/>
  <c r="EJ13" i="22"/>
  <c r="EI13" i="22"/>
  <c r="EH13" i="22"/>
  <c r="EG13" i="22"/>
  <c r="EF13" i="22"/>
  <c r="EE13" i="22"/>
  <c r="EC13" i="22"/>
  <c r="EB13" i="22"/>
  <c r="EA13" i="22"/>
  <c r="DZ13" i="22"/>
  <c r="DY13" i="22"/>
  <c r="DX13" i="22"/>
  <c r="EJ11" i="22"/>
  <c r="EI11" i="22"/>
  <c r="EH11" i="22"/>
  <c r="EG11" i="22"/>
  <c r="EF11" i="22"/>
  <c r="EE11" i="22"/>
  <c r="EC11" i="22"/>
  <c r="EB11" i="22"/>
  <c r="EA11" i="22"/>
  <c r="DZ11" i="22"/>
  <c r="DY11" i="22"/>
  <c r="DX11" i="22"/>
  <c r="EJ10" i="22"/>
  <c r="EI10" i="22"/>
  <c r="EH10" i="22"/>
  <c r="EG10" i="22"/>
  <c r="EF10" i="22"/>
  <c r="EE10" i="22"/>
  <c r="EC10" i="22"/>
  <c r="EB10" i="22"/>
  <c r="EA10" i="22"/>
  <c r="DZ10" i="22"/>
  <c r="DY10" i="22"/>
  <c r="DX10" i="22"/>
  <c r="EJ22" i="22"/>
  <c r="EI22" i="22"/>
  <c r="EH22" i="22"/>
  <c r="EG22" i="22"/>
  <c r="EF22" i="22"/>
  <c r="EE22" i="22"/>
  <c r="EC22" i="22"/>
  <c r="EB22" i="22"/>
  <c r="EA22" i="22"/>
  <c r="DZ22" i="22"/>
  <c r="DY22" i="22"/>
  <c r="DX22" i="22"/>
  <c r="EJ7" i="22"/>
  <c r="EI7" i="22"/>
  <c r="EH7" i="22"/>
  <c r="EG7" i="22"/>
  <c r="EF7" i="22"/>
  <c r="EE7" i="22"/>
  <c r="EC7" i="22"/>
  <c r="EB7" i="22"/>
  <c r="EA7" i="22"/>
  <c r="DZ7" i="22"/>
  <c r="DY7" i="22"/>
  <c r="DX7" i="22"/>
  <c r="EJ8" i="22"/>
  <c r="EI8" i="22"/>
  <c r="EH8" i="22"/>
  <c r="EG8" i="22"/>
  <c r="EF8" i="22"/>
  <c r="EE8" i="22"/>
  <c r="EC8" i="22"/>
  <c r="EB8" i="22"/>
  <c r="EA8" i="22"/>
  <c r="DZ8" i="22"/>
  <c r="DY8" i="22"/>
  <c r="DX8" i="22"/>
  <c r="EJ6" i="22"/>
  <c r="EI6" i="22"/>
  <c r="EH6" i="22"/>
  <c r="EG6" i="22"/>
  <c r="EF6" i="22"/>
  <c r="EE6" i="22"/>
  <c r="EC6" i="22"/>
  <c r="EB6" i="22"/>
  <c r="EA6" i="22"/>
  <c r="DZ6" i="22"/>
  <c r="DY6" i="22"/>
  <c r="DX6" i="22"/>
  <c r="EJ5" i="22"/>
  <c r="EI5" i="22"/>
  <c r="EH5" i="22"/>
  <c r="EG5" i="22"/>
  <c r="EF5" i="22"/>
  <c r="EE5" i="22"/>
  <c r="EC5" i="22"/>
  <c r="EB5" i="22"/>
  <c r="EA5" i="22"/>
  <c r="DZ5" i="22"/>
  <c r="DY5" i="22"/>
  <c r="DX5" i="22"/>
  <c r="EJ4" i="22"/>
  <c r="EI4" i="22"/>
  <c r="EH4" i="22"/>
  <c r="EG4" i="22"/>
  <c r="EF4" i="22"/>
  <c r="EE4" i="22"/>
  <c r="EC4" i="22"/>
  <c r="EB4" i="22"/>
  <c r="EA4" i="22"/>
  <c r="DZ4" i="22"/>
  <c r="DY4" i="22"/>
  <c r="DX4" i="22"/>
  <c r="RL31" i="4"/>
  <c r="RK31" i="4"/>
  <c r="RJ31" i="4"/>
  <c r="RI31" i="4"/>
  <c r="RH31" i="4"/>
  <c r="RG31" i="4"/>
  <c r="RE31" i="4"/>
  <c r="RD31" i="4"/>
  <c r="RC31" i="4"/>
  <c r="RB31" i="4"/>
  <c r="RA31" i="4"/>
  <c r="QZ31" i="4"/>
  <c r="RL28" i="4"/>
  <c r="RK28" i="4"/>
  <c r="RJ28" i="4"/>
  <c r="RI28" i="4"/>
  <c r="RH28" i="4"/>
  <c r="RG28" i="4"/>
  <c r="RE28" i="4"/>
  <c r="RD28" i="4"/>
  <c r="RC28" i="4"/>
  <c r="RB28" i="4"/>
  <c r="RA28" i="4"/>
  <c r="QZ28" i="4"/>
  <c r="RL32" i="4"/>
  <c r="RK32" i="4"/>
  <c r="RJ32" i="4"/>
  <c r="RI32" i="4"/>
  <c r="RH32" i="4"/>
  <c r="RG32" i="4"/>
  <c r="RE32" i="4"/>
  <c r="RD32" i="4"/>
  <c r="RC32" i="4"/>
  <c r="RB32" i="4"/>
  <c r="RA32" i="4"/>
  <c r="QZ32" i="4"/>
  <c r="RL27" i="4"/>
  <c r="RK27" i="4"/>
  <c r="RJ27" i="4"/>
  <c r="RI27" i="4"/>
  <c r="RH27" i="4"/>
  <c r="RG27" i="4"/>
  <c r="RE27" i="4"/>
  <c r="RD27" i="4"/>
  <c r="RC27" i="4"/>
  <c r="RB27" i="4"/>
  <c r="RA27" i="4"/>
  <c r="QZ27" i="4"/>
  <c r="RL25" i="4"/>
  <c r="RK25" i="4"/>
  <c r="RJ25" i="4"/>
  <c r="RI25" i="4"/>
  <c r="RH25" i="4"/>
  <c r="RG25" i="4"/>
  <c r="RE25" i="4"/>
  <c r="RD25" i="4"/>
  <c r="RC25" i="4"/>
  <c r="RB25" i="4"/>
  <c r="RA25" i="4"/>
  <c r="QZ25" i="4"/>
  <c r="RL39" i="4"/>
  <c r="RK39" i="4"/>
  <c r="RJ39" i="4"/>
  <c r="RI39" i="4"/>
  <c r="RH39" i="4"/>
  <c r="RG39" i="4"/>
  <c r="RE39" i="4"/>
  <c r="RD39" i="4"/>
  <c r="RC39" i="4"/>
  <c r="RB39" i="4"/>
  <c r="RA39" i="4"/>
  <c r="QZ39" i="4"/>
  <c r="RL34" i="4"/>
  <c r="RK34" i="4"/>
  <c r="RJ34" i="4"/>
  <c r="RI34" i="4"/>
  <c r="RH34" i="4"/>
  <c r="RG34" i="4"/>
  <c r="RE34" i="4"/>
  <c r="RD34" i="4"/>
  <c r="RC34" i="4"/>
  <c r="RB34" i="4"/>
  <c r="RA34" i="4"/>
  <c r="QZ34" i="4"/>
  <c r="RL26" i="4"/>
  <c r="RK26" i="4"/>
  <c r="RJ26" i="4"/>
  <c r="RI26" i="4"/>
  <c r="RH26" i="4"/>
  <c r="RG26" i="4"/>
  <c r="RE26" i="4"/>
  <c r="RD26" i="4"/>
  <c r="RC26" i="4"/>
  <c r="RB26" i="4"/>
  <c r="RA26" i="4"/>
  <c r="QZ26" i="4"/>
  <c r="RL29" i="4"/>
  <c r="RK29" i="4"/>
  <c r="RJ29" i="4"/>
  <c r="RI29" i="4"/>
  <c r="RH29" i="4"/>
  <c r="RG29" i="4"/>
  <c r="RE29" i="4"/>
  <c r="RD29" i="4"/>
  <c r="RC29" i="4"/>
  <c r="RB29" i="4"/>
  <c r="RA29" i="4"/>
  <c r="QZ29" i="4"/>
  <c r="RL19" i="4"/>
  <c r="RK19" i="4"/>
  <c r="RJ19" i="4"/>
  <c r="RI19" i="4"/>
  <c r="RH19" i="4"/>
  <c r="RG19" i="4"/>
  <c r="RE19" i="4"/>
  <c r="RD19" i="4"/>
  <c r="RC19" i="4"/>
  <c r="RB19" i="4"/>
  <c r="RA19" i="4"/>
  <c r="QZ19" i="4"/>
  <c r="RL37" i="4"/>
  <c r="RK37" i="4"/>
  <c r="RJ37" i="4"/>
  <c r="RI37" i="4"/>
  <c r="RH37" i="4"/>
  <c r="RG37" i="4"/>
  <c r="RE37" i="4"/>
  <c r="RD37" i="4"/>
  <c r="RC37" i="4"/>
  <c r="RB37" i="4"/>
  <c r="RA37" i="4"/>
  <c r="QZ37" i="4"/>
  <c r="RL30" i="4"/>
  <c r="RK30" i="4"/>
  <c r="RJ30" i="4"/>
  <c r="RI30" i="4"/>
  <c r="RH30" i="4"/>
  <c r="RG30" i="4"/>
  <c r="RE30" i="4"/>
  <c r="RD30" i="4"/>
  <c r="RC30" i="4"/>
  <c r="RB30" i="4"/>
  <c r="RA30" i="4"/>
  <c r="QZ30" i="4"/>
  <c r="RL35" i="4"/>
  <c r="RK35" i="4"/>
  <c r="RJ35" i="4"/>
  <c r="RI35" i="4"/>
  <c r="RH35" i="4"/>
  <c r="RG35" i="4"/>
  <c r="RE35" i="4"/>
  <c r="RD35" i="4"/>
  <c r="RC35" i="4"/>
  <c r="RB35" i="4"/>
  <c r="RA35" i="4"/>
  <c r="QZ35" i="4"/>
  <c r="RL24" i="4"/>
  <c r="RK24" i="4"/>
  <c r="RJ24" i="4"/>
  <c r="RI24" i="4"/>
  <c r="RH24" i="4"/>
  <c r="RG24" i="4"/>
  <c r="RE24" i="4"/>
  <c r="RD24" i="4"/>
  <c r="RC24" i="4"/>
  <c r="RB24" i="4"/>
  <c r="RA24" i="4"/>
  <c r="QZ24" i="4"/>
  <c r="RL23" i="4"/>
  <c r="RK23" i="4"/>
  <c r="RJ23" i="4"/>
  <c r="RI23" i="4"/>
  <c r="RH23" i="4"/>
  <c r="RG23" i="4"/>
  <c r="RE23" i="4"/>
  <c r="RD23" i="4"/>
  <c r="RC23" i="4"/>
  <c r="RB23" i="4"/>
  <c r="RA23" i="4"/>
  <c r="QZ23" i="4"/>
  <c r="RL14" i="4"/>
  <c r="RK14" i="4"/>
  <c r="RJ14" i="4"/>
  <c r="RI14" i="4"/>
  <c r="RH14" i="4"/>
  <c r="RG14" i="4"/>
  <c r="RE14" i="4"/>
  <c r="RD14" i="4"/>
  <c r="RC14" i="4"/>
  <c r="RB14" i="4"/>
  <c r="RA14" i="4"/>
  <c r="QZ14" i="4"/>
  <c r="RL21" i="4"/>
  <c r="RK21" i="4"/>
  <c r="RJ21" i="4"/>
  <c r="RI21" i="4"/>
  <c r="RH21" i="4"/>
  <c r="RG21" i="4"/>
  <c r="RE21" i="4"/>
  <c r="RD21" i="4"/>
  <c r="RC21" i="4"/>
  <c r="RB21" i="4"/>
  <c r="RA21" i="4"/>
  <c r="QZ21" i="4"/>
  <c r="RL22" i="4"/>
  <c r="RK22" i="4"/>
  <c r="RJ22" i="4"/>
  <c r="RI22" i="4"/>
  <c r="RH22" i="4"/>
  <c r="RG22" i="4"/>
  <c r="RE22" i="4"/>
  <c r="RD22" i="4"/>
  <c r="RC22" i="4"/>
  <c r="RB22" i="4"/>
  <c r="RA22" i="4"/>
  <c r="QZ22" i="4"/>
  <c r="RL20" i="4"/>
  <c r="RK20" i="4"/>
  <c r="RJ20" i="4"/>
  <c r="RI20" i="4"/>
  <c r="RH20" i="4"/>
  <c r="RG20" i="4"/>
  <c r="RE20" i="4"/>
  <c r="RD20" i="4"/>
  <c r="RC20" i="4"/>
  <c r="RB20" i="4"/>
  <c r="RA20" i="4"/>
  <c r="QZ20" i="4"/>
  <c r="RL15" i="4"/>
  <c r="RK15" i="4"/>
  <c r="RJ15" i="4"/>
  <c r="RI15" i="4"/>
  <c r="RH15" i="4"/>
  <c r="RG15" i="4"/>
  <c r="RE15" i="4"/>
  <c r="RD15" i="4"/>
  <c r="RC15" i="4"/>
  <c r="RB15" i="4"/>
  <c r="RA15" i="4"/>
  <c r="QZ15" i="4"/>
  <c r="RL17" i="4"/>
  <c r="RK17" i="4"/>
  <c r="RJ17" i="4"/>
  <c r="RI17" i="4"/>
  <c r="RH17" i="4"/>
  <c r="RG17" i="4"/>
  <c r="RE17" i="4"/>
  <c r="RD17" i="4"/>
  <c r="RC17" i="4"/>
  <c r="RB17" i="4"/>
  <c r="RA17" i="4"/>
  <c r="QZ17" i="4"/>
  <c r="RL18" i="4"/>
  <c r="RK18" i="4"/>
  <c r="RJ18" i="4"/>
  <c r="RI18" i="4"/>
  <c r="RH18" i="4"/>
  <c r="RG18" i="4"/>
  <c r="RE18" i="4"/>
  <c r="RD18" i="4"/>
  <c r="RC18" i="4"/>
  <c r="RB18" i="4"/>
  <c r="RA18" i="4"/>
  <c r="QZ18" i="4"/>
  <c r="RL16" i="4"/>
  <c r="RK16" i="4"/>
  <c r="RJ16" i="4"/>
  <c r="RI16" i="4"/>
  <c r="RH16" i="4"/>
  <c r="RG16" i="4"/>
  <c r="RE16" i="4"/>
  <c r="RD16" i="4"/>
  <c r="RC16" i="4"/>
  <c r="RB16" i="4"/>
  <c r="RA16" i="4"/>
  <c r="QZ16" i="4"/>
  <c r="RL12" i="4"/>
  <c r="RK12" i="4"/>
  <c r="RJ12" i="4"/>
  <c r="RI12" i="4"/>
  <c r="RH12" i="4"/>
  <c r="RG12" i="4"/>
  <c r="RE12" i="4"/>
  <c r="RD12" i="4"/>
  <c r="RC12" i="4"/>
  <c r="RB12" i="4"/>
  <c r="RA12" i="4"/>
  <c r="QZ12" i="4"/>
  <c r="RL10" i="4"/>
  <c r="RK10" i="4"/>
  <c r="RJ10" i="4"/>
  <c r="RI10" i="4"/>
  <c r="RH10" i="4"/>
  <c r="RG10" i="4"/>
  <c r="RE10" i="4"/>
  <c r="RD10" i="4"/>
  <c r="RC10" i="4"/>
  <c r="RB10" i="4"/>
  <c r="RA10" i="4"/>
  <c r="QZ10" i="4"/>
  <c r="RL9" i="4"/>
  <c r="RK9" i="4"/>
  <c r="RJ9" i="4"/>
  <c r="RI9" i="4"/>
  <c r="RH9" i="4"/>
  <c r="RG9" i="4"/>
  <c r="RE9" i="4"/>
  <c r="RD9" i="4"/>
  <c r="RC9" i="4"/>
  <c r="RB9" i="4"/>
  <c r="RA9" i="4"/>
  <c r="QZ9" i="4"/>
  <c r="RL11" i="4"/>
  <c r="RK11" i="4"/>
  <c r="RJ11" i="4"/>
  <c r="RI11" i="4"/>
  <c r="RH11" i="4"/>
  <c r="RG11" i="4"/>
  <c r="RE11" i="4"/>
  <c r="RD11" i="4"/>
  <c r="RC11" i="4"/>
  <c r="RB11" i="4"/>
  <c r="RA11" i="4"/>
  <c r="QZ11" i="4"/>
  <c r="RL7" i="4"/>
  <c r="RK7" i="4"/>
  <c r="RJ7" i="4"/>
  <c r="RI7" i="4"/>
  <c r="RH7" i="4"/>
  <c r="RG7" i="4"/>
  <c r="RE7" i="4"/>
  <c r="RD7" i="4"/>
  <c r="RC7" i="4"/>
  <c r="RB7" i="4"/>
  <c r="RA7" i="4"/>
  <c r="QZ7" i="4"/>
  <c r="RL8" i="4"/>
  <c r="RK8" i="4"/>
  <c r="RJ8" i="4"/>
  <c r="RI8" i="4"/>
  <c r="RH8" i="4"/>
  <c r="RG8" i="4"/>
  <c r="RE8" i="4"/>
  <c r="RD8" i="4"/>
  <c r="RC8" i="4"/>
  <c r="RB8" i="4"/>
  <c r="RA8" i="4"/>
  <c r="QZ8" i="4"/>
  <c r="RL5" i="4"/>
  <c r="RK5" i="4"/>
  <c r="RJ5" i="4"/>
  <c r="RI5" i="4"/>
  <c r="RH5" i="4"/>
  <c r="RG5" i="4"/>
  <c r="RE5" i="4"/>
  <c r="RD5" i="4"/>
  <c r="RC5" i="4"/>
  <c r="RB5" i="4"/>
  <c r="RA5" i="4"/>
  <c r="QZ5" i="4"/>
  <c r="RL6" i="4"/>
  <c r="RK6" i="4"/>
  <c r="RJ6" i="4"/>
  <c r="RI6" i="4"/>
  <c r="RH6" i="4"/>
  <c r="RG6" i="4"/>
  <c r="RE6" i="4"/>
  <c r="RD6" i="4"/>
  <c r="RC6" i="4"/>
  <c r="RB6" i="4"/>
  <c r="RA6" i="4"/>
  <c r="QZ6" i="4"/>
  <c r="RL4" i="4"/>
  <c r="RK4" i="4"/>
  <c r="RJ4" i="4"/>
  <c r="RI4" i="4"/>
  <c r="RH4" i="4"/>
  <c r="RG4" i="4"/>
  <c r="RE4" i="4"/>
  <c r="RD4" i="4"/>
  <c r="RC4" i="4"/>
  <c r="RB4" i="4"/>
  <c r="RA4" i="4"/>
  <c r="QZ4" i="4"/>
  <c r="QD31" i="4"/>
  <c r="QC31" i="4"/>
  <c r="QB31" i="4"/>
  <c r="QA31" i="4"/>
  <c r="PZ31" i="4"/>
  <c r="PY31" i="4"/>
  <c r="PW31" i="4"/>
  <c r="PV31" i="4"/>
  <c r="PU31" i="4"/>
  <c r="PT31" i="4"/>
  <c r="PS31" i="4"/>
  <c r="PR31" i="4"/>
  <c r="QD28" i="4"/>
  <c r="QC28" i="4"/>
  <c r="QB28" i="4"/>
  <c r="QA28" i="4"/>
  <c r="PZ28" i="4"/>
  <c r="PY28" i="4"/>
  <c r="PW28" i="4"/>
  <c r="PV28" i="4"/>
  <c r="PU28" i="4"/>
  <c r="PT28" i="4"/>
  <c r="PS28" i="4"/>
  <c r="PR28" i="4"/>
  <c r="QD32" i="4"/>
  <c r="QC32" i="4"/>
  <c r="QB32" i="4"/>
  <c r="QA32" i="4"/>
  <c r="PZ32" i="4"/>
  <c r="PY32" i="4"/>
  <c r="PW32" i="4"/>
  <c r="PV32" i="4"/>
  <c r="PU32" i="4"/>
  <c r="PT32" i="4"/>
  <c r="PS32" i="4"/>
  <c r="PR32" i="4"/>
  <c r="QD27" i="4"/>
  <c r="QC27" i="4"/>
  <c r="QB27" i="4"/>
  <c r="QA27" i="4"/>
  <c r="PZ27" i="4"/>
  <c r="PY27" i="4"/>
  <c r="PW27" i="4"/>
  <c r="PV27" i="4"/>
  <c r="PU27" i="4"/>
  <c r="PT27" i="4"/>
  <c r="PS27" i="4"/>
  <c r="PR27" i="4"/>
  <c r="QD25" i="4"/>
  <c r="QC25" i="4"/>
  <c r="QB25" i="4"/>
  <c r="QA25" i="4"/>
  <c r="PZ25" i="4"/>
  <c r="PY25" i="4"/>
  <c r="PW25" i="4"/>
  <c r="PV25" i="4"/>
  <c r="PU25" i="4"/>
  <c r="PT25" i="4"/>
  <c r="PS25" i="4"/>
  <c r="PR25" i="4"/>
  <c r="QD39" i="4"/>
  <c r="QC39" i="4"/>
  <c r="QB39" i="4"/>
  <c r="QA39" i="4"/>
  <c r="PZ39" i="4"/>
  <c r="PY39" i="4"/>
  <c r="PW39" i="4"/>
  <c r="PV39" i="4"/>
  <c r="PU39" i="4"/>
  <c r="PT39" i="4"/>
  <c r="PS39" i="4"/>
  <c r="PR39" i="4"/>
  <c r="QD34" i="4"/>
  <c r="QC34" i="4"/>
  <c r="QB34" i="4"/>
  <c r="QA34" i="4"/>
  <c r="PZ34" i="4"/>
  <c r="PY34" i="4"/>
  <c r="PW34" i="4"/>
  <c r="PV34" i="4"/>
  <c r="PU34" i="4"/>
  <c r="PT34" i="4"/>
  <c r="PS34" i="4"/>
  <c r="PR34" i="4"/>
  <c r="QD26" i="4"/>
  <c r="QC26" i="4"/>
  <c r="QB26" i="4"/>
  <c r="QA26" i="4"/>
  <c r="PZ26" i="4"/>
  <c r="PY26" i="4"/>
  <c r="PW26" i="4"/>
  <c r="PV26" i="4"/>
  <c r="PU26" i="4"/>
  <c r="PT26" i="4"/>
  <c r="PS26" i="4"/>
  <c r="PR26" i="4"/>
  <c r="QD29" i="4"/>
  <c r="QC29" i="4"/>
  <c r="QB29" i="4"/>
  <c r="QA29" i="4"/>
  <c r="PZ29" i="4"/>
  <c r="PY29" i="4"/>
  <c r="PW29" i="4"/>
  <c r="PV29" i="4"/>
  <c r="PU29" i="4"/>
  <c r="PT29" i="4"/>
  <c r="PS29" i="4"/>
  <c r="PR29" i="4"/>
  <c r="QD19" i="4"/>
  <c r="QC19" i="4"/>
  <c r="QB19" i="4"/>
  <c r="QA19" i="4"/>
  <c r="PZ19" i="4"/>
  <c r="PY19" i="4"/>
  <c r="PW19" i="4"/>
  <c r="PV19" i="4"/>
  <c r="PU19" i="4"/>
  <c r="PT19" i="4"/>
  <c r="PS19" i="4"/>
  <c r="PR19" i="4"/>
  <c r="QD37" i="4"/>
  <c r="QC37" i="4"/>
  <c r="QB37" i="4"/>
  <c r="QA37" i="4"/>
  <c r="PZ37" i="4"/>
  <c r="PY37" i="4"/>
  <c r="PW37" i="4"/>
  <c r="PV37" i="4"/>
  <c r="PU37" i="4"/>
  <c r="PT37" i="4"/>
  <c r="PS37" i="4"/>
  <c r="PR37" i="4"/>
  <c r="QD30" i="4"/>
  <c r="QC30" i="4"/>
  <c r="QB30" i="4"/>
  <c r="QA30" i="4"/>
  <c r="PZ30" i="4"/>
  <c r="PY30" i="4"/>
  <c r="PW30" i="4"/>
  <c r="PV30" i="4"/>
  <c r="PU30" i="4"/>
  <c r="PT30" i="4"/>
  <c r="PS30" i="4"/>
  <c r="PR30" i="4"/>
  <c r="QD35" i="4"/>
  <c r="QC35" i="4"/>
  <c r="QB35" i="4"/>
  <c r="QA35" i="4"/>
  <c r="PZ35" i="4"/>
  <c r="PY35" i="4"/>
  <c r="PW35" i="4"/>
  <c r="PV35" i="4"/>
  <c r="PU35" i="4"/>
  <c r="PT35" i="4"/>
  <c r="PS35" i="4"/>
  <c r="PR35" i="4"/>
  <c r="QD24" i="4"/>
  <c r="QC24" i="4"/>
  <c r="QB24" i="4"/>
  <c r="QA24" i="4"/>
  <c r="PZ24" i="4"/>
  <c r="PY24" i="4"/>
  <c r="PW24" i="4"/>
  <c r="PV24" i="4"/>
  <c r="PU24" i="4"/>
  <c r="PT24" i="4"/>
  <c r="PS24" i="4"/>
  <c r="PR24" i="4"/>
  <c r="QD23" i="4"/>
  <c r="QC23" i="4"/>
  <c r="QB23" i="4"/>
  <c r="QA23" i="4"/>
  <c r="PZ23" i="4"/>
  <c r="PY23" i="4"/>
  <c r="PW23" i="4"/>
  <c r="PV23" i="4"/>
  <c r="PU23" i="4"/>
  <c r="PT23" i="4"/>
  <c r="PS23" i="4"/>
  <c r="PR23" i="4"/>
  <c r="QD14" i="4"/>
  <c r="QC14" i="4"/>
  <c r="QB14" i="4"/>
  <c r="QA14" i="4"/>
  <c r="PZ14" i="4"/>
  <c r="PY14" i="4"/>
  <c r="PW14" i="4"/>
  <c r="PV14" i="4"/>
  <c r="PU14" i="4"/>
  <c r="PT14" i="4"/>
  <c r="PS14" i="4"/>
  <c r="PR14" i="4"/>
  <c r="QD21" i="4"/>
  <c r="QC21" i="4"/>
  <c r="QB21" i="4"/>
  <c r="QA21" i="4"/>
  <c r="PZ21" i="4"/>
  <c r="PY21" i="4"/>
  <c r="PW21" i="4"/>
  <c r="PV21" i="4"/>
  <c r="PU21" i="4"/>
  <c r="PT21" i="4"/>
  <c r="PS21" i="4"/>
  <c r="PR21" i="4"/>
  <c r="QD22" i="4"/>
  <c r="QC22" i="4"/>
  <c r="QB22" i="4"/>
  <c r="QA22" i="4"/>
  <c r="PZ22" i="4"/>
  <c r="PY22" i="4"/>
  <c r="PW22" i="4"/>
  <c r="PV22" i="4"/>
  <c r="PU22" i="4"/>
  <c r="PT22" i="4"/>
  <c r="PS22" i="4"/>
  <c r="PR22" i="4"/>
  <c r="QD20" i="4"/>
  <c r="QC20" i="4"/>
  <c r="QB20" i="4"/>
  <c r="QA20" i="4"/>
  <c r="PZ20" i="4"/>
  <c r="PY20" i="4"/>
  <c r="PW20" i="4"/>
  <c r="PV20" i="4"/>
  <c r="PU20" i="4"/>
  <c r="PT20" i="4"/>
  <c r="PS20" i="4"/>
  <c r="PR20" i="4"/>
  <c r="QD15" i="4"/>
  <c r="QC15" i="4"/>
  <c r="QB15" i="4"/>
  <c r="QA15" i="4"/>
  <c r="PZ15" i="4"/>
  <c r="PY15" i="4"/>
  <c r="PW15" i="4"/>
  <c r="PV15" i="4"/>
  <c r="PU15" i="4"/>
  <c r="PT15" i="4"/>
  <c r="PS15" i="4"/>
  <c r="PR15" i="4"/>
  <c r="QD17" i="4"/>
  <c r="QC17" i="4"/>
  <c r="QB17" i="4"/>
  <c r="QA17" i="4"/>
  <c r="PZ17" i="4"/>
  <c r="PY17" i="4"/>
  <c r="PW17" i="4"/>
  <c r="PV17" i="4"/>
  <c r="PU17" i="4"/>
  <c r="PT17" i="4"/>
  <c r="PS17" i="4"/>
  <c r="PR17" i="4"/>
  <c r="QD18" i="4"/>
  <c r="QC18" i="4"/>
  <c r="QB18" i="4"/>
  <c r="QA18" i="4"/>
  <c r="PZ18" i="4"/>
  <c r="PY18" i="4"/>
  <c r="PW18" i="4"/>
  <c r="PV18" i="4"/>
  <c r="PU18" i="4"/>
  <c r="PT18" i="4"/>
  <c r="PS18" i="4"/>
  <c r="PR18" i="4"/>
  <c r="QD16" i="4"/>
  <c r="QC16" i="4"/>
  <c r="QB16" i="4"/>
  <c r="QA16" i="4"/>
  <c r="PZ16" i="4"/>
  <c r="PY16" i="4"/>
  <c r="PW16" i="4"/>
  <c r="PV16" i="4"/>
  <c r="PU16" i="4"/>
  <c r="PT16" i="4"/>
  <c r="PS16" i="4"/>
  <c r="PR16" i="4"/>
  <c r="QD12" i="4"/>
  <c r="QC12" i="4"/>
  <c r="QB12" i="4"/>
  <c r="QA12" i="4"/>
  <c r="PZ12" i="4"/>
  <c r="PY12" i="4"/>
  <c r="PW12" i="4"/>
  <c r="PV12" i="4"/>
  <c r="PU12" i="4"/>
  <c r="PT12" i="4"/>
  <c r="PS12" i="4"/>
  <c r="PR12" i="4"/>
  <c r="QD10" i="4"/>
  <c r="QC10" i="4"/>
  <c r="QB10" i="4"/>
  <c r="QA10" i="4"/>
  <c r="PZ10" i="4"/>
  <c r="PY10" i="4"/>
  <c r="PW10" i="4"/>
  <c r="PV10" i="4"/>
  <c r="PU10" i="4"/>
  <c r="PT10" i="4"/>
  <c r="PS10" i="4"/>
  <c r="PR10" i="4"/>
  <c r="QD9" i="4"/>
  <c r="QC9" i="4"/>
  <c r="QB9" i="4"/>
  <c r="QA9" i="4"/>
  <c r="PZ9" i="4"/>
  <c r="PY9" i="4"/>
  <c r="PW9" i="4"/>
  <c r="PV9" i="4"/>
  <c r="PU9" i="4"/>
  <c r="PT9" i="4"/>
  <c r="PS9" i="4"/>
  <c r="PR9" i="4"/>
  <c r="QD11" i="4"/>
  <c r="QC11" i="4"/>
  <c r="QB11" i="4"/>
  <c r="QA11" i="4"/>
  <c r="PZ11" i="4"/>
  <c r="PY11" i="4"/>
  <c r="PW11" i="4"/>
  <c r="PV11" i="4"/>
  <c r="PU11" i="4"/>
  <c r="PT11" i="4"/>
  <c r="PS11" i="4"/>
  <c r="PR11" i="4"/>
  <c r="QD7" i="4"/>
  <c r="QC7" i="4"/>
  <c r="QB7" i="4"/>
  <c r="QA7" i="4"/>
  <c r="PZ7" i="4"/>
  <c r="PY7" i="4"/>
  <c r="PW7" i="4"/>
  <c r="PV7" i="4"/>
  <c r="PU7" i="4"/>
  <c r="PT7" i="4"/>
  <c r="PS7" i="4"/>
  <c r="PR7" i="4"/>
  <c r="QD8" i="4"/>
  <c r="QC8" i="4"/>
  <c r="QB8" i="4"/>
  <c r="QA8" i="4"/>
  <c r="PZ8" i="4"/>
  <c r="PY8" i="4"/>
  <c r="PW8" i="4"/>
  <c r="PV8" i="4"/>
  <c r="PU8" i="4"/>
  <c r="PT8" i="4"/>
  <c r="PS8" i="4"/>
  <c r="PR8" i="4"/>
  <c r="QD5" i="4"/>
  <c r="QC5" i="4"/>
  <c r="QB5" i="4"/>
  <c r="QA5" i="4"/>
  <c r="PZ5" i="4"/>
  <c r="PY5" i="4"/>
  <c r="PW5" i="4"/>
  <c r="PV5" i="4"/>
  <c r="PU5" i="4"/>
  <c r="PT5" i="4"/>
  <c r="PS5" i="4"/>
  <c r="PR5" i="4"/>
  <c r="QD6" i="4"/>
  <c r="QC6" i="4"/>
  <c r="QB6" i="4"/>
  <c r="QA6" i="4"/>
  <c r="PZ6" i="4"/>
  <c r="PY6" i="4"/>
  <c r="PW6" i="4"/>
  <c r="PV6" i="4"/>
  <c r="PU6" i="4"/>
  <c r="PT6" i="4"/>
  <c r="PS6" i="4"/>
  <c r="PR6" i="4"/>
  <c r="QD4" i="4"/>
  <c r="QC4" i="4"/>
  <c r="QB4" i="4"/>
  <c r="QA4" i="4"/>
  <c r="PZ4" i="4"/>
  <c r="PY4" i="4"/>
  <c r="PW4" i="4"/>
  <c r="PV4" i="4"/>
  <c r="PU4" i="4"/>
  <c r="PT4" i="4"/>
  <c r="PS4" i="4"/>
  <c r="PR4" i="4"/>
  <c r="OV31" i="4"/>
  <c r="OU31" i="4"/>
  <c r="OT31" i="4"/>
  <c r="OS31" i="4"/>
  <c r="OR31" i="4"/>
  <c r="OQ31" i="4"/>
  <c r="OO31" i="4"/>
  <c r="ON31" i="4"/>
  <c r="OM31" i="4"/>
  <c r="OL31" i="4"/>
  <c r="OK31" i="4"/>
  <c r="OJ31" i="4"/>
  <c r="OV28" i="4"/>
  <c r="OU28" i="4"/>
  <c r="OT28" i="4"/>
  <c r="OS28" i="4"/>
  <c r="OR28" i="4"/>
  <c r="OQ28" i="4"/>
  <c r="OO28" i="4"/>
  <c r="ON28" i="4"/>
  <c r="OM28" i="4"/>
  <c r="OL28" i="4"/>
  <c r="OK28" i="4"/>
  <c r="OJ28" i="4"/>
  <c r="OV32" i="4"/>
  <c r="OU32" i="4"/>
  <c r="OT32" i="4"/>
  <c r="OS32" i="4"/>
  <c r="OR32" i="4"/>
  <c r="OQ32" i="4"/>
  <c r="OO32" i="4"/>
  <c r="ON32" i="4"/>
  <c r="OM32" i="4"/>
  <c r="OL32" i="4"/>
  <c r="OK32" i="4"/>
  <c r="OJ32" i="4"/>
  <c r="OV27" i="4"/>
  <c r="OU27" i="4"/>
  <c r="OT27" i="4"/>
  <c r="OS27" i="4"/>
  <c r="OR27" i="4"/>
  <c r="OQ27" i="4"/>
  <c r="OO27" i="4"/>
  <c r="ON27" i="4"/>
  <c r="OM27" i="4"/>
  <c r="OL27" i="4"/>
  <c r="OK27" i="4"/>
  <c r="OJ27" i="4"/>
  <c r="OV25" i="4"/>
  <c r="OU25" i="4"/>
  <c r="OT25" i="4"/>
  <c r="OS25" i="4"/>
  <c r="OR25" i="4"/>
  <c r="OQ25" i="4"/>
  <c r="OO25" i="4"/>
  <c r="ON25" i="4"/>
  <c r="OM25" i="4"/>
  <c r="OL25" i="4"/>
  <c r="OK25" i="4"/>
  <c r="OJ25" i="4"/>
  <c r="OV39" i="4"/>
  <c r="OU39" i="4"/>
  <c r="OT39" i="4"/>
  <c r="OS39" i="4"/>
  <c r="OR39" i="4"/>
  <c r="OQ39" i="4"/>
  <c r="OO39" i="4"/>
  <c r="ON39" i="4"/>
  <c r="OM39" i="4"/>
  <c r="OL39" i="4"/>
  <c r="OK39" i="4"/>
  <c r="OJ39" i="4"/>
  <c r="OV34" i="4"/>
  <c r="OU34" i="4"/>
  <c r="OT34" i="4"/>
  <c r="OS34" i="4"/>
  <c r="OR34" i="4"/>
  <c r="OQ34" i="4"/>
  <c r="OO34" i="4"/>
  <c r="ON34" i="4"/>
  <c r="OM34" i="4"/>
  <c r="OL34" i="4"/>
  <c r="OK34" i="4"/>
  <c r="OJ34" i="4"/>
  <c r="OV26" i="4"/>
  <c r="OU26" i="4"/>
  <c r="OT26" i="4"/>
  <c r="OS26" i="4"/>
  <c r="OR26" i="4"/>
  <c r="OQ26" i="4"/>
  <c r="OO26" i="4"/>
  <c r="ON26" i="4"/>
  <c r="OM26" i="4"/>
  <c r="OL26" i="4"/>
  <c r="OK26" i="4"/>
  <c r="OJ26" i="4"/>
  <c r="OV29" i="4"/>
  <c r="OU29" i="4"/>
  <c r="OT29" i="4"/>
  <c r="OS29" i="4"/>
  <c r="OR29" i="4"/>
  <c r="OQ29" i="4"/>
  <c r="OO29" i="4"/>
  <c r="ON29" i="4"/>
  <c r="OM29" i="4"/>
  <c r="OL29" i="4"/>
  <c r="OK29" i="4"/>
  <c r="OJ29" i="4"/>
  <c r="OV19" i="4"/>
  <c r="OU19" i="4"/>
  <c r="OT19" i="4"/>
  <c r="OS19" i="4"/>
  <c r="OR19" i="4"/>
  <c r="OQ19" i="4"/>
  <c r="OO19" i="4"/>
  <c r="ON19" i="4"/>
  <c r="OM19" i="4"/>
  <c r="OL19" i="4"/>
  <c r="OK19" i="4"/>
  <c r="OJ19" i="4"/>
  <c r="OV37" i="4"/>
  <c r="OU37" i="4"/>
  <c r="OT37" i="4"/>
  <c r="OS37" i="4"/>
  <c r="OR37" i="4"/>
  <c r="OQ37" i="4"/>
  <c r="OO37" i="4"/>
  <c r="ON37" i="4"/>
  <c r="OM37" i="4"/>
  <c r="OL37" i="4"/>
  <c r="OK37" i="4"/>
  <c r="OJ37" i="4"/>
  <c r="OV30" i="4"/>
  <c r="OU30" i="4"/>
  <c r="OT30" i="4"/>
  <c r="OS30" i="4"/>
  <c r="OR30" i="4"/>
  <c r="OQ30" i="4"/>
  <c r="OO30" i="4"/>
  <c r="ON30" i="4"/>
  <c r="OM30" i="4"/>
  <c r="OL30" i="4"/>
  <c r="OK30" i="4"/>
  <c r="OJ30" i="4"/>
  <c r="OV35" i="4"/>
  <c r="OU35" i="4"/>
  <c r="OT35" i="4"/>
  <c r="OS35" i="4"/>
  <c r="OR35" i="4"/>
  <c r="OQ35" i="4"/>
  <c r="OO35" i="4"/>
  <c r="ON35" i="4"/>
  <c r="OM35" i="4"/>
  <c r="OL35" i="4"/>
  <c r="OK35" i="4"/>
  <c r="OJ35" i="4"/>
  <c r="OV24" i="4"/>
  <c r="OU24" i="4"/>
  <c r="OT24" i="4"/>
  <c r="OS24" i="4"/>
  <c r="OR24" i="4"/>
  <c r="OQ24" i="4"/>
  <c r="OO24" i="4"/>
  <c r="ON24" i="4"/>
  <c r="OM24" i="4"/>
  <c r="OL24" i="4"/>
  <c r="OK24" i="4"/>
  <c r="OJ24" i="4"/>
  <c r="OV23" i="4"/>
  <c r="OU23" i="4"/>
  <c r="OT23" i="4"/>
  <c r="OS23" i="4"/>
  <c r="OR23" i="4"/>
  <c r="OQ23" i="4"/>
  <c r="OO23" i="4"/>
  <c r="ON23" i="4"/>
  <c r="OM23" i="4"/>
  <c r="OL23" i="4"/>
  <c r="OK23" i="4"/>
  <c r="OJ23" i="4"/>
  <c r="OV14" i="4"/>
  <c r="OU14" i="4"/>
  <c r="OT14" i="4"/>
  <c r="OS14" i="4"/>
  <c r="OR14" i="4"/>
  <c r="OQ14" i="4"/>
  <c r="OO14" i="4"/>
  <c r="ON14" i="4"/>
  <c r="OM14" i="4"/>
  <c r="OL14" i="4"/>
  <c r="OK14" i="4"/>
  <c r="OJ14" i="4"/>
  <c r="OV21" i="4"/>
  <c r="OU21" i="4"/>
  <c r="OT21" i="4"/>
  <c r="OS21" i="4"/>
  <c r="OR21" i="4"/>
  <c r="OQ21" i="4"/>
  <c r="OO21" i="4"/>
  <c r="ON21" i="4"/>
  <c r="OM21" i="4"/>
  <c r="OL21" i="4"/>
  <c r="OK21" i="4"/>
  <c r="OJ21" i="4"/>
  <c r="OV22" i="4"/>
  <c r="OU22" i="4"/>
  <c r="OT22" i="4"/>
  <c r="OS22" i="4"/>
  <c r="OR22" i="4"/>
  <c r="OQ22" i="4"/>
  <c r="OO22" i="4"/>
  <c r="ON22" i="4"/>
  <c r="OM22" i="4"/>
  <c r="OL22" i="4"/>
  <c r="OK22" i="4"/>
  <c r="OJ22" i="4"/>
  <c r="OV20" i="4"/>
  <c r="OU20" i="4"/>
  <c r="OT20" i="4"/>
  <c r="OS20" i="4"/>
  <c r="OR20" i="4"/>
  <c r="OQ20" i="4"/>
  <c r="OO20" i="4"/>
  <c r="ON20" i="4"/>
  <c r="OM20" i="4"/>
  <c r="OL20" i="4"/>
  <c r="OK20" i="4"/>
  <c r="OJ20" i="4"/>
  <c r="OV15" i="4"/>
  <c r="OU15" i="4"/>
  <c r="OT15" i="4"/>
  <c r="OS15" i="4"/>
  <c r="OR15" i="4"/>
  <c r="OQ15" i="4"/>
  <c r="OO15" i="4"/>
  <c r="ON15" i="4"/>
  <c r="OM15" i="4"/>
  <c r="OL15" i="4"/>
  <c r="OK15" i="4"/>
  <c r="OJ15" i="4"/>
  <c r="OV17" i="4"/>
  <c r="OU17" i="4"/>
  <c r="OT17" i="4"/>
  <c r="OS17" i="4"/>
  <c r="OR17" i="4"/>
  <c r="OQ17" i="4"/>
  <c r="OO17" i="4"/>
  <c r="ON17" i="4"/>
  <c r="OM17" i="4"/>
  <c r="OL17" i="4"/>
  <c r="OK17" i="4"/>
  <c r="OJ17" i="4"/>
  <c r="OV18" i="4"/>
  <c r="OU18" i="4"/>
  <c r="OT18" i="4"/>
  <c r="OS18" i="4"/>
  <c r="OR18" i="4"/>
  <c r="OQ18" i="4"/>
  <c r="OO18" i="4"/>
  <c r="ON18" i="4"/>
  <c r="OM18" i="4"/>
  <c r="OL18" i="4"/>
  <c r="OK18" i="4"/>
  <c r="OJ18" i="4"/>
  <c r="OV16" i="4"/>
  <c r="OU16" i="4"/>
  <c r="OT16" i="4"/>
  <c r="OS16" i="4"/>
  <c r="OR16" i="4"/>
  <c r="OQ16" i="4"/>
  <c r="OO16" i="4"/>
  <c r="ON16" i="4"/>
  <c r="OM16" i="4"/>
  <c r="OL16" i="4"/>
  <c r="OK16" i="4"/>
  <c r="OJ16" i="4"/>
  <c r="OV12" i="4"/>
  <c r="OU12" i="4"/>
  <c r="OT12" i="4"/>
  <c r="OS12" i="4"/>
  <c r="OR12" i="4"/>
  <c r="OQ12" i="4"/>
  <c r="OO12" i="4"/>
  <c r="ON12" i="4"/>
  <c r="OM12" i="4"/>
  <c r="OL12" i="4"/>
  <c r="OK12" i="4"/>
  <c r="OJ12" i="4"/>
  <c r="OV10" i="4"/>
  <c r="OU10" i="4"/>
  <c r="OT10" i="4"/>
  <c r="OS10" i="4"/>
  <c r="OR10" i="4"/>
  <c r="OQ10" i="4"/>
  <c r="OO10" i="4"/>
  <c r="ON10" i="4"/>
  <c r="OM10" i="4"/>
  <c r="OL10" i="4"/>
  <c r="OK10" i="4"/>
  <c r="OJ10" i="4"/>
  <c r="OV9" i="4"/>
  <c r="OU9" i="4"/>
  <c r="OT9" i="4"/>
  <c r="OS9" i="4"/>
  <c r="OR9" i="4"/>
  <c r="OQ9" i="4"/>
  <c r="OO9" i="4"/>
  <c r="ON9" i="4"/>
  <c r="OM9" i="4"/>
  <c r="OL9" i="4"/>
  <c r="OK9" i="4"/>
  <c r="OJ9" i="4"/>
  <c r="OV11" i="4"/>
  <c r="OU11" i="4"/>
  <c r="OT11" i="4"/>
  <c r="OS11" i="4"/>
  <c r="OR11" i="4"/>
  <c r="OQ11" i="4"/>
  <c r="OO11" i="4"/>
  <c r="ON11" i="4"/>
  <c r="OM11" i="4"/>
  <c r="OL11" i="4"/>
  <c r="OK11" i="4"/>
  <c r="OJ11" i="4"/>
  <c r="OV7" i="4"/>
  <c r="OU7" i="4"/>
  <c r="OT7" i="4"/>
  <c r="OS7" i="4"/>
  <c r="OR7" i="4"/>
  <c r="OQ7" i="4"/>
  <c r="OO7" i="4"/>
  <c r="ON7" i="4"/>
  <c r="OM7" i="4"/>
  <c r="OL7" i="4"/>
  <c r="OK7" i="4"/>
  <c r="OJ7" i="4"/>
  <c r="OV8" i="4"/>
  <c r="OU8" i="4"/>
  <c r="OT8" i="4"/>
  <c r="OS8" i="4"/>
  <c r="OR8" i="4"/>
  <c r="OQ8" i="4"/>
  <c r="OO8" i="4"/>
  <c r="ON8" i="4"/>
  <c r="OM8" i="4"/>
  <c r="OL8" i="4"/>
  <c r="OK8" i="4"/>
  <c r="OJ8" i="4"/>
  <c r="OV5" i="4"/>
  <c r="OU5" i="4"/>
  <c r="OT5" i="4"/>
  <c r="OS5" i="4"/>
  <c r="OR5" i="4"/>
  <c r="OQ5" i="4"/>
  <c r="OO5" i="4"/>
  <c r="ON5" i="4"/>
  <c r="OM5" i="4"/>
  <c r="OL5" i="4"/>
  <c r="OK5" i="4"/>
  <c r="OJ5" i="4"/>
  <c r="OV6" i="4"/>
  <c r="OU6" i="4"/>
  <c r="OT6" i="4"/>
  <c r="OS6" i="4"/>
  <c r="OR6" i="4"/>
  <c r="OQ6" i="4"/>
  <c r="OO6" i="4"/>
  <c r="ON6" i="4"/>
  <c r="OM6" i="4"/>
  <c r="OL6" i="4"/>
  <c r="OK6" i="4"/>
  <c r="OJ6" i="4"/>
  <c r="OV4" i="4"/>
  <c r="OU4" i="4"/>
  <c r="OT4" i="4"/>
  <c r="OS4" i="4"/>
  <c r="OR4" i="4"/>
  <c r="OQ4" i="4"/>
  <c r="OO4" i="4"/>
  <c r="ON4" i="4"/>
  <c r="OM4" i="4"/>
  <c r="OL4" i="4"/>
  <c r="OK4" i="4"/>
  <c r="OJ4" i="4"/>
  <c r="NN31" i="4"/>
  <c r="NM31" i="4"/>
  <c r="NL31" i="4"/>
  <c r="NK31" i="4"/>
  <c r="NJ31" i="4"/>
  <c r="NI31" i="4"/>
  <c r="NG31" i="4"/>
  <c r="NF31" i="4"/>
  <c r="NE31" i="4"/>
  <c r="ND31" i="4"/>
  <c r="NC31" i="4"/>
  <c r="NB31" i="4"/>
  <c r="NN28" i="4"/>
  <c r="NM28" i="4"/>
  <c r="NL28" i="4"/>
  <c r="NK28" i="4"/>
  <c r="NJ28" i="4"/>
  <c r="NI28" i="4"/>
  <c r="NG28" i="4"/>
  <c r="NF28" i="4"/>
  <c r="NE28" i="4"/>
  <c r="ND28" i="4"/>
  <c r="NC28" i="4"/>
  <c r="NB28" i="4"/>
  <c r="NN32" i="4"/>
  <c r="NM32" i="4"/>
  <c r="NL32" i="4"/>
  <c r="NK32" i="4"/>
  <c r="NJ32" i="4"/>
  <c r="NI32" i="4"/>
  <c r="NG32" i="4"/>
  <c r="NF32" i="4"/>
  <c r="NE32" i="4"/>
  <c r="ND32" i="4"/>
  <c r="NC32" i="4"/>
  <c r="NB32" i="4"/>
  <c r="NN27" i="4"/>
  <c r="NM27" i="4"/>
  <c r="NL27" i="4"/>
  <c r="NK27" i="4"/>
  <c r="NJ27" i="4"/>
  <c r="NI27" i="4"/>
  <c r="NG27" i="4"/>
  <c r="NF27" i="4"/>
  <c r="NE27" i="4"/>
  <c r="ND27" i="4"/>
  <c r="NC27" i="4"/>
  <c r="NB27" i="4"/>
  <c r="NN25" i="4"/>
  <c r="NM25" i="4"/>
  <c r="NL25" i="4"/>
  <c r="NK25" i="4"/>
  <c r="NJ25" i="4"/>
  <c r="NI25" i="4"/>
  <c r="NG25" i="4"/>
  <c r="NF25" i="4"/>
  <c r="NE25" i="4"/>
  <c r="ND25" i="4"/>
  <c r="NC25" i="4"/>
  <c r="NB25" i="4"/>
  <c r="NN39" i="4"/>
  <c r="NM39" i="4"/>
  <c r="NL39" i="4"/>
  <c r="NK39" i="4"/>
  <c r="NJ39" i="4"/>
  <c r="NI39" i="4"/>
  <c r="NG39" i="4"/>
  <c r="NF39" i="4"/>
  <c r="NE39" i="4"/>
  <c r="ND39" i="4"/>
  <c r="NC39" i="4"/>
  <c r="NB39" i="4"/>
  <c r="NN34" i="4"/>
  <c r="NM34" i="4"/>
  <c r="NL34" i="4"/>
  <c r="NK34" i="4"/>
  <c r="NJ34" i="4"/>
  <c r="NI34" i="4"/>
  <c r="NG34" i="4"/>
  <c r="NF34" i="4"/>
  <c r="NE34" i="4"/>
  <c r="ND34" i="4"/>
  <c r="NC34" i="4"/>
  <c r="NB34" i="4"/>
  <c r="NN26" i="4"/>
  <c r="NM26" i="4"/>
  <c r="NL26" i="4"/>
  <c r="NK26" i="4"/>
  <c r="NJ26" i="4"/>
  <c r="NI26" i="4"/>
  <c r="NG26" i="4"/>
  <c r="NF26" i="4"/>
  <c r="NE26" i="4"/>
  <c r="ND26" i="4"/>
  <c r="NC26" i="4"/>
  <c r="NB26" i="4"/>
  <c r="NN29" i="4"/>
  <c r="NM29" i="4"/>
  <c r="NL29" i="4"/>
  <c r="NK29" i="4"/>
  <c r="NJ29" i="4"/>
  <c r="NI29" i="4"/>
  <c r="NG29" i="4"/>
  <c r="NF29" i="4"/>
  <c r="NE29" i="4"/>
  <c r="ND29" i="4"/>
  <c r="NC29" i="4"/>
  <c r="NB29" i="4"/>
  <c r="NN19" i="4"/>
  <c r="NM19" i="4"/>
  <c r="NL19" i="4"/>
  <c r="NK19" i="4"/>
  <c r="NJ19" i="4"/>
  <c r="NI19" i="4"/>
  <c r="NG19" i="4"/>
  <c r="NF19" i="4"/>
  <c r="NE19" i="4"/>
  <c r="ND19" i="4"/>
  <c r="NC19" i="4"/>
  <c r="NB19" i="4"/>
  <c r="NN37" i="4"/>
  <c r="NM37" i="4"/>
  <c r="NL37" i="4"/>
  <c r="NK37" i="4"/>
  <c r="NJ37" i="4"/>
  <c r="NI37" i="4"/>
  <c r="NG37" i="4"/>
  <c r="NF37" i="4"/>
  <c r="NE37" i="4"/>
  <c r="ND37" i="4"/>
  <c r="NC37" i="4"/>
  <c r="NB37" i="4"/>
  <c r="NN30" i="4"/>
  <c r="NM30" i="4"/>
  <c r="NL30" i="4"/>
  <c r="NK30" i="4"/>
  <c r="NJ30" i="4"/>
  <c r="NI30" i="4"/>
  <c r="NG30" i="4"/>
  <c r="NF30" i="4"/>
  <c r="NE30" i="4"/>
  <c r="ND30" i="4"/>
  <c r="NC30" i="4"/>
  <c r="NB30" i="4"/>
  <c r="NN35" i="4"/>
  <c r="NM35" i="4"/>
  <c r="NL35" i="4"/>
  <c r="NK35" i="4"/>
  <c r="NJ35" i="4"/>
  <c r="NI35" i="4"/>
  <c r="NG35" i="4"/>
  <c r="NF35" i="4"/>
  <c r="NE35" i="4"/>
  <c r="ND35" i="4"/>
  <c r="NC35" i="4"/>
  <c r="NB35" i="4"/>
  <c r="NN24" i="4"/>
  <c r="NM24" i="4"/>
  <c r="NL24" i="4"/>
  <c r="NK24" i="4"/>
  <c r="NJ24" i="4"/>
  <c r="NI24" i="4"/>
  <c r="NG24" i="4"/>
  <c r="NF24" i="4"/>
  <c r="NE24" i="4"/>
  <c r="ND24" i="4"/>
  <c r="NC24" i="4"/>
  <c r="NB24" i="4"/>
  <c r="NN23" i="4"/>
  <c r="NM23" i="4"/>
  <c r="NL23" i="4"/>
  <c r="NK23" i="4"/>
  <c r="NJ23" i="4"/>
  <c r="NI23" i="4"/>
  <c r="NG23" i="4"/>
  <c r="NF23" i="4"/>
  <c r="NE23" i="4"/>
  <c r="ND23" i="4"/>
  <c r="NC23" i="4"/>
  <c r="NB23" i="4"/>
  <c r="NN14" i="4"/>
  <c r="NM14" i="4"/>
  <c r="NL14" i="4"/>
  <c r="NK14" i="4"/>
  <c r="NJ14" i="4"/>
  <c r="NI14" i="4"/>
  <c r="NG14" i="4"/>
  <c r="NF14" i="4"/>
  <c r="NE14" i="4"/>
  <c r="ND14" i="4"/>
  <c r="NC14" i="4"/>
  <c r="NB14" i="4"/>
  <c r="NN21" i="4"/>
  <c r="NM21" i="4"/>
  <c r="NL21" i="4"/>
  <c r="NK21" i="4"/>
  <c r="NJ21" i="4"/>
  <c r="NI21" i="4"/>
  <c r="NG21" i="4"/>
  <c r="NF21" i="4"/>
  <c r="NE21" i="4"/>
  <c r="ND21" i="4"/>
  <c r="NC21" i="4"/>
  <c r="NB21" i="4"/>
  <c r="NN22" i="4"/>
  <c r="NM22" i="4"/>
  <c r="NL22" i="4"/>
  <c r="NK22" i="4"/>
  <c r="NJ22" i="4"/>
  <c r="NI22" i="4"/>
  <c r="NG22" i="4"/>
  <c r="NF22" i="4"/>
  <c r="NE22" i="4"/>
  <c r="ND22" i="4"/>
  <c r="NC22" i="4"/>
  <c r="NB22" i="4"/>
  <c r="NN20" i="4"/>
  <c r="NM20" i="4"/>
  <c r="NL20" i="4"/>
  <c r="NK20" i="4"/>
  <c r="NJ20" i="4"/>
  <c r="NI20" i="4"/>
  <c r="NG20" i="4"/>
  <c r="NF20" i="4"/>
  <c r="NE20" i="4"/>
  <c r="ND20" i="4"/>
  <c r="NC20" i="4"/>
  <c r="NB20" i="4"/>
  <c r="NN15" i="4"/>
  <c r="NM15" i="4"/>
  <c r="NL15" i="4"/>
  <c r="NK15" i="4"/>
  <c r="NJ15" i="4"/>
  <c r="NI15" i="4"/>
  <c r="NG15" i="4"/>
  <c r="NF15" i="4"/>
  <c r="NE15" i="4"/>
  <c r="ND15" i="4"/>
  <c r="NC15" i="4"/>
  <c r="NB15" i="4"/>
  <c r="NN17" i="4"/>
  <c r="NM17" i="4"/>
  <c r="NL17" i="4"/>
  <c r="NK17" i="4"/>
  <c r="NJ17" i="4"/>
  <c r="NI17" i="4"/>
  <c r="NG17" i="4"/>
  <c r="NF17" i="4"/>
  <c r="NE17" i="4"/>
  <c r="ND17" i="4"/>
  <c r="NC17" i="4"/>
  <c r="NB17" i="4"/>
  <c r="NN18" i="4"/>
  <c r="NM18" i="4"/>
  <c r="NL18" i="4"/>
  <c r="NK18" i="4"/>
  <c r="NJ18" i="4"/>
  <c r="NI18" i="4"/>
  <c r="NG18" i="4"/>
  <c r="NF18" i="4"/>
  <c r="NE18" i="4"/>
  <c r="ND18" i="4"/>
  <c r="NC18" i="4"/>
  <c r="NB18" i="4"/>
  <c r="NN16" i="4"/>
  <c r="NM16" i="4"/>
  <c r="NL16" i="4"/>
  <c r="NK16" i="4"/>
  <c r="NJ16" i="4"/>
  <c r="NI16" i="4"/>
  <c r="NG16" i="4"/>
  <c r="NF16" i="4"/>
  <c r="NE16" i="4"/>
  <c r="ND16" i="4"/>
  <c r="NC16" i="4"/>
  <c r="NB16" i="4"/>
  <c r="NN12" i="4"/>
  <c r="NM12" i="4"/>
  <c r="NL12" i="4"/>
  <c r="NK12" i="4"/>
  <c r="NJ12" i="4"/>
  <c r="NI12" i="4"/>
  <c r="NG12" i="4"/>
  <c r="NF12" i="4"/>
  <c r="NE12" i="4"/>
  <c r="ND12" i="4"/>
  <c r="NC12" i="4"/>
  <c r="NB12" i="4"/>
  <c r="NN10" i="4"/>
  <c r="NM10" i="4"/>
  <c r="NL10" i="4"/>
  <c r="NK10" i="4"/>
  <c r="NJ10" i="4"/>
  <c r="NI10" i="4"/>
  <c r="NG10" i="4"/>
  <c r="NF10" i="4"/>
  <c r="NE10" i="4"/>
  <c r="ND10" i="4"/>
  <c r="NC10" i="4"/>
  <c r="NB10" i="4"/>
  <c r="NN9" i="4"/>
  <c r="NM9" i="4"/>
  <c r="NL9" i="4"/>
  <c r="NK9" i="4"/>
  <c r="NJ9" i="4"/>
  <c r="NI9" i="4"/>
  <c r="NG9" i="4"/>
  <c r="NF9" i="4"/>
  <c r="NE9" i="4"/>
  <c r="ND9" i="4"/>
  <c r="NC9" i="4"/>
  <c r="NB9" i="4"/>
  <c r="NN11" i="4"/>
  <c r="NM11" i="4"/>
  <c r="NL11" i="4"/>
  <c r="NK11" i="4"/>
  <c r="NJ11" i="4"/>
  <c r="NI11" i="4"/>
  <c r="NG11" i="4"/>
  <c r="NF11" i="4"/>
  <c r="NE11" i="4"/>
  <c r="ND11" i="4"/>
  <c r="NC11" i="4"/>
  <c r="NB11" i="4"/>
  <c r="NN7" i="4"/>
  <c r="NM7" i="4"/>
  <c r="NL7" i="4"/>
  <c r="NK7" i="4"/>
  <c r="NJ7" i="4"/>
  <c r="NI7" i="4"/>
  <c r="NG7" i="4"/>
  <c r="NF7" i="4"/>
  <c r="NE7" i="4"/>
  <c r="ND7" i="4"/>
  <c r="NC7" i="4"/>
  <c r="NB7" i="4"/>
  <c r="NN8" i="4"/>
  <c r="NM8" i="4"/>
  <c r="NL8" i="4"/>
  <c r="NK8" i="4"/>
  <c r="NJ8" i="4"/>
  <c r="NI8" i="4"/>
  <c r="NG8" i="4"/>
  <c r="NF8" i="4"/>
  <c r="NE8" i="4"/>
  <c r="ND8" i="4"/>
  <c r="NC8" i="4"/>
  <c r="NB8" i="4"/>
  <c r="NN5" i="4"/>
  <c r="NM5" i="4"/>
  <c r="NL5" i="4"/>
  <c r="NK5" i="4"/>
  <c r="NJ5" i="4"/>
  <c r="NI5" i="4"/>
  <c r="NG5" i="4"/>
  <c r="NF5" i="4"/>
  <c r="NE5" i="4"/>
  <c r="ND5" i="4"/>
  <c r="NC5" i="4"/>
  <c r="NB5" i="4"/>
  <c r="NN6" i="4"/>
  <c r="NM6" i="4"/>
  <c r="NL6" i="4"/>
  <c r="NK6" i="4"/>
  <c r="NJ6" i="4"/>
  <c r="NI6" i="4"/>
  <c r="NG6" i="4"/>
  <c r="NF6" i="4"/>
  <c r="NE6" i="4"/>
  <c r="ND6" i="4"/>
  <c r="NC6" i="4"/>
  <c r="NB6" i="4"/>
  <c r="NN4" i="4"/>
  <c r="NM4" i="4"/>
  <c r="NL4" i="4"/>
  <c r="NK4" i="4"/>
  <c r="NJ4" i="4"/>
  <c r="NI4" i="4"/>
  <c r="NG4" i="4"/>
  <c r="NF4" i="4"/>
  <c r="NE4" i="4"/>
  <c r="ND4" i="4"/>
  <c r="NC4" i="4"/>
  <c r="NB4" i="4"/>
  <c r="MF31" i="4"/>
  <c r="ME31" i="4"/>
  <c r="MD31" i="4"/>
  <c r="MC31" i="4"/>
  <c r="MB31" i="4"/>
  <c r="MA31" i="4"/>
  <c r="LY31" i="4"/>
  <c r="LX31" i="4"/>
  <c r="LW31" i="4"/>
  <c r="LV31" i="4"/>
  <c r="LU31" i="4"/>
  <c r="LT31" i="4"/>
  <c r="MF28" i="4"/>
  <c r="ME28" i="4"/>
  <c r="MD28" i="4"/>
  <c r="MC28" i="4"/>
  <c r="MB28" i="4"/>
  <c r="MA28" i="4"/>
  <c r="LY28" i="4"/>
  <c r="LX28" i="4"/>
  <c r="LW28" i="4"/>
  <c r="LV28" i="4"/>
  <c r="LU28" i="4"/>
  <c r="LT28" i="4"/>
  <c r="MF32" i="4"/>
  <c r="ME32" i="4"/>
  <c r="MD32" i="4"/>
  <c r="MC32" i="4"/>
  <c r="MB32" i="4"/>
  <c r="MA32" i="4"/>
  <c r="LY32" i="4"/>
  <c r="LX32" i="4"/>
  <c r="LW32" i="4"/>
  <c r="LV32" i="4"/>
  <c r="LU32" i="4"/>
  <c r="LT32" i="4"/>
  <c r="MF27" i="4"/>
  <c r="ME27" i="4"/>
  <c r="MD27" i="4"/>
  <c r="MC27" i="4"/>
  <c r="MB27" i="4"/>
  <c r="MA27" i="4"/>
  <c r="LY27" i="4"/>
  <c r="LX27" i="4"/>
  <c r="LW27" i="4"/>
  <c r="LV27" i="4"/>
  <c r="LU27" i="4"/>
  <c r="LT27" i="4"/>
  <c r="MF25" i="4"/>
  <c r="ME25" i="4"/>
  <c r="MD25" i="4"/>
  <c r="MC25" i="4"/>
  <c r="MB25" i="4"/>
  <c r="MA25" i="4"/>
  <c r="LY25" i="4"/>
  <c r="LX25" i="4"/>
  <c r="LW25" i="4"/>
  <c r="LV25" i="4"/>
  <c r="LU25" i="4"/>
  <c r="LT25" i="4"/>
  <c r="MF39" i="4"/>
  <c r="ME39" i="4"/>
  <c r="MD39" i="4"/>
  <c r="MC39" i="4"/>
  <c r="MB39" i="4"/>
  <c r="MA39" i="4"/>
  <c r="LY39" i="4"/>
  <c r="LX39" i="4"/>
  <c r="LW39" i="4"/>
  <c r="LV39" i="4"/>
  <c r="LU39" i="4"/>
  <c r="LT39" i="4"/>
  <c r="MF34" i="4"/>
  <c r="ME34" i="4"/>
  <c r="MD34" i="4"/>
  <c r="MC34" i="4"/>
  <c r="MB34" i="4"/>
  <c r="MA34" i="4"/>
  <c r="LY34" i="4"/>
  <c r="LX34" i="4"/>
  <c r="LW34" i="4"/>
  <c r="LV34" i="4"/>
  <c r="LU34" i="4"/>
  <c r="LT34" i="4"/>
  <c r="MF26" i="4"/>
  <c r="ME26" i="4"/>
  <c r="MD26" i="4"/>
  <c r="MC26" i="4"/>
  <c r="MB26" i="4"/>
  <c r="MA26" i="4"/>
  <c r="LY26" i="4"/>
  <c r="LX26" i="4"/>
  <c r="LW26" i="4"/>
  <c r="LV26" i="4"/>
  <c r="LU26" i="4"/>
  <c r="LT26" i="4"/>
  <c r="MF29" i="4"/>
  <c r="ME29" i="4"/>
  <c r="MD29" i="4"/>
  <c r="MC29" i="4"/>
  <c r="MB29" i="4"/>
  <c r="MA29" i="4"/>
  <c r="LY29" i="4"/>
  <c r="LX29" i="4"/>
  <c r="LW29" i="4"/>
  <c r="LV29" i="4"/>
  <c r="LU29" i="4"/>
  <c r="LT29" i="4"/>
  <c r="MF19" i="4"/>
  <c r="ME19" i="4"/>
  <c r="MD19" i="4"/>
  <c r="MC19" i="4"/>
  <c r="MB19" i="4"/>
  <c r="MA19" i="4"/>
  <c r="LY19" i="4"/>
  <c r="LX19" i="4"/>
  <c r="LW19" i="4"/>
  <c r="LV19" i="4"/>
  <c r="LU19" i="4"/>
  <c r="LT19" i="4"/>
  <c r="MF37" i="4"/>
  <c r="ME37" i="4"/>
  <c r="MD37" i="4"/>
  <c r="MC37" i="4"/>
  <c r="MB37" i="4"/>
  <c r="MA37" i="4"/>
  <c r="LY37" i="4"/>
  <c r="LX37" i="4"/>
  <c r="LW37" i="4"/>
  <c r="LV37" i="4"/>
  <c r="LU37" i="4"/>
  <c r="LT37" i="4"/>
  <c r="MF30" i="4"/>
  <c r="ME30" i="4"/>
  <c r="MD30" i="4"/>
  <c r="MC30" i="4"/>
  <c r="MB30" i="4"/>
  <c r="MA30" i="4"/>
  <c r="LY30" i="4"/>
  <c r="LX30" i="4"/>
  <c r="LW30" i="4"/>
  <c r="LV30" i="4"/>
  <c r="LU30" i="4"/>
  <c r="LT30" i="4"/>
  <c r="MF35" i="4"/>
  <c r="ME35" i="4"/>
  <c r="MD35" i="4"/>
  <c r="MC35" i="4"/>
  <c r="MB35" i="4"/>
  <c r="MA35" i="4"/>
  <c r="LY35" i="4"/>
  <c r="LX35" i="4"/>
  <c r="LW35" i="4"/>
  <c r="LV35" i="4"/>
  <c r="LU35" i="4"/>
  <c r="LT35" i="4"/>
  <c r="MF24" i="4"/>
  <c r="ME24" i="4"/>
  <c r="MD24" i="4"/>
  <c r="MC24" i="4"/>
  <c r="MB24" i="4"/>
  <c r="MA24" i="4"/>
  <c r="LY24" i="4"/>
  <c r="LX24" i="4"/>
  <c r="LW24" i="4"/>
  <c r="LV24" i="4"/>
  <c r="LU24" i="4"/>
  <c r="LT24" i="4"/>
  <c r="MF23" i="4"/>
  <c r="ME23" i="4"/>
  <c r="MD23" i="4"/>
  <c r="MC23" i="4"/>
  <c r="MB23" i="4"/>
  <c r="MA23" i="4"/>
  <c r="LY23" i="4"/>
  <c r="LX23" i="4"/>
  <c r="LW23" i="4"/>
  <c r="LV23" i="4"/>
  <c r="LU23" i="4"/>
  <c r="LT23" i="4"/>
  <c r="MF14" i="4"/>
  <c r="ME14" i="4"/>
  <c r="MD14" i="4"/>
  <c r="MC14" i="4"/>
  <c r="MB14" i="4"/>
  <c r="MA14" i="4"/>
  <c r="LY14" i="4"/>
  <c r="LX14" i="4"/>
  <c r="LW14" i="4"/>
  <c r="LV14" i="4"/>
  <c r="LU14" i="4"/>
  <c r="LT14" i="4"/>
  <c r="MF21" i="4"/>
  <c r="ME21" i="4"/>
  <c r="MD21" i="4"/>
  <c r="MC21" i="4"/>
  <c r="MB21" i="4"/>
  <c r="MA21" i="4"/>
  <c r="LY21" i="4"/>
  <c r="LX21" i="4"/>
  <c r="LW21" i="4"/>
  <c r="LV21" i="4"/>
  <c r="LU21" i="4"/>
  <c r="LT21" i="4"/>
  <c r="MF22" i="4"/>
  <c r="ME22" i="4"/>
  <c r="MD22" i="4"/>
  <c r="MC22" i="4"/>
  <c r="MB22" i="4"/>
  <c r="MA22" i="4"/>
  <c r="LY22" i="4"/>
  <c r="LX22" i="4"/>
  <c r="LW22" i="4"/>
  <c r="LV22" i="4"/>
  <c r="LU22" i="4"/>
  <c r="LT22" i="4"/>
  <c r="MF20" i="4"/>
  <c r="ME20" i="4"/>
  <c r="MD20" i="4"/>
  <c r="MC20" i="4"/>
  <c r="MB20" i="4"/>
  <c r="MA20" i="4"/>
  <c r="LY20" i="4"/>
  <c r="LX20" i="4"/>
  <c r="LW20" i="4"/>
  <c r="LV20" i="4"/>
  <c r="LU20" i="4"/>
  <c r="LT20" i="4"/>
  <c r="MF15" i="4"/>
  <c r="ME15" i="4"/>
  <c r="MD15" i="4"/>
  <c r="MC15" i="4"/>
  <c r="MB15" i="4"/>
  <c r="MA15" i="4"/>
  <c r="LY15" i="4"/>
  <c r="LX15" i="4"/>
  <c r="LW15" i="4"/>
  <c r="LV15" i="4"/>
  <c r="LU15" i="4"/>
  <c r="LT15" i="4"/>
  <c r="MF17" i="4"/>
  <c r="ME17" i="4"/>
  <c r="MD17" i="4"/>
  <c r="MC17" i="4"/>
  <c r="MB17" i="4"/>
  <c r="MA17" i="4"/>
  <c r="LY17" i="4"/>
  <c r="LX17" i="4"/>
  <c r="LW17" i="4"/>
  <c r="LV17" i="4"/>
  <c r="LU17" i="4"/>
  <c r="LT17" i="4"/>
  <c r="MF18" i="4"/>
  <c r="ME18" i="4"/>
  <c r="MD18" i="4"/>
  <c r="MC18" i="4"/>
  <c r="MB18" i="4"/>
  <c r="MA18" i="4"/>
  <c r="LY18" i="4"/>
  <c r="LX18" i="4"/>
  <c r="LW18" i="4"/>
  <c r="LV18" i="4"/>
  <c r="LU18" i="4"/>
  <c r="LT18" i="4"/>
  <c r="MF16" i="4"/>
  <c r="ME16" i="4"/>
  <c r="MD16" i="4"/>
  <c r="MC16" i="4"/>
  <c r="MB16" i="4"/>
  <c r="MA16" i="4"/>
  <c r="LY16" i="4"/>
  <c r="LX16" i="4"/>
  <c r="LW16" i="4"/>
  <c r="LV16" i="4"/>
  <c r="LU16" i="4"/>
  <c r="LT16" i="4"/>
  <c r="MF12" i="4"/>
  <c r="ME12" i="4"/>
  <c r="MD12" i="4"/>
  <c r="MC12" i="4"/>
  <c r="MB12" i="4"/>
  <c r="MA12" i="4"/>
  <c r="LY12" i="4"/>
  <c r="LX12" i="4"/>
  <c r="LW12" i="4"/>
  <c r="LV12" i="4"/>
  <c r="LU12" i="4"/>
  <c r="LT12" i="4"/>
  <c r="MF10" i="4"/>
  <c r="ME10" i="4"/>
  <c r="MD10" i="4"/>
  <c r="MC10" i="4"/>
  <c r="MB10" i="4"/>
  <c r="MA10" i="4"/>
  <c r="LY10" i="4"/>
  <c r="LX10" i="4"/>
  <c r="LW10" i="4"/>
  <c r="LV10" i="4"/>
  <c r="LU10" i="4"/>
  <c r="LT10" i="4"/>
  <c r="MF9" i="4"/>
  <c r="ME9" i="4"/>
  <c r="MD9" i="4"/>
  <c r="MC9" i="4"/>
  <c r="MB9" i="4"/>
  <c r="MA9" i="4"/>
  <c r="LY9" i="4"/>
  <c r="LX9" i="4"/>
  <c r="LW9" i="4"/>
  <c r="LV9" i="4"/>
  <c r="LU9" i="4"/>
  <c r="LT9" i="4"/>
  <c r="MF11" i="4"/>
  <c r="ME11" i="4"/>
  <c r="MD11" i="4"/>
  <c r="MC11" i="4"/>
  <c r="MB11" i="4"/>
  <c r="MA11" i="4"/>
  <c r="LY11" i="4"/>
  <c r="LX11" i="4"/>
  <c r="LW11" i="4"/>
  <c r="LV11" i="4"/>
  <c r="LU11" i="4"/>
  <c r="LT11" i="4"/>
  <c r="MF7" i="4"/>
  <c r="ME7" i="4"/>
  <c r="MD7" i="4"/>
  <c r="MC7" i="4"/>
  <c r="MB7" i="4"/>
  <c r="MA7" i="4"/>
  <c r="LY7" i="4"/>
  <c r="LX7" i="4"/>
  <c r="LW7" i="4"/>
  <c r="LV7" i="4"/>
  <c r="LU7" i="4"/>
  <c r="LT7" i="4"/>
  <c r="MF8" i="4"/>
  <c r="ME8" i="4"/>
  <c r="MD8" i="4"/>
  <c r="MC8" i="4"/>
  <c r="MB8" i="4"/>
  <c r="MA8" i="4"/>
  <c r="LY8" i="4"/>
  <c r="LX8" i="4"/>
  <c r="LW8" i="4"/>
  <c r="LV8" i="4"/>
  <c r="LU8" i="4"/>
  <c r="LT8" i="4"/>
  <c r="MF5" i="4"/>
  <c r="ME5" i="4"/>
  <c r="MD5" i="4"/>
  <c r="MC5" i="4"/>
  <c r="MB5" i="4"/>
  <c r="MA5" i="4"/>
  <c r="LY5" i="4"/>
  <c r="LX5" i="4"/>
  <c r="LW5" i="4"/>
  <c r="LV5" i="4"/>
  <c r="LU5" i="4"/>
  <c r="LT5" i="4"/>
  <c r="MF6" i="4"/>
  <c r="ME6" i="4"/>
  <c r="MD6" i="4"/>
  <c r="MC6" i="4"/>
  <c r="MB6" i="4"/>
  <c r="MA6" i="4"/>
  <c r="LY6" i="4"/>
  <c r="LX6" i="4"/>
  <c r="LW6" i="4"/>
  <c r="LV6" i="4"/>
  <c r="LU6" i="4"/>
  <c r="LT6" i="4"/>
  <c r="MF4" i="4"/>
  <c r="ME4" i="4"/>
  <c r="MD4" i="4"/>
  <c r="MC4" i="4"/>
  <c r="MB4" i="4"/>
  <c r="MA4" i="4"/>
  <c r="LY4" i="4"/>
  <c r="LX4" i="4"/>
  <c r="LW4" i="4"/>
  <c r="LV4" i="4"/>
  <c r="LU4" i="4"/>
  <c r="LT4" i="4"/>
  <c r="KX31" i="4"/>
  <c r="KW31" i="4"/>
  <c r="KV31" i="4"/>
  <c r="KU31" i="4"/>
  <c r="KT31" i="4"/>
  <c r="KS31" i="4"/>
  <c r="KQ31" i="4"/>
  <c r="KP31" i="4"/>
  <c r="KO31" i="4"/>
  <c r="KN31" i="4"/>
  <c r="KM31" i="4"/>
  <c r="KL31" i="4"/>
  <c r="KX28" i="4"/>
  <c r="KW28" i="4"/>
  <c r="KV28" i="4"/>
  <c r="KU28" i="4"/>
  <c r="KT28" i="4"/>
  <c r="KS28" i="4"/>
  <c r="KQ28" i="4"/>
  <c r="KP28" i="4"/>
  <c r="KO28" i="4"/>
  <c r="KN28" i="4"/>
  <c r="KM28" i="4"/>
  <c r="KL28" i="4"/>
  <c r="KX32" i="4"/>
  <c r="KW32" i="4"/>
  <c r="KV32" i="4"/>
  <c r="KU32" i="4"/>
  <c r="KT32" i="4"/>
  <c r="KS32" i="4"/>
  <c r="KQ32" i="4"/>
  <c r="KP32" i="4"/>
  <c r="KO32" i="4"/>
  <c r="KN32" i="4"/>
  <c r="KM32" i="4"/>
  <c r="KL32" i="4"/>
  <c r="KX27" i="4"/>
  <c r="KW27" i="4"/>
  <c r="KV27" i="4"/>
  <c r="KU27" i="4"/>
  <c r="KT27" i="4"/>
  <c r="KS27" i="4"/>
  <c r="KQ27" i="4"/>
  <c r="KP27" i="4"/>
  <c r="KO27" i="4"/>
  <c r="KN27" i="4"/>
  <c r="KM27" i="4"/>
  <c r="KL27" i="4"/>
  <c r="KX25" i="4"/>
  <c r="KW25" i="4"/>
  <c r="KV25" i="4"/>
  <c r="KU25" i="4"/>
  <c r="KT25" i="4"/>
  <c r="KS25" i="4"/>
  <c r="KQ25" i="4"/>
  <c r="KP25" i="4"/>
  <c r="KO25" i="4"/>
  <c r="KN25" i="4"/>
  <c r="KM25" i="4"/>
  <c r="KL25" i="4"/>
  <c r="KX39" i="4"/>
  <c r="KW39" i="4"/>
  <c r="KV39" i="4"/>
  <c r="KU39" i="4"/>
  <c r="KT39" i="4"/>
  <c r="KS39" i="4"/>
  <c r="KQ39" i="4"/>
  <c r="KP39" i="4"/>
  <c r="KO39" i="4"/>
  <c r="KN39" i="4"/>
  <c r="KM39" i="4"/>
  <c r="KL39" i="4"/>
  <c r="KX34" i="4"/>
  <c r="KW34" i="4"/>
  <c r="KV34" i="4"/>
  <c r="KU34" i="4"/>
  <c r="KT34" i="4"/>
  <c r="KS34" i="4"/>
  <c r="KQ34" i="4"/>
  <c r="KP34" i="4"/>
  <c r="KO34" i="4"/>
  <c r="KN34" i="4"/>
  <c r="KM34" i="4"/>
  <c r="KL34" i="4"/>
  <c r="KX26" i="4"/>
  <c r="KW26" i="4"/>
  <c r="KV26" i="4"/>
  <c r="KU26" i="4"/>
  <c r="KT26" i="4"/>
  <c r="KS26" i="4"/>
  <c r="KQ26" i="4"/>
  <c r="KP26" i="4"/>
  <c r="KO26" i="4"/>
  <c r="KN26" i="4"/>
  <c r="KM26" i="4"/>
  <c r="KL26" i="4"/>
  <c r="KX29" i="4"/>
  <c r="KW29" i="4"/>
  <c r="KV29" i="4"/>
  <c r="KU29" i="4"/>
  <c r="KT29" i="4"/>
  <c r="KS29" i="4"/>
  <c r="KQ29" i="4"/>
  <c r="KP29" i="4"/>
  <c r="KO29" i="4"/>
  <c r="KN29" i="4"/>
  <c r="KM29" i="4"/>
  <c r="KL29" i="4"/>
  <c r="KX19" i="4"/>
  <c r="KW19" i="4"/>
  <c r="KV19" i="4"/>
  <c r="KU19" i="4"/>
  <c r="KT19" i="4"/>
  <c r="KS19" i="4"/>
  <c r="KQ19" i="4"/>
  <c r="KP19" i="4"/>
  <c r="KO19" i="4"/>
  <c r="KN19" i="4"/>
  <c r="KM19" i="4"/>
  <c r="KL19" i="4"/>
  <c r="KX37" i="4"/>
  <c r="KW37" i="4"/>
  <c r="KV37" i="4"/>
  <c r="KU37" i="4"/>
  <c r="KT37" i="4"/>
  <c r="KS37" i="4"/>
  <c r="KQ37" i="4"/>
  <c r="KP37" i="4"/>
  <c r="KO37" i="4"/>
  <c r="KN37" i="4"/>
  <c r="KM37" i="4"/>
  <c r="KL37" i="4"/>
  <c r="KX30" i="4"/>
  <c r="KW30" i="4"/>
  <c r="KV30" i="4"/>
  <c r="KU30" i="4"/>
  <c r="KT30" i="4"/>
  <c r="KS30" i="4"/>
  <c r="KQ30" i="4"/>
  <c r="KP30" i="4"/>
  <c r="KO30" i="4"/>
  <c r="KN30" i="4"/>
  <c r="KM30" i="4"/>
  <c r="KL30" i="4"/>
  <c r="KX35" i="4"/>
  <c r="KW35" i="4"/>
  <c r="KV35" i="4"/>
  <c r="KU35" i="4"/>
  <c r="KT35" i="4"/>
  <c r="KS35" i="4"/>
  <c r="KQ35" i="4"/>
  <c r="KP35" i="4"/>
  <c r="KO35" i="4"/>
  <c r="KN35" i="4"/>
  <c r="KM35" i="4"/>
  <c r="KL35" i="4"/>
  <c r="KX24" i="4"/>
  <c r="KW24" i="4"/>
  <c r="KV24" i="4"/>
  <c r="KU24" i="4"/>
  <c r="KT24" i="4"/>
  <c r="KS24" i="4"/>
  <c r="KQ24" i="4"/>
  <c r="KP24" i="4"/>
  <c r="KO24" i="4"/>
  <c r="KN24" i="4"/>
  <c r="KM24" i="4"/>
  <c r="KL24" i="4"/>
  <c r="KX23" i="4"/>
  <c r="KW23" i="4"/>
  <c r="KV23" i="4"/>
  <c r="KU23" i="4"/>
  <c r="KT23" i="4"/>
  <c r="KS23" i="4"/>
  <c r="KQ23" i="4"/>
  <c r="KP23" i="4"/>
  <c r="KO23" i="4"/>
  <c r="KN23" i="4"/>
  <c r="KM23" i="4"/>
  <c r="KL23" i="4"/>
  <c r="KX14" i="4"/>
  <c r="KW14" i="4"/>
  <c r="KV14" i="4"/>
  <c r="KU14" i="4"/>
  <c r="KT14" i="4"/>
  <c r="KS14" i="4"/>
  <c r="KQ14" i="4"/>
  <c r="KP14" i="4"/>
  <c r="KO14" i="4"/>
  <c r="KN14" i="4"/>
  <c r="KM14" i="4"/>
  <c r="KL14" i="4"/>
  <c r="KX21" i="4"/>
  <c r="KW21" i="4"/>
  <c r="KV21" i="4"/>
  <c r="KU21" i="4"/>
  <c r="KT21" i="4"/>
  <c r="KS21" i="4"/>
  <c r="KQ21" i="4"/>
  <c r="KP21" i="4"/>
  <c r="KO21" i="4"/>
  <c r="KN21" i="4"/>
  <c r="KM21" i="4"/>
  <c r="KL21" i="4"/>
  <c r="KX22" i="4"/>
  <c r="KW22" i="4"/>
  <c r="KV22" i="4"/>
  <c r="KU22" i="4"/>
  <c r="KT22" i="4"/>
  <c r="KS22" i="4"/>
  <c r="KQ22" i="4"/>
  <c r="KP22" i="4"/>
  <c r="KO22" i="4"/>
  <c r="KN22" i="4"/>
  <c r="KM22" i="4"/>
  <c r="KL22" i="4"/>
  <c r="KX20" i="4"/>
  <c r="KW20" i="4"/>
  <c r="KV20" i="4"/>
  <c r="KU20" i="4"/>
  <c r="KT20" i="4"/>
  <c r="KS20" i="4"/>
  <c r="KQ20" i="4"/>
  <c r="KP20" i="4"/>
  <c r="KO20" i="4"/>
  <c r="KN20" i="4"/>
  <c r="KM20" i="4"/>
  <c r="KL20" i="4"/>
  <c r="KX15" i="4"/>
  <c r="KW15" i="4"/>
  <c r="KV15" i="4"/>
  <c r="KU15" i="4"/>
  <c r="KT15" i="4"/>
  <c r="KS15" i="4"/>
  <c r="KQ15" i="4"/>
  <c r="KP15" i="4"/>
  <c r="KO15" i="4"/>
  <c r="KN15" i="4"/>
  <c r="KM15" i="4"/>
  <c r="KL15" i="4"/>
  <c r="KX17" i="4"/>
  <c r="KW17" i="4"/>
  <c r="KV17" i="4"/>
  <c r="KU17" i="4"/>
  <c r="KT17" i="4"/>
  <c r="KS17" i="4"/>
  <c r="KQ17" i="4"/>
  <c r="KP17" i="4"/>
  <c r="KO17" i="4"/>
  <c r="KN17" i="4"/>
  <c r="KM17" i="4"/>
  <c r="KL17" i="4"/>
  <c r="KX18" i="4"/>
  <c r="KW18" i="4"/>
  <c r="KV18" i="4"/>
  <c r="KU18" i="4"/>
  <c r="KT18" i="4"/>
  <c r="KS18" i="4"/>
  <c r="KQ18" i="4"/>
  <c r="KP18" i="4"/>
  <c r="KO18" i="4"/>
  <c r="KN18" i="4"/>
  <c r="KM18" i="4"/>
  <c r="KL18" i="4"/>
  <c r="KX16" i="4"/>
  <c r="KW16" i="4"/>
  <c r="KV16" i="4"/>
  <c r="KU16" i="4"/>
  <c r="KT16" i="4"/>
  <c r="KS16" i="4"/>
  <c r="KQ16" i="4"/>
  <c r="KP16" i="4"/>
  <c r="KO16" i="4"/>
  <c r="KN16" i="4"/>
  <c r="KM16" i="4"/>
  <c r="KL16" i="4"/>
  <c r="KX12" i="4"/>
  <c r="KW12" i="4"/>
  <c r="KV12" i="4"/>
  <c r="KU12" i="4"/>
  <c r="KT12" i="4"/>
  <c r="KS12" i="4"/>
  <c r="KQ12" i="4"/>
  <c r="KP12" i="4"/>
  <c r="KO12" i="4"/>
  <c r="KN12" i="4"/>
  <c r="KM12" i="4"/>
  <c r="KL12" i="4"/>
  <c r="KX10" i="4"/>
  <c r="KW10" i="4"/>
  <c r="KV10" i="4"/>
  <c r="KU10" i="4"/>
  <c r="KT10" i="4"/>
  <c r="KS10" i="4"/>
  <c r="KQ10" i="4"/>
  <c r="KP10" i="4"/>
  <c r="KO10" i="4"/>
  <c r="KN10" i="4"/>
  <c r="KM10" i="4"/>
  <c r="KL10" i="4"/>
  <c r="KX9" i="4"/>
  <c r="KW9" i="4"/>
  <c r="KV9" i="4"/>
  <c r="KU9" i="4"/>
  <c r="KT9" i="4"/>
  <c r="KS9" i="4"/>
  <c r="KQ9" i="4"/>
  <c r="KP9" i="4"/>
  <c r="KO9" i="4"/>
  <c r="KN9" i="4"/>
  <c r="KM9" i="4"/>
  <c r="KL9" i="4"/>
  <c r="KX11" i="4"/>
  <c r="KW11" i="4"/>
  <c r="KV11" i="4"/>
  <c r="KU11" i="4"/>
  <c r="KT11" i="4"/>
  <c r="KS11" i="4"/>
  <c r="KQ11" i="4"/>
  <c r="KP11" i="4"/>
  <c r="KO11" i="4"/>
  <c r="KN11" i="4"/>
  <c r="KM11" i="4"/>
  <c r="KL11" i="4"/>
  <c r="KX7" i="4"/>
  <c r="KW7" i="4"/>
  <c r="KV7" i="4"/>
  <c r="KU7" i="4"/>
  <c r="KT7" i="4"/>
  <c r="KS7" i="4"/>
  <c r="KQ7" i="4"/>
  <c r="KP7" i="4"/>
  <c r="KO7" i="4"/>
  <c r="KN7" i="4"/>
  <c r="KM7" i="4"/>
  <c r="KL7" i="4"/>
  <c r="KX8" i="4"/>
  <c r="KW8" i="4"/>
  <c r="KV8" i="4"/>
  <c r="KU8" i="4"/>
  <c r="KT8" i="4"/>
  <c r="KS8" i="4"/>
  <c r="KQ8" i="4"/>
  <c r="KP8" i="4"/>
  <c r="KO8" i="4"/>
  <c r="KN8" i="4"/>
  <c r="KM8" i="4"/>
  <c r="KL8" i="4"/>
  <c r="KX5" i="4"/>
  <c r="KW5" i="4"/>
  <c r="KV5" i="4"/>
  <c r="KU5" i="4"/>
  <c r="KT5" i="4"/>
  <c r="KS5" i="4"/>
  <c r="KQ5" i="4"/>
  <c r="KP5" i="4"/>
  <c r="KO5" i="4"/>
  <c r="KN5" i="4"/>
  <c r="KM5" i="4"/>
  <c r="KL5" i="4"/>
  <c r="KX6" i="4"/>
  <c r="KW6" i="4"/>
  <c r="KV6" i="4"/>
  <c r="KU6" i="4"/>
  <c r="KT6" i="4"/>
  <c r="KS6" i="4"/>
  <c r="KQ6" i="4"/>
  <c r="KP6" i="4"/>
  <c r="KO6" i="4"/>
  <c r="KN6" i="4"/>
  <c r="KM6" i="4"/>
  <c r="KL6" i="4"/>
  <c r="KX4" i="4"/>
  <c r="KW4" i="4"/>
  <c r="KV4" i="4"/>
  <c r="KU4" i="4"/>
  <c r="KT4" i="4"/>
  <c r="KS4" i="4"/>
  <c r="KQ4" i="4"/>
  <c r="KP4" i="4"/>
  <c r="KO4" i="4"/>
  <c r="KN4" i="4"/>
  <c r="KM4" i="4"/>
  <c r="KL4" i="4"/>
  <c r="JP31" i="4"/>
  <c r="JO31" i="4"/>
  <c r="JN31" i="4"/>
  <c r="JM31" i="4"/>
  <c r="JL31" i="4"/>
  <c r="JK31" i="4"/>
  <c r="JI31" i="4"/>
  <c r="JH31" i="4"/>
  <c r="JG31" i="4"/>
  <c r="JF31" i="4"/>
  <c r="JE31" i="4"/>
  <c r="JD31" i="4"/>
  <c r="JP28" i="4"/>
  <c r="JO28" i="4"/>
  <c r="JN28" i="4"/>
  <c r="JM28" i="4"/>
  <c r="JL28" i="4"/>
  <c r="JK28" i="4"/>
  <c r="JI28" i="4"/>
  <c r="JH28" i="4"/>
  <c r="JG28" i="4"/>
  <c r="JF28" i="4"/>
  <c r="JE28" i="4"/>
  <c r="JD28" i="4"/>
  <c r="JP32" i="4"/>
  <c r="JO32" i="4"/>
  <c r="JN32" i="4"/>
  <c r="JM32" i="4"/>
  <c r="JL32" i="4"/>
  <c r="JK32" i="4"/>
  <c r="JI32" i="4"/>
  <c r="JH32" i="4"/>
  <c r="JG32" i="4"/>
  <c r="JF32" i="4"/>
  <c r="JE32" i="4"/>
  <c r="JD32" i="4"/>
  <c r="JP27" i="4"/>
  <c r="JO27" i="4"/>
  <c r="JN27" i="4"/>
  <c r="JM27" i="4"/>
  <c r="JL27" i="4"/>
  <c r="JK27" i="4"/>
  <c r="JI27" i="4"/>
  <c r="JH27" i="4"/>
  <c r="JG27" i="4"/>
  <c r="JF27" i="4"/>
  <c r="JE27" i="4"/>
  <c r="JD27" i="4"/>
  <c r="JP25" i="4"/>
  <c r="JO25" i="4"/>
  <c r="JN25" i="4"/>
  <c r="JM25" i="4"/>
  <c r="JL25" i="4"/>
  <c r="JK25" i="4"/>
  <c r="JI25" i="4"/>
  <c r="JH25" i="4"/>
  <c r="JG25" i="4"/>
  <c r="JF25" i="4"/>
  <c r="JE25" i="4"/>
  <c r="JD25" i="4"/>
  <c r="JP39" i="4"/>
  <c r="JO39" i="4"/>
  <c r="JN39" i="4"/>
  <c r="JM39" i="4"/>
  <c r="JL39" i="4"/>
  <c r="JK39" i="4"/>
  <c r="JI39" i="4"/>
  <c r="JH39" i="4"/>
  <c r="JG39" i="4"/>
  <c r="JF39" i="4"/>
  <c r="JE39" i="4"/>
  <c r="JD39" i="4"/>
  <c r="JP34" i="4"/>
  <c r="JO34" i="4"/>
  <c r="JN34" i="4"/>
  <c r="JM34" i="4"/>
  <c r="JL34" i="4"/>
  <c r="JK34" i="4"/>
  <c r="JI34" i="4"/>
  <c r="JH34" i="4"/>
  <c r="JG34" i="4"/>
  <c r="JF34" i="4"/>
  <c r="JE34" i="4"/>
  <c r="JD34" i="4"/>
  <c r="JP26" i="4"/>
  <c r="JO26" i="4"/>
  <c r="JN26" i="4"/>
  <c r="JM26" i="4"/>
  <c r="JL26" i="4"/>
  <c r="JK26" i="4"/>
  <c r="JI26" i="4"/>
  <c r="JH26" i="4"/>
  <c r="JG26" i="4"/>
  <c r="JF26" i="4"/>
  <c r="JE26" i="4"/>
  <c r="JD26" i="4"/>
  <c r="JP29" i="4"/>
  <c r="JO29" i="4"/>
  <c r="JN29" i="4"/>
  <c r="JM29" i="4"/>
  <c r="JL29" i="4"/>
  <c r="JK29" i="4"/>
  <c r="JI29" i="4"/>
  <c r="JH29" i="4"/>
  <c r="JG29" i="4"/>
  <c r="JF29" i="4"/>
  <c r="JE29" i="4"/>
  <c r="JD29" i="4"/>
  <c r="JP19" i="4"/>
  <c r="JO19" i="4"/>
  <c r="JN19" i="4"/>
  <c r="JM19" i="4"/>
  <c r="JL19" i="4"/>
  <c r="JK19" i="4"/>
  <c r="JI19" i="4"/>
  <c r="JH19" i="4"/>
  <c r="JG19" i="4"/>
  <c r="JF19" i="4"/>
  <c r="JE19" i="4"/>
  <c r="JD19" i="4"/>
  <c r="JP37" i="4"/>
  <c r="JO37" i="4"/>
  <c r="JN37" i="4"/>
  <c r="JM37" i="4"/>
  <c r="JL37" i="4"/>
  <c r="JK37" i="4"/>
  <c r="JI37" i="4"/>
  <c r="JH37" i="4"/>
  <c r="JG37" i="4"/>
  <c r="JF37" i="4"/>
  <c r="JE37" i="4"/>
  <c r="JD37" i="4"/>
  <c r="JP30" i="4"/>
  <c r="JO30" i="4"/>
  <c r="JN30" i="4"/>
  <c r="JM30" i="4"/>
  <c r="JL30" i="4"/>
  <c r="JK30" i="4"/>
  <c r="JI30" i="4"/>
  <c r="JH30" i="4"/>
  <c r="JG30" i="4"/>
  <c r="JF30" i="4"/>
  <c r="JE30" i="4"/>
  <c r="JD30" i="4"/>
  <c r="JP35" i="4"/>
  <c r="JO35" i="4"/>
  <c r="JN35" i="4"/>
  <c r="JM35" i="4"/>
  <c r="JL35" i="4"/>
  <c r="JK35" i="4"/>
  <c r="JI35" i="4"/>
  <c r="JH35" i="4"/>
  <c r="JG35" i="4"/>
  <c r="JF35" i="4"/>
  <c r="JE35" i="4"/>
  <c r="JD35" i="4"/>
  <c r="JP24" i="4"/>
  <c r="JO24" i="4"/>
  <c r="JN24" i="4"/>
  <c r="JM24" i="4"/>
  <c r="JL24" i="4"/>
  <c r="JK24" i="4"/>
  <c r="JI24" i="4"/>
  <c r="JH24" i="4"/>
  <c r="JG24" i="4"/>
  <c r="JF24" i="4"/>
  <c r="JE24" i="4"/>
  <c r="JD24" i="4"/>
  <c r="JP23" i="4"/>
  <c r="JO23" i="4"/>
  <c r="JN23" i="4"/>
  <c r="JM23" i="4"/>
  <c r="JL23" i="4"/>
  <c r="JK23" i="4"/>
  <c r="JI23" i="4"/>
  <c r="JH23" i="4"/>
  <c r="JG23" i="4"/>
  <c r="JF23" i="4"/>
  <c r="JE23" i="4"/>
  <c r="JD23" i="4"/>
  <c r="JP14" i="4"/>
  <c r="JO14" i="4"/>
  <c r="JN14" i="4"/>
  <c r="JM14" i="4"/>
  <c r="JL14" i="4"/>
  <c r="JK14" i="4"/>
  <c r="JI14" i="4"/>
  <c r="JH14" i="4"/>
  <c r="JG14" i="4"/>
  <c r="JF14" i="4"/>
  <c r="JE14" i="4"/>
  <c r="JD14" i="4"/>
  <c r="JP21" i="4"/>
  <c r="JO21" i="4"/>
  <c r="JN21" i="4"/>
  <c r="JM21" i="4"/>
  <c r="JL21" i="4"/>
  <c r="JK21" i="4"/>
  <c r="JI21" i="4"/>
  <c r="JH21" i="4"/>
  <c r="JG21" i="4"/>
  <c r="JF21" i="4"/>
  <c r="JE21" i="4"/>
  <c r="JD21" i="4"/>
  <c r="JP22" i="4"/>
  <c r="JO22" i="4"/>
  <c r="JN22" i="4"/>
  <c r="JM22" i="4"/>
  <c r="JL22" i="4"/>
  <c r="JK22" i="4"/>
  <c r="JI22" i="4"/>
  <c r="JH22" i="4"/>
  <c r="JG22" i="4"/>
  <c r="JF22" i="4"/>
  <c r="JE22" i="4"/>
  <c r="JD22" i="4"/>
  <c r="JP20" i="4"/>
  <c r="JO20" i="4"/>
  <c r="JN20" i="4"/>
  <c r="JM20" i="4"/>
  <c r="JL20" i="4"/>
  <c r="JK20" i="4"/>
  <c r="JI20" i="4"/>
  <c r="JH20" i="4"/>
  <c r="JG20" i="4"/>
  <c r="JF20" i="4"/>
  <c r="JE20" i="4"/>
  <c r="JD20" i="4"/>
  <c r="JP15" i="4"/>
  <c r="JO15" i="4"/>
  <c r="JN15" i="4"/>
  <c r="JM15" i="4"/>
  <c r="JL15" i="4"/>
  <c r="JK15" i="4"/>
  <c r="JI15" i="4"/>
  <c r="JH15" i="4"/>
  <c r="JG15" i="4"/>
  <c r="JF15" i="4"/>
  <c r="JE15" i="4"/>
  <c r="JD15" i="4"/>
  <c r="JP17" i="4"/>
  <c r="JO17" i="4"/>
  <c r="JN17" i="4"/>
  <c r="JM17" i="4"/>
  <c r="JL17" i="4"/>
  <c r="JK17" i="4"/>
  <c r="JI17" i="4"/>
  <c r="JH17" i="4"/>
  <c r="JG17" i="4"/>
  <c r="JF17" i="4"/>
  <c r="JE17" i="4"/>
  <c r="JD17" i="4"/>
  <c r="JP18" i="4"/>
  <c r="JO18" i="4"/>
  <c r="JN18" i="4"/>
  <c r="JM18" i="4"/>
  <c r="JL18" i="4"/>
  <c r="JK18" i="4"/>
  <c r="JI18" i="4"/>
  <c r="JH18" i="4"/>
  <c r="JG18" i="4"/>
  <c r="JF18" i="4"/>
  <c r="JE18" i="4"/>
  <c r="JD18" i="4"/>
  <c r="JP16" i="4"/>
  <c r="JO16" i="4"/>
  <c r="JN16" i="4"/>
  <c r="JM16" i="4"/>
  <c r="JL16" i="4"/>
  <c r="JK16" i="4"/>
  <c r="JI16" i="4"/>
  <c r="JH16" i="4"/>
  <c r="JG16" i="4"/>
  <c r="JF16" i="4"/>
  <c r="JE16" i="4"/>
  <c r="JD16" i="4"/>
  <c r="JP12" i="4"/>
  <c r="JO12" i="4"/>
  <c r="JN12" i="4"/>
  <c r="JM12" i="4"/>
  <c r="JL12" i="4"/>
  <c r="JK12" i="4"/>
  <c r="JI12" i="4"/>
  <c r="JH12" i="4"/>
  <c r="JG12" i="4"/>
  <c r="JF12" i="4"/>
  <c r="JE12" i="4"/>
  <c r="JD12" i="4"/>
  <c r="JP10" i="4"/>
  <c r="JO10" i="4"/>
  <c r="JN10" i="4"/>
  <c r="JM10" i="4"/>
  <c r="JL10" i="4"/>
  <c r="JK10" i="4"/>
  <c r="JI10" i="4"/>
  <c r="JH10" i="4"/>
  <c r="JG10" i="4"/>
  <c r="JF10" i="4"/>
  <c r="JE10" i="4"/>
  <c r="JD10" i="4"/>
  <c r="JP9" i="4"/>
  <c r="JO9" i="4"/>
  <c r="JN9" i="4"/>
  <c r="JM9" i="4"/>
  <c r="JL9" i="4"/>
  <c r="JK9" i="4"/>
  <c r="JI9" i="4"/>
  <c r="JH9" i="4"/>
  <c r="JG9" i="4"/>
  <c r="JF9" i="4"/>
  <c r="JE9" i="4"/>
  <c r="JD9" i="4"/>
  <c r="JP11" i="4"/>
  <c r="JO11" i="4"/>
  <c r="JN11" i="4"/>
  <c r="JM11" i="4"/>
  <c r="JL11" i="4"/>
  <c r="JK11" i="4"/>
  <c r="JI11" i="4"/>
  <c r="JH11" i="4"/>
  <c r="JG11" i="4"/>
  <c r="JF11" i="4"/>
  <c r="JE11" i="4"/>
  <c r="JD11" i="4"/>
  <c r="JP7" i="4"/>
  <c r="JO7" i="4"/>
  <c r="JN7" i="4"/>
  <c r="JM7" i="4"/>
  <c r="JL7" i="4"/>
  <c r="JK7" i="4"/>
  <c r="JI7" i="4"/>
  <c r="JH7" i="4"/>
  <c r="JG7" i="4"/>
  <c r="JF7" i="4"/>
  <c r="JE7" i="4"/>
  <c r="JD7" i="4"/>
  <c r="JP8" i="4"/>
  <c r="JO8" i="4"/>
  <c r="JN8" i="4"/>
  <c r="JM8" i="4"/>
  <c r="JL8" i="4"/>
  <c r="JK8" i="4"/>
  <c r="JI8" i="4"/>
  <c r="JH8" i="4"/>
  <c r="JG8" i="4"/>
  <c r="JF8" i="4"/>
  <c r="JE8" i="4"/>
  <c r="JD8" i="4"/>
  <c r="JP5" i="4"/>
  <c r="JO5" i="4"/>
  <c r="JN5" i="4"/>
  <c r="JM5" i="4"/>
  <c r="JL5" i="4"/>
  <c r="JK5" i="4"/>
  <c r="JI5" i="4"/>
  <c r="JH5" i="4"/>
  <c r="JG5" i="4"/>
  <c r="JF5" i="4"/>
  <c r="JE5" i="4"/>
  <c r="JD5" i="4"/>
  <c r="JP6" i="4"/>
  <c r="JO6" i="4"/>
  <c r="JN6" i="4"/>
  <c r="JM6" i="4"/>
  <c r="JL6" i="4"/>
  <c r="JK6" i="4"/>
  <c r="JI6" i="4"/>
  <c r="JH6" i="4"/>
  <c r="JG6" i="4"/>
  <c r="JF6" i="4"/>
  <c r="JE6" i="4"/>
  <c r="JD6" i="4"/>
  <c r="JP4" i="4"/>
  <c r="JO4" i="4"/>
  <c r="JN4" i="4"/>
  <c r="JM4" i="4"/>
  <c r="JL4" i="4"/>
  <c r="JK4" i="4"/>
  <c r="JI4" i="4"/>
  <c r="JH4" i="4"/>
  <c r="JG4" i="4"/>
  <c r="JF4" i="4"/>
  <c r="JE4" i="4"/>
  <c r="JD4" i="4"/>
  <c r="IH31" i="4"/>
  <c r="IG31" i="4"/>
  <c r="IF31" i="4"/>
  <c r="IE31" i="4"/>
  <c r="ID31" i="4"/>
  <c r="IC31" i="4"/>
  <c r="IA31" i="4"/>
  <c r="HZ31" i="4"/>
  <c r="HY31" i="4"/>
  <c r="HX31" i="4"/>
  <c r="HW31" i="4"/>
  <c r="HV31" i="4"/>
  <c r="IH28" i="4"/>
  <c r="IG28" i="4"/>
  <c r="IF28" i="4"/>
  <c r="IE28" i="4"/>
  <c r="ID28" i="4"/>
  <c r="IC28" i="4"/>
  <c r="IA28" i="4"/>
  <c r="HZ28" i="4"/>
  <c r="HY28" i="4"/>
  <c r="HX28" i="4"/>
  <c r="HW28" i="4"/>
  <c r="HV28" i="4"/>
  <c r="IH32" i="4"/>
  <c r="IG32" i="4"/>
  <c r="IF32" i="4"/>
  <c r="IE32" i="4"/>
  <c r="ID32" i="4"/>
  <c r="IC32" i="4"/>
  <c r="IA32" i="4"/>
  <c r="HZ32" i="4"/>
  <c r="HY32" i="4"/>
  <c r="HX32" i="4"/>
  <c r="HW32" i="4"/>
  <c r="HV32" i="4"/>
  <c r="IH27" i="4"/>
  <c r="IG27" i="4"/>
  <c r="IF27" i="4"/>
  <c r="IE27" i="4"/>
  <c r="ID27" i="4"/>
  <c r="IC27" i="4"/>
  <c r="IA27" i="4"/>
  <c r="HZ27" i="4"/>
  <c r="HY27" i="4"/>
  <c r="HX27" i="4"/>
  <c r="HW27" i="4"/>
  <c r="HV27" i="4"/>
  <c r="IH25" i="4"/>
  <c r="IG25" i="4"/>
  <c r="IF25" i="4"/>
  <c r="IE25" i="4"/>
  <c r="ID25" i="4"/>
  <c r="IC25" i="4"/>
  <c r="IA25" i="4"/>
  <c r="HZ25" i="4"/>
  <c r="HY25" i="4"/>
  <c r="HX25" i="4"/>
  <c r="HW25" i="4"/>
  <c r="HV25" i="4"/>
  <c r="IH39" i="4"/>
  <c r="IG39" i="4"/>
  <c r="IF39" i="4"/>
  <c r="IE39" i="4"/>
  <c r="ID39" i="4"/>
  <c r="IC39" i="4"/>
  <c r="IA39" i="4"/>
  <c r="HZ39" i="4"/>
  <c r="HY39" i="4"/>
  <c r="HX39" i="4"/>
  <c r="HW39" i="4"/>
  <c r="HV39" i="4"/>
  <c r="IH34" i="4"/>
  <c r="IG34" i="4"/>
  <c r="IF34" i="4"/>
  <c r="IE34" i="4"/>
  <c r="ID34" i="4"/>
  <c r="IC34" i="4"/>
  <c r="IA34" i="4"/>
  <c r="HZ34" i="4"/>
  <c r="HY34" i="4"/>
  <c r="HX34" i="4"/>
  <c r="HW34" i="4"/>
  <c r="HV34" i="4"/>
  <c r="IH26" i="4"/>
  <c r="IG26" i="4"/>
  <c r="IF26" i="4"/>
  <c r="IE26" i="4"/>
  <c r="ID26" i="4"/>
  <c r="IC26" i="4"/>
  <c r="IA26" i="4"/>
  <c r="HZ26" i="4"/>
  <c r="HY26" i="4"/>
  <c r="HX26" i="4"/>
  <c r="HW26" i="4"/>
  <c r="HV26" i="4"/>
  <c r="IH29" i="4"/>
  <c r="IG29" i="4"/>
  <c r="IF29" i="4"/>
  <c r="IE29" i="4"/>
  <c r="ID29" i="4"/>
  <c r="IC29" i="4"/>
  <c r="IA29" i="4"/>
  <c r="HZ29" i="4"/>
  <c r="HY29" i="4"/>
  <c r="HX29" i="4"/>
  <c r="HW29" i="4"/>
  <c r="HV29" i="4"/>
  <c r="IH19" i="4"/>
  <c r="IG19" i="4"/>
  <c r="IF19" i="4"/>
  <c r="IE19" i="4"/>
  <c r="ID19" i="4"/>
  <c r="IC19" i="4"/>
  <c r="IA19" i="4"/>
  <c r="HZ19" i="4"/>
  <c r="HY19" i="4"/>
  <c r="HX19" i="4"/>
  <c r="HW19" i="4"/>
  <c r="HV19" i="4"/>
  <c r="IH37" i="4"/>
  <c r="IG37" i="4"/>
  <c r="IF37" i="4"/>
  <c r="IE37" i="4"/>
  <c r="ID37" i="4"/>
  <c r="IC37" i="4"/>
  <c r="IA37" i="4"/>
  <c r="HZ37" i="4"/>
  <c r="HY37" i="4"/>
  <c r="HX37" i="4"/>
  <c r="HW37" i="4"/>
  <c r="HV37" i="4"/>
  <c r="IH30" i="4"/>
  <c r="IG30" i="4"/>
  <c r="IF30" i="4"/>
  <c r="IE30" i="4"/>
  <c r="ID30" i="4"/>
  <c r="IC30" i="4"/>
  <c r="IA30" i="4"/>
  <c r="HZ30" i="4"/>
  <c r="HY30" i="4"/>
  <c r="HX30" i="4"/>
  <c r="HW30" i="4"/>
  <c r="HV30" i="4"/>
  <c r="IH35" i="4"/>
  <c r="IG35" i="4"/>
  <c r="IF35" i="4"/>
  <c r="IE35" i="4"/>
  <c r="ID35" i="4"/>
  <c r="IC35" i="4"/>
  <c r="IA35" i="4"/>
  <c r="HZ35" i="4"/>
  <c r="HY35" i="4"/>
  <c r="HX35" i="4"/>
  <c r="HW35" i="4"/>
  <c r="HV35" i="4"/>
  <c r="IH24" i="4"/>
  <c r="IG24" i="4"/>
  <c r="IF24" i="4"/>
  <c r="IE24" i="4"/>
  <c r="ID24" i="4"/>
  <c r="IC24" i="4"/>
  <c r="IA24" i="4"/>
  <c r="HZ24" i="4"/>
  <c r="HY24" i="4"/>
  <c r="HX24" i="4"/>
  <c r="HW24" i="4"/>
  <c r="HV24" i="4"/>
  <c r="IH23" i="4"/>
  <c r="IG23" i="4"/>
  <c r="IF23" i="4"/>
  <c r="IE23" i="4"/>
  <c r="ID23" i="4"/>
  <c r="IC23" i="4"/>
  <c r="IA23" i="4"/>
  <c r="HZ23" i="4"/>
  <c r="HY23" i="4"/>
  <c r="HX23" i="4"/>
  <c r="HW23" i="4"/>
  <c r="HV23" i="4"/>
  <c r="IH14" i="4"/>
  <c r="IG14" i="4"/>
  <c r="IF14" i="4"/>
  <c r="IE14" i="4"/>
  <c r="ID14" i="4"/>
  <c r="IC14" i="4"/>
  <c r="IA14" i="4"/>
  <c r="HZ14" i="4"/>
  <c r="HY14" i="4"/>
  <c r="HX14" i="4"/>
  <c r="HW14" i="4"/>
  <c r="HV14" i="4"/>
  <c r="IH21" i="4"/>
  <c r="IG21" i="4"/>
  <c r="IF21" i="4"/>
  <c r="IE21" i="4"/>
  <c r="ID21" i="4"/>
  <c r="IC21" i="4"/>
  <c r="IA21" i="4"/>
  <c r="HZ21" i="4"/>
  <c r="HY21" i="4"/>
  <c r="HX21" i="4"/>
  <c r="HW21" i="4"/>
  <c r="HV21" i="4"/>
  <c r="IH22" i="4"/>
  <c r="IG22" i="4"/>
  <c r="IF22" i="4"/>
  <c r="IE22" i="4"/>
  <c r="ID22" i="4"/>
  <c r="IC22" i="4"/>
  <c r="IA22" i="4"/>
  <c r="HZ22" i="4"/>
  <c r="HY22" i="4"/>
  <c r="HX22" i="4"/>
  <c r="HW22" i="4"/>
  <c r="HV22" i="4"/>
  <c r="IH20" i="4"/>
  <c r="IG20" i="4"/>
  <c r="IF20" i="4"/>
  <c r="IE20" i="4"/>
  <c r="ID20" i="4"/>
  <c r="IC20" i="4"/>
  <c r="IA20" i="4"/>
  <c r="HZ20" i="4"/>
  <c r="HY20" i="4"/>
  <c r="HX20" i="4"/>
  <c r="HW20" i="4"/>
  <c r="HV20" i="4"/>
  <c r="IH15" i="4"/>
  <c r="IG15" i="4"/>
  <c r="IF15" i="4"/>
  <c r="IE15" i="4"/>
  <c r="ID15" i="4"/>
  <c r="IC15" i="4"/>
  <c r="IA15" i="4"/>
  <c r="HZ15" i="4"/>
  <c r="HY15" i="4"/>
  <c r="HX15" i="4"/>
  <c r="HW15" i="4"/>
  <c r="HV15" i="4"/>
  <c r="IH17" i="4"/>
  <c r="IG17" i="4"/>
  <c r="IF17" i="4"/>
  <c r="IE17" i="4"/>
  <c r="ID17" i="4"/>
  <c r="IC17" i="4"/>
  <c r="IA17" i="4"/>
  <c r="HZ17" i="4"/>
  <c r="HY17" i="4"/>
  <c r="HX17" i="4"/>
  <c r="HW17" i="4"/>
  <c r="HV17" i="4"/>
  <c r="IH18" i="4"/>
  <c r="IG18" i="4"/>
  <c r="IF18" i="4"/>
  <c r="IE18" i="4"/>
  <c r="ID18" i="4"/>
  <c r="IC18" i="4"/>
  <c r="IA18" i="4"/>
  <c r="HZ18" i="4"/>
  <c r="HY18" i="4"/>
  <c r="HX18" i="4"/>
  <c r="HW18" i="4"/>
  <c r="HV18" i="4"/>
  <c r="IH16" i="4"/>
  <c r="IG16" i="4"/>
  <c r="IF16" i="4"/>
  <c r="IE16" i="4"/>
  <c r="ID16" i="4"/>
  <c r="IC16" i="4"/>
  <c r="IA16" i="4"/>
  <c r="HZ16" i="4"/>
  <c r="HY16" i="4"/>
  <c r="HX16" i="4"/>
  <c r="HW16" i="4"/>
  <c r="HV16" i="4"/>
  <c r="IH12" i="4"/>
  <c r="IG12" i="4"/>
  <c r="IF12" i="4"/>
  <c r="IE12" i="4"/>
  <c r="ID12" i="4"/>
  <c r="IC12" i="4"/>
  <c r="IA12" i="4"/>
  <c r="HZ12" i="4"/>
  <c r="HY12" i="4"/>
  <c r="HX12" i="4"/>
  <c r="HW12" i="4"/>
  <c r="HV12" i="4"/>
  <c r="IH10" i="4"/>
  <c r="IG10" i="4"/>
  <c r="IF10" i="4"/>
  <c r="IE10" i="4"/>
  <c r="ID10" i="4"/>
  <c r="IC10" i="4"/>
  <c r="IA10" i="4"/>
  <c r="HZ10" i="4"/>
  <c r="HY10" i="4"/>
  <c r="HX10" i="4"/>
  <c r="HW10" i="4"/>
  <c r="HV10" i="4"/>
  <c r="IH9" i="4"/>
  <c r="IG9" i="4"/>
  <c r="IF9" i="4"/>
  <c r="IE9" i="4"/>
  <c r="ID9" i="4"/>
  <c r="IC9" i="4"/>
  <c r="IA9" i="4"/>
  <c r="HZ9" i="4"/>
  <c r="HY9" i="4"/>
  <c r="HX9" i="4"/>
  <c r="HW9" i="4"/>
  <c r="HV9" i="4"/>
  <c r="IH11" i="4"/>
  <c r="IG11" i="4"/>
  <c r="IF11" i="4"/>
  <c r="IE11" i="4"/>
  <c r="ID11" i="4"/>
  <c r="IC11" i="4"/>
  <c r="IA11" i="4"/>
  <c r="HZ11" i="4"/>
  <c r="HY11" i="4"/>
  <c r="HX11" i="4"/>
  <c r="HW11" i="4"/>
  <c r="HV11" i="4"/>
  <c r="IH7" i="4"/>
  <c r="IG7" i="4"/>
  <c r="IF7" i="4"/>
  <c r="IE7" i="4"/>
  <c r="ID7" i="4"/>
  <c r="IC7" i="4"/>
  <c r="IA7" i="4"/>
  <c r="HZ7" i="4"/>
  <c r="HY7" i="4"/>
  <c r="HX7" i="4"/>
  <c r="HW7" i="4"/>
  <c r="HV7" i="4"/>
  <c r="IH8" i="4"/>
  <c r="IG8" i="4"/>
  <c r="IF8" i="4"/>
  <c r="IE8" i="4"/>
  <c r="ID8" i="4"/>
  <c r="IC8" i="4"/>
  <c r="IA8" i="4"/>
  <c r="HZ8" i="4"/>
  <c r="HY8" i="4"/>
  <c r="HX8" i="4"/>
  <c r="HW8" i="4"/>
  <c r="HV8" i="4"/>
  <c r="IH5" i="4"/>
  <c r="IG5" i="4"/>
  <c r="IF5" i="4"/>
  <c r="IE5" i="4"/>
  <c r="ID5" i="4"/>
  <c r="IC5" i="4"/>
  <c r="IA5" i="4"/>
  <c r="HZ5" i="4"/>
  <c r="HY5" i="4"/>
  <c r="HX5" i="4"/>
  <c r="HW5" i="4"/>
  <c r="HV5" i="4"/>
  <c r="IH6" i="4"/>
  <c r="IG6" i="4"/>
  <c r="IF6" i="4"/>
  <c r="IE6" i="4"/>
  <c r="ID6" i="4"/>
  <c r="IC6" i="4"/>
  <c r="IA6" i="4"/>
  <c r="HZ6" i="4"/>
  <c r="HY6" i="4"/>
  <c r="HX6" i="4"/>
  <c r="HW6" i="4"/>
  <c r="HV6" i="4"/>
  <c r="IH4" i="4"/>
  <c r="IG4" i="4"/>
  <c r="IF4" i="4"/>
  <c r="IE4" i="4"/>
  <c r="ID4" i="4"/>
  <c r="IC4" i="4"/>
  <c r="IA4" i="4"/>
  <c r="HZ4" i="4"/>
  <c r="HY4" i="4"/>
  <c r="HX4" i="4"/>
  <c r="HW4" i="4"/>
  <c r="HV4" i="4"/>
  <c r="GZ31" i="4"/>
  <c r="GY31" i="4"/>
  <c r="GX31" i="4"/>
  <c r="GW31" i="4"/>
  <c r="GV31" i="4"/>
  <c r="GU31" i="4"/>
  <c r="GS31" i="4"/>
  <c r="GR31" i="4"/>
  <c r="GQ31" i="4"/>
  <c r="GP31" i="4"/>
  <c r="GO31" i="4"/>
  <c r="GN31" i="4"/>
  <c r="GZ28" i="4"/>
  <c r="GY28" i="4"/>
  <c r="GX28" i="4"/>
  <c r="GW28" i="4"/>
  <c r="GV28" i="4"/>
  <c r="GU28" i="4"/>
  <c r="GS28" i="4"/>
  <c r="GR28" i="4"/>
  <c r="GQ28" i="4"/>
  <c r="GP28" i="4"/>
  <c r="GO28" i="4"/>
  <c r="GN28" i="4"/>
  <c r="GZ32" i="4"/>
  <c r="GY32" i="4"/>
  <c r="GX32" i="4"/>
  <c r="GW32" i="4"/>
  <c r="GV32" i="4"/>
  <c r="GU32" i="4"/>
  <c r="GS32" i="4"/>
  <c r="GR32" i="4"/>
  <c r="GQ32" i="4"/>
  <c r="GP32" i="4"/>
  <c r="GO32" i="4"/>
  <c r="GN32" i="4"/>
  <c r="GZ27" i="4"/>
  <c r="GY27" i="4"/>
  <c r="GX27" i="4"/>
  <c r="GW27" i="4"/>
  <c r="GV27" i="4"/>
  <c r="GU27" i="4"/>
  <c r="GS27" i="4"/>
  <c r="GR27" i="4"/>
  <c r="GQ27" i="4"/>
  <c r="GP27" i="4"/>
  <c r="GO27" i="4"/>
  <c r="GN27" i="4"/>
  <c r="GZ25" i="4"/>
  <c r="GY25" i="4"/>
  <c r="GX25" i="4"/>
  <c r="GW25" i="4"/>
  <c r="GV25" i="4"/>
  <c r="GU25" i="4"/>
  <c r="GS25" i="4"/>
  <c r="GR25" i="4"/>
  <c r="GQ25" i="4"/>
  <c r="GP25" i="4"/>
  <c r="GO25" i="4"/>
  <c r="GN25" i="4"/>
  <c r="GZ39" i="4"/>
  <c r="GY39" i="4"/>
  <c r="GX39" i="4"/>
  <c r="GW39" i="4"/>
  <c r="GV39" i="4"/>
  <c r="GU39" i="4"/>
  <c r="GS39" i="4"/>
  <c r="GR39" i="4"/>
  <c r="GQ39" i="4"/>
  <c r="GP39" i="4"/>
  <c r="GO39" i="4"/>
  <c r="GN39" i="4"/>
  <c r="GZ34" i="4"/>
  <c r="GY34" i="4"/>
  <c r="GX34" i="4"/>
  <c r="GW34" i="4"/>
  <c r="GV34" i="4"/>
  <c r="GU34" i="4"/>
  <c r="GS34" i="4"/>
  <c r="GR34" i="4"/>
  <c r="GQ34" i="4"/>
  <c r="GP34" i="4"/>
  <c r="GO34" i="4"/>
  <c r="GN34" i="4"/>
  <c r="GZ26" i="4"/>
  <c r="GY26" i="4"/>
  <c r="GX26" i="4"/>
  <c r="GW26" i="4"/>
  <c r="GV26" i="4"/>
  <c r="GU26" i="4"/>
  <c r="GS26" i="4"/>
  <c r="GR26" i="4"/>
  <c r="GQ26" i="4"/>
  <c r="GP26" i="4"/>
  <c r="GO26" i="4"/>
  <c r="GN26" i="4"/>
  <c r="GZ29" i="4"/>
  <c r="GY29" i="4"/>
  <c r="GX29" i="4"/>
  <c r="GW29" i="4"/>
  <c r="GV29" i="4"/>
  <c r="GU29" i="4"/>
  <c r="GS29" i="4"/>
  <c r="GR29" i="4"/>
  <c r="GQ29" i="4"/>
  <c r="GP29" i="4"/>
  <c r="GO29" i="4"/>
  <c r="GN29" i="4"/>
  <c r="GZ19" i="4"/>
  <c r="GY19" i="4"/>
  <c r="GX19" i="4"/>
  <c r="GW19" i="4"/>
  <c r="GV19" i="4"/>
  <c r="GU19" i="4"/>
  <c r="GS19" i="4"/>
  <c r="GR19" i="4"/>
  <c r="GQ19" i="4"/>
  <c r="GP19" i="4"/>
  <c r="GO19" i="4"/>
  <c r="GN19" i="4"/>
  <c r="GZ37" i="4"/>
  <c r="GY37" i="4"/>
  <c r="GX37" i="4"/>
  <c r="GW37" i="4"/>
  <c r="GV37" i="4"/>
  <c r="GU37" i="4"/>
  <c r="GS37" i="4"/>
  <c r="GR37" i="4"/>
  <c r="GQ37" i="4"/>
  <c r="GP37" i="4"/>
  <c r="GO37" i="4"/>
  <c r="GN37" i="4"/>
  <c r="GZ30" i="4"/>
  <c r="GY30" i="4"/>
  <c r="GX30" i="4"/>
  <c r="GW30" i="4"/>
  <c r="GV30" i="4"/>
  <c r="GU30" i="4"/>
  <c r="GS30" i="4"/>
  <c r="GR30" i="4"/>
  <c r="GQ30" i="4"/>
  <c r="GP30" i="4"/>
  <c r="GO30" i="4"/>
  <c r="GN30" i="4"/>
  <c r="GZ35" i="4"/>
  <c r="GY35" i="4"/>
  <c r="GX35" i="4"/>
  <c r="GW35" i="4"/>
  <c r="GV35" i="4"/>
  <c r="GU35" i="4"/>
  <c r="GS35" i="4"/>
  <c r="GR35" i="4"/>
  <c r="GQ35" i="4"/>
  <c r="GP35" i="4"/>
  <c r="GO35" i="4"/>
  <c r="GN35" i="4"/>
  <c r="GZ24" i="4"/>
  <c r="GY24" i="4"/>
  <c r="GX24" i="4"/>
  <c r="GW24" i="4"/>
  <c r="GV24" i="4"/>
  <c r="GU24" i="4"/>
  <c r="GS24" i="4"/>
  <c r="GR24" i="4"/>
  <c r="GQ24" i="4"/>
  <c r="GP24" i="4"/>
  <c r="GO24" i="4"/>
  <c r="GN24" i="4"/>
  <c r="GZ23" i="4"/>
  <c r="GY23" i="4"/>
  <c r="GX23" i="4"/>
  <c r="GW23" i="4"/>
  <c r="GV23" i="4"/>
  <c r="GU23" i="4"/>
  <c r="GS23" i="4"/>
  <c r="GR23" i="4"/>
  <c r="GQ23" i="4"/>
  <c r="GP23" i="4"/>
  <c r="GO23" i="4"/>
  <c r="GN23" i="4"/>
  <c r="GZ14" i="4"/>
  <c r="GY14" i="4"/>
  <c r="GX14" i="4"/>
  <c r="GW14" i="4"/>
  <c r="GV14" i="4"/>
  <c r="GU14" i="4"/>
  <c r="GS14" i="4"/>
  <c r="GR14" i="4"/>
  <c r="GQ14" i="4"/>
  <c r="GP14" i="4"/>
  <c r="GO14" i="4"/>
  <c r="GN14" i="4"/>
  <c r="GZ21" i="4"/>
  <c r="GY21" i="4"/>
  <c r="GX21" i="4"/>
  <c r="GW21" i="4"/>
  <c r="GV21" i="4"/>
  <c r="GU21" i="4"/>
  <c r="GS21" i="4"/>
  <c r="GR21" i="4"/>
  <c r="GQ21" i="4"/>
  <c r="GP21" i="4"/>
  <c r="GO21" i="4"/>
  <c r="GN21" i="4"/>
  <c r="GZ22" i="4"/>
  <c r="GY22" i="4"/>
  <c r="GX22" i="4"/>
  <c r="GW22" i="4"/>
  <c r="GV22" i="4"/>
  <c r="GU22" i="4"/>
  <c r="GS22" i="4"/>
  <c r="GR22" i="4"/>
  <c r="GQ22" i="4"/>
  <c r="GP22" i="4"/>
  <c r="GO22" i="4"/>
  <c r="GN22" i="4"/>
  <c r="GZ20" i="4"/>
  <c r="GY20" i="4"/>
  <c r="GX20" i="4"/>
  <c r="GW20" i="4"/>
  <c r="GV20" i="4"/>
  <c r="GU20" i="4"/>
  <c r="GS20" i="4"/>
  <c r="GR20" i="4"/>
  <c r="GQ20" i="4"/>
  <c r="GP20" i="4"/>
  <c r="GO20" i="4"/>
  <c r="GN20" i="4"/>
  <c r="GZ15" i="4"/>
  <c r="GY15" i="4"/>
  <c r="GX15" i="4"/>
  <c r="GW15" i="4"/>
  <c r="GV15" i="4"/>
  <c r="GU15" i="4"/>
  <c r="GS15" i="4"/>
  <c r="GR15" i="4"/>
  <c r="GQ15" i="4"/>
  <c r="GP15" i="4"/>
  <c r="GO15" i="4"/>
  <c r="GN15" i="4"/>
  <c r="GZ17" i="4"/>
  <c r="GY17" i="4"/>
  <c r="GX17" i="4"/>
  <c r="GW17" i="4"/>
  <c r="GV17" i="4"/>
  <c r="GU17" i="4"/>
  <c r="GS17" i="4"/>
  <c r="GR17" i="4"/>
  <c r="GQ17" i="4"/>
  <c r="GP17" i="4"/>
  <c r="GO17" i="4"/>
  <c r="GN17" i="4"/>
  <c r="GZ18" i="4"/>
  <c r="GY18" i="4"/>
  <c r="GX18" i="4"/>
  <c r="GW18" i="4"/>
  <c r="GV18" i="4"/>
  <c r="GU18" i="4"/>
  <c r="GS18" i="4"/>
  <c r="GR18" i="4"/>
  <c r="GQ18" i="4"/>
  <c r="GP18" i="4"/>
  <c r="GO18" i="4"/>
  <c r="GN18" i="4"/>
  <c r="GZ16" i="4"/>
  <c r="GY16" i="4"/>
  <c r="GX16" i="4"/>
  <c r="GW16" i="4"/>
  <c r="GV16" i="4"/>
  <c r="GU16" i="4"/>
  <c r="GS16" i="4"/>
  <c r="GR16" i="4"/>
  <c r="GQ16" i="4"/>
  <c r="GP16" i="4"/>
  <c r="GO16" i="4"/>
  <c r="GN16" i="4"/>
  <c r="GZ12" i="4"/>
  <c r="GY12" i="4"/>
  <c r="GX12" i="4"/>
  <c r="GW12" i="4"/>
  <c r="GV12" i="4"/>
  <c r="GU12" i="4"/>
  <c r="GS12" i="4"/>
  <c r="GR12" i="4"/>
  <c r="GQ12" i="4"/>
  <c r="GP12" i="4"/>
  <c r="GO12" i="4"/>
  <c r="GN12" i="4"/>
  <c r="GZ10" i="4"/>
  <c r="GY10" i="4"/>
  <c r="GX10" i="4"/>
  <c r="GW10" i="4"/>
  <c r="GV10" i="4"/>
  <c r="GU10" i="4"/>
  <c r="GS10" i="4"/>
  <c r="GR10" i="4"/>
  <c r="GQ10" i="4"/>
  <c r="GP10" i="4"/>
  <c r="GO10" i="4"/>
  <c r="GN10" i="4"/>
  <c r="GZ9" i="4"/>
  <c r="GY9" i="4"/>
  <c r="GX9" i="4"/>
  <c r="GW9" i="4"/>
  <c r="GV9" i="4"/>
  <c r="GU9" i="4"/>
  <c r="GS9" i="4"/>
  <c r="GR9" i="4"/>
  <c r="GQ9" i="4"/>
  <c r="GP9" i="4"/>
  <c r="GO9" i="4"/>
  <c r="GN9" i="4"/>
  <c r="GZ11" i="4"/>
  <c r="GY11" i="4"/>
  <c r="GX11" i="4"/>
  <c r="GW11" i="4"/>
  <c r="GV11" i="4"/>
  <c r="GU11" i="4"/>
  <c r="GS11" i="4"/>
  <c r="GR11" i="4"/>
  <c r="GQ11" i="4"/>
  <c r="GP11" i="4"/>
  <c r="GO11" i="4"/>
  <c r="GN11" i="4"/>
  <c r="GZ7" i="4"/>
  <c r="GY7" i="4"/>
  <c r="GX7" i="4"/>
  <c r="GW7" i="4"/>
  <c r="GV7" i="4"/>
  <c r="GU7" i="4"/>
  <c r="GS7" i="4"/>
  <c r="GR7" i="4"/>
  <c r="GQ7" i="4"/>
  <c r="GP7" i="4"/>
  <c r="GO7" i="4"/>
  <c r="GN7" i="4"/>
  <c r="GZ8" i="4"/>
  <c r="GY8" i="4"/>
  <c r="GX8" i="4"/>
  <c r="GW8" i="4"/>
  <c r="GV8" i="4"/>
  <c r="GU8" i="4"/>
  <c r="GS8" i="4"/>
  <c r="GR8" i="4"/>
  <c r="GQ8" i="4"/>
  <c r="GP8" i="4"/>
  <c r="GO8" i="4"/>
  <c r="GN8" i="4"/>
  <c r="GZ5" i="4"/>
  <c r="GY5" i="4"/>
  <c r="GX5" i="4"/>
  <c r="GW5" i="4"/>
  <c r="GV5" i="4"/>
  <c r="GU5" i="4"/>
  <c r="GS5" i="4"/>
  <c r="GR5" i="4"/>
  <c r="GQ5" i="4"/>
  <c r="GP5" i="4"/>
  <c r="GO5" i="4"/>
  <c r="GN5" i="4"/>
  <c r="GZ6" i="4"/>
  <c r="GY6" i="4"/>
  <c r="GX6" i="4"/>
  <c r="GW6" i="4"/>
  <c r="GV6" i="4"/>
  <c r="GU6" i="4"/>
  <c r="GS6" i="4"/>
  <c r="GR6" i="4"/>
  <c r="GQ6" i="4"/>
  <c r="GP6" i="4"/>
  <c r="GO6" i="4"/>
  <c r="GN6" i="4"/>
  <c r="GZ4" i="4"/>
  <c r="GY4" i="4"/>
  <c r="GX4" i="4"/>
  <c r="GW4" i="4"/>
  <c r="GV4" i="4"/>
  <c r="GU4" i="4"/>
  <c r="GS4" i="4"/>
  <c r="GR4" i="4"/>
  <c r="GQ4" i="4"/>
  <c r="GP4" i="4"/>
  <c r="GO4" i="4"/>
  <c r="GN4" i="4"/>
  <c r="FR31" i="4"/>
  <c r="FQ31" i="4"/>
  <c r="FP31" i="4"/>
  <c r="FO31" i="4"/>
  <c r="FN31" i="4"/>
  <c r="FM31" i="4"/>
  <c r="FK31" i="4"/>
  <c r="FJ31" i="4"/>
  <c r="FI31" i="4"/>
  <c r="FH31" i="4"/>
  <c r="FG31" i="4"/>
  <c r="FF31" i="4"/>
  <c r="FR28" i="4"/>
  <c r="FQ28" i="4"/>
  <c r="FP28" i="4"/>
  <c r="FO28" i="4"/>
  <c r="FN28" i="4"/>
  <c r="FM28" i="4"/>
  <c r="FK28" i="4"/>
  <c r="FJ28" i="4"/>
  <c r="FI28" i="4"/>
  <c r="FH28" i="4"/>
  <c r="FG28" i="4"/>
  <c r="FF28" i="4"/>
  <c r="FR32" i="4"/>
  <c r="FQ32" i="4"/>
  <c r="FP32" i="4"/>
  <c r="FO32" i="4"/>
  <c r="FN32" i="4"/>
  <c r="FM32" i="4"/>
  <c r="FK32" i="4"/>
  <c r="FJ32" i="4"/>
  <c r="FI32" i="4"/>
  <c r="FH32" i="4"/>
  <c r="FG32" i="4"/>
  <c r="FF32" i="4"/>
  <c r="FR27" i="4"/>
  <c r="FQ27" i="4"/>
  <c r="FP27" i="4"/>
  <c r="FO27" i="4"/>
  <c r="FN27" i="4"/>
  <c r="FM27" i="4"/>
  <c r="FK27" i="4"/>
  <c r="FJ27" i="4"/>
  <c r="FI27" i="4"/>
  <c r="FH27" i="4"/>
  <c r="FG27" i="4"/>
  <c r="FF27" i="4"/>
  <c r="FR25" i="4"/>
  <c r="FQ25" i="4"/>
  <c r="FP25" i="4"/>
  <c r="FO25" i="4"/>
  <c r="FN25" i="4"/>
  <c r="FM25" i="4"/>
  <c r="FK25" i="4"/>
  <c r="FJ25" i="4"/>
  <c r="FI25" i="4"/>
  <c r="FH25" i="4"/>
  <c r="FG25" i="4"/>
  <c r="FF25" i="4"/>
  <c r="FR39" i="4"/>
  <c r="FQ39" i="4"/>
  <c r="FP39" i="4"/>
  <c r="FO39" i="4"/>
  <c r="FN39" i="4"/>
  <c r="FM39" i="4"/>
  <c r="FK39" i="4"/>
  <c r="FJ39" i="4"/>
  <c r="FI39" i="4"/>
  <c r="FH39" i="4"/>
  <c r="FG39" i="4"/>
  <c r="FF39" i="4"/>
  <c r="FR34" i="4"/>
  <c r="FQ34" i="4"/>
  <c r="FP34" i="4"/>
  <c r="FO34" i="4"/>
  <c r="FN34" i="4"/>
  <c r="FM34" i="4"/>
  <c r="FK34" i="4"/>
  <c r="FJ34" i="4"/>
  <c r="FI34" i="4"/>
  <c r="FH34" i="4"/>
  <c r="FG34" i="4"/>
  <c r="FF34" i="4"/>
  <c r="FR26" i="4"/>
  <c r="FQ26" i="4"/>
  <c r="FP26" i="4"/>
  <c r="FO26" i="4"/>
  <c r="FN26" i="4"/>
  <c r="FM26" i="4"/>
  <c r="FK26" i="4"/>
  <c r="FJ26" i="4"/>
  <c r="FI26" i="4"/>
  <c r="FH26" i="4"/>
  <c r="FG26" i="4"/>
  <c r="FF26" i="4"/>
  <c r="FR29" i="4"/>
  <c r="FQ29" i="4"/>
  <c r="FP29" i="4"/>
  <c r="FO29" i="4"/>
  <c r="FN29" i="4"/>
  <c r="FM29" i="4"/>
  <c r="FK29" i="4"/>
  <c r="FJ29" i="4"/>
  <c r="FI29" i="4"/>
  <c r="FH29" i="4"/>
  <c r="FG29" i="4"/>
  <c r="FF29" i="4"/>
  <c r="FR19" i="4"/>
  <c r="FQ19" i="4"/>
  <c r="FP19" i="4"/>
  <c r="FO19" i="4"/>
  <c r="FN19" i="4"/>
  <c r="FM19" i="4"/>
  <c r="FK19" i="4"/>
  <c r="FJ19" i="4"/>
  <c r="FI19" i="4"/>
  <c r="FH19" i="4"/>
  <c r="FG19" i="4"/>
  <c r="FF19" i="4"/>
  <c r="FR37" i="4"/>
  <c r="FQ37" i="4"/>
  <c r="FP37" i="4"/>
  <c r="FO37" i="4"/>
  <c r="FN37" i="4"/>
  <c r="FM37" i="4"/>
  <c r="FK37" i="4"/>
  <c r="FJ37" i="4"/>
  <c r="FI37" i="4"/>
  <c r="FH37" i="4"/>
  <c r="FG37" i="4"/>
  <c r="FF37" i="4"/>
  <c r="FR30" i="4"/>
  <c r="FQ30" i="4"/>
  <c r="FP30" i="4"/>
  <c r="FO30" i="4"/>
  <c r="FN30" i="4"/>
  <c r="FM30" i="4"/>
  <c r="FK30" i="4"/>
  <c r="FJ30" i="4"/>
  <c r="FI30" i="4"/>
  <c r="FH30" i="4"/>
  <c r="FG30" i="4"/>
  <c r="FF30" i="4"/>
  <c r="FR35" i="4"/>
  <c r="FQ35" i="4"/>
  <c r="FP35" i="4"/>
  <c r="FO35" i="4"/>
  <c r="FN35" i="4"/>
  <c r="FM35" i="4"/>
  <c r="FK35" i="4"/>
  <c r="FJ35" i="4"/>
  <c r="FI35" i="4"/>
  <c r="FH35" i="4"/>
  <c r="FG35" i="4"/>
  <c r="FF35" i="4"/>
  <c r="FR24" i="4"/>
  <c r="FQ24" i="4"/>
  <c r="FP24" i="4"/>
  <c r="FO24" i="4"/>
  <c r="FN24" i="4"/>
  <c r="FM24" i="4"/>
  <c r="FK24" i="4"/>
  <c r="FJ24" i="4"/>
  <c r="FI24" i="4"/>
  <c r="FH24" i="4"/>
  <c r="FG24" i="4"/>
  <c r="FF24" i="4"/>
  <c r="FR23" i="4"/>
  <c r="FQ23" i="4"/>
  <c r="FP23" i="4"/>
  <c r="FO23" i="4"/>
  <c r="FN23" i="4"/>
  <c r="FM23" i="4"/>
  <c r="FK23" i="4"/>
  <c r="FJ23" i="4"/>
  <c r="FI23" i="4"/>
  <c r="FH23" i="4"/>
  <c r="FG23" i="4"/>
  <c r="FF23" i="4"/>
  <c r="FR14" i="4"/>
  <c r="FQ14" i="4"/>
  <c r="FP14" i="4"/>
  <c r="FO14" i="4"/>
  <c r="FN14" i="4"/>
  <c r="FM14" i="4"/>
  <c r="FK14" i="4"/>
  <c r="FJ14" i="4"/>
  <c r="FI14" i="4"/>
  <c r="FH14" i="4"/>
  <c r="FG14" i="4"/>
  <c r="FF14" i="4"/>
  <c r="FR21" i="4"/>
  <c r="FQ21" i="4"/>
  <c r="FP21" i="4"/>
  <c r="FO21" i="4"/>
  <c r="FN21" i="4"/>
  <c r="FM21" i="4"/>
  <c r="FK21" i="4"/>
  <c r="FJ21" i="4"/>
  <c r="FI21" i="4"/>
  <c r="FH21" i="4"/>
  <c r="FG21" i="4"/>
  <c r="FF21" i="4"/>
  <c r="FR22" i="4"/>
  <c r="FQ22" i="4"/>
  <c r="FP22" i="4"/>
  <c r="FO22" i="4"/>
  <c r="FN22" i="4"/>
  <c r="FM22" i="4"/>
  <c r="FK22" i="4"/>
  <c r="FJ22" i="4"/>
  <c r="FI22" i="4"/>
  <c r="FH22" i="4"/>
  <c r="FG22" i="4"/>
  <c r="FF22" i="4"/>
  <c r="FR20" i="4"/>
  <c r="FQ20" i="4"/>
  <c r="FP20" i="4"/>
  <c r="FO20" i="4"/>
  <c r="FN20" i="4"/>
  <c r="FM20" i="4"/>
  <c r="FK20" i="4"/>
  <c r="FJ20" i="4"/>
  <c r="FI20" i="4"/>
  <c r="FH20" i="4"/>
  <c r="FG20" i="4"/>
  <c r="FF20" i="4"/>
  <c r="FR15" i="4"/>
  <c r="FQ15" i="4"/>
  <c r="FP15" i="4"/>
  <c r="FO15" i="4"/>
  <c r="FN15" i="4"/>
  <c r="FM15" i="4"/>
  <c r="FK15" i="4"/>
  <c r="FJ15" i="4"/>
  <c r="FI15" i="4"/>
  <c r="FH15" i="4"/>
  <c r="FG15" i="4"/>
  <c r="FF15" i="4"/>
  <c r="FR17" i="4"/>
  <c r="FQ17" i="4"/>
  <c r="FP17" i="4"/>
  <c r="FO17" i="4"/>
  <c r="FN17" i="4"/>
  <c r="FM17" i="4"/>
  <c r="FK17" i="4"/>
  <c r="FJ17" i="4"/>
  <c r="FI17" i="4"/>
  <c r="FH17" i="4"/>
  <c r="FG17" i="4"/>
  <c r="FF17" i="4"/>
  <c r="FR18" i="4"/>
  <c r="FQ18" i="4"/>
  <c r="FP18" i="4"/>
  <c r="FO18" i="4"/>
  <c r="FN18" i="4"/>
  <c r="FM18" i="4"/>
  <c r="FK18" i="4"/>
  <c r="FJ18" i="4"/>
  <c r="FI18" i="4"/>
  <c r="FH18" i="4"/>
  <c r="FG18" i="4"/>
  <c r="FF18" i="4"/>
  <c r="FR16" i="4"/>
  <c r="FQ16" i="4"/>
  <c r="FP16" i="4"/>
  <c r="FO16" i="4"/>
  <c r="FN16" i="4"/>
  <c r="FM16" i="4"/>
  <c r="FK16" i="4"/>
  <c r="FJ16" i="4"/>
  <c r="FI16" i="4"/>
  <c r="FH16" i="4"/>
  <c r="FG16" i="4"/>
  <c r="FF16" i="4"/>
  <c r="FR12" i="4"/>
  <c r="FQ12" i="4"/>
  <c r="FP12" i="4"/>
  <c r="FO12" i="4"/>
  <c r="FN12" i="4"/>
  <c r="FM12" i="4"/>
  <c r="FK12" i="4"/>
  <c r="FJ12" i="4"/>
  <c r="FI12" i="4"/>
  <c r="FH12" i="4"/>
  <c r="FG12" i="4"/>
  <c r="FF12" i="4"/>
  <c r="FR10" i="4"/>
  <c r="FQ10" i="4"/>
  <c r="FP10" i="4"/>
  <c r="FO10" i="4"/>
  <c r="FN10" i="4"/>
  <c r="FM10" i="4"/>
  <c r="FK10" i="4"/>
  <c r="FJ10" i="4"/>
  <c r="FI10" i="4"/>
  <c r="FH10" i="4"/>
  <c r="FG10" i="4"/>
  <c r="FF10" i="4"/>
  <c r="FR9" i="4"/>
  <c r="FQ9" i="4"/>
  <c r="FP9" i="4"/>
  <c r="FO9" i="4"/>
  <c r="FN9" i="4"/>
  <c r="FM9" i="4"/>
  <c r="FK9" i="4"/>
  <c r="FJ9" i="4"/>
  <c r="FI9" i="4"/>
  <c r="FH9" i="4"/>
  <c r="FG9" i="4"/>
  <c r="FF9" i="4"/>
  <c r="FR11" i="4"/>
  <c r="FQ11" i="4"/>
  <c r="FP11" i="4"/>
  <c r="FO11" i="4"/>
  <c r="FN11" i="4"/>
  <c r="FM11" i="4"/>
  <c r="FK11" i="4"/>
  <c r="FJ11" i="4"/>
  <c r="FI11" i="4"/>
  <c r="FH11" i="4"/>
  <c r="FG11" i="4"/>
  <c r="FF11" i="4"/>
  <c r="FR7" i="4"/>
  <c r="FQ7" i="4"/>
  <c r="FP7" i="4"/>
  <c r="FO7" i="4"/>
  <c r="FN7" i="4"/>
  <c r="FM7" i="4"/>
  <c r="FK7" i="4"/>
  <c r="FJ7" i="4"/>
  <c r="FI7" i="4"/>
  <c r="FH7" i="4"/>
  <c r="FG7" i="4"/>
  <c r="FF7" i="4"/>
  <c r="FR8" i="4"/>
  <c r="FQ8" i="4"/>
  <c r="FP8" i="4"/>
  <c r="FO8" i="4"/>
  <c r="FN8" i="4"/>
  <c r="FM8" i="4"/>
  <c r="FK8" i="4"/>
  <c r="FJ8" i="4"/>
  <c r="FI8" i="4"/>
  <c r="FH8" i="4"/>
  <c r="FG8" i="4"/>
  <c r="FF8" i="4"/>
  <c r="FR5" i="4"/>
  <c r="FQ5" i="4"/>
  <c r="FP5" i="4"/>
  <c r="FO5" i="4"/>
  <c r="FN5" i="4"/>
  <c r="FM5" i="4"/>
  <c r="FK5" i="4"/>
  <c r="FJ5" i="4"/>
  <c r="FI5" i="4"/>
  <c r="FH5" i="4"/>
  <c r="FG5" i="4"/>
  <c r="FF5" i="4"/>
  <c r="FR6" i="4"/>
  <c r="FQ6" i="4"/>
  <c r="FP6" i="4"/>
  <c r="FO6" i="4"/>
  <c r="FN6" i="4"/>
  <c r="FM6" i="4"/>
  <c r="FK6" i="4"/>
  <c r="FJ6" i="4"/>
  <c r="FI6" i="4"/>
  <c r="FH6" i="4"/>
  <c r="FG6" i="4"/>
  <c r="FF6" i="4"/>
  <c r="FR4" i="4"/>
  <c r="FQ4" i="4"/>
  <c r="FP4" i="4"/>
  <c r="FO4" i="4"/>
  <c r="FN4" i="4"/>
  <c r="FM4" i="4"/>
  <c r="FK4" i="4"/>
  <c r="FJ4" i="4"/>
  <c r="FI4" i="4"/>
  <c r="FH4" i="4"/>
  <c r="FG4" i="4"/>
  <c r="FF4" i="4"/>
  <c r="EJ31" i="4"/>
  <c r="EI31" i="4"/>
  <c r="EH31" i="4"/>
  <c r="EG31" i="4"/>
  <c r="EF31" i="4"/>
  <c r="EE31" i="4"/>
  <c r="EC31" i="4"/>
  <c r="EB31" i="4"/>
  <c r="EA31" i="4"/>
  <c r="DZ31" i="4"/>
  <c r="DY31" i="4"/>
  <c r="DX31" i="4"/>
  <c r="EJ28" i="4"/>
  <c r="EI28" i="4"/>
  <c r="EH28" i="4"/>
  <c r="EG28" i="4"/>
  <c r="EF28" i="4"/>
  <c r="EE28" i="4"/>
  <c r="EC28" i="4"/>
  <c r="EB28" i="4"/>
  <c r="EA28" i="4"/>
  <c r="DZ28" i="4"/>
  <c r="DY28" i="4"/>
  <c r="DX28" i="4"/>
  <c r="EJ32" i="4"/>
  <c r="EI32" i="4"/>
  <c r="EH32" i="4"/>
  <c r="EG32" i="4"/>
  <c r="EF32" i="4"/>
  <c r="EE32" i="4"/>
  <c r="EC32" i="4"/>
  <c r="EB32" i="4"/>
  <c r="EA32" i="4"/>
  <c r="DZ32" i="4"/>
  <c r="DY32" i="4"/>
  <c r="DX32" i="4"/>
  <c r="EJ27" i="4"/>
  <c r="EI27" i="4"/>
  <c r="EH27" i="4"/>
  <c r="EG27" i="4"/>
  <c r="EF27" i="4"/>
  <c r="EE27" i="4"/>
  <c r="EC27" i="4"/>
  <c r="EB27" i="4"/>
  <c r="EA27" i="4"/>
  <c r="DZ27" i="4"/>
  <c r="DY27" i="4"/>
  <c r="DX27" i="4"/>
  <c r="EJ25" i="4"/>
  <c r="EI25" i="4"/>
  <c r="EH25" i="4"/>
  <c r="EG25" i="4"/>
  <c r="EF25" i="4"/>
  <c r="EE25" i="4"/>
  <c r="EC25" i="4"/>
  <c r="EB25" i="4"/>
  <c r="EA25" i="4"/>
  <c r="DZ25" i="4"/>
  <c r="DY25" i="4"/>
  <c r="DX25" i="4"/>
  <c r="EJ39" i="4"/>
  <c r="EI39" i="4"/>
  <c r="EH39" i="4"/>
  <c r="EG39" i="4"/>
  <c r="EF39" i="4"/>
  <c r="EE39" i="4"/>
  <c r="EC39" i="4"/>
  <c r="EB39" i="4"/>
  <c r="EA39" i="4"/>
  <c r="DZ39" i="4"/>
  <c r="DY39" i="4"/>
  <c r="DX39" i="4"/>
  <c r="EJ34" i="4"/>
  <c r="EI34" i="4"/>
  <c r="EH34" i="4"/>
  <c r="EG34" i="4"/>
  <c r="EF34" i="4"/>
  <c r="EE34" i="4"/>
  <c r="EC34" i="4"/>
  <c r="EB34" i="4"/>
  <c r="EA34" i="4"/>
  <c r="DZ34" i="4"/>
  <c r="DY34" i="4"/>
  <c r="DX34" i="4"/>
  <c r="EJ26" i="4"/>
  <c r="EI26" i="4"/>
  <c r="EH26" i="4"/>
  <c r="EG26" i="4"/>
  <c r="EF26" i="4"/>
  <c r="EE26" i="4"/>
  <c r="EC26" i="4"/>
  <c r="EB26" i="4"/>
  <c r="EA26" i="4"/>
  <c r="DZ26" i="4"/>
  <c r="DY26" i="4"/>
  <c r="DX26" i="4"/>
  <c r="EJ29" i="4"/>
  <c r="EI29" i="4"/>
  <c r="EH29" i="4"/>
  <c r="EG29" i="4"/>
  <c r="EF29" i="4"/>
  <c r="EE29" i="4"/>
  <c r="EC29" i="4"/>
  <c r="EB29" i="4"/>
  <c r="EA29" i="4"/>
  <c r="DZ29" i="4"/>
  <c r="DY29" i="4"/>
  <c r="DX29" i="4"/>
  <c r="EJ19" i="4"/>
  <c r="EI19" i="4"/>
  <c r="EH19" i="4"/>
  <c r="EG19" i="4"/>
  <c r="EF19" i="4"/>
  <c r="EE19" i="4"/>
  <c r="EC19" i="4"/>
  <c r="EB19" i="4"/>
  <c r="EA19" i="4"/>
  <c r="DZ19" i="4"/>
  <c r="DY19" i="4"/>
  <c r="DX19" i="4"/>
  <c r="EJ37" i="4"/>
  <c r="EI37" i="4"/>
  <c r="EH37" i="4"/>
  <c r="EG37" i="4"/>
  <c r="EF37" i="4"/>
  <c r="EE37" i="4"/>
  <c r="EC37" i="4"/>
  <c r="EB37" i="4"/>
  <c r="EA37" i="4"/>
  <c r="DZ37" i="4"/>
  <c r="DY37" i="4"/>
  <c r="DX37" i="4"/>
  <c r="EJ30" i="4"/>
  <c r="EI30" i="4"/>
  <c r="EH30" i="4"/>
  <c r="EG30" i="4"/>
  <c r="EF30" i="4"/>
  <c r="EE30" i="4"/>
  <c r="EC30" i="4"/>
  <c r="EB30" i="4"/>
  <c r="EA30" i="4"/>
  <c r="DZ30" i="4"/>
  <c r="DY30" i="4"/>
  <c r="DX30" i="4"/>
  <c r="EJ35" i="4"/>
  <c r="EI35" i="4"/>
  <c r="EH35" i="4"/>
  <c r="EG35" i="4"/>
  <c r="EF35" i="4"/>
  <c r="EE35" i="4"/>
  <c r="EC35" i="4"/>
  <c r="EB35" i="4"/>
  <c r="EA35" i="4"/>
  <c r="DZ35" i="4"/>
  <c r="DY35" i="4"/>
  <c r="DX35" i="4"/>
  <c r="EJ24" i="4"/>
  <c r="EI24" i="4"/>
  <c r="EH24" i="4"/>
  <c r="EG24" i="4"/>
  <c r="EF24" i="4"/>
  <c r="EE24" i="4"/>
  <c r="EC24" i="4"/>
  <c r="EB24" i="4"/>
  <c r="EA24" i="4"/>
  <c r="DZ24" i="4"/>
  <c r="DY24" i="4"/>
  <c r="DX24" i="4"/>
  <c r="EJ23" i="4"/>
  <c r="EI23" i="4"/>
  <c r="EH23" i="4"/>
  <c r="EG23" i="4"/>
  <c r="EF23" i="4"/>
  <c r="EE23" i="4"/>
  <c r="EC23" i="4"/>
  <c r="EB23" i="4"/>
  <c r="EA23" i="4"/>
  <c r="DZ23" i="4"/>
  <c r="DY23" i="4"/>
  <c r="DX23" i="4"/>
  <c r="EJ14" i="4"/>
  <c r="EI14" i="4"/>
  <c r="EH14" i="4"/>
  <c r="EG14" i="4"/>
  <c r="EF14" i="4"/>
  <c r="EE14" i="4"/>
  <c r="EC14" i="4"/>
  <c r="EB14" i="4"/>
  <c r="EA14" i="4"/>
  <c r="DZ14" i="4"/>
  <c r="DY14" i="4"/>
  <c r="DX14" i="4"/>
  <c r="EJ21" i="4"/>
  <c r="EI21" i="4"/>
  <c r="EH21" i="4"/>
  <c r="EG21" i="4"/>
  <c r="EF21" i="4"/>
  <c r="EE21" i="4"/>
  <c r="EC21" i="4"/>
  <c r="EB21" i="4"/>
  <c r="EA21" i="4"/>
  <c r="DZ21" i="4"/>
  <c r="DY21" i="4"/>
  <c r="DX21" i="4"/>
  <c r="EJ22" i="4"/>
  <c r="EI22" i="4"/>
  <c r="EH22" i="4"/>
  <c r="EG22" i="4"/>
  <c r="EF22" i="4"/>
  <c r="EE22" i="4"/>
  <c r="EC22" i="4"/>
  <c r="EB22" i="4"/>
  <c r="EA22" i="4"/>
  <c r="DZ22" i="4"/>
  <c r="DY22" i="4"/>
  <c r="DX22" i="4"/>
  <c r="EJ20" i="4"/>
  <c r="EI20" i="4"/>
  <c r="EH20" i="4"/>
  <c r="EG20" i="4"/>
  <c r="EF20" i="4"/>
  <c r="EE20" i="4"/>
  <c r="EC20" i="4"/>
  <c r="EB20" i="4"/>
  <c r="EA20" i="4"/>
  <c r="DZ20" i="4"/>
  <c r="DY20" i="4"/>
  <c r="DX20" i="4"/>
  <c r="EJ15" i="4"/>
  <c r="EI15" i="4"/>
  <c r="EH15" i="4"/>
  <c r="EG15" i="4"/>
  <c r="EF15" i="4"/>
  <c r="EE15" i="4"/>
  <c r="EC15" i="4"/>
  <c r="EB15" i="4"/>
  <c r="EA15" i="4"/>
  <c r="DZ15" i="4"/>
  <c r="DY15" i="4"/>
  <c r="DX15" i="4"/>
  <c r="EJ17" i="4"/>
  <c r="EI17" i="4"/>
  <c r="EH17" i="4"/>
  <c r="EG17" i="4"/>
  <c r="EF17" i="4"/>
  <c r="EE17" i="4"/>
  <c r="EC17" i="4"/>
  <c r="EB17" i="4"/>
  <c r="EA17" i="4"/>
  <c r="DZ17" i="4"/>
  <c r="DY17" i="4"/>
  <c r="DX17" i="4"/>
  <c r="EJ18" i="4"/>
  <c r="EI18" i="4"/>
  <c r="EH18" i="4"/>
  <c r="EG18" i="4"/>
  <c r="EF18" i="4"/>
  <c r="EE18" i="4"/>
  <c r="EC18" i="4"/>
  <c r="EB18" i="4"/>
  <c r="EA18" i="4"/>
  <c r="DZ18" i="4"/>
  <c r="DY18" i="4"/>
  <c r="DX18" i="4"/>
  <c r="EJ16" i="4"/>
  <c r="EI16" i="4"/>
  <c r="EH16" i="4"/>
  <c r="EG16" i="4"/>
  <c r="EF16" i="4"/>
  <c r="EE16" i="4"/>
  <c r="EC16" i="4"/>
  <c r="EB16" i="4"/>
  <c r="EA16" i="4"/>
  <c r="DZ16" i="4"/>
  <c r="DY16" i="4"/>
  <c r="DX16" i="4"/>
  <c r="EJ12" i="4"/>
  <c r="EI12" i="4"/>
  <c r="EH12" i="4"/>
  <c r="EG12" i="4"/>
  <c r="EF12" i="4"/>
  <c r="EE12" i="4"/>
  <c r="EC12" i="4"/>
  <c r="EB12" i="4"/>
  <c r="EA12" i="4"/>
  <c r="DZ12" i="4"/>
  <c r="DY12" i="4"/>
  <c r="DX12" i="4"/>
  <c r="EJ10" i="4"/>
  <c r="EI10" i="4"/>
  <c r="EH10" i="4"/>
  <c r="EG10" i="4"/>
  <c r="EF10" i="4"/>
  <c r="EE10" i="4"/>
  <c r="EC10" i="4"/>
  <c r="EB10" i="4"/>
  <c r="EA10" i="4"/>
  <c r="DZ10" i="4"/>
  <c r="DY10" i="4"/>
  <c r="DX10" i="4"/>
  <c r="EJ9" i="4"/>
  <c r="EI9" i="4"/>
  <c r="EH9" i="4"/>
  <c r="EG9" i="4"/>
  <c r="EF9" i="4"/>
  <c r="EE9" i="4"/>
  <c r="EC9" i="4"/>
  <c r="EB9" i="4"/>
  <c r="EA9" i="4"/>
  <c r="DZ9" i="4"/>
  <c r="DY9" i="4"/>
  <c r="DX9" i="4"/>
  <c r="EJ11" i="4"/>
  <c r="EI11" i="4"/>
  <c r="EH11" i="4"/>
  <c r="EG11" i="4"/>
  <c r="EF11" i="4"/>
  <c r="EE11" i="4"/>
  <c r="EC11" i="4"/>
  <c r="EB11" i="4"/>
  <c r="EA11" i="4"/>
  <c r="DZ11" i="4"/>
  <c r="DY11" i="4"/>
  <c r="DX11" i="4"/>
  <c r="EJ7" i="4"/>
  <c r="EI7" i="4"/>
  <c r="EH7" i="4"/>
  <c r="EG7" i="4"/>
  <c r="EF7" i="4"/>
  <c r="EE7" i="4"/>
  <c r="EC7" i="4"/>
  <c r="EB7" i="4"/>
  <c r="EA7" i="4"/>
  <c r="DZ7" i="4"/>
  <c r="DY7" i="4"/>
  <c r="DX7" i="4"/>
  <c r="EJ8" i="4"/>
  <c r="EI8" i="4"/>
  <c r="EH8" i="4"/>
  <c r="EG8" i="4"/>
  <c r="EF8" i="4"/>
  <c r="EE8" i="4"/>
  <c r="EC8" i="4"/>
  <c r="EB8" i="4"/>
  <c r="EA8" i="4"/>
  <c r="DZ8" i="4"/>
  <c r="DY8" i="4"/>
  <c r="DX8" i="4"/>
  <c r="EJ5" i="4"/>
  <c r="EI5" i="4"/>
  <c r="EH5" i="4"/>
  <c r="EG5" i="4"/>
  <c r="EF5" i="4"/>
  <c r="EE5" i="4"/>
  <c r="EC5" i="4"/>
  <c r="EB5" i="4"/>
  <c r="EA5" i="4"/>
  <c r="DZ5" i="4"/>
  <c r="DY5" i="4"/>
  <c r="DX5" i="4"/>
  <c r="EJ6" i="4"/>
  <c r="EI6" i="4"/>
  <c r="EH6" i="4"/>
  <c r="EG6" i="4"/>
  <c r="EF6" i="4"/>
  <c r="EE6" i="4"/>
  <c r="EC6" i="4"/>
  <c r="EB6" i="4"/>
  <c r="EA6" i="4"/>
  <c r="DZ6" i="4"/>
  <c r="DY6" i="4"/>
  <c r="DX6" i="4"/>
  <c r="EJ4" i="4"/>
  <c r="EI4" i="4"/>
  <c r="EH4" i="4"/>
  <c r="EG4" i="4"/>
  <c r="EF4" i="4"/>
  <c r="EE4" i="4"/>
  <c r="EC4" i="4"/>
  <c r="EB4" i="4"/>
  <c r="EA4" i="4"/>
  <c r="DZ4" i="4"/>
  <c r="DY4" i="4"/>
  <c r="DX4" i="4"/>
  <c r="CX33" i="21"/>
  <c r="CY33" i="21"/>
  <c r="CZ33" i="21"/>
  <c r="DA33" i="21"/>
  <c r="DC33" i="21"/>
  <c r="DD33" i="21"/>
  <c r="PY33" i="21"/>
  <c r="PZ33" i="21"/>
  <c r="QA33" i="21"/>
  <c r="QB33" i="21"/>
  <c r="QD33" i="21"/>
  <c r="QE33" i="21"/>
  <c r="QG33" i="21"/>
  <c r="QH33" i="21"/>
  <c r="QI33" i="21"/>
  <c r="QJ33" i="21"/>
  <c r="QK33" i="21"/>
  <c r="QL33" i="21"/>
  <c r="QM33" i="21"/>
  <c r="QN33" i="21"/>
  <c r="QO33" i="21"/>
  <c r="QP33" i="21"/>
  <c r="QQ33" i="21"/>
  <c r="QR33" i="21"/>
  <c r="QS33" i="21"/>
  <c r="QT33" i="21"/>
  <c r="QU33" i="21"/>
  <c r="QV33" i="21"/>
  <c r="QW33" i="21"/>
  <c r="QX33" i="21"/>
  <c r="QY33" i="21"/>
  <c r="QZ33" i="21"/>
  <c r="CX17" i="21"/>
  <c r="CY17" i="21"/>
  <c r="CZ17" i="21"/>
  <c r="DA17" i="21"/>
  <c r="DC17" i="21"/>
  <c r="DD17" i="21"/>
  <c r="PY17" i="21"/>
  <c r="PZ17" i="21"/>
  <c r="QA17" i="21"/>
  <c r="QB17" i="21"/>
  <c r="QD17" i="21"/>
  <c r="QE17" i="21"/>
  <c r="QG17" i="21"/>
  <c r="QH17" i="21"/>
  <c r="QI17" i="21"/>
  <c r="QJ17" i="21"/>
  <c r="QK17" i="21"/>
  <c r="QL17" i="21"/>
  <c r="QM17" i="21"/>
  <c r="QN17" i="21"/>
  <c r="QO17" i="21"/>
  <c r="QP17" i="21"/>
  <c r="QQ17" i="21"/>
  <c r="QR17" i="21"/>
  <c r="QS17" i="21"/>
  <c r="QT17" i="21"/>
  <c r="QU17" i="21"/>
  <c r="QV17" i="21"/>
  <c r="QW17" i="21"/>
  <c r="QX17" i="21"/>
  <c r="QY17" i="21"/>
  <c r="QZ17" i="21"/>
  <c r="CX12" i="21"/>
  <c r="CY12" i="21"/>
  <c r="CZ12" i="21"/>
  <c r="DA12" i="21"/>
  <c r="DC12" i="21"/>
  <c r="DD12" i="21"/>
  <c r="PY12" i="21"/>
  <c r="PZ12" i="21"/>
  <c r="QA12" i="21"/>
  <c r="QB12" i="21"/>
  <c r="QD12" i="21"/>
  <c r="QE12" i="21"/>
  <c r="QG12" i="21"/>
  <c r="QH12" i="21"/>
  <c r="QI12" i="21"/>
  <c r="QJ12" i="21"/>
  <c r="QK12" i="21"/>
  <c r="QL12" i="21"/>
  <c r="QM12" i="21"/>
  <c r="QN12" i="21"/>
  <c r="QO12" i="21"/>
  <c r="QP12" i="21"/>
  <c r="QQ12" i="21"/>
  <c r="QR12" i="21"/>
  <c r="QS12" i="21"/>
  <c r="QT12" i="21"/>
  <c r="QU12" i="21"/>
  <c r="QV12" i="21"/>
  <c r="QW12" i="21"/>
  <c r="QX12" i="21"/>
  <c r="QY12" i="21"/>
  <c r="QZ12" i="21"/>
  <c r="CX21" i="21"/>
  <c r="CY21" i="21"/>
  <c r="CZ21" i="21"/>
  <c r="DA21" i="21"/>
  <c r="DC21" i="21"/>
  <c r="DD21" i="21"/>
  <c r="PY21" i="21"/>
  <c r="PZ21" i="21"/>
  <c r="QA21" i="21"/>
  <c r="QB21" i="21"/>
  <c r="QD21" i="21"/>
  <c r="QE21" i="21"/>
  <c r="QG21" i="21"/>
  <c r="QH21" i="21"/>
  <c r="QI21" i="21"/>
  <c r="QJ21" i="21"/>
  <c r="QK21" i="21"/>
  <c r="QL21" i="21"/>
  <c r="QM21" i="21"/>
  <c r="QN21" i="21"/>
  <c r="QO21" i="21"/>
  <c r="QP21" i="21"/>
  <c r="QQ21" i="21"/>
  <c r="QR21" i="21"/>
  <c r="QS21" i="21"/>
  <c r="QT21" i="21"/>
  <c r="QU21" i="21"/>
  <c r="QV21" i="21"/>
  <c r="QW21" i="21"/>
  <c r="QX21" i="21"/>
  <c r="QY21" i="21"/>
  <c r="QZ21" i="21"/>
  <c r="CX15" i="21"/>
  <c r="CY15" i="21"/>
  <c r="CZ15" i="21"/>
  <c r="DA15" i="21"/>
  <c r="DC15" i="21"/>
  <c r="DD15" i="21"/>
  <c r="PY15" i="21"/>
  <c r="PZ15" i="21"/>
  <c r="QA15" i="21"/>
  <c r="QB15" i="21"/>
  <c r="QD15" i="21"/>
  <c r="QE15" i="21"/>
  <c r="QG15" i="21"/>
  <c r="QH15" i="21"/>
  <c r="QI15" i="21"/>
  <c r="QJ15" i="21"/>
  <c r="QK15" i="21"/>
  <c r="QL15" i="21"/>
  <c r="QM15" i="21"/>
  <c r="QN15" i="21"/>
  <c r="QO15" i="21"/>
  <c r="QP15" i="21"/>
  <c r="QQ15" i="21"/>
  <c r="QR15" i="21"/>
  <c r="QS15" i="21"/>
  <c r="QT15" i="21"/>
  <c r="QU15" i="21"/>
  <c r="QV15" i="21"/>
  <c r="QW15" i="21"/>
  <c r="QX15" i="21"/>
  <c r="QY15" i="21"/>
  <c r="QZ15" i="21"/>
  <c r="CX14" i="21"/>
  <c r="CY14" i="21"/>
  <c r="CZ14" i="21"/>
  <c r="DA14" i="21"/>
  <c r="DC14" i="21"/>
  <c r="DD14" i="21"/>
  <c r="PY14" i="21"/>
  <c r="PZ14" i="21"/>
  <c r="QA14" i="21"/>
  <c r="QB14" i="21"/>
  <c r="QD14" i="21"/>
  <c r="QE14" i="21"/>
  <c r="QG14" i="21"/>
  <c r="QH14" i="21"/>
  <c r="QI14" i="21"/>
  <c r="QJ14" i="21"/>
  <c r="QK14" i="21"/>
  <c r="QL14" i="21"/>
  <c r="QM14" i="21"/>
  <c r="QN14" i="21"/>
  <c r="QO14" i="21"/>
  <c r="QP14" i="21"/>
  <c r="QQ14" i="21"/>
  <c r="QR14" i="21"/>
  <c r="QS14" i="21"/>
  <c r="QT14" i="21"/>
  <c r="QU14" i="21"/>
  <c r="QV14" i="21"/>
  <c r="QW14" i="21"/>
  <c r="QX14" i="21"/>
  <c r="QY14" i="21"/>
  <c r="QZ14" i="21"/>
  <c r="CX25" i="21"/>
  <c r="CY25" i="21"/>
  <c r="CZ25" i="21"/>
  <c r="DA25" i="21"/>
  <c r="DC25" i="21"/>
  <c r="DD25" i="21"/>
  <c r="PY25" i="21"/>
  <c r="PZ25" i="21"/>
  <c r="QA25" i="21"/>
  <c r="QB25" i="21"/>
  <c r="QD25" i="21"/>
  <c r="QE25" i="21"/>
  <c r="QG25" i="21"/>
  <c r="QH25" i="21"/>
  <c r="QI25" i="21"/>
  <c r="QJ25" i="21"/>
  <c r="QK25" i="21"/>
  <c r="QL25" i="21"/>
  <c r="QM25" i="21"/>
  <c r="QN25" i="21"/>
  <c r="QO25" i="21"/>
  <c r="QP25" i="21"/>
  <c r="QQ25" i="21"/>
  <c r="QR25" i="21"/>
  <c r="QS25" i="21"/>
  <c r="QT25" i="21"/>
  <c r="QU25" i="21"/>
  <c r="QV25" i="21"/>
  <c r="QW25" i="21"/>
  <c r="QX25" i="21"/>
  <c r="QY25" i="21"/>
  <c r="QZ25" i="21"/>
  <c r="CX28" i="21"/>
  <c r="CY28" i="21"/>
  <c r="CZ28" i="21"/>
  <c r="DA28" i="21"/>
  <c r="DC28" i="21"/>
  <c r="DD28" i="21"/>
  <c r="PY28" i="21"/>
  <c r="PZ28" i="21"/>
  <c r="QA28" i="21"/>
  <c r="QB28" i="21"/>
  <c r="QD28" i="21"/>
  <c r="QE28" i="21"/>
  <c r="QG28" i="21"/>
  <c r="QH28" i="21"/>
  <c r="QI28" i="21"/>
  <c r="QJ28" i="21"/>
  <c r="QK28" i="21"/>
  <c r="QL28" i="21"/>
  <c r="QM28" i="21"/>
  <c r="QN28" i="21"/>
  <c r="QO28" i="21"/>
  <c r="QP28" i="21"/>
  <c r="QQ28" i="21"/>
  <c r="QR28" i="21"/>
  <c r="QS28" i="21"/>
  <c r="QT28" i="21"/>
  <c r="QU28" i="21"/>
  <c r="QV28" i="21"/>
  <c r="QW28" i="21"/>
  <c r="QX28" i="21"/>
  <c r="QY28" i="21"/>
  <c r="QZ28" i="21"/>
  <c r="CX27" i="21"/>
  <c r="CY27" i="21"/>
  <c r="CZ27" i="21"/>
  <c r="DA27" i="21"/>
  <c r="DC27" i="21"/>
  <c r="DD27" i="21"/>
  <c r="PY27" i="21"/>
  <c r="PZ27" i="21"/>
  <c r="QA27" i="21"/>
  <c r="QB27" i="21"/>
  <c r="QD27" i="21"/>
  <c r="QE27" i="21"/>
  <c r="QG27" i="21"/>
  <c r="QH27" i="21"/>
  <c r="QI27" i="21"/>
  <c r="QJ27" i="21"/>
  <c r="QK27" i="21"/>
  <c r="QL27" i="21"/>
  <c r="QM27" i="21"/>
  <c r="QN27" i="21"/>
  <c r="QO27" i="21"/>
  <c r="QP27" i="21"/>
  <c r="QQ27" i="21"/>
  <c r="QR27" i="21"/>
  <c r="QS27" i="21"/>
  <c r="QT27" i="21"/>
  <c r="QU27" i="21"/>
  <c r="QV27" i="21"/>
  <c r="QW27" i="21"/>
  <c r="QX27" i="21"/>
  <c r="QY27" i="21"/>
  <c r="QZ27" i="21"/>
  <c r="CX16" i="19"/>
  <c r="CY16" i="19"/>
  <c r="CZ16" i="19"/>
  <c r="DA16" i="19"/>
  <c r="DC16" i="19"/>
  <c r="DD16" i="19"/>
  <c r="PY16" i="19"/>
  <c r="PZ16" i="19"/>
  <c r="QA16" i="19"/>
  <c r="QB16" i="19"/>
  <c r="QD16" i="19"/>
  <c r="QE16" i="19"/>
  <c r="QG16" i="19"/>
  <c r="QH16" i="19"/>
  <c r="QI16" i="19"/>
  <c r="QJ16" i="19"/>
  <c r="QK16" i="19"/>
  <c r="QL16" i="19"/>
  <c r="QM16" i="19"/>
  <c r="QN16" i="19"/>
  <c r="QO16" i="19"/>
  <c r="QP16" i="19"/>
  <c r="QQ16" i="19"/>
  <c r="QR16" i="19"/>
  <c r="QS16" i="19"/>
  <c r="QT16" i="19"/>
  <c r="QU16" i="19"/>
  <c r="QV16" i="19"/>
  <c r="QW16" i="19"/>
  <c r="QX16" i="19"/>
  <c r="QY16" i="19"/>
  <c r="QZ16" i="19"/>
  <c r="CX32" i="19"/>
  <c r="CY32" i="19"/>
  <c r="CZ32" i="19"/>
  <c r="DA32" i="19"/>
  <c r="DC32" i="19"/>
  <c r="DD32" i="19"/>
  <c r="PY32" i="19"/>
  <c r="PZ32" i="19"/>
  <c r="QA32" i="19"/>
  <c r="QB32" i="19"/>
  <c r="QD32" i="19"/>
  <c r="QE32" i="19"/>
  <c r="QG32" i="19"/>
  <c r="QH32" i="19"/>
  <c r="QI32" i="19"/>
  <c r="QJ32" i="19"/>
  <c r="QK32" i="19"/>
  <c r="QL32" i="19"/>
  <c r="QM32" i="19"/>
  <c r="QN32" i="19"/>
  <c r="QO32" i="19"/>
  <c r="QP32" i="19"/>
  <c r="QQ32" i="19"/>
  <c r="QR32" i="19"/>
  <c r="QS32" i="19"/>
  <c r="QT32" i="19"/>
  <c r="QU32" i="19"/>
  <c r="QV32" i="19"/>
  <c r="QW32" i="19"/>
  <c r="QX32" i="19"/>
  <c r="QY32" i="19"/>
  <c r="QZ32" i="19"/>
  <c r="CX33" i="19"/>
  <c r="CY33" i="19"/>
  <c r="CZ33" i="19"/>
  <c r="DA33" i="19"/>
  <c r="DC33" i="19"/>
  <c r="DD33" i="19"/>
  <c r="PY33" i="19"/>
  <c r="PZ33" i="19"/>
  <c r="QA33" i="19"/>
  <c r="QB33" i="19"/>
  <c r="QD33" i="19"/>
  <c r="QE33" i="19"/>
  <c r="QG33" i="19"/>
  <c r="QH33" i="19"/>
  <c r="QI33" i="19"/>
  <c r="QJ33" i="19"/>
  <c r="QK33" i="19"/>
  <c r="QL33" i="19"/>
  <c r="QM33" i="19"/>
  <c r="QN33" i="19"/>
  <c r="QO33" i="19"/>
  <c r="QP33" i="19"/>
  <c r="QQ33" i="19"/>
  <c r="QR33" i="19"/>
  <c r="QS33" i="19"/>
  <c r="QT33" i="19"/>
  <c r="QU33" i="19"/>
  <c r="QV33" i="19"/>
  <c r="QW33" i="19"/>
  <c r="QX33" i="19"/>
  <c r="QY33" i="19"/>
  <c r="QZ33" i="19"/>
  <c r="CX17" i="27"/>
  <c r="CY17" i="27"/>
  <c r="CZ17" i="27"/>
  <c r="DA17" i="27"/>
  <c r="DC17" i="27"/>
  <c r="DD17" i="27"/>
  <c r="EC17" i="27"/>
  <c r="ED17" i="27"/>
  <c r="EE17" i="27"/>
  <c r="EF17" i="27"/>
  <c r="EH17" i="27"/>
  <c r="EI17" i="27"/>
  <c r="FE17" i="27"/>
  <c r="FF17" i="27"/>
  <c r="FG17" i="27"/>
  <c r="FH17" i="27"/>
  <c r="FJ17" i="27"/>
  <c r="FK17" i="27"/>
  <c r="GG17" i="27"/>
  <c r="GH17" i="27"/>
  <c r="GI17" i="27"/>
  <c r="GJ17" i="27"/>
  <c r="GL17" i="27"/>
  <c r="GM17" i="27"/>
  <c r="HI17" i="27"/>
  <c r="HJ17" i="27"/>
  <c r="HK17" i="27"/>
  <c r="HL17" i="27"/>
  <c r="HN17" i="27"/>
  <c r="HO17" i="27"/>
  <c r="IK17" i="27"/>
  <c r="IL17" i="27"/>
  <c r="IM17" i="27"/>
  <c r="IN17" i="27"/>
  <c r="IP17" i="27"/>
  <c r="IQ17" i="27"/>
  <c r="JM17" i="27"/>
  <c r="JN17" i="27"/>
  <c r="JO17" i="27"/>
  <c r="JP17" i="27"/>
  <c r="JR17" i="27"/>
  <c r="JS17" i="27"/>
  <c r="KO17" i="27"/>
  <c r="KP17" i="27"/>
  <c r="KQ17" i="27"/>
  <c r="KR17" i="27"/>
  <c r="KT17" i="27"/>
  <c r="KU17" i="27"/>
  <c r="LQ17" i="27"/>
  <c r="LR17" i="27"/>
  <c r="LS17" i="27"/>
  <c r="LT17" i="27"/>
  <c r="LV17" i="27"/>
  <c r="LW17" i="27"/>
  <c r="MS17" i="27"/>
  <c r="MT17" i="27"/>
  <c r="MU17" i="27"/>
  <c r="MV17" i="27"/>
  <c r="MX17" i="27"/>
  <c r="MY17" i="27"/>
  <c r="NU17" i="27"/>
  <c r="NV17" i="27"/>
  <c r="NW17" i="27"/>
  <c r="NX17" i="27"/>
  <c r="NZ17" i="27"/>
  <c r="OA17" i="27"/>
  <c r="OW17" i="27"/>
  <c r="OX17" i="27"/>
  <c r="OY17" i="27"/>
  <c r="OZ17" i="27"/>
  <c r="PB17" i="27"/>
  <c r="PC17" i="27"/>
  <c r="PY17" i="27"/>
  <c r="PZ17" i="27"/>
  <c r="QA17" i="27"/>
  <c r="QB17" i="27"/>
  <c r="QD17" i="27"/>
  <c r="QE17" i="27"/>
  <c r="QG17" i="27"/>
  <c r="QH17" i="27"/>
  <c r="QI17" i="27"/>
  <c r="QJ17" i="27"/>
  <c r="QK17" i="27"/>
  <c r="QL17" i="27"/>
  <c r="QM17" i="27"/>
  <c r="QN17" i="27"/>
  <c r="QO17" i="27"/>
  <c r="QP17" i="27"/>
  <c r="QQ17" i="27"/>
  <c r="QR17" i="27"/>
  <c r="QS17" i="27"/>
  <c r="QT17" i="27"/>
  <c r="QU17" i="27"/>
  <c r="QV17" i="27"/>
  <c r="QW17" i="27"/>
  <c r="QX17" i="27"/>
  <c r="QY17" i="27"/>
  <c r="QZ17" i="27"/>
  <c r="CX12" i="27"/>
  <c r="CY12" i="27"/>
  <c r="CZ12" i="27"/>
  <c r="DA12" i="27"/>
  <c r="DC12" i="27"/>
  <c r="DD12" i="27"/>
  <c r="EC12" i="27"/>
  <c r="ED12" i="27"/>
  <c r="EE12" i="27"/>
  <c r="EF12" i="27"/>
  <c r="EH12" i="27"/>
  <c r="EI12" i="27"/>
  <c r="FE12" i="27"/>
  <c r="FF12" i="27"/>
  <c r="FG12" i="27"/>
  <c r="FH12" i="27"/>
  <c r="FJ12" i="27"/>
  <c r="FK12" i="27"/>
  <c r="GG12" i="27"/>
  <c r="GH12" i="27"/>
  <c r="GI12" i="27"/>
  <c r="GJ12" i="27"/>
  <c r="GL12" i="27"/>
  <c r="GM12" i="27"/>
  <c r="HI12" i="27"/>
  <c r="HJ12" i="27"/>
  <c r="HK12" i="27"/>
  <c r="HL12" i="27"/>
  <c r="HN12" i="27"/>
  <c r="HO12" i="27"/>
  <c r="IK12" i="27"/>
  <c r="IL12" i="27"/>
  <c r="IM12" i="27"/>
  <c r="IN12" i="27"/>
  <c r="IP12" i="27"/>
  <c r="IQ12" i="27"/>
  <c r="JM12" i="27"/>
  <c r="JN12" i="27"/>
  <c r="JO12" i="27"/>
  <c r="JP12" i="27"/>
  <c r="JR12" i="27"/>
  <c r="JS12" i="27"/>
  <c r="KO12" i="27"/>
  <c r="KP12" i="27"/>
  <c r="KQ12" i="27"/>
  <c r="KR12" i="27"/>
  <c r="KT12" i="27"/>
  <c r="KU12" i="27"/>
  <c r="LQ12" i="27"/>
  <c r="LR12" i="27"/>
  <c r="LS12" i="27"/>
  <c r="LT12" i="27"/>
  <c r="LV12" i="27"/>
  <c r="LW12" i="27"/>
  <c r="MS12" i="27"/>
  <c r="MT12" i="27"/>
  <c r="MU12" i="27"/>
  <c r="MV12" i="27"/>
  <c r="MX12" i="27"/>
  <c r="MY12" i="27"/>
  <c r="NU12" i="27"/>
  <c r="NV12" i="27"/>
  <c r="NW12" i="27"/>
  <c r="NX12" i="27"/>
  <c r="NZ12" i="27"/>
  <c r="OA12" i="27"/>
  <c r="OW12" i="27"/>
  <c r="OX12" i="27"/>
  <c r="OY12" i="27"/>
  <c r="OZ12" i="27"/>
  <c r="PB12" i="27"/>
  <c r="PC12" i="27"/>
  <c r="PY12" i="27"/>
  <c r="PZ12" i="27"/>
  <c r="QA12" i="27"/>
  <c r="QB12" i="27"/>
  <c r="QD12" i="27"/>
  <c r="QE12" i="27"/>
  <c r="QG12" i="27"/>
  <c r="QH12" i="27"/>
  <c r="QI12" i="27"/>
  <c r="QJ12" i="27"/>
  <c r="QK12" i="27"/>
  <c r="QL12" i="27"/>
  <c r="QM12" i="27"/>
  <c r="QN12" i="27"/>
  <c r="QO12" i="27"/>
  <c r="QP12" i="27"/>
  <c r="QQ12" i="27"/>
  <c r="QR12" i="27"/>
  <c r="QS12" i="27"/>
  <c r="QT12" i="27"/>
  <c r="QU12" i="27"/>
  <c r="QV12" i="27"/>
  <c r="QW12" i="27"/>
  <c r="QX12" i="27"/>
  <c r="QY12" i="27"/>
  <c r="QZ12" i="27"/>
  <c r="CX19" i="27"/>
  <c r="CY19" i="27"/>
  <c r="CZ19" i="27"/>
  <c r="DA19" i="27"/>
  <c r="DC19" i="27"/>
  <c r="DD19" i="27"/>
  <c r="EC19" i="27"/>
  <c r="ED19" i="27"/>
  <c r="EE19" i="27"/>
  <c r="EF19" i="27"/>
  <c r="EH19" i="27"/>
  <c r="EI19" i="27"/>
  <c r="FE19" i="27"/>
  <c r="FF19" i="27"/>
  <c r="FG19" i="27"/>
  <c r="FH19" i="27"/>
  <c r="FJ19" i="27"/>
  <c r="FK19" i="27"/>
  <c r="GG19" i="27"/>
  <c r="GH19" i="27"/>
  <c r="GI19" i="27"/>
  <c r="GJ19" i="27"/>
  <c r="GL19" i="27"/>
  <c r="GM19" i="27"/>
  <c r="HI19" i="27"/>
  <c r="HJ19" i="27"/>
  <c r="HK19" i="27"/>
  <c r="HL19" i="27"/>
  <c r="HN19" i="27"/>
  <c r="HO19" i="27"/>
  <c r="IK19" i="27"/>
  <c r="IL19" i="27"/>
  <c r="IM19" i="27"/>
  <c r="IN19" i="27"/>
  <c r="IP19" i="27"/>
  <c r="IQ19" i="27"/>
  <c r="JM19" i="27"/>
  <c r="JN19" i="27"/>
  <c r="JO19" i="27"/>
  <c r="JP19" i="27"/>
  <c r="JR19" i="27"/>
  <c r="JS19" i="27"/>
  <c r="KO19" i="27"/>
  <c r="KP19" i="27"/>
  <c r="KQ19" i="27"/>
  <c r="KR19" i="27"/>
  <c r="KT19" i="27"/>
  <c r="KU19" i="27"/>
  <c r="LQ19" i="27"/>
  <c r="LR19" i="27"/>
  <c r="LS19" i="27"/>
  <c r="LT19" i="27"/>
  <c r="LV19" i="27"/>
  <c r="LW19" i="27"/>
  <c r="MS19" i="27"/>
  <c r="MT19" i="27"/>
  <c r="MU19" i="27"/>
  <c r="MV19" i="27"/>
  <c r="MX19" i="27"/>
  <c r="MY19" i="27"/>
  <c r="NU19" i="27"/>
  <c r="NV19" i="27"/>
  <c r="NW19" i="27"/>
  <c r="NX19" i="27"/>
  <c r="NZ19" i="27"/>
  <c r="OA19" i="27"/>
  <c r="OW19" i="27"/>
  <c r="OX19" i="27"/>
  <c r="OY19" i="27"/>
  <c r="OZ19" i="27"/>
  <c r="PB19" i="27"/>
  <c r="PC19" i="27"/>
  <c r="PY19" i="27"/>
  <c r="PZ19" i="27"/>
  <c r="QA19" i="27"/>
  <c r="QB19" i="27"/>
  <c r="QD19" i="27"/>
  <c r="QE19" i="27"/>
  <c r="QG19" i="27"/>
  <c r="QH19" i="27"/>
  <c r="QI19" i="27"/>
  <c r="QJ19" i="27"/>
  <c r="QK19" i="27"/>
  <c r="QL19" i="27"/>
  <c r="QM19" i="27"/>
  <c r="QN19" i="27"/>
  <c r="QO19" i="27"/>
  <c r="QP19" i="27"/>
  <c r="QQ19" i="27"/>
  <c r="QR19" i="27"/>
  <c r="QS19" i="27"/>
  <c r="QT19" i="27"/>
  <c r="QU19" i="27"/>
  <c r="QV19" i="27"/>
  <c r="QW19" i="27"/>
  <c r="QX19" i="27"/>
  <c r="QY19" i="27"/>
  <c r="QZ19" i="27"/>
  <c r="CX15" i="27"/>
  <c r="CY15" i="27"/>
  <c r="CZ15" i="27"/>
  <c r="DA15" i="27"/>
  <c r="DC15" i="27"/>
  <c r="DD15" i="27"/>
  <c r="EC15" i="27"/>
  <c r="ED15" i="27"/>
  <c r="EE15" i="27"/>
  <c r="EF15" i="27"/>
  <c r="EH15" i="27"/>
  <c r="EI15" i="27"/>
  <c r="FE15" i="27"/>
  <c r="FF15" i="27"/>
  <c r="FG15" i="27"/>
  <c r="FH15" i="27"/>
  <c r="FJ15" i="27"/>
  <c r="FK15" i="27"/>
  <c r="GG15" i="27"/>
  <c r="GH15" i="27"/>
  <c r="GI15" i="27"/>
  <c r="GJ15" i="27"/>
  <c r="GL15" i="27"/>
  <c r="GM15" i="27"/>
  <c r="HI15" i="27"/>
  <c r="HJ15" i="27"/>
  <c r="HK15" i="27"/>
  <c r="HL15" i="27"/>
  <c r="HN15" i="27"/>
  <c r="HO15" i="27"/>
  <c r="IK15" i="27"/>
  <c r="IL15" i="27"/>
  <c r="IM15" i="27"/>
  <c r="IN15" i="27"/>
  <c r="IP15" i="27"/>
  <c r="IQ15" i="27"/>
  <c r="JM15" i="27"/>
  <c r="JN15" i="27"/>
  <c r="JO15" i="27"/>
  <c r="JP15" i="27"/>
  <c r="JR15" i="27"/>
  <c r="JS15" i="27"/>
  <c r="KO15" i="27"/>
  <c r="KP15" i="27"/>
  <c r="KQ15" i="27"/>
  <c r="KR15" i="27"/>
  <c r="KT15" i="27"/>
  <c r="KU15" i="27"/>
  <c r="LQ15" i="27"/>
  <c r="LR15" i="27"/>
  <c r="LS15" i="27"/>
  <c r="LT15" i="27"/>
  <c r="LV15" i="27"/>
  <c r="LW15" i="27"/>
  <c r="MS15" i="27"/>
  <c r="MT15" i="27"/>
  <c r="MU15" i="27"/>
  <c r="MV15" i="27"/>
  <c r="MX15" i="27"/>
  <c r="MY15" i="27"/>
  <c r="NU15" i="27"/>
  <c r="NV15" i="27"/>
  <c r="NW15" i="27"/>
  <c r="NX15" i="27"/>
  <c r="NZ15" i="27"/>
  <c r="OA15" i="27"/>
  <c r="OW15" i="27"/>
  <c r="OX15" i="27"/>
  <c r="OY15" i="27"/>
  <c r="OZ15" i="27"/>
  <c r="PB15" i="27"/>
  <c r="PC15" i="27"/>
  <c r="PY15" i="27"/>
  <c r="PZ15" i="27"/>
  <c r="QA15" i="27"/>
  <c r="QB15" i="27"/>
  <c r="QD15" i="27"/>
  <c r="QE15" i="27"/>
  <c r="QG15" i="27"/>
  <c r="QH15" i="27"/>
  <c r="QI15" i="27"/>
  <c r="QJ15" i="27"/>
  <c r="QK15" i="27"/>
  <c r="QL15" i="27"/>
  <c r="QM15" i="27"/>
  <c r="QN15" i="27"/>
  <c r="QO15" i="27"/>
  <c r="QP15" i="27"/>
  <c r="QQ15" i="27"/>
  <c r="QR15" i="27"/>
  <c r="QS15" i="27"/>
  <c r="QT15" i="27"/>
  <c r="QU15" i="27"/>
  <c r="QV15" i="27"/>
  <c r="QW15" i="27"/>
  <c r="QX15" i="27"/>
  <c r="QY15" i="27"/>
  <c r="QZ15" i="27"/>
  <c r="CX18" i="27"/>
  <c r="CY18" i="27"/>
  <c r="CZ18" i="27"/>
  <c r="DA18" i="27"/>
  <c r="DC18" i="27"/>
  <c r="DD18" i="27"/>
  <c r="EC18" i="27"/>
  <c r="ED18" i="27"/>
  <c r="EE18" i="27"/>
  <c r="EF18" i="27"/>
  <c r="EH18" i="27"/>
  <c r="EI18" i="27"/>
  <c r="FE18" i="27"/>
  <c r="FF18" i="27"/>
  <c r="FG18" i="27"/>
  <c r="FH18" i="27"/>
  <c r="FJ18" i="27"/>
  <c r="FK18" i="27"/>
  <c r="GG18" i="27"/>
  <c r="GH18" i="27"/>
  <c r="GI18" i="27"/>
  <c r="GJ18" i="27"/>
  <c r="GL18" i="27"/>
  <c r="GM18" i="27"/>
  <c r="HI18" i="27"/>
  <c r="HJ18" i="27"/>
  <c r="HK18" i="27"/>
  <c r="HL18" i="27"/>
  <c r="HN18" i="27"/>
  <c r="HO18" i="27"/>
  <c r="IK18" i="27"/>
  <c r="IL18" i="27"/>
  <c r="IM18" i="27"/>
  <c r="IN18" i="27"/>
  <c r="IP18" i="27"/>
  <c r="IQ18" i="27"/>
  <c r="JM18" i="27"/>
  <c r="JN18" i="27"/>
  <c r="JO18" i="27"/>
  <c r="JP18" i="27"/>
  <c r="JR18" i="27"/>
  <c r="JS18" i="27"/>
  <c r="KO18" i="27"/>
  <c r="KP18" i="27"/>
  <c r="KQ18" i="27"/>
  <c r="KR18" i="27"/>
  <c r="KT18" i="27"/>
  <c r="KU18" i="27"/>
  <c r="LQ18" i="27"/>
  <c r="LR18" i="27"/>
  <c r="LS18" i="27"/>
  <c r="LT18" i="27"/>
  <c r="LV18" i="27"/>
  <c r="LW18" i="27"/>
  <c r="MS18" i="27"/>
  <c r="MT18" i="27"/>
  <c r="MU18" i="27"/>
  <c r="MV18" i="27"/>
  <c r="MX18" i="27"/>
  <c r="MY18" i="27"/>
  <c r="NU18" i="27"/>
  <c r="NV18" i="27"/>
  <c r="NW18" i="27"/>
  <c r="NX18" i="27"/>
  <c r="NZ18" i="27"/>
  <c r="OA18" i="27"/>
  <c r="OW18" i="27"/>
  <c r="OX18" i="27"/>
  <c r="OY18" i="27"/>
  <c r="OZ18" i="27"/>
  <c r="PB18" i="27"/>
  <c r="PC18" i="27"/>
  <c r="PY18" i="27"/>
  <c r="PZ18" i="27"/>
  <c r="QA18" i="27"/>
  <c r="QB18" i="27"/>
  <c r="QD18" i="27"/>
  <c r="QE18" i="27"/>
  <c r="QG18" i="27"/>
  <c r="QH18" i="27"/>
  <c r="QI18" i="27"/>
  <c r="QJ18" i="27"/>
  <c r="QK18" i="27"/>
  <c r="QL18" i="27"/>
  <c r="QM18" i="27"/>
  <c r="QN18" i="27"/>
  <c r="QO18" i="27"/>
  <c r="QP18" i="27"/>
  <c r="QQ18" i="27"/>
  <c r="QR18" i="27"/>
  <c r="QS18" i="27"/>
  <c r="QT18" i="27"/>
  <c r="QU18" i="27"/>
  <c r="QV18" i="27"/>
  <c r="QW18" i="27"/>
  <c r="QX18" i="27"/>
  <c r="QY18" i="27"/>
  <c r="QZ18" i="27"/>
  <c r="CX23" i="27"/>
  <c r="CY23" i="27"/>
  <c r="CZ23" i="27"/>
  <c r="DA23" i="27"/>
  <c r="DC23" i="27"/>
  <c r="DD23" i="27"/>
  <c r="EC23" i="27"/>
  <c r="ED23" i="27"/>
  <c r="EE23" i="27"/>
  <c r="EF23" i="27"/>
  <c r="EH23" i="27"/>
  <c r="EI23" i="27"/>
  <c r="FE23" i="27"/>
  <c r="FF23" i="27"/>
  <c r="FG23" i="27"/>
  <c r="FH23" i="27"/>
  <c r="FJ23" i="27"/>
  <c r="FK23" i="27"/>
  <c r="GG23" i="27"/>
  <c r="GH23" i="27"/>
  <c r="GI23" i="27"/>
  <c r="GJ23" i="27"/>
  <c r="GL23" i="27"/>
  <c r="GM23" i="27"/>
  <c r="HI23" i="27"/>
  <c r="HJ23" i="27"/>
  <c r="HK23" i="27"/>
  <c r="HL23" i="27"/>
  <c r="HN23" i="27"/>
  <c r="HO23" i="27"/>
  <c r="IK23" i="27"/>
  <c r="IL23" i="27"/>
  <c r="IM23" i="27"/>
  <c r="IN23" i="27"/>
  <c r="IP23" i="27"/>
  <c r="IQ23" i="27"/>
  <c r="JM23" i="27"/>
  <c r="JN23" i="27"/>
  <c r="JO23" i="27"/>
  <c r="JP23" i="27"/>
  <c r="JR23" i="27"/>
  <c r="JS23" i="27"/>
  <c r="KO23" i="27"/>
  <c r="KP23" i="27"/>
  <c r="KQ23" i="27"/>
  <c r="KR23" i="27"/>
  <c r="KT23" i="27"/>
  <c r="KU23" i="27"/>
  <c r="LQ23" i="27"/>
  <c r="LR23" i="27"/>
  <c r="LS23" i="27"/>
  <c r="LT23" i="27"/>
  <c r="LV23" i="27"/>
  <c r="LW23" i="27"/>
  <c r="MS23" i="27"/>
  <c r="MT23" i="27"/>
  <c r="MU23" i="27"/>
  <c r="MV23" i="27"/>
  <c r="MX23" i="27"/>
  <c r="MY23" i="27"/>
  <c r="NU23" i="27"/>
  <c r="NV23" i="27"/>
  <c r="NW23" i="27"/>
  <c r="NX23" i="27"/>
  <c r="NZ23" i="27"/>
  <c r="OA23" i="27"/>
  <c r="OW23" i="27"/>
  <c r="OX23" i="27"/>
  <c r="OY23" i="27"/>
  <c r="OZ23" i="27"/>
  <c r="PB23" i="27"/>
  <c r="PC23" i="27"/>
  <c r="PY23" i="27"/>
  <c r="PZ23" i="27"/>
  <c r="QA23" i="27"/>
  <c r="QB23" i="27"/>
  <c r="QD23" i="27"/>
  <c r="QE23" i="27"/>
  <c r="QG23" i="27"/>
  <c r="QH23" i="27"/>
  <c r="QI23" i="27"/>
  <c r="QJ23" i="27"/>
  <c r="QK23" i="27"/>
  <c r="QL23" i="27"/>
  <c r="QM23" i="27"/>
  <c r="QN23" i="27"/>
  <c r="QO23" i="27"/>
  <c r="QP23" i="27"/>
  <c r="QQ23" i="27"/>
  <c r="QR23" i="27"/>
  <c r="QS23" i="27"/>
  <c r="QT23" i="27"/>
  <c r="QU23" i="27"/>
  <c r="QV23" i="27"/>
  <c r="QW23" i="27"/>
  <c r="QX23" i="27"/>
  <c r="QY23" i="27"/>
  <c r="QZ23" i="27"/>
  <c r="CX24" i="27"/>
  <c r="CY24" i="27"/>
  <c r="CZ24" i="27"/>
  <c r="DA24" i="27"/>
  <c r="DC24" i="27"/>
  <c r="DD24" i="27"/>
  <c r="EC24" i="27"/>
  <c r="ED24" i="27"/>
  <c r="EE24" i="27"/>
  <c r="EF24" i="27"/>
  <c r="EH24" i="27"/>
  <c r="EI24" i="27"/>
  <c r="FE24" i="27"/>
  <c r="FF24" i="27"/>
  <c r="FG24" i="27"/>
  <c r="FH24" i="27"/>
  <c r="FJ24" i="27"/>
  <c r="FK24" i="27"/>
  <c r="GG24" i="27"/>
  <c r="GH24" i="27"/>
  <c r="GI24" i="27"/>
  <c r="GJ24" i="27"/>
  <c r="GL24" i="27"/>
  <c r="GM24" i="27"/>
  <c r="HI24" i="27"/>
  <c r="HJ24" i="27"/>
  <c r="HK24" i="27"/>
  <c r="HL24" i="27"/>
  <c r="HN24" i="27"/>
  <c r="HO24" i="27"/>
  <c r="IK24" i="27"/>
  <c r="IL24" i="27"/>
  <c r="IM24" i="27"/>
  <c r="IN24" i="27"/>
  <c r="IP24" i="27"/>
  <c r="IQ24" i="27"/>
  <c r="JM24" i="27"/>
  <c r="JN24" i="27"/>
  <c r="JO24" i="27"/>
  <c r="JP24" i="27"/>
  <c r="JR24" i="27"/>
  <c r="JS24" i="27"/>
  <c r="KO24" i="27"/>
  <c r="KP24" i="27"/>
  <c r="KQ24" i="27"/>
  <c r="KR24" i="27"/>
  <c r="KT24" i="27"/>
  <c r="KU24" i="27"/>
  <c r="LQ24" i="27"/>
  <c r="LR24" i="27"/>
  <c r="LS24" i="27"/>
  <c r="LT24" i="27"/>
  <c r="LV24" i="27"/>
  <c r="LW24" i="27"/>
  <c r="MS24" i="27"/>
  <c r="MT24" i="27"/>
  <c r="MU24" i="27"/>
  <c r="MV24" i="27"/>
  <c r="MX24" i="27"/>
  <c r="MY24" i="27"/>
  <c r="NU24" i="27"/>
  <c r="NV24" i="27"/>
  <c r="NW24" i="27"/>
  <c r="NX24" i="27"/>
  <c r="NZ24" i="27"/>
  <c r="OA24" i="27"/>
  <c r="OW24" i="27"/>
  <c r="OX24" i="27"/>
  <c r="OY24" i="27"/>
  <c r="OZ24" i="27"/>
  <c r="PB24" i="27"/>
  <c r="PC24" i="27"/>
  <c r="PY24" i="27"/>
  <c r="PZ24" i="27"/>
  <c r="QA24" i="27"/>
  <c r="QB24" i="27"/>
  <c r="QD24" i="27"/>
  <c r="QE24" i="27"/>
  <c r="QG24" i="27"/>
  <c r="QH24" i="27"/>
  <c r="QI24" i="27"/>
  <c r="QJ24" i="27"/>
  <c r="QK24" i="27"/>
  <c r="QL24" i="27"/>
  <c r="QM24" i="27"/>
  <c r="QN24" i="27"/>
  <c r="QO24" i="27"/>
  <c r="QP24" i="27"/>
  <c r="QQ24" i="27"/>
  <c r="QR24" i="27"/>
  <c r="QS24" i="27"/>
  <c r="QT24" i="27"/>
  <c r="QU24" i="27"/>
  <c r="QV24" i="27"/>
  <c r="QW24" i="27"/>
  <c r="QX24" i="27"/>
  <c r="QY24" i="27"/>
  <c r="QZ24" i="27"/>
  <c r="CX20" i="27"/>
  <c r="CY20" i="27"/>
  <c r="CZ20" i="27"/>
  <c r="DA20" i="27"/>
  <c r="DC20" i="27"/>
  <c r="DD20" i="27"/>
  <c r="EC20" i="27"/>
  <c r="ED20" i="27"/>
  <c r="EE20" i="27"/>
  <c r="EF20" i="27"/>
  <c r="EH20" i="27"/>
  <c r="EI20" i="27"/>
  <c r="FE20" i="27"/>
  <c r="FF20" i="27"/>
  <c r="FG20" i="27"/>
  <c r="FH20" i="27"/>
  <c r="FJ20" i="27"/>
  <c r="FK20" i="27"/>
  <c r="GG20" i="27"/>
  <c r="GH20" i="27"/>
  <c r="GI20" i="27"/>
  <c r="GJ20" i="27"/>
  <c r="GL20" i="27"/>
  <c r="GM20" i="27"/>
  <c r="HI20" i="27"/>
  <c r="HJ20" i="27"/>
  <c r="HK20" i="27"/>
  <c r="HL20" i="27"/>
  <c r="HN20" i="27"/>
  <c r="HO20" i="27"/>
  <c r="IK20" i="27"/>
  <c r="IL20" i="27"/>
  <c r="IM20" i="27"/>
  <c r="IN20" i="27"/>
  <c r="IP20" i="27"/>
  <c r="IQ20" i="27"/>
  <c r="JM20" i="27"/>
  <c r="JN20" i="27"/>
  <c r="JO20" i="27"/>
  <c r="JP20" i="27"/>
  <c r="JR20" i="27"/>
  <c r="JS20" i="27"/>
  <c r="KO20" i="27"/>
  <c r="KP20" i="27"/>
  <c r="KQ20" i="27"/>
  <c r="KR20" i="27"/>
  <c r="KT20" i="27"/>
  <c r="KU20" i="27"/>
  <c r="LQ20" i="27"/>
  <c r="LR20" i="27"/>
  <c r="LS20" i="27"/>
  <c r="LT20" i="27"/>
  <c r="LV20" i="27"/>
  <c r="LW20" i="27"/>
  <c r="MS20" i="27"/>
  <c r="MT20" i="27"/>
  <c r="MU20" i="27"/>
  <c r="MV20" i="27"/>
  <c r="MX20" i="27"/>
  <c r="MY20" i="27"/>
  <c r="NU20" i="27"/>
  <c r="NV20" i="27"/>
  <c r="NW20" i="27"/>
  <c r="NX20" i="27"/>
  <c r="NZ20" i="27"/>
  <c r="OA20" i="27"/>
  <c r="OW20" i="27"/>
  <c r="OX20" i="27"/>
  <c r="OY20" i="27"/>
  <c r="OZ20" i="27"/>
  <c r="PB20" i="27"/>
  <c r="PC20" i="27"/>
  <c r="PY20" i="27"/>
  <c r="PZ20" i="27"/>
  <c r="QA20" i="27"/>
  <c r="QB20" i="27"/>
  <c r="QD20" i="27"/>
  <c r="QE20" i="27"/>
  <c r="QG20" i="27"/>
  <c r="QH20" i="27"/>
  <c r="QI20" i="27"/>
  <c r="QJ20" i="27"/>
  <c r="QK20" i="27"/>
  <c r="QL20" i="27"/>
  <c r="QM20" i="27"/>
  <c r="QN20" i="27"/>
  <c r="QO20" i="27"/>
  <c r="QP20" i="27"/>
  <c r="QQ20" i="27"/>
  <c r="QR20" i="27"/>
  <c r="QS20" i="27"/>
  <c r="QT20" i="27"/>
  <c r="QU20" i="27"/>
  <c r="QV20" i="27"/>
  <c r="QW20" i="27"/>
  <c r="QX20" i="27"/>
  <c r="QY20" i="27"/>
  <c r="QZ20" i="27"/>
  <c r="CX13" i="26"/>
  <c r="CY13" i="26"/>
  <c r="CZ13" i="26"/>
  <c r="DA13" i="26"/>
  <c r="DC13" i="26"/>
  <c r="DD13" i="26"/>
  <c r="EC13" i="26"/>
  <c r="ED13" i="26"/>
  <c r="EE13" i="26"/>
  <c r="EF13" i="26"/>
  <c r="EH13" i="26"/>
  <c r="EI13" i="26"/>
  <c r="FE13" i="26"/>
  <c r="FF13" i="26"/>
  <c r="FG13" i="26"/>
  <c r="FH13" i="26"/>
  <c r="FJ13" i="26"/>
  <c r="FK13" i="26"/>
  <c r="GG13" i="26"/>
  <c r="GH13" i="26"/>
  <c r="GI13" i="26"/>
  <c r="GJ13" i="26"/>
  <c r="GL13" i="26"/>
  <c r="GM13" i="26"/>
  <c r="HI13" i="26"/>
  <c r="HJ13" i="26"/>
  <c r="HK13" i="26"/>
  <c r="HL13" i="26"/>
  <c r="HN13" i="26"/>
  <c r="HO13" i="26"/>
  <c r="IK13" i="26"/>
  <c r="IL13" i="26"/>
  <c r="IM13" i="26"/>
  <c r="IN13" i="26"/>
  <c r="IP13" i="26"/>
  <c r="IQ13" i="26"/>
  <c r="JM13" i="26"/>
  <c r="JN13" i="26"/>
  <c r="JO13" i="26"/>
  <c r="JP13" i="26"/>
  <c r="JR13" i="26"/>
  <c r="JS13" i="26"/>
  <c r="KO13" i="26"/>
  <c r="KP13" i="26"/>
  <c r="KQ13" i="26"/>
  <c r="KR13" i="26"/>
  <c r="KT13" i="26"/>
  <c r="KU13" i="26"/>
  <c r="LQ13" i="26"/>
  <c r="LR13" i="26"/>
  <c r="LS13" i="26"/>
  <c r="LT13" i="26"/>
  <c r="LV13" i="26"/>
  <c r="LW13" i="26"/>
  <c r="MS13" i="26"/>
  <c r="MT13" i="26"/>
  <c r="MU13" i="26"/>
  <c r="MV13" i="26"/>
  <c r="MX13" i="26"/>
  <c r="MY13" i="26"/>
  <c r="NU13" i="26"/>
  <c r="NV13" i="26"/>
  <c r="NW13" i="26"/>
  <c r="NX13" i="26"/>
  <c r="NZ13" i="26"/>
  <c r="OA13" i="26"/>
  <c r="OW13" i="26"/>
  <c r="OX13" i="26"/>
  <c r="OY13" i="26"/>
  <c r="OZ13" i="26"/>
  <c r="PB13" i="26"/>
  <c r="PC13" i="26"/>
  <c r="PY13" i="26"/>
  <c r="PZ13" i="26"/>
  <c r="QA13" i="26"/>
  <c r="QB13" i="26"/>
  <c r="QD13" i="26"/>
  <c r="QE13" i="26"/>
  <c r="QG13" i="26"/>
  <c r="QH13" i="26"/>
  <c r="QI13" i="26"/>
  <c r="QJ13" i="26"/>
  <c r="QK13" i="26"/>
  <c r="QL13" i="26"/>
  <c r="QM13" i="26"/>
  <c r="QN13" i="26"/>
  <c r="QO13" i="26"/>
  <c r="QP13" i="26"/>
  <c r="QQ13" i="26"/>
  <c r="QR13" i="26"/>
  <c r="QS13" i="26"/>
  <c r="QT13" i="26"/>
  <c r="QU13" i="26"/>
  <c r="QV13" i="26"/>
  <c r="QW13" i="26"/>
  <c r="QX13" i="26"/>
  <c r="QY13" i="26"/>
  <c r="QZ13" i="26"/>
  <c r="CX19" i="26"/>
  <c r="CY19" i="26"/>
  <c r="CZ19" i="26"/>
  <c r="DA19" i="26"/>
  <c r="DC19" i="26"/>
  <c r="DD19" i="26"/>
  <c r="EC19" i="26"/>
  <c r="ED19" i="26"/>
  <c r="EE19" i="26"/>
  <c r="EF19" i="26"/>
  <c r="EH19" i="26"/>
  <c r="EI19" i="26"/>
  <c r="FE19" i="26"/>
  <c r="FF19" i="26"/>
  <c r="FG19" i="26"/>
  <c r="FH19" i="26"/>
  <c r="FJ19" i="26"/>
  <c r="FK19" i="26"/>
  <c r="GG19" i="26"/>
  <c r="GH19" i="26"/>
  <c r="GI19" i="26"/>
  <c r="GJ19" i="26"/>
  <c r="GL19" i="26"/>
  <c r="GM19" i="26"/>
  <c r="HI19" i="26"/>
  <c r="HJ19" i="26"/>
  <c r="HK19" i="26"/>
  <c r="HL19" i="26"/>
  <c r="HN19" i="26"/>
  <c r="HO19" i="26"/>
  <c r="IK19" i="26"/>
  <c r="IL19" i="26"/>
  <c r="IM19" i="26"/>
  <c r="IN19" i="26"/>
  <c r="IP19" i="26"/>
  <c r="IQ19" i="26"/>
  <c r="JM19" i="26"/>
  <c r="JN19" i="26"/>
  <c r="JO19" i="26"/>
  <c r="JP19" i="26"/>
  <c r="JR19" i="26"/>
  <c r="JS19" i="26"/>
  <c r="KO19" i="26"/>
  <c r="KP19" i="26"/>
  <c r="KQ19" i="26"/>
  <c r="KR19" i="26"/>
  <c r="KT19" i="26"/>
  <c r="KU19" i="26"/>
  <c r="LQ19" i="26"/>
  <c r="LR19" i="26"/>
  <c r="LS19" i="26"/>
  <c r="LT19" i="26"/>
  <c r="LV19" i="26"/>
  <c r="LW19" i="26"/>
  <c r="MS19" i="26"/>
  <c r="MT19" i="26"/>
  <c r="MU19" i="26"/>
  <c r="MV19" i="26"/>
  <c r="MX19" i="26"/>
  <c r="MY19" i="26"/>
  <c r="NU19" i="26"/>
  <c r="NV19" i="26"/>
  <c r="NW19" i="26"/>
  <c r="NX19" i="26"/>
  <c r="NZ19" i="26"/>
  <c r="OA19" i="26"/>
  <c r="OW19" i="26"/>
  <c r="OX19" i="26"/>
  <c r="OY19" i="26"/>
  <c r="OZ19" i="26"/>
  <c r="PB19" i="26"/>
  <c r="PC19" i="26"/>
  <c r="PY19" i="26"/>
  <c r="PZ19" i="26"/>
  <c r="QA19" i="26"/>
  <c r="QB19" i="26"/>
  <c r="QD19" i="26"/>
  <c r="QE19" i="26"/>
  <c r="QG19" i="26"/>
  <c r="QH19" i="26"/>
  <c r="QI19" i="26"/>
  <c r="QJ19" i="26"/>
  <c r="QK19" i="26"/>
  <c r="QL19" i="26"/>
  <c r="QM19" i="26"/>
  <c r="QN19" i="26"/>
  <c r="QO19" i="26"/>
  <c r="QP19" i="26"/>
  <c r="QQ19" i="26"/>
  <c r="QR19" i="26"/>
  <c r="QS19" i="26"/>
  <c r="QT19" i="26"/>
  <c r="QU19" i="26"/>
  <c r="QV19" i="26"/>
  <c r="QW19" i="26"/>
  <c r="QX19" i="26"/>
  <c r="QY19" i="26"/>
  <c r="QZ19" i="26"/>
  <c r="CX18" i="26"/>
  <c r="CY18" i="26"/>
  <c r="CZ18" i="26"/>
  <c r="DA18" i="26"/>
  <c r="DC18" i="26"/>
  <c r="DD18" i="26"/>
  <c r="EC18" i="26"/>
  <c r="ED18" i="26"/>
  <c r="EE18" i="26"/>
  <c r="EF18" i="26"/>
  <c r="EH18" i="26"/>
  <c r="EI18" i="26"/>
  <c r="FE18" i="26"/>
  <c r="FF18" i="26"/>
  <c r="FG18" i="26"/>
  <c r="FH18" i="26"/>
  <c r="FJ18" i="26"/>
  <c r="FK18" i="26"/>
  <c r="GG18" i="26"/>
  <c r="GH18" i="26"/>
  <c r="GI18" i="26"/>
  <c r="GJ18" i="26"/>
  <c r="GL18" i="26"/>
  <c r="GM18" i="26"/>
  <c r="HI18" i="26"/>
  <c r="HJ18" i="26"/>
  <c r="HK18" i="26"/>
  <c r="HL18" i="26"/>
  <c r="HN18" i="26"/>
  <c r="HO18" i="26"/>
  <c r="IK18" i="26"/>
  <c r="IL18" i="26"/>
  <c r="IM18" i="26"/>
  <c r="IN18" i="26"/>
  <c r="IP18" i="26"/>
  <c r="IQ18" i="26"/>
  <c r="JM18" i="26"/>
  <c r="JN18" i="26"/>
  <c r="JO18" i="26"/>
  <c r="JP18" i="26"/>
  <c r="JR18" i="26"/>
  <c r="JS18" i="26"/>
  <c r="KO18" i="26"/>
  <c r="KP18" i="26"/>
  <c r="KQ18" i="26"/>
  <c r="KR18" i="26"/>
  <c r="KT18" i="26"/>
  <c r="KU18" i="26"/>
  <c r="LQ18" i="26"/>
  <c r="LR18" i="26"/>
  <c r="LS18" i="26"/>
  <c r="LT18" i="26"/>
  <c r="LV18" i="26"/>
  <c r="LW18" i="26"/>
  <c r="MS18" i="26"/>
  <c r="MT18" i="26"/>
  <c r="MU18" i="26"/>
  <c r="MV18" i="26"/>
  <c r="MX18" i="26"/>
  <c r="MY18" i="26"/>
  <c r="NU18" i="26"/>
  <c r="NV18" i="26"/>
  <c r="NW18" i="26"/>
  <c r="NX18" i="26"/>
  <c r="NZ18" i="26"/>
  <c r="OA18" i="26"/>
  <c r="OW18" i="26"/>
  <c r="OX18" i="26"/>
  <c r="OY18" i="26"/>
  <c r="OZ18" i="26"/>
  <c r="PB18" i="26"/>
  <c r="PC18" i="26"/>
  <c r="PY18" i="26"/>
  <c r="PZ18" i="26"/>
  <c r="QA18" i="26"/>
  <c r="QB18" i="26"/>
  <c r="QD18" i="26"/>
  <c r="QE18" i="26"/>
  <c r="QG18" i="26"/>
  <c r="QH18" i="26"/>
  <c r="QI18" i="26"/>
  <c r="QJ18" i="26"/>
  <c r="QK18" i="26"/>
  <c r="QL18" i="26"/>
  <c r="QM18" i="26"/>
  <c r="QN18" i="26"/>
  <c r="QO18" i="26"/>
  <c r="QP18" i="26"/>
  <c r="QQ18" i="26"/>
  <c r="QR18" i="26"/>
  <c r="QS18" i="26"/>
  <c r="QT18" i="26"/>
  <c r="QU18" i="26"/>
  <c r="QV18" i="26"/>
  <c r="QW18" i="26"/>
  <c r="QX18" i="26"/>
  <c r="QY18" i="26"/>
  <c r="QZ18" i="26"/>
  <c r="CX16" i="26"/>
  <c r="CY16" i="26"/>
  <c r="CZ16" i="26"/>
  <c r="DA16" i="26"/>
  <c r="DC16" i="26"/>
  <c r="DD16" i="26"/>
  <c r="EC16" i="26"/>
  <c r="ED16" i="26"/>
  <c r="EE16" i="26"/>
  <c r="EF16" i="26"/>
  <c r="EH16" i="26"/>
  <c r="EI16" i="26"/>
  <c r="FE16" i="26"/>
  <c r="FF16" i="26"/>
  <c r="FG16" i="26"/>
  <c r="FH16" i="26"/>
  <c r="FJ16" i="26"/>
  <c r="FK16" i="26"/>
  <c r="GG16" i="26"/>
  <c r="GH16" i="26"/>
  <c r="GI16" i="26"/>
  <c r="GJ16" i="26"/>
  <c r="GL16" i="26"/>
  <c r="GM16" i="26"/>
  <c r="HI16" i="26"/>
  <c r="HJ16" i="26"/>
  <c r="HK16" i="26"/>
  <c r="HL16" i="26"/>
  <c r="HN16" i="26"/>
  <c r="HO16" i="26"/>
  <c r="IK16" i="26"/>
  <c r="IL16" i="26"/>
  <c r="IM16" i="26"/>
  <c r="IN16" i="26"/>
  <c r="IP16" i="26"/>
  <c r="IQ16" i="26"/>
  <c r="JM16" i="26"/>
  <c r="JN16" i="26"/>
  <c r="JO16" i="26"/>
  <c r="JP16" i="26"/>
  <c r="JR16" i="26"/>
  <c r="JS16" i="26"/>
  <c r="KO16" i="26"/>
  <c r="KP16" i="26"/>
  <c r="KQ16" i="26"/>
  <c r="KR16" i="26"/>
  <c r="KT16" i="26"/>
  <c r="KU16" i="26"/>
  <c r="LQ16" i="26"/>
  <c r="LR16" i="26"/>
  <c r="LS16" i="26"/>
  <c r="LT16" i="26"/>
  <c r="LV16" i="26"/>
  <c r="LW16" i="26"/>
  <c r="MS16" i="26"/>
  <c r="MT16" i="26"/>
  <c r="MU16" i="26"/>
  <c r="MV16" i="26"/>
  <c r="MX16" i="26"/>
  <c r="MY16" i="26"/>
  <c r="NU16" i="26"/>
  <c r="NV16" i="26"/>
  <c r="NW16" i="26"/>
  <c r="NX16" i="26"/>
  <c r="NZ16" i="26"/>
  <c r="OA16" i="26"/>
  <c r="OW16" i="26"/>
  <c r="OX16" i="26"/>
  <c r="OY16" i="26"/>
  <c r="OZ16" i="26"/>
  <c r="PB16" i="26"/>
  <c r="PC16" i="26"/>
  <c r="PY16" i="26"/>
  <c r="PZ16" i="26"/>
  <c r="QA16" i="26"/>
  <c r="QB16" i="26"/>
  <c r="QD16" i="26"/>
  <c r="QE16" i="26"/>
  <c r="QG16" i="26"/>
  <c r="QH16" i="26"/>
  <c r="QI16" i="26"/>
  <c r="QJ16" i="26"/>
  <c r="QK16" i="26"/>
  <c r="QL16" i="26"/>
  <c r="QM16" i="26"/>
  <c r="QN16" i="26"/>
  <c r="QO16" i="26"/>
  <c r="QP16" i="26"/>
  <c r="QQ16" i="26"/>
  <c r="QR16" i="26"/>
  <c r="QS16" i="26"/>
  <c r="QT16" i="26"/>
  <c r="QU16" i="26"/>
  <c r="QV16" i="26"/>
  <c r="QW16" i="26"/>
  <c r="QX16" i="26"/>
  <c r="QY16" i="26"/>
  <c r="QZ16" i="26"/>
  <c r="CQ17" i="22"/>
  <c r="CR17" i="22"/>
  <c r="CS17" i="22"/>
  <c r="CT17" i="22"/>
  <c r="CU17" i="22"/>
  <c r="CV17" i="22"/>
  <c r="CX17" i="22"/>
  <c r="CY17" i="22"/>
  <c r="CZ17" i="22"/>
  <c r="SH17" i="22"/>
  <c r="SI17" i="22"/>
  <c r="SJ17" i="22"/>
  <c r="SK17" i="22"/>
  <c r="SL17" i="22"/>
  <c r="SM17" i="22"/>
  <c r="SO17" i="22"/>
  <c r="SP17" i="22"/>
  <c r="SQ17" i="22"/>
  <c r="SR17" i="22"/>
  <c r="SS17" i="22"/>
  <c r="ST17" i="22"/>
  <c r="SV17" i="22"/>
  <c r="SW17" i="22"/>
  <c r="SX17" i="22"/>
  <c r="TL17" i="22" s="1"/>
  <c r="SY17" i="22"/>
  <c r="TM17" i="22" s="1"/>
  <c r="SZ17" i="22"/>
  <c r="TA17" i="22"/>
  <c r="TB17" i="22"/>
  <c r="TC17" i="22"/>
  <c r="TO17" i="22" s="1"/>
  <c r="TD17" i="22"/>
  <c r="TP17" i="22" s="1"/>
  <c r="TE17" i="22"/>
  <c r="TF17" i="22"/>
  <c r="TG17" i="22"/>
  <c r="TH17" i="22"/>
  <c r="TS17" i="22" s="1"/>
  <c r="TI17" i="22"/>
  <c r="TT17" i="22" s="1"/>
  <c r="TJ17" i="22"/>
  <c r="CQ14" i="22"/>
  <c r="CR14" i="22"/>
  <c r="CS14" i="22"/>
  <c r="CT14" i="22"/>
  <c r="CU14" i="22"/>
  <c r="CV14" i="22"/>
  <c r="CX14" i="22"/>
  <c r="CY14" i="22"/>
  <c r="CZ14" i="22"/>
  <c r="SH14" i="22"/>
  <c r="SI14" i="22"/>
  <c r="SJ14" i="22"/>
  <c r="SK14" i="22"/>
  <c r="SL14" i="22"/>
  <c r="SM14" i="22"/>
  <c r="SO14" i="22"/>
  <c r="SP14" i="22"/>
  <c r="SQ14" i="22"/>
  <c r="SR14" i="22"/>
  <c r="SS14" i="22"/>
  <c r="ST14" i="22"/>
  <c r="SV14" i="22"/>
  <c r="SW14" i="22"/>
  <c r="SX14" i="22"/>
  <c r="TL14" i="22" s="1"/>
  <c r="SY14" i="22"/>
  <c r="TM14" i="22" s="1"/>
  <c r="SZ14" i="22"/>
  <c r="TA14" i="22"/>
  <c r="TB14" i="22"/>
  <c r="TC14" i="22"/>
  <c r="TO14" i="22" s="1"/>
  <c r="TD14" i="22"/>
  <c r="TP14" i="22" s="1"/>
  <c r="TE14" i="22"/>
  <c r="TF14" i="22"/>
  <c r="TG14" i="22"/>
  <c r="TH14" i="22"/>
  <c r="TS14" i="22" s="1"/>
  <c r="TI14" i="22"/>
  <c r="TT14" i="22" s="1"/>
  <c r="TJ14" i="22"/>
  <c r="CQ18" i="22"/>
  <c r="CR18" i="22"/>
  <c r="CS18" i="22"/>
  <c r="CT18" i="22"/>
  <c r="CU18" i="22"/>
  <c r="CV18" i="22"/>
  <c r="CX18" i="22"/>
  <c r="CY18" i="22"/>
  <c r="CZ18" i="22"/>
  <c r="SH18" i="22"/>
  <c r="SI18" i="22"/>
  <c r="SJ18" i="22"/>
  <c r="SK18" i="22"/>
  <c r="SL18" i="22"/>
  <c r="SM18" i="22"/>
  <c r="SO18" i="22"/>
  <c r="SP18" i="22"/>
  <c r="SQ18" i="22"/>
  <c r="SR18" i="22"/>
  <c r="SS18" i="22"/>
  <c r="ST18" i="22"/>
  <c r="SV18" i="22"/>
  <c r="SW18" i="22"/>
  <c r="SX18" i="22"/>
  <c r="SY18" i="22"/>
  <c r="TM18" i="22" s="1"/>
  <c r="SZ18" i="22"/>
  <c r="TA18" i="22"/>
  <c r="TB18" i="22"/>
  <c r="TC18" i="22"/>
  <c r="TO18" i="22" s="1"/>
  <c r="TD18" i="22"/>
  <c r="TP18" i="22" s="1"/>
  <c r="TE18" i="22"/>
  <c r="TF18" i="22"/>
  <c r="TG18" i="22"/>
  <c r="TH18" i="22"/>
  <c r="TS18" i="22" s="1"/>
  <c r="TI18" i="22"/>
  <c r="TT18" i="22" s="1"/>
  <c r="TJ18" i="22"/>
  <c r="CQ31" i="22"/>
  <c r="CR31" i="22"/>
  <c r="CS31" i="22"/>
  <c r="CT31" i="22"/>
  <c r="CU31" i="22"/>
  <c r="CV31" i="22"/>
  <c r="CX31" i="22"/>
  <c r="CY31" i="22"/>
  <c r="CZ31" i="22"/>
  <c r="SH31" i="22"/>
  <c r="SI31" i="22"/>
  <c r="SJ31" i="22"/>
  <c r="SK31" i="22"/>
  <c r="SL31" i="22"/>
  <c r="SM31" i="22"/>
  <c r="SO31" i="22"/>
  <c r="SP31" i="22"/>
  <c r="SQ31" i="22"/>
  <c r="SR31" i="22"/>
  <c r="SS31" i="22"/>
  <c r="ST31" i="22"/>
  <c r="SV31" i="22"/>
  <c r="SW31" i="22"/>
  <c r="SX31" i="22"/>
  <c r="TL31" i="22" s="1"/>
  <c r="SY31" i="22"/>
  <c r="TM31" i="22" s="1"/>
  <c r="SZ31" i="22"/>
  <c r="TA31" i="22"/>
  <c r="TB31" i="22"/>
  <c r="TC31" i="22"/>
  <c r="TO31" i="22" s="1"/>
  <c r="TD31" i="22"/>
  <c r="TP31" i="22" s="1"/>
  <c r="TE31" i="22"/>
  <c r="TF31" i="22"/>
  <c r="TG31" i="22"/>
  <c r="TH31" i="22"/>
  <c r="TS31" i="22" s="1"/>
  <c r="TI31" i="22"/>
  <c r="TT31" i="22" s="1"/>
  <c r="TJ31" i="22"/>
  <c r="CQ24" i="22"/>
  <c r="CR24" i="22"/>
  <c r="CS24" i="22"/>
  <c r="CT24" i="22"/>
  <c r="CU24" i="22"/>
  <c r="CV24" i="22"/>
  <c r="CX24" i="22"/>
  <c r="CY24" i="22"/>
  <c r="CZ24" i="22"/>
  <c r="SH24" i="22"/>
  <c r="SI24" i="22"/>
  <c r="SJ24" i="22"/>
  <c r="SK24" i="22"/>
  <c r="SL24" i="22"/>
  <c r="SM24" i="22"/>
  <c r="SO24" i="22"/>
  <c r="SP24" i="22"/>
  <c r="SQ24" i="22"/>
  <c r="SR24" i="22"/>
  <c r="SS24" i="22"/>
  <c r="ST24" i="22"/>
  <c r="SV24" i="22"/>
  <c r="SW24" i="22"/>
  <c r="SX24" i="22"/>
  <c r="TL24" i="22" s="1"/>
  <c r="SY24" i="22"/>
  <c r="TM24" i="22" s="1"/>
  <c r="SZ24" i="22"/>
  <c r="TA24" i="22"/>
  <c r="TB24" i="22"/>
  <c r="TC24" i="22"/>
  <c r="TO24" i="22" s="1"/>
  <c r="TD24" i="22"/>
  <c r="TP24" i="22" s="1"/>
  <c r="TE24" i="22"/>
  <c r="TF24" i="22"/>
  <c r="TG24" i="22"/>
  <c r="TH24" i="22"/>
  <c r="TS24" i="22" s="1"/>
  <c r="TI24" i="22"/>
  <c r="TT24" i="22" s="1"/>
  <c r="TJ24" i="22"/>
  <c r="CQ27" i="22"/>
  <c r="CR27" i="22"/>
  <c r="CS27" i="22"/>
  <c r="CT27" i="22"/>
  <c r="CU27" i="22"/>
  <c r="CV27" i="22"/>
  <c r="CX27" i="22"/>
  <c r="CY27" i="22"/>
  <c r="CZ27" i="22"/>
  <c r="SH27" i="22"/>
  <c r="SI27" i="22"/>
  <c r="SJ27" i="22"/>
  <c r="SK27" i="22"/>
  <c r="SL27" i="22"/>
  <c r="SM27" i="22"/>
  <c r="SO27" i="22"/>
  <c r="SP27" i="22"/>
  <c r="SQ27" i="22"/>
  <c r="SR27" i="22"/>
  <c r="SS27" i="22"/>
  <c r="ST27" i="22"/>
  <c r="SV27" i="22"/>
  <c r="SW27" i="22"/>
  <c r="SX27" i="22"/>
  <c r="TL27" i="22" s="1"/>
  <c r="SY27" i="22"/>
  <c r="TM27" i="22" s="1"/>
  <c r="SZ27" i="22"/>
  <c r="TA27" i="22"/>
  <c r="TB27" i="22"/>
  <c r="TC27" i="22"/>
  <c r="TO27" i="22" s="1"/>
  <c r="TD27" i="22"/>
  <c r="TP27" i="22" s="1"/>
  <c r="TE27" i="22"/>
  <c r="TF27" i="22"/>
  <c r="TG27" i="22"/>
  <c r="TH27" i="22"/>
  <c r="TS27" i="22" s="1"/>
  <c r="TI27" i="22"/>
  <c r="TT27" i="22" s="1"/>
  <c r="TJ27" i="22"/>
  <c r="CQ29" i="22"/>
  <c r="CR29" i="22"/>
  <c r="CS29" i="22"/>
  <c r="CT29" i="22"/>
  <c r="CU29" i="22"/>
  <c r="CV29" i="22"/>
  <c r="CX29" i="22"/>
  <c r="CY29" i="22"/>
  <c r="CZ29" i="22"/>
  <c r="SH29" i="22"/>
  <c r="SI29" i="22"/>
  <c r="SJ29" i="22"/>
  <c r="SK29" i="22"/>
  <c r="SL29" i="22"/>
  <c r="SM29" i="22"/>
  <c r="SO29" i="22"/>
  <c r="SP29" i="22"/>
  <c r="SQ29" i="22"/>
  <c r="SR29" i="22"/>
  <c r="SS29" i="22"/>
  <c r="ST29" i="22"/>
  <c r="SV29" i="22"/>
  <c r="SW29" i="22"/>
  <c r="SX29" i="22"/>
  <c r="TL29" i="22" s="1"/>
  <c r="SY29" i="22"/>
  <c r="TM29" i="22" s="1"/>
  <c r="SZ29" i="22"/>
  <c r="TA29" i="22"/>
  <c r="TB29" i="22"/>
  <c r="TC29" i="22"/>
  <c r="TO29" i="22" s="1"/>
  <c r="TD29" i="22"/>
  <c r="TP29" i="22" s="1"/>
  <c r="TE29" i="22"/>
  <c r="TF29" i="22"/>
  <c r="TG29" i="22"/>
  <c r="TH29" i="22"/>
  <c r="TS29" i="22" s="1"/>
  <c r="TI29" i="22"/>
  <c r="TT29" i="22" s="1"/>
  <c r="TJ29" i="22"/>
  <c r="CQ25" i="22"/>
  <c r="CR25" i="22"/>
  <c r="CS25" i="22"/>
  <c r="CT25" i="22"/>
  <c r="CU25" i="22"/>
  <c r="CV25" i="22"/>
  <c r="CX25" i="22"/>
  <c r="CY25" i="22"/>
  <c r="CZ25" i="22"/>
  <c r="SH25" i="22"/>
  <c r="SI25" i="22"/>
  <c r="SJ25" i="22"/>
  <c r="SK25" i="22"/>
  <c r="SL25" i="22"/>
  <c r="SM25" i="22"/>
  <c r="SO25" i="22"/>
  <c r="SP25" i="22"/>
  <c r="SQ25" i="22"/>
  <c r="SR25" i="22"/>
  <c r="SS25" i="22"/>
  <c r="ST25" i="22"/>
  <c r="SV25" i="22"/>
  <c r="SW25" i="22"/>
  <c r="SX25" i="22"/>
  <c r="TL25" i="22" s="1"/>
  <c r="SY25" i="22"/>
  <c r="TM25" i="22" s="1"/>
  <c r="SZ25" i="22"/>
  <c r="TA25" i="22"/>
  <c r="TB25" i="22"/>
  <c r="TC25" i="22"/>
  <c r="TD25" i="22"/>
  <c r="TP25" i="22" s="1"/>
  <c r="TE25" i="22"/>
  <c r="TF25" i="22"/>
  <c r="TG25" i="22"/>
  <c r="TH25" i="22"/>
  <c r="TS25" i="22" s="1"/>
  <c r="TI25" i="22"/>
  <c r="TT25" i="22" s="1"/>
  <c r="TJ25" i="22"/>
  <c r="CQ14" i="4"/>
  <c r="CR14" i="4"/>
  <c r="CS14" i="4"/>
  <c r="CT14" i="4"/>
  <c r="CU14" i="4"/>
  <c r="CV14" i="4"/>
  <c r="CX14" i="4"/>
  <c r="CY14" i="4"/>
  <c r="CZ14" i="4"/>
  <c r="SH14" i="4"/>
  <c r="SI14" i="4"/>
  <c r="SJ14" i="4"/>
  <c r="SK14" i="4"/>
  <c r="SL14" i="4"/>
  <c r="SM14" i="4"/>
  <c r="SO14" i="4"/>
  <c r="SP14" i="4"/>
  <c r="SQ14" i="4"/>
  <c r="SR14" i="4"/>
  <c r="SS14" i="4"/>
  <c r="ST14" i="4"/>
  <c r="SV14" i="4"/>
  <c r="SW14" i="4"/>
  <c r="SX14" i="4"/>
  <c r="TL14" i="4" s="1"/>
  <c r="SY14" i="4"/>
  <c r="TM14" i="4" s="1"/>
  <c r="SZ14" i="4"/>
  <c r="TA14" i="4"/>
  <c r="TB14" i="4"/>
  <c r="TC14" i="4"/>
  <c r="TO14" i="4" s="1"/>
  <c r="TD14" i="4"/>
  <c r="TP14" i="4" s="1"/>
  <c r="TE14" i="4"/>
  <c r="TF14" i="4"/>
  <c r="TG14" i="4"/>
  <c r="TH14" i="4"/>
  <c r="TS14" i="4" s="1"/>
  <c r="TI14" i="4"/>
  <c r="TT14" i="4" s="1"/>
  <c r="TJ14" i="4"/>
  <c r="CQ24" i="4"/>
  <c r="CR24" i="4"/>
  <c r="CS24" i="4"/>
  <c r="CT24" i="4"/>
  <c r="CU24" i="4"/>
  <c r="CV24" i="4"/>
  <c r="CX24" i="4"/>
  <c r="CY24" i="4"/>
  <c r="CZ24" i="4"/>
  <c r="SH24" i="4"/>
  <c r="SI24" i="4"/>
  <c r="SJ24" i="4"/>
  <c r="SK24" i="4"/>
  <c r="SL24" i="4"/>
  <c r="SM24" i="4"/>
  <c r="SO24" i="4"/>
  <c r="SP24" i="4"/>
  <c r="SQ24" i="4"/>
  <c r="SR24" i="4"/>
  <c r="SS24" i="4"/>
  <c r="ST24" i="4"/>
  <c r="SV24" i="4"/>
  <c r="SW24" i="4"/>
  <c r="SX24" i="4"/>
  <c r="TL24" i="4" s="1"/>
  <c r="SY24" i="4"/>
  <c r="TM24" i="4" s="1"/>
  <c r="SZ24" i="4"/>
  <c r="TA24" i="4"/>
  <c r="TB24" i="4"/>
  <c r="TC24" i="4"/>
  <c r="TO24" i="4" s="1"/>
  <c r="TD24" i="4"/>
  <c r="TP24" i="4" s="1"/>
  <c r="TE24" i="4"/>
  <c r="TF24" i="4"/>
  <c r="TG24" i="4"/>
  <c r="TH24" i="4"/>
  <c r="TS24" i="4" s="1"/>
  <c r="TI24" i="4"/>
  <c r="TT24" i="4" s="1"/>
  <c r="TJ24" i="4"/>
  <c r="CQ22" i="4"/>
  <c r="CR22" i="4"/>
  <c r="CS22" i="4"/>
  <c r="CT22" i="4"/>
  <c r="CU22" i="4"/>
  <c r="CV22" i="4"/>
  <c r="CX22" i="4"/>
  <c r="CY22" i="4"/>
  <c r="CZ22" i="4"/>
  <c r="SH22" i="4"/>
  <c r="SI22" i="4"/>
  <c r="SJ22" i="4"/>
  <c r="SK22" i="4"/>
  <c r="SL22" i="4"/>
  <c r="SM22" i="4"/>
  <c r="SO22" i="4"/>
  <c r="SP22" i="4"/>
  <c r="SQ22" i="4"/>
  <c r="SR22" i="4"/>
  <c r="SS22" i="4"/>
  <c r="ST22" i="4"/>
  <c r="SV22" i="4"/>
  <c r="SW22" i="4"/>
  <c r="SX22" i="4"/>
  <c r="TL22" i="4" s="1"/>
  <c r="SY22" i="4"/>
  <c r="TM22" i="4" s="1"/>
  <c r="SZ22" i="4"/>
  <c r="TA22" i="4"/>
  <c r="TB22" i="4"/>
  <c r="TC22" i="4"/>
  <c r="TO22" i="4" s="1"/>
  <c r="TD22" i="4"/>
  <c r="TP22" i="4" s="1"/>
  <c r="TE22" i="4"/>
  <c r="TF22" i="4"/>
  <c r="TG22" i="4"/>
  <c r="TH22" i="4"/>
  <c r="TS22" i="4" s="1"/>
  <c r="TI22" i="4"/>
  <c r="TT22" i="4" s="1"/>
  <c r="TJ22" i="4"/>
  <c r="CQ27" i="4"/>
  <c r="CR27" i="4"/>
  <c r="CS27" i="4"/>
  <c r="CT27" i="4"/>
  <c r="CU27" i="4"/>
  <c r="CV27" i="4"/>
  <c r="CX27" i="4"/>
  <c r="CY27" i="4"/>
  <c r="CZ27" i="4"/>
  <c r="SH27" i="4"/>
  <c r="SI27" i="4"/>
  <c r="SJ27" i="4"/>
  <c r="SK27" i="4"/>
  <c r="SL27" i="4"/>
  <c r="SM27" i="4"/>
  <c r="SO27" i="4"/>
  <c r="SP27" i="4"/>
  <c r="SQ27" i="4"/>
  <c r="SR27" i="4"/>
  <c r="SS27" i="4"/>
  <c r="ST27" i="4"/>
  <c r="SV27" i="4"/>
  <c r="SW27" i="4"/>
  <c r="SX27" i="4"/>
  <c r="TL27" i="4" s="1"/>
  <c r="SY27" i="4"/>
  <c r="TM27" i="4" s="1"/>
  <c r="SZ27" i="4"/>
  <c r="TA27" i="4"/>
  <c r="TB27" i="4"/>
  <c r="TC27" i="4"/>
  <c r="TO27" i="4" s="1"/>
  <c r="TD27" i="4"/>
  <c r="TP27" i="4" s="1"/>
  <c r="TE27" i="4"/>
  <c r="TF27" i="4"/>
  <c r="TG27" i="4"/>
  <c r="TH27" i="4"/>
  <c r="TS27" i="4" s="1"/>
  <c r="TI27" i="4"/>
  <c r="TT27" i="4" s="1"/>
  <c r="TJ27" i="4"/>
  <c r="CQ31" i="4"/>
  <c r="CR31" i="4"/>
  <c r="CS31" i="4"/>
  <c r="CT31" i="4"/>
  <c r="CU31" i="4"/>
  <c r="CV31" i="4"/>
  <c r="CX31" i="4"/>
  <c r="CY31" i="4"/>
  <c r="CZ31" i="4"/>
  <c r="SH31" i="4"/>
  <c r="SI31" i="4"/>
  <c r="SJ31" i="4"/>
  <c r="SK31" i="4"/>
  <c r="SL31" i="4"/>
  <c r="SM31" i="4"/>
  <c r="SO31" i="4"/>
  <c r="SP31" i="4"/>
  <c r="SQ31" i="4"/>
  <c r="SR31" i="4"/>
  <c r="SS31" i="4"/>
  <c r="ST31" i="4"/>
  <c r="SV31" i="4"/>
  <c r="SW31" i="4"/>
  <c r="SX31" i="4"/>
  <c r="TL31" i="4" s="1"/>
  <c r="SY31" i="4"/>
  <c r="TM31" i="4" s="1"/>
  <c r="SZ31" i="4"/>
  <c r="TA31" i="4"/>
  <c r="TB31" i="4"/>
  <c r="TC31" i="4"/>
  <c r="TO31" i="4" s="1"/>
  <c r="TD31" i="4"/>
  <c r="TP31" i="4" s="1"/>
  <c r="TE31" i="4"/>
  <c r="TF31" i="4"/>
  <c r="TG31" i="4"/>
  <c r="TH31" i="4"/>
  <c r="TS31" i="4" s="1"/>
  <c r="TI31" i="4"/>
  <c r="TT31" i="4" s="1"/>
  <c r="TJ31" i="4"/>
  <c r="CQ19" i="4"/>
  <c r="CR19" i="4"/>
  <c r="CS19" i="4"/>
  <c r="CT19" i="4"/>
  <c r="CU19" i="4"/>
  <c r="CV19" i="4"/>
  <c r="CX19" i="4"/>
  <c r="CY19" i="4"/>
  <c r="CZ19" i="4"/>
  <c r="SH19" i="4"/>
  <c r="SI19" i="4"/>
  <c r="SJ19" i="4"/>
  <c r="SK19" i="4"/>
  <c r="SL19" i="4"/>
  <c r="SM19" i="4"/>
  <c r="SO19" i="4"/>
  <c r="SP19" i="4"/>
  <c r="SQ19" i="4"/>
  <c r="SR19" i="4"/>
  <c r="SS19" i="4"/>
  <c r="ST19" i="4"/>
  <c r="SV19" i="4"/>
  <c r="SW19" i="4"/>
  <c r="SX19" i="4"/>
  <c r="TL19" i="4" s="1"/>
  <c r="SY19" i="4"/>
  <c r="TM19" i="4" s="1"/>
  <c r="SZ19" i="4"/>
  <c r="TA19" i="4"/>
  <c r="TB19" i="4"/>
  <c r="TC19" i="4"/>
  <c r="TO19" i="4" s="1"/>
  <c r="TD19" i="4"/>
  <c r="TP19" i="4" s="1"/>
  <c r="TE19" i="4"/>
  <c r="TF19" i="4"/>
  <c r="TG19" i="4"/>
  <c r="TH19" i="4"/>
  <c r="TS19" i="4" s="1"/>
  <c r="TI19" i="4"/>
  <c r="TT19" i="4" s="1"/>
  <c r="TJ19" i="4"/>
  <c r="CQ30" i="4"/>
  <c r="CR30" i="4"/>
  <c r="CS30" i="4"/>
  <c r="CT30" i="4"/>
  <c r="CU30" i="4"/>
  <c r="CV30" i="4"/>
  <c r="CX30" i="4"/>
  <c r="CY30" i="4"/>
  <c r="CZ30" i="4"/>
  <c r="SH30" i="4"/>
  <c r="SI30" i="4"/>
  <c r="SJ30" i="4"/>
  <c r="SK30" i="4"/>
  <c r="SL30" i="4"/>
  <c r="SM30" i="4"/>
  <c r="SO30" i="4"/>
  <c r="SP30" i="4"/>
  <c r="SQ30" i="4"/>
  <c r="SR30" i="4"/>
  <c r="SS30" i="4"/>
  <c r="ST30" i="4"/>
  <c r="SV30" i="4"/>
  <c r="SW30" i="4"/>
  <c r="SX30" i="4"/>
  <c r="TL30" i="4" s="1"/>
  <c r="SY30" i="4"/>
  <c r="TM30" i="4" s="1"/>
  <c r="SZ30" i="4"/>
  <c r="TA30" i="4"/>
  <c r="TB30" i="4"/>
  <c r="TC30" i="4"/>
  <c r="TO30" i="4" s="1"/>
  <c r="TD30" i="4"/>
  <c r="TP30" i="4" s="1"/>
  <c r="TE30" i="4"/>
  <c r="TF30" i="4"/>
  <c r="TG30" i="4"/>
  <c r="TH30" i="4"/>
  <c r="TS30" i="4" s="1"/>
  <c r="TI30" i="4"/>
  <c r="TT30" i="4" s="1"/>
  <c r="TJ30" i="4"/>
  <c r="CQ37" i="4"/>
  <c r="CR37" i="4"/>
  <c r="CS37" i="4"/>
  <c r="CT37" i="4"/>
  <c r="CU37" i="4"/>
  <c r="CV37" i="4"/>
  <c r="CX37" i="4"/>
  <c r="CY37" i="4"/>
  <c r="CZ37" i="4"/>
  <c r="SH37" i="4"/>
  <c r="SI37" i="4"/>
  <c r="SJ37" i="4"/>
  <c r="SK37" i="4"/>
  <c r="SL37" i="4"/>
  <c r="SM37" i="4"/>
  <c r="SO37" i="4"/>
  <c r="SP37" i="4"/>
  <c r="SQ37" i="4"/>
  <c r="SR37" i="4"/>
  <c r="SS37" i="4"/>
  <c r="ST37" i="4"/>
  <c r="SV37" i="4"/>
  <c r="SW37" i="4"/>
  <c r="SX37" i="4"/>
  <c r="TL37" i="4" s="1"/>
  <c r="SY37" i="4"/>
  <c r="TM37" i="4" s="1"/>
  <c r="SZ37" i="4"/>
  <c r="TA37" i="4"/>
  <c r="TB37" i="4"/>
  <c r="TC37" i="4"/>
  <c r="TO37" i="4" s="1"/>
  <c r="TD37" i="4"/>
  <c r="TP37" i="4" s="1"/>
  <c r="TE37" i="4"/>
  <c r="TF37" i="4"/>
  <c r="TG37" i="4"/>
  <c r="TH37" i="4"/>
  <c r="TS37" i="4" s="1"/>
  <c r="TI37" i="4"/>
  <c r="TT37" i="4" s="1"/>
  <c r="TJ37" i="4"/>
  <c r="CQ23" i="4"/>
  <c r="CR23" i="4"/>
  <c r="CS23" i="4"/>
  <c r="CT23" i="4"/>
  <c r="CU23" i="4"/>
  <c r="CV23" i="4"/>
  <c r="CX23" i="4"/>
  <c r="CY23" i="4"/>
  <c r="CZ23" i="4"/>
  <c r="SH23" i="4"/>
  <c r="SI23" i="4"/>
  <c r="SJ23" i="4"/>
  <c r="SK23" i="4"/>
  <c r="SL23" i="4"/>
  <c r="SM23" i="4"/>
  <c r="SO23" i="4"/>
  <c r="SP23" i="4"/>
  <c r="SQ23" i="4"/>
  <c r="SR23" i="4"/>
  <c r="SS23" i="4"/>
  <c r="ST23" i="4"/>
  <c r="SV23" i="4"/>
  <c r="SW23" i="4"/>
  <c r="SX23" i="4"/>
  <c r="TL23" i="4" s="1"/>
  <c r="SY23" i="4"/>
  <c r="TM23" i="4" s="1"/>
  <c r="SZ23" i="4"/>
  <c r="TA23" i="4"/>
  <c r="TB23" i="4"/>
  <c r="TC23" i="4"/>
  <c r="TO23" i="4" s="1"/>
  <c r="TD23" i="4"/>
  <c r="TP23" i="4" s="1"/>
  <c r="TE23" i="4"/>
  <c r="TF23" i="4"/>
  <c r="TG23" i="4"/>
  <c r="TH23" i="4"/>
  <c r="TS23" i="4" s="1"/>
  <c r="TI23" i="4"/>
  <c r="TT23" i="4" s="1"/>
  <c r="TJ23" i="4"/>
  <c r="DG30" i="21" l="1"/>
  <c r="DF29" i="21"/>
  <c r="DH37" i="19"/>
  <c r="DH39" i="19"/>
  <c r="RI20" i="26"/>
  <c r="OP15" i="22"/>
  <c r="OW15" i="22" s="1"/>
  <c r="OP16" i="22"/>
  <c r="OW16" i="22" s="1"/>
  <c r="Q38" i="4"/>
  <c r="DH29" i="21"/>
  <c r="DH30" i="21"/>
  <c r="K30" i="21"/>
  <c r="RF38" i="19"/>
  <c r="IO20" i="27"/>
  <c r="MW20" i="27"/>
  <c r="OP6" i="22"/>
  <c r="OW6" i="22" s="1"/>
  <c r="OP10" i="22"/>
  <c r="OW10" i="22" s="1"/>
  <c r="OP25" i="22"/>
  <c r="OW25" i="22" s="1"/>
  <c r="PX26" i="22"/>
  <c r="PX35" i="22"/>
  <c r="PX27" i="22"/>
  <c r="QE27" i="22" s="1"/>
  <c r="RF20" i="22"/>
  <c r="RM20" i="22" s="1"/>
  <c r="OP8" i="22"/>
  <c r="OW8" i="22" s="1"/>
  <c r="OP11" i="22"/>
  <c r="OW11" i="22" s="1"/>
  <c r="OP21" i="22"/>
  <c r="OW21" i="22" s="1"/>
  <c r="OP12" i="22"/>
  <c r="PX32" i="22"/>
  <c r="QE32" i="22" s="1"/>
  <c r="PX30" i="22"/>
  <c r="QE30" i="22" s="1"/>
  <c r="PX5" i="22"/>
  <c r="QE5" i="22" s="1"/>
  <c r="PX22" i="22"/>
  <c r="QE22" i="22" s="1"/>
  <c r="OP36" i="22"/>
  <c r="OW36" i="22" s="1"/>
  <c r="PX4" i="22"/>
  <c r="QE4" i="22" s="1"/>
  <c r="PX6" i="22"/>
  <c r="QE6" i="22" s="1"/>
  <c r="PX7" i="22"/>
  <c r="QE7" i="22" s="1"/>
  <c r="PX10" i="22"/>
  <c r="QE10" i="22" s="1"/>
  <c r="PX13" i="22"/>
  <c r="PX15" i="22"/>
  <c r="QE15" i="22" s="1"/>
  <c r="PX33" i="22"/>
  <c r="QE33" i="22" s="1"/>
  <c r="TR38" i="4"/>
  <c r="TV38" i="4" s="1"/>
  <c r="RI26" i="21"/>
  <c r="RF29" i="21"/>
  <c r="RF39" i="19"/>
  <c r="RI39" i="19"/>
  <c r="Q34" i="19"/>
  <c r="EG20" i="27"/>
  <c r="NY24" i="27"/>
  <c r="JQ24" i="27"/>
  <c r="FI24" i="27"/>
  <c r="QC18" i="27"/>
  <c r="LU18" i="27"/>
  <c r="DH20" i="26"/>
  <c r="DH21" i="26"/>
  <c r="K21" i="26"/>
  <c r="J21" i="26" s="1"/>
  <c r="A21" i="26" s="1" a="1"/>
  <c r="A21" i="26" s="1"/>
  <c r="PX31" i="22"/>
  <c r="QE31" i="22" s="1"/>
  <c r="PX17" i="22"/>
  <c r="QE17" i="22" s="1"/>
  <c r="PX29" i="22"/>
  <c r="QE29" i="22" s="1"/>
  <c r="PX25" i="22"/>
  <c r="QE25" i="22" s="1"/>
  <c r="RF12" i="22"/>
  <c r="RM12" i="22" s="1"/>
  <c r="RF9" i="22"/>
  <c r="RM9" i="22" s="1"/>
  <c r="RF24" i="22"/>
  <c r="RM24" i="22" s="1"/>
  <c r="RF34" i="22"/>
  <c r="RM34" i="22" s="1"/>
  <c r="SN31" i="22"/>
  <c r="SU31" i="22" s="1"/>
  <c r="IB30" i="22"/>
  <c r="II30" i="22" s="1"/>
  <c r="IB31" i="22"/>
  <c r="II31" i="22" s="1"/>
  <c r="IB17" i="22"/>
  <c r="II17" i="22" s="1"/>
  <c r="IB29" i="22"/>
  <c r="II29" i="22" s="1"/>
  <c r="IB25" i="22"/>
  <c r="II25" i="22" s="1"/>
  <c r="JJ21" i="22"/>
  <c r="JQ21" i="22" s="1"/>
  <c r="JJ18" i="22"/>
  <c r="JQ18" i="22" s="1"/>
  <c r="JJ12" i="22"/>
  <c r="JQ12" i="22" s="1"/>
  <c r="JJ9" i="22"/>
  <c r="JQ9" i="22" s="1"/>
  <c r="JJ24" i="22"/>
  <c r="JQ24" i="22" s="1"/>
  <c r="JJ34" i="22"/>
  <c r="JQ34" i="22" s="1"/>
  <c r="KR23" i="22"/>
  <c r="KY23" i="22" s="1"/>
  <c r="KR16" i="22"/>
  <c r="KY16" i="22" s="1"/>
  <c r="KR14" i="22"/>
  <c r="KY14" i="22" s="1"/>
  <c r="KR20" i="22"/>
  <c r="KY20" i="22" s="1"/>
  <c r="KR33" i="22"/>
  <c r="KY33" i="22" s="1"/>
  <c r="KR32" i="22"/>
  <c r="KY32" i="22" s="1"/>
  <c r="KR30" i="22"/>
  <c r="KY30" i="22" s="1"/>
  <c r="KR31" i="22"/>
  <c r="KY31" i="22" s="1"/>
  <c r="KR17" i="22"/>
  <c r="KY17" i="22" s="1"/>
  <c r="NH33" i="22"/>
  <c r="NO33" i="22" s="1"/>
  <c r="NH32" i="22"/>
  <c r="NO32" i="22" s="1"/>
  <c r="NH30" i="22"/>
  <c r="NO30" i="22" s="1"/>
  <c r="DH26" i="21"/>
  <c r="T26" i="21" s="1"/>
  <c r="RF24" i="21"/>
  <c r="J30" i="21"/>
  <c r="A30" i="21" s="1" a="1"/>
  <c r="A30" i="21" s="1"/>
  <c r="RI30" i="21"/>
  <c r="M30" i="21"/>
  <c r="DF30" i="21"/>
  <c r="Q26" i="21"/>
  <c r="K29" i="21"/>
  <c r="J29" i="21" s="1"/>
  <c r="RI29" i="21"/>
  <c r="M29" i="21"/>
  <c r="Q29" i="21"/>
  <c r="DG29" i="21"/>
  <c r="DG24" i="21"/>
  <c r="K26" i="21"/>
  <c r="J26" i="21" s="1"/>
  <c r="A26" i="21" s="1" a="1"/>
  <c r="A26" i="21" s="1"/>
  <c r="K24" i="21"/>
  <c r="Q22" i="21"/>
  <c r="RF26" i="21"/>
  <c r="DH22" i="21"/>
  <c r="RI24" i="21"/>
  <c r="DH24" i="21"/>
  <c r="RF22" i="21"/>
  <c r="J24" i="21"/>
  <c r="A24" i="21" s="1" a="1"/>
  <c r="A24" i="21" s="1"/>
  <c r="M24" i="21"/>
  <c r="DF24" i="21"/>
  <c r="FL6" i="21"/>
  <c r="FL9" i="21"/>
  <c r="FL16" i="21"/>
  <c r="FL12" i="21"/>
  <c r="FL18" i="21"/>
  <c r="FL31" i="21"/>
  <c r="FL33" i="21"/>
  <c r="GN10" i="21"/>
  <c r="GN8" i="21"/>
  <c r="GN21" i="21"/>
  <c r="GN23" i="21"/>
  <c r="GN19" i="21"/>
  <c r="GN28" i="21"/>
  <c r="JT6" i="21"/>
  <c r="JT9" i="21"/>
  <c r="JT16" i="21"/>
  <c r="JT12" i="21"/>
  <c r="JT18" i="21"/>
  <c r="JT31" i="21"/>
  <c r="JT33" i="21"/>
  <c r="KV10" i="21"/>
  <c r="KV8" i="21"/>
  <c r="KV21" i="21"/>
  <c r="KV23" i="21"/>
  <c r="KV19" i="21"/>
  <c r="KV28" i="21"/>
  <c r="OB6" i="21"/>
  <c r="OB9" i="21"/>
  <c r="OB16" i="21"/>
  <c r="OB12" i="21"/>
  <c r="OB18" i="21"/>
  <c r="OB31" i="21"/>
  <c r="OB33" i="21"/>
  <c r="PD10" i="21"/>
  <c r="PD8" i="21"/>
  <c r="PD21" i="21"/>
  <c r="PD23" i="21"/>
  <c r="PD19" i="21"/>
  <c r="PD28" i="21"/>
  <c r="K22" i="21"/>
  <c r="J22" i="21" s="1"/>
  <c r="A22" i="21" s="1" a="1"/>
  <c r="A22" i="21" s="1"/>
  <c r="RF37" i="19"/>
  <c r="DF39" i="19"/>
  <c r="T39" i="19" s="1"/>
  <c r="U39" i="19" s="1"/>
  <c r="RF36" i="19"/>
  <c r="DH34" i="19"/>
  <c r="K39" i="19"/>
  <c r="J39" i="19" s="1"/>
  <c r="A39" i="19" s="1" a="1"/>
  <c r="A39" i="19" s="1"/>
  <c r="Q39" i="19"/>
  <c r="DH36" i="19"/>
  <c r="K37" i="19"/>
  <c r="J37" i="19" s="1"/>
  <c r="A37" i="19" s="1" a="1"/>
  <c r="A37" i="19" s="1"/>
  <c r="DH38" i="19"/>
  <c r="DF38" i="19"/>
  <c r="RI38" i="19"/>
  <c r="K38" i="19"/>
  <c r="J38" i="19" s="1"/>
  <c r="M38" i="19"/>
  <c r="Q38" i="19"/>
  <c r="DG38" i="19"/>
  <c r="K36" i="19"/>
  <c r="J36" i="19" s="1"/>
  <c r="A36" i="19" s="1" a="1"/>
  <c r="A36" i="19" s="1"/>
  <c r="RI37" i="19"/>
  <c r="Q36" i="19"/>
  <c r="DG37" i="19"/>
  <c r="M37" i="19"/>
  <c r="DF37" i="19"/>
  <c r="RI36" i="19"/>
  <c r="K34" i="19"/>
  <c r="GN35" i="19"/>
  <c r="IO24" i="19"/>
  <c r="GK26" i="19"/>
  <c r="GK33" i="19"/>
  <c r="IO6" i="19"/>
  <c r="IO13" i="19"/>
  <c r="IO26" i="19"/>
  <c r="RI22" i="21"/>
  <c r="DF22" i="21"/>
  <c r="M22" i="21"/>
  <c r="GN6" i="21"/>
  <c r="GN9" i="21"/>
  <c r="GN16" i="21"/>
  <c r="GN12" i="21"/>
  <c r="GN18" i="21"/>
  <c r="GN31" i="21"/>
  <c r="GN33" i="21"/>
  <c r="HP10" i="21"/>
  <c r="HP8" i="21"/>
  <c r="HP21" i="21"/>
  <c r="HP23" i="21"/>
  <c r="HP19" i="21"/>
  <c r="HP28" i="21"/>
  <c r="KV6" i="21"/>
  <c r="KV9" i="21"/>
  <c r="KV16" i="21"/>
  <c r="KV12" i="21"/>
  <c r="KV18" i="21"/>
  <c r="KV31" i="21"/>
  <c r="KV33" i="21"/>
  <c r="LX10" i="21"/>
  <c r="LX8" i="21"/>
  <c r="LX21" i="21"/>
  <c r="LX23" i="21"/>
  <c r="LX19" i="21"/>
  <c r="LX28" i="21"/>
  <c r="PD6" i="21"/>
  <c r="PD9" i="21"/>
  <c r="PD16" i="21"/>
  <c r="PD12" i="21"/>
  <c r="PD18" i="21"/>
  <c r="PD31" i="21"/>
  <c r="PD33" i="21"/>
  <c r="M36" i="19"/>
  <c r="DF36" i="19"/>
  <c r="T36" i="19" s="1"/>
  <c r="GK20" i="19"/>
  <c r="GK32" i="19"/>
  <c r="IO22" i="19"/>
  <c r="IO28" i="19"/>
  <c r="IO33" i="19"/>
  <c r="LX14" i="19"/>
  <c r="LX21" i="19"/>
  <c r="MZ7" i="19"/>
  <c r="MZ9" i="19"/>
  <c r="MZ22" i="19"/>
  <c r="MZ20" i="19"/>
  <c r="MZ16" i="19"/>
  <c r="LX11" i="19"/>
  <c r="RI34" i="19"/>
  <c r="LX5" i="19"/>
  <c r="MZ5" i="19"/>
  <c r="MZ10" i="19"/>
  <c r="MZ15" i="19"/>
  <c r="MZ19" i="19"/>
  <c r="MZ27" i="19"/>
  <c r="MZ18" i="19"/>
  <c r="OB6" i="19"/>
  <c r="OB8" i="19"/>
  <c r="OB13" i="19"/>
  <c r="OB26" i="19"/>
  <c r="IO12" i="19"/>
  <c r="JT7" i="19"/>
  <c r="JT9" i="19"/>
  <c r="JT22" i="19"/>
  <c r="JT20" i="19"/>
  <c r="JT16" i="19"/>
  <c r="JT25" i="19"/>
  <c r="JT30" i="19"/>
  <c r="JT32" i="19"/>
  <c r="KV4" i="19"/>
  <c r="KV11" i="19"/>
  <c r="KV12" i="19"/>
  <c r="KV14" i="19"/>
  <c r="KV17" i="19"/>
  <c r="KV21" i="19"/>
  <c r="KV24" i="19"/>
  <c r="KV35" i="19"/>
  <c r="LU9" i="19"/>
  <c r="LU25" i="19"/>
  <c r="LU32" i="19"/>
  <c r="J34" i="19"/>
  <c r="RF34" i="19"/>
  <c r="M34" i="19"/>
  <c r="DF34" i="19"/>
  <c r="GN29" i="19"/>
  <c r="GN31" i="19"/>
  <c r="IO8" i="19"/>
  <c r="IR17" i="19"/>
  <c r="IR21" i="19"/>
  <c r="LX6" i="19"/>
  <c r="LX13" i="19"/>
  <c r="LX35" i="19"/>
  <c r="OB28" i="19"/>
  <c r="IO29" i="19"/>
  <c r="IO31" i="19"/>
  <c r="LU20" i="19"/>
  <c r="IO19" i="19"/>
  <c r="GN18" i="19"/>
  <c r="HP6" i="19"/>
  <c r="HP8" i="19"/>
  <c r="HP13" i="19"/>
  <c r="HP26" i="19"/>
  <c r="HP28" i="19"/>
  <c r="HP29" i="19"/>
  <c r="HP31" i="19"/>
  <c r="HP33" i="19"/>
  <c r="JT5" i="19"/>
  <c r="JT10" i="19"/>
  <c r="JT23" i="19"/>
  <c r="JT15" i="19"/>
  <c r="LX23" i="19"/>
  <c r="GN5" i="19"/>
  <c r="GN10" i="19"/>
  <c r="GN23" i="19"/>
  <c r="GN19" i="19"/>
  <c r="GN27" i="19"/>
  <c r="IO5" i="19"/>
  <c r="IO30" i="19"/>
  <c r="LX19" i="19"/>
  <c r="GK14" i="19"/>
  <c r="GK21" i="19"/>
  <c r="HP7" i="19"/>
  <c r="HP9" i="19"/>
  <c r="HP22" i="19"/>
  <c r="HP20" i="19"/>
  <c r="HP16" i="19"/>
  <c r="HP25" i="19"/>
  <c r="HP30" i="19"/>
  <c r="HP32" i="19"/>
  <c r="IR4" i="19"/>
  <c r="LX4" i="19"/>
  <c r="LX18" i="19"/>
  <c r="RI21" i="26"/>
  <c r="RF21" i="26"/>
  <c r="Q21" i="26"/>
  <c r="M21" i="26"/>
  <c r="DF21" i="26"/>
  <c r="DG20" i="26"/>
  <c r="K20" i="26"/>
  <c r="J20" i="26" s="1"/>
  <c r="A20" i="26" s="1" a="1"/>
  <c r="A20" i="26" s="1"/>
  <c r="RF20" i="26"/>
  <c r="M20" i="26"/>
  <c r="DF20" i="26"/>
  <c r="Q19" i="22"/>
  <c r="DB19" i="22"/>
  <c r="V19" i="22" s="1"/>
  <c r="J28" i="22"/>
  <c r="A28" i="22" s="1" a="1"/>
  <c r="A28" i="22" s="1"/>
  <c r="Q28" i="22"/>
  <c r="TR28" i="22"/>
  <c r="TV28" i="22" s="1"/>
  <c r="O28" i="22"/>
  <c r="DB28" i="22"/>
  <c r="V28" i="22" s="1"/>
  <c r="ED34" i="22"/>
  <c r="EK34" i="22" s="1"/>
  <c r="ED36" i="22"/>
  <c r="EK36" i="22" s="1"/>
  <c r="FL15" i="22"/>
  <c r="FS15" i="22" s="1"/>
  <c r="ED32" i="22"/>
  <c r="EK32" i="22" s="1"/>
  <c r="ED30" i="22"/>
  <c r="EK30" i="22" s="1"/>
  <c r="ED31" i="22"/>
  <c r="EK31" i="22" s="1"/>
  <c r="ED17" i="22"/>
  <c r="EK17" i="22" s="1"/>
  <c r="ED29" i="22"/>
  <c r="EK29" i="22" s="1"/>
  <c r="ED25" i="22"/>
  <c r="EK25" i="22" s="1"/>
  <c r="FL5" i="22"/>
  <c r="FS5" i="22" s="1"/>
  <c r="FL11" i="22"/>
  <c r="FS11" i="22" s="1"/>
  <c r="FL21" i="22"/>
  <c r="FS21" i="22" s="1"/>
  <c r="FL12" i="22"/>
  <c r="FS12" i="22" s="1"/>
  <c r="FL9" i="22"/>
  <c r="FS9" i="22" s="1"/>
  <c r="FL24" i="22"/>
  <c r="FS24" i="22" s="1"/>
  <c r="GT7" i="22"/>
  <c r="HA7" i="22" s="1"/>
  <c r="GT10" i="22"/>
  <c r="HA10" i="22" s="1"/>
  <c r="GT13" i="22"/>
  <c r="HA13" i="22" s="1"/>
  <c r="GT15" i="22"/>
  <c r="HA15" i="22" s="1"/>
  <c r="GT23" i="22"/>
  <c r="HA23" i="22" s="1"/>
  <c r="GT16" i="22"/>
  <c r="HA16" i="22" s="1"/>
  <c r="GT14" i="22"/>
  <c r="HA14" i="22" s="1"/>
  <c r="GT20" i="22"/>
  <c r="HA20" i="22" s="1"/>
  <c r="GT33" i="22"/>
  <c r="HA33" i="22" s="1"/>
  <c r="JJ31" i="22"/>
  <c r="JQ31" i="22" s="1"/>
  <c r="JJ17" i="22"/>
  <c r="JQ17" i="22" s="1"/>
  <c r="JJ29" i="22"/>
  <c r="JQ29" i="22" s="1"/>
  <c r="KR5" i="22"/>
  <c r="KY5" i="22" s="1"/>
  <c r="KR22" i="22"/>
  <c r="KY22" i="22" s="1"/>
  <c r="KR11" i="22"/>
  <c r="KY11" i="22" s="1"/>
  <c r="KR21" i="22"/>
  <c r="KY21" i="22" s="1"/>
  <c r="KR34" i="22"/>
  <c r="KY34" i="22" s="1"/>
  <c r="KR35" i="22"/>
  <c r="KY35" i="22" s="1"/>
  <c r="KR36" i="22"/>
  <c r="KY36" i="22" s="1"/>
  <c r="LZ4" i="22"/>
  <c r="MG4" i="22" s="1"/>
  <c r="LZ6" i="22"/>
  <c r="MG6" i="22" s="1"/>
  <c r="RF27" i="22"/>
  <c r="RM27" i="22" s="1"/>
  <c r="TR19" i="22"/>
  <c r="TV19" i="22" s="1"/>
  <c r="J19" i="22"/>
  <c r="A19" i="22" s="1" a="1"/>
  <c r="A19" i="22" s="1"/>
  <c r="KR25" i="22"/>
  <c r="KY25" i="22" s="1"/>
  <c r="LZ5" i="22"/>
  <c r="MG5" i="22" s="1"/>
  <c r="LZ22" i="22"/>
  <c r="MG22" i="22" s="1"/>
  <c r="LZ35" i="22"/>
  <c r="MG35" i="22" s="1"/>
  <c r="LZ27" i="22"/>
  <c r="MG27" i="22" s="1"/>
  <c r="NH6" i="22"/>
  <c r="NO6" i="22" s="1"/>
  <c r="NH16" i="22"/>
  <c r="NO16" i="22" s="1"/>
  <c r="NH20" i="22"/>
  <c r="NO20" i="22" s="1"/>
  <c r="ED6" i="22"/>
  <c r="EK6" i="22" s="1"/>
  <c r="ED10" i="22"/>
  <c r="EK10" i="22" s="1"/>
  <c r="ED20" i="22"/>
  <c r="EK20" i="22" s="1"/>
  <c r="LZ7" i="22"/>
  <c r="MG7" i="22" s="1"/>
  <c r="LZ10" i="22"/>
  <c r="MG10" i="22" s="1"/>
  <c r="LZ13" i="22"/>
  <c r="MG13" i="22" s="1"/>
  <c r="LZ15" i="22"/>
  <c r="MG15" i="22" s="1"/>
  <c r="LZ32" i="22"/>
  <c r="MG32" i="22" s="1"/>
  <c r="LZ30" i="22"/>
  <c r="MG30" i="22" s="1"/>
  <c r="LZ31" i="22"/>
  <c r="MG31" i="22" s="1"/>
  <c r="LZ17" i="22"/>
  <c r="MG17" i="22" s="1"/>
  <c r="LZ29" i="22"/>
  <c r="MG29" i="22" s="1"/>
  <c r="LZ25" i="22"/>
  <c r="MG25" i="22" s="1"/>
  <c r="NH5" i="22"/>
  <c r="NO5" i="22" s="1"/>
  <c r="NH8" i="22"/>
  <c r="NO8" i="22" s="1"/>
  <c r="NH21" i="22"/>
  <c r="NO21" i="22" s="1"/>
  <c r="NH18" i="22"/>
  <c r="NO18" i="22" s="1"/>
  <c r="NH12" i="22"/>
  <c r="NO12" i="22" s="1"/>
  <c r="NH9" i="22"/>
  <c r="NO9" i="22" s="1"/>
  <c r="NH34" i="22"/>
  <c r="NO34" i="22" s="1"/>
  <c r="NH35" i="22"/>
  <c r="NO35" i="22" s="1"/>
  <c r="NH36" i="22"/>
  <c r="NO36" i="22" s="1"/>
  <c r="NH27" i="22"/>
  <c r="NO27" i="22" s="1"/>
  <c r="OP4" i="22"/>
  <c r="OW4" i="22" s="1"/>
  <c r="ED5" i="22"/>
  <c r="EK5" i="22" s="1"/>
  <c r="ED8" i="22"/>
  <c r="EK8" i="22" s="1"/>
  <c r="ED22" i="22"/>
  <c r="EK22" i="22" s="1"/>
  <c r="ED11" i="22"/>
  <c r="EK11" i="22" s="1"/>
  <c r="ED21" i="22"/>
  <c r="EK21" i="22" s="1"/>
  <c r="ED9" i="22"/>
  <c r="EK9" i="22" s="1"/>
  <c r="ED24" i="22"/>
  <c r="EK24" i="22" s="1"/>
  <c r="ED26" i="22"/>
  <c r="EK26" i="22" s="1"/>
  <c r="FL32" i="22"/>
  <c r="FS32" i="22" s="1"/>
  <c r="FL30" i="22"/>
  <c r="FS30" i="22" s="1"/>
  <c r="FL31" i="22"/>
  <c r="FS31" i="22" s="1"/>
  <c r="FL17" i="22"/>
  <c r="FS17" i="22" s="1"/>
  <c r="FL29" i="22"/>
  <c r="FS29" i="22" s="1"/>
  <c r="FL25" i="22"/>
  <c r="FS25" i="22" s="1"/>
  <c r="GT8" i="22"/>
  <c r="HA8" i="22" s="1"/>
  <c r="GT9" i="22"/>
  <c r="HA9" i="22" s="1"/>
  <c r="GT30" i="22"/>
  <c r="HA30" i="22" s="1"/>
  <c r="GT17" i="22"/>
  <c r="HA17" i="22" s="1"/>
  <c r="GT25" i="22"/>
  <c r="HA25" i="22" s="1"/>
  <c r="IB26" i="22"/>
  <c r="II26" i="22" s="1"/>
  <c r="IB35" i="22"/>
  <c r="II35" i="22" s="1"/>
  <c r="JJ16" i="22"/>
  <c r="JQ16" i="22" s="1"/>
  <c r="RF29" i="22"/>
  <c r="RM29" i="22" s="1"/>
  <c r="RF25" i="22"/>
  <c r="RM25" i="22" s="1"/>
  <c r="GT24" i="22"/>
  <c r="HA24" i="22" s="1"/>
  <c r="GT34" i="22"/>
  <c r="HA34" i="22" s="1"/>
  <c r="GT36" i="22"/>
  <c r="HA36" i="22" s="1"/>
  <c r="IB6" i="22"/>
  <c r="II6" i="22" s="1"/>
  <c r="IB14" i="22"/>
  <c r="II14" i="22" s="1"/>
  <c r="IB20" i="22"/>
  <c r="II20" i="22" s="1"/>
  <c r="IB33" i="22"/>
  <c r="II33" i="22" s="1"/>
  <c r="IB32" i="22"/>
  <c r="II32" i="22" s="1"/>
  <c r="TR40" i="4"/>
  <c r="TV40" i="4" s="1"/>
  <c r="J38" i="4"/>
  <c r="A38" i="4" s="1" a="1"/>
  <c r="A38" i="4" s="1"/>
  <c r="O38" i="4"/>
  <c r="DB38" i="4"/>
  <c r="V38" i="4" s="1"/>
  <c r="TR36" i="4"/>
  <c r="TV36" i="4" s="1"/>
  <c r="DB40" i="4"/>
  <c r="V40" i="4" s="1"/>
  <c r="J40" i="4"/>
  <c r="A40" i="4" s="1" a="1"/>
  <c r="A40" i="4" s="1"/>
  <c r="Q40" i="4"/>
  <c r="IB7" i="4"/>
  <c r="II7" i="4" s="1"/>
  <c r="IB12" i="4"/>
  <c r="II12" i="4" s="1"/>
  <c r="IB15" i="4"/>
  <c r="II15" i="4" s="1"/>
  <c r="RF10" i="4"/>
  <c r="RM10" i="4" s="1"/>
  <c r="ED15" i="4"/>
  <c r="EK15" i="4" s="1"/>
  <c r="FL30" i="4"/>
  <c r="FS30" i="4" s="1"/>
  <c r="FL26" i="4"/>
  <c r="FS26" i="4" s="1"/>
  <c r="FL27" i="4"/>
  <c r="FS27" i="4" s="1"/>
  <c r="FL31" i="4"/>
  <c r="FS31" i="4" s="1"/>
  <c r="GT18" i="4"/>
  <c r="HA18" i="4" s="1"/>
  <c r="GT15" i="4"/>
  <c r="HA15" i="4" s="1"/>
  <c r="GT21" i="4"/>
  <c r="HA21" i="4" s="1"/>
  <c r="GT23" i="4"/>
  <c r="HA23" i="4" s="1"/>
  <c r="GT35" i="4"/>
  <c r="HA35" i="4" s="1"/>
  <c r="GT37" i="4"/>
  <c r="HA37" i="4" s="1"/>
  <c r="GT29" i="4"/>
  <c r="HA29" i="4" s="1"/>
  <c r="GT34" i="4"/>
  <c r="HA34" i="4" s="1"/>
  <c r="GT25" i="4"/>
  <c r="HA25" i="4" s="1"/>
  <c r="IB14" i="4"/>
  <c r="II14" i="4" s="1"/>
  <c r="IB31" i="4"/>
  <c r="II31" i="4" s="1"/>
  <c r="KR11" i="4"/>
  <c r="KY11" i="4" s="1"/>
  <c r="KR30" i="4"/>
  <c r="KY30" i="4" s="1"/>
  <c r="KR26" i="4"/>
  <c r="KY26" i="4" s="1"/>
  <c r="KR27" i="4"/>
  <c r="KY27" i="4" s="1"/>
  <c r="KR31" i="4"/>
  <c r="KY31" i="4" s="1"/>
  <c r="RF12" i="4"/>
  <c r="RM12" i="4" s="1"/>
  <c r="RF18" i="4"/>
  <c r="RM18" i="4" s="1"/>
  <c r="RF29" i="4"/>
  <c r="RM29" i="4" s="1"/>
  <c r="TR33" i="4"/>
  <c r="TV33" i="4" s="1"/>
  <c r="DB36" i="4"/>
  <c r="O36" i="4"/>
  <c r="DC36" i="4"/>
  <c r="Q36" i="4"/>
  <c r="J36" i="4"/>
  <c r="TR13" i="4"/>
  <c r="TV13" i="4" s="1"/>
  <c r="J33" i="4"/>
  <c r="A33" i="4" s="1" a="1"/>
  <c r="A33" i="4" s="1"/>
  <c r="DB33" i="4"/>
  <c r="O33" i="4"/>
  <c r="DC33" i="4"/>
  <c r="Q33" i="4"/>
  <c r="JJ21" i="4"/>
  <c r="JQ21" i="4" s="1"/>
  <c r="LZ7" i="4"/>
  <c r="MG7" i="4" s="1"/>
  <c r="LZ12" i="4"/>
  <c r="MG12" i="4" s="1"/>
  <c r="NH39" i="4"/>
  <c r="NO39" i="4" s="1"/>
  <c r="NH32" i="4"/>
  <c r="NO32" i="4" s="1"/>
  <c r="OP21" i="4"/>
  <c r="OW21" i="4" s="1"/>
  <c r="OP35" i="4"/>
  <c r="OW35" i="4" s="1"/>
  <c r="OP25" i="4"/>
  <c r="OW25" i="4" s="1"/>
  <c r="JJ14" i="4"/>
  <c r="JQ14" i="4" s="1"/>
  <c r="JJ30" i="4"/>
  <c r="JQ30" i="4" s="1"/>
  <c r="JJ26" i="4"/>
  <c r="JQ26" i="4" s="1"/>
  <c r="KR7" i="4"/>
  <c r="KY7" i="4" s="1"/>
  <c r="KR9" i="4"/>
  <c r="KY9" i="4" s="1"/>
  <c r="KR12" i="4"/>
  <c r="KY12" i="4" s="1"/>
  <c r="KR18" i="4"/>
  <c r="KY18" i="4" s="1"/>
  <c r="KR15" i="4"/>
  <c r="KY15" i="4" s="1"/>
  <c r="KR21" i="4"/>
  <c r="KY21" i="4" s="1"/>
  <c r="KR23" i="4"/>
  <c r="KY23" i="4" s="1"/>
  <c r="KR35" i="4"/>
  <c r="KY35" i="4" s="1"/>
  <c r="KR37" i="4"/>
  <c r="KY37" i="4" s="1"/>
  <c r="KR29" i="4"/>
  <c r="KY29" i="4" s="1"/>
  <c r="LZ31" i="4"/>
  <c r="MG31" i="4" s="1"/>
  <c r="NH4" i="4"/>
  <c r="NO4" i="4" s="1"/>
  <c r="NH5" i="4"/>
  <c r="NO5" i="4" s="1"/>
  <c r="NH7" i="4"/>
  <c r="NO7" i="4" s="1"/>
  <c r="NH9" i="4"/>
  <c r="NO9" i="4" s="1"/>
  <c r="NH12" i="4"/>
  <c r="NO12" i="4" s="1"/>
  <c r="NH35" i="4"/>
  <c r="NO35" i="4" s="1"/>
  <c r="NH37" i="4"/>
  <c r="NO37" i="4" s="1"/>
  <c r="NH29" i="4"/>
  <c r="NO29" i="4" s="1"/>
  <c r="NH34" i="4"/>
  <c r="NO34" i="4" s="1"/>
  <c r="NH25" i="4"/>
  <c r="NO25" i="4" s="1"/>
  <c r="OP14" i="4"/>
  <c r="OW14" i="4" s="1"/>
  <c r="OP30" i="4"/>
  <c r="OW30" i="4" s="1"/>
  <c r="OP26" i="4"/>
  <c r="OW26" i="4" s="1"/>
  <c r="OP27" i="4"/>
  <c r="OW27" i="4" s="1"/>
  <c r="PX28" i="4"/>
  <c r="QE28" i="4" s="1"/>
  <c r="RF6" i="4"/>
  <c r="RM6" i="4" s="1"/>
  <c r="RF35" i="4"/>
  <c r="RM35" i="4" s="1"/>
  <c r="RF26" i="4"/>
  <c r="RM26" i="4" s="1"/>
  <c r="RF39" i="4"/>
  <c r="RM39" i="4" s="1"/>
  <c r="RF32" i="4"/>
  <c r="RM32" i="4" s="1"/>
  <c r="DC13" i="4"/>
  <c r="DB13" i="4"/>
  <c r="O13" i="4"/>
  <c r="J13" i="4"/>
  <c r="JJ20" i="4"/>
  <c r="JQ20" i="4" s="1"/>
  <c r="JJ35" i="4"/>
  <c r="JQ35" i="4" s="1"/>
  <c r="JJ29" i="4"/>
  <c r="JQ29" i="4" s="1"/>
  <c r="JJ25" i="4"/>
  <c r="JQ25" i="4" s="1"/>
  <c r="JJ4" i="4"/>
  <c r="JQ4" i="4" s="1"/>
  <c r="JJ5" i="4"/>
  <c r="JQ5" i="4" s="1"/>
  <c r="JJ7" i="4"/>
  <c r="JQ7" i="4" s="1"/>
  <c r="JJ9" i="4"/>
  <c r="JQ9" i="4" s="1"/>
  <c r="JJ12" i="4"/>
  <c r="JQ12" i="4" s="1"/>
  <c r="KR4" i="4"/>
  <c r="KY4" i="4" s="1"/>
  <c r="KR25" i="4"/>
  <c r="KY25" i="4" s="1"/>
  <c r="KR28" i="4"/>
  <c r="KY28" i="4" s="1"/>
  <c r="RF17" i="4"/>
  <c r="RM17" i="4" s="1"/>
  <c r="RF22" i="4"/>
  <c r="RM22" i="4" s="1"/>
  <c r="RF14" i="4"/>
  <c r="RM14" i="4" s="1"/>
  <c r="RF19" i="4"/>
  <c r="RM19" i="4" s="1"/>
  <c r="LZ24" i="4"/>
  <c r="MG24" i="4" s="1"/>
  <c r="LZ19" i="4"/>
  <c r="MG19" i="4" s="1"/>
  <c r="LZ39" i="4"/>
  <c r="MG39" i="4" s="1"/>
  <c r="OP8" i="4"/>
  <c r="OW8" i="4" s="1"/>
  <c r="OP10" i="4"/>
  <c r="OW10" i="4" s="1"/>
  <c r="OP17" i="4"/>
  <c r="OW17" i="4" s="1"/>
  <c r="RF31" i="4"/>
  <c r="RM31" i="4" s="1"/>
  <c r="ED21" i="4"/>
  <c r="EK21" i="4" s="1"/>
  <c r="ED35" i="4"/>
  <c r="EK35" i="4" s="1"/>
  <c r="ED29" i="4"/>
  <c r="EK29" i="4" s="1"/>
  <c r="FL10" i="4"/>
  <c r="FS10" i="4" s="1"/>
  <c r="FL17" i="4"/>
  <c r="FS17" i="4" s="1"/>
  <c r="FL22" i="4"/>
  <c r="FS22" i="4" s="1"/>
  <c r="LZ4" i="4"/>
  <c r="MG4" i="4" s="1"/>
  <c r="LZ15" i="4"/>
  <c r="MG15" i="4" s="1"/>
  <c r="LZ21" i="4"/>
  <c r="MG21" i="4" s="1"/>
  <c r="LZ23" i="4"/>
  <c r="MG23" i="4" s="1"/>
  <c r="LZ35" i="4"/>
  <c r="MG35" i="4" s="1"/>
  <c r="LZ37" i="4"/>
  <c r="MG37" i="4" s="1"/>
  <c r="LZ29" i="4"/>
  <c r="MG29" i="4" s="1"/>
  <c r="LZ34" i="4"/>
  <c r="MG34" i="4" s="1"/>
  <c r="LZ25" i="4"/>
  <c r="MG25" i="4" s="1"/>
  <c r="LZ28" i="4"/>
  <c r="MG28" i="4" s="1"/>
  <c r="NH11" i="4"/>
  <c r="NO11" i="4" s="1"/>
  <c r="ED16" i="4"/>
  <c r="EK16" i="4" s="1"/>
  <c r="ED20" i="4"/>
  <c r="EK20" i="4" s="1"/>
  <c r="ED14" i="4"/>
  <c r="EK14" i="4" s="1"/>
  <c r="ED30" i="4"/>
  <c r="EK30" i="4" s="1"/>
  <c r="ED26" i="4"/>
  <c r="EK26" i="4" s="1"/>
  <c r="FL5" i="4"/>
  <c r="FS5" i="4" s="1"/>
  <c r="FL7" i="4"/>
  <c r="FS7" i="4" s="1"/>
  <c r="FL9" i="4"/>
  <c r="FS9" i="4" s="1"/>
  <c r="FL12" i="4"/>
  <c r="FS12" i="4" s="1"/>
  <c r="FL18" i="4"/>
  <c r="FS18" i="4" s="1"/>
  <c r="FL15" i="4"/>
  <c r="FS15" i="4" s="1"/>
  <c r="FL21" i="4"/>
  <c r="FS21" i="4" s="1"/>
  <c r="FL23" i="4"/>
  <c r="FS23" i="4" s="1"/>
  <c r="FL35" i="4"/>
  <c r="FS35" i="4" s="1"/>
  <c r="GT6" i="4"/>
  <c r="HA6" i="4" s="1"/>
  <c r="GT11" i="4"/>
  <c r="HA11" i="4" s="1"/>
  <c r="GT16" i="4"/>
  <c r="HA16" i="4" s="1"/>
  <c r="GT26" i="4"/>
  <c r="HA26" i="4" s="1"/>
  <c r="IB21" i="4"/>
  <c r="II21" i="4" s="1"/>
  <c r="IB23" i="4"/>
  <c r="II23" i="4" s="1"/>
  <c r="IB35" i="4"/>
  <c r="II35" i="4" s="1"/>
  <c r="IB37" i="4"/>
  <c r="II37" i="4" s="1"/>
  <c r="IB29" i="4"/>
  <c r="II29" i="4" s="1"/>
  <c r="IB34" i="4"/>
  <c r="II34" i="4" s="1"/>
  <c r="IB25" i="4"/>
  <c r="II25" i="4" s="1"/>
  <c r="IB28" i="4"/>
  <c r="II28" i="4" s="1"/>
  <c r="OP28" i="4"/>
  <c r="OW28" i="4" s="1"/>
  <c r="PX6" i="4"/>
  <c r="QE6" i="4" s="1"/>
  <c r="PX8" i="4"/>
  <c r="QE8" i="4" s="1"/>
  <c r="PX11" i="4"/>
  <c r="QE11" i="4" s="1"/>
  <c r="PX10" i="4"/>
  <c r="QE10" i="4" s="1"/>
  <c r="PX16" i="4"/>
  <c r="QE16" i="4" s="1"/>
  <c r="PX20" i="4"/>
  <c r="QE20" i="4" s="1"/>
  <c r="PX22" i="4"/>
  <c r="QE22" i="4" s="1"/>
  <c r="PX14" i="4"/>
  <c r="QE14" i="4" s="1"/>
  <c r="PX24" i="4"/>
  <c r="QE24" i="4" s="1"/>
  <c r="PX30" i="4"/>
  <c r="QE30" i="4" s="1"/>
  <c r="PX19" i="4"/>
  <c r="QE19" i="4" s="1"/>
  <c r="PX26" i="4"/>
  <c r="QE26" i="4" s="1"/>
  <c r="PX39" i="4"/>
  <c r="QE39" i="4" s="1"/>
  <c r="PX27" i="4"/>
  <c r="QE27" i="4" s="1"/>
  <c r="PX32" i="4"/>
  <c r="QE32" i="4" s="1"/>
  <c r="PX31" i="4"/>
  <c r="QE31" i="4" s="1"/>
  <c r="RF4" i="4"/>
  <c r="RM4" i="4" s="1"/>
  <c r="RF5" i="4"/>
  <c r="RM5" i="4" s="1"/>
  <c r="EJ10" i="21"/>
  <c r="EJ8" i="21"/>
  <c r="EJ21" i="21"/>
  <c r="EJ23" i="21"/>
  <c r="EJ19" i="21"/>
  <c r="EJ28" i="21"/>
  <c r="HP6" i="21"/>
  <c r="HP9" i="21"/>
  <c r="HP16" i="21"/>
  <c r="HP12" i="21"/>
  <c r="HP18" i="21"/>
  <c r="HP31" i="21"/>
  <c r="HP33" i="21"/>
  <c r="IR10" i="21"/>
  <c r="IR8" i="21"/>
  <c r="IR21" i="21"/>
  <c r="IR23" i="21"/>
  <c r="IR19" i="21"/>
  <c r="IR28" i="21"/>
  <c r="LX6" i="21"/>
  <c r="LX9" i="21"/>
  <c r="LX16" i="21"/>
  <c r="LX12" i="21"/>
  <c r="LX18" i="21"/>
  <c r="LX31" i="21"/>
  <c r="LX33" i="21"/>
  <c r="MZ10" i="21"/>
  <c r="MZ8" i="21"/>
  <c r="MZ21" i="21"/>
  <c r="MZ23" i="21"/>
  <c r="MZ19" i="21"/>
  <c r="MZ28" i="21"/>
  <c r="QC33" i="21"/>
  <c r="EJ6" i="21"/>
  <c r="EJ9" i="21"/>
  <c r="EJ16" i="21"/>
  <c r="EJ12" i="21"/>
  <c r="EJ18" i="21"/>
  <c r="EJ31" i="21"/>
  <c r="EJ33" i="21"/>
  <c r="FL10" i="21"/>
  <c r="FL8" i="21"/>
  <c r="FL21" i="21"/>
  <c r="FL23" i="21"/>
  <c r="FL19" i="21"/>
  <c r="FL28" i="21"/>
  <c r="IR6" i="21"/>
  <c r="IR9" i="21"/>
  <c r="IR16" i="21"/>
  <c r="IR12" i="21"/>
  <c r="IR18" i="21"/>
  <c r="IR31" i="21"/>
  <c r="IR33" i="21"/>
  <c r="JT10" i="21"/>
  <c r="JT8" i="21"/>
  <c r="JT21" i="21"/>
  <c r="JT23" i="21"/>
  <c r="JT19" i="21"/>
  <c r="JT28" i="21"/>
  <c r="MZ6" i="21"/>
  <c r="MZ9" i="21"/>
  <c r="MZ16" i="21"/>
  <c r="MZ12" i="21"/>
  <c r="MZ18" i="21"/>
  <c r="MZ31" i="21"/>
  <c r="MZ33" i="21"/>
  <c r="OB10" i="21"/>
  <c r="OB8" i="21"/>
  <c r="OB21" i="21"/>
  <c r="OB23" i="21"/>
  <c r="OB19" i="21"/>
  <c r="OB28" i="21"/>
  <c r="EJ5" i="21"/>
  <c r="EJ11" i="21"/>
  <c r="EJ13" i="21"/>
  <c r="EJ15" i="21"/>
  <c r="EJ17" i="21"/>
  <c r="EJ25" i="21"/>
  <c r="FL5" i="21"/>
  <c r="FL11" i="21"/>
  <c r="FL13" i="21"/>
  <c r="FL15" i="21"/>
  <c r="FL17" i="21"/>
  <c r="FL25" i="21"/>
  <c r="GN5" i="21"/>
  <c r="GN11" i="21"/>
  <c r="GN13" i="21"/>
  <c r="GN15" i="21"/>
  <c r="GN17" i="21"/>
  <c r="GN25" i="21"/>
  <c r="HP5" i="21"/>
  <c r="HP11" i="21"/>
  <c r="HP13" i="21"/>
  <c r="HP15" i="21"/>
  <c r="HP17" i="21"/>
  <c r="HP25" i="21"/>
  <c r="IR5" i="21"/>
  <c r="IR11" i="21"/>
  <c r="IR13" i="21"/>
  <c r="IR15" i="21"/>
  <c r="IR17" i="21"/>
  <c r="IR25" i="21"/>
  <c r="JT5" i="21"/>
  <c r="JT11" i="21"/>
  <c r="JT13" i="21"/>
  <c r="JT15" i="21"/>
  <c r="JT17" i="21"/>
  <c r="JT25" i="21"/>
  <c r="KV5" i="21"/>
  <c r="KV11" i="21"/>
  <c r="KV13" i="21"/>
  <c r="KV15" i="21"/>
  <c r="KV17" i="21"/>
  <c r="KV25" i="21"/>
  <c r="LX5" i="21"/>
  <c r="LX11" i="21"/>
  <c r="LX13" i="21"/>
  <c r="LX15" i="21"/>
  <c r="LX17" i="21"/>
  <c r="LX25" i="21"/>
  <c r="MZ5" i="21"/>
  <c r="MZ11" i="21"/>
  <c r="MZ13" i="21"/>
  <c r="MZ15" i="21"/>
  <c r="MZ17" i="21"/>
  <c r="MZ25" i="21"/>
  <c r="OB5" i="21"/>
  <c r="OB11" i="21"/>
  <c r="OB13" i="21"/>
  <c r="OB15" i="21"/>
  <c r="OB17" i="21"/>
  <c r="OB25" i="21"/>
  <c r="PD5" i="21"/>
  <c r="PD11" i="21"/>
  <c r="PD13" i="21"/>
  <c r="PD15" i="21"/>
  <c r="PD17" i="21"/>
  <c r="PD25" i="21"/>
  <c r="EJ4" i="21"/>
  <c r="EJ7" i="21"/>
  <c r="EJ20" i="21"/>
  <c r="EJ32" i="21"/>
  <c r="EJ14" i="21"/>
  <c r="EJ27" i="21"/>
  <c r="FL4" i="21"/>
  <c r="FL7" i="21"/>
  <c r="FL20" i="21"/>
  <c r="FL32" i="21"/>
  <c r="FL14" i="21"/>
  <c r="FL27" i="21"/>
  <c r="GN4" i="21"/>
  <c r="GN7" i="21"/>
  <c r="GN20" i="21"/>
  <c r="GN32" i="21"/>
  <c r="GN14" i="21"/>
  <c r="GN27" i="21"/>
  <c r="HP4" i="21"/>
  <c r="HP7" i="21"/>
  <c r="HP20" i="21"/>
  <c r="HP32" i="21"/>
  <c r="HP14" i="21"/>
  <c r="HP27" i="21"/>
  <c r="IR4" i="21"/>
  <c r="IR7" i="21"/>
  <c r="IR20" i="21"/>
  <c r="IR32" i="21"/>
  <c r="IR14" i="21"/>
  <c r="IR27" i="21"/>
  <c r="JT4" i="21"/>
  <c r="JT7" i="21"/>
  <c r="JT20" i="21"/>
  <c r="JT32" i="21"/>
  <c r="JT14" i="21"/>
  <c r="JT27" i="21"/>
  <c r="KV4" i="21"/>
  <c r="KV7" i="21"/>
  <c r="KV20" i="21"/>
  <c r="KV32" i="21"/>
  <c r="KV14" i="21"/>
  <c r="KV27" i="21"/>
  <c r="LX4" i="21"/>
  <c r="LX7" i="21"/>
  <c r="LX20" i="21"/>
  <c r="LX32" i="21"/>
  <c r="LX14" i="21"/>
  <c r="LX27" i="21"/>
  <c r="MZ4" i="21"/>
  <c r="MZ7" i="21"/>
  <c r="MZ20" i="21"/>
  <c r="MZ32" i="21"/>
  <c r="MZ14" i="21"/>
  <c r="MZ27" i="21"/>
  <c r="OB4" i="21"/>
  <c r="OB7" i="21"/>
  <c r="OB20" i="21"/>
  <c r="OB32" i="21"/>
  <c r="OB14" i="21"/>
  <c r="OB27" i="21"/>
  <c r="PD4" i="21"/>
  <c r="PD7" i="21"/>
  <c r="PD20" i="21"/>
  <c r="PD32" i="21"/>
  <c r="PD14" i="21"/>
  <c r="PD27" i="21"/>
  <c r="EJ5" i="19"/>
  <c r="EJ10" i="19"/>
  <c r="EJ23" i="19"/>
  <c r="EJ15" i="19"/>
  <c r="EJ19" i="19"/>
  <c r="EJ27" i="19"/>
  <c r="EJ18" i="19"/>
  <c r="FL6" i="19"/>
  <c r="FL8" i="19"/>
  <c r="FL13" i="19"/>
  <c r="FL26" i="19"/>
  <c r="FL28" i="19"/>
  <c r="FL29" i="19"/>
  <c r="FL31" i="19"/>
  <c r="FL33" i="19"/>
  <c r="GN6" i="19"/>
  <c r="GK29" i="19"/>
  <c r="GK35" i="19"/>
  <c r="IO7" i="19"/>
  <c r="IR14" i="19"/>
  <c r="LU14" i="19"/>
  <c r="LX15" i="19"/>
  <c r="LU30" i="19"/>
  <c r="LX17" i="19"/>
  <c r="MZ23" i="19"/>
  <c r="OB29" i="19"/>
  <c r="OB31" i="19"/>
  <c r="OB33" i="19"/>
  <c r="PD5" i="19"/>
  <c r="PD10" i="19"/>
  <c r="PD23" i="19"/>
  <c r="PD15" i="19"/>
  <c r="PD19" i="19"/>
  <c r="PD27" i="19"/>
  <c r="PD18" i="19"/>
  <c r="GK11" i="19"/>
  <c r="GN15" i="19"/>
  <c r="GN26" i="19"/>
  <c r="GN21" i="19"/>
  <c r="GK25" i="19"/>
  <c r="LU7" i="19"/>
  <c r="LU21" i="19"/>
  <c r="LX27" i="19"/>
  <c r="JT19" i="19"/>
  <c r="JT27" i="19"/>
  <c r="JT18" i="19"/>
  <c r="KV6" i="19"/>
  <c r="KV8" i="19"/>
  <c r="KV13" i="19"/>
  <c r="KV26" i="19"/>
  <c r="KV28" i="19"/>
  <c r="KV29" i="19"/>
  <c r="KV31" i="19"/>
  <c r="KV33" i="19"/>
  <c r="GK8" i="19"/>
  <c r="IO17" i="19"/>
  <c r="IR24" i="19"/>
  <c r="IO18" i="19"/>
  <c r="LU22" i="19"/>
  <c r="LU35" i="19"/>
  <c r="IR11" i="19"/>
  <c r="GN11" i="19"/>
  <c r="GN13" i="19"/>
  <c r="IO4" i="19"/>
  <c r="IR12" i="19"/>
  <c r="IO23" i="19"/>
  <c r="IO16" i="19"/>
  <c r="IR35" i="19"/>
  <c r="LU11" i="19"/>
  <c r="LX10" i="19"/>
  <c r="LU16" i="19"/>
  <c r="MZ25" i="19"/>
  <c r="MZ30" i="19"/>
  <c r="MZ32" i="19"/>
  <c r="OB4" i="19"/>
  <c r="OB11" i="19"/>
  <c r="OB12" i="19"/>
  <c r="OB14" i="19"/>
  <c r="OB17" i="19"/>
  <c r="OB21" i="19"/>
  <c r="OB24" i="19"/>
  <c r="OB35" i="19"/>
  <c r="IR27" i="19"/>
  <c r="IO27" i="19"/>
  <c r="EJ4" i="19"/>
  <c r="EJ11" i="19"/>
  <c r="EJ12" i="19"/>
  <c r="EJ14" i="19"/>
  <c r="EJ17" i="19"/>
  <c r="EJ21" i="19"/>
  <c r="EJ24" i="19"/>
  <c r="EJ35" i="19"/>
  <c r="FL7" i="19"/>
  <c r="FL9" i="19"/>
  <c r="FL22" i="19"/>
  <c r="FL20" i="19"/>
  <c r="FL16" i="19"/>
  <c r="FL25" i="19"/>
  <c r="FL30" i="19"/>
  <c r="FL32" i="19"/>
  <c r="GK4" i="19"/>
  <c r="GN4" i="19"/>
  <c r="GN17" i="19"/>
  <c r="GK30" i="19"/>
  <c r="GN30" i="19"/>
  <c r="IR10" i="19"/>
  <c r="IO10" i="19"/>
  <c r="LU26" i="19"/>
  <c r="LX26" i="19"/>
  <c r="LX24" i="19"/>
  <c r="GK7" i="19"/>
  <c r="GN7" i="19"/>
  <c r="GK22" i="19"/>
  <c r="GN22" i="19"/>
  <c r="EJ6" i="19"/>
  <c r="EJ8" i="19"/>
  <c r="EJ13" i="19"/>
  <c r="EJ26" i="19"/>
  <c r="EJ28" i="19"/>
  <c r="EJ29" i="19"/>
  <c r="EJ31" i="19"/>
  <c r="EJ33" i="19"/>
  <c r="FL5" i="19"/>
  <c r="FL10" i="19"/>
  <c r="FL23" i="19"/>
  <c r="FL15" i="19"/>
  <c r="FL19" i="19"/>
  <c r="FL27" i="19"/>
  <c r="FL18" i="19"/>
  <c r="GN8" i="19"/>
  <c r="LX28" i="19"/>
  <c r="LU29" i="19"/>
  <c r="LX29" i="19"/>
  <c r="LU8" i="19"/>
  <c r="LX8" i="19"/>
  <c r="GN14" i="19"/>
  <c r="GN24" i="19"/>
  <c r="IR15" i="19"/>
  <c r="IO15" i="19"/>
  <c r="GK16" i="19"/>
  <c r="GN16" i="19"/>
  <c r="GK9" i="19"/>
  <c r="GN9" i="19"/>
  <c r="EJ7" i="19"/>
  <c r="EJ9" i="19"/>
  <c r="EJ22" i="19"/>
  <c r="EJ20" i="19"/>
  <c r="EJ16" i="19"/>
  <c r="EJ25" i="19"/>
  <c r="EJ30" i="19"/>
  <c r="EJ32" i="19"/>
  <c r="FL4" i="19"/>
  <c r="FL11" i="19"/>
  <c r="FL12" i="19"/>
  <c r="FL14" i="19"/>
  <c r="FL17" i="19"/>
  <c r="FL21" i="19"/>
  <c r="FL24" i="19"/>
  <c r="FL35" i="19"/>
  <c r="GN12" i="19"/>
  <c r="GN28" i="19"/>
  <c r="GN33" i="19"/>
  <c r="LX12" i="19"/>
  <c r="LX31" i="19"/>
  <c r="LU33" i="19"/>
  <c r="LX33" i="19"/>
  <c r="GK6" i="19"/>
  <c r="GK13" i="19"/>
  <c r="GK28" i="19"/>
  <c r="GK31" i="19"/>
  <c r="IR5" i="19"/>
  <c r="IO11" i="19"/>
  <c r="IR23" i="19"/>
  <c r="IO14" i="19"/>
  <c r="IR19" i="19"/>
  <c r="IO21" i="19"/>
  <c r="IR18" i="19"/>
  <c r="IO35" i="19"/>
  <c r="LU6" i="19"/>
  <c r="LU13" i="19"/>
  <c r="LU28" i="19"/>
  <c r="LU31" i="19"/>
  <c r="GK5" i="19"/>
  <c r="GK23" i="19"/>
  <c r="GN20" i="19"/>
  <c r="GK19" i="19"/>
  <c r="GN25" i="19"/>
  <c r="GK18" i="19"/>
  <c r="GN32" i="19"/>
  <c r="IR8" i="19"/>
  <c r="IR26" i="19"/>
  <c r="IR29" i="19"/>
  <c r="IR33" i="19"/>
  <c r="LU5" i="19"/>
  <c r="LX9" i="19"/>
  <c r="LU23" i="19"/>
  <c r="LX20" i="19"/>
  <c r="LU19" i="19"/>
  <c r="LX25" i="19"/>
  <c r="LU18" i="19"/>
  <c r="LX32" i="19"/>
  <c r="GK12" i="19"/>
  <c r="GK17" i="19"/>
  <c r="GK24" i="19"/>
  <c r="HP5" i="19"/>
  <c r="HP10" i="19"/>
  <c r="HP23" i="19"/>
  <c r="HP15" i="19"/>
  <c r="HP19" i="19"/>
  <c r="HP27" i="19"/>
  <c r="HP18" i="19"/>
  <c r="IR9" i="19"/>
  <c r="IR20" i="19"/>
  <c r="IR25" i="19"/>
  <c r="IR32" i="19"/>
  <c r="JT4" i="19"/>
  <c r="JT11" i="19"/>
  <c r="JT12" i="19"/>
  <c r="JT14" i="19"/>
  <c r="JT17" i="19"/>
  <c r="JT21" i="19"/>
  <c r="JT24" i="19"/>
  <c r="JT35" i="19"/>
  <c r="KV7" i="19"/>
  <c r="KV9" i="19"/>
  <c r="KV22" i="19"/>
  <c r="KV20" i="19"/>
  <c r="KV16" i="19"/>
  <c r="KV25" i="19"/>
  <c r="KV30" i="19"/>
  <c r="KV32" i="19"/>
  <c r="LU4" i="19"/>
  <c r="LU12" i="19"/>
  <c r="LU17" i="19"/>
  <c r="LU24" i="19"/>
  <c r="MZ4" i="19"/>
  <c r="MZ11" i="19"/>
  <c r="MZ12" i="19"/>
  <c r="MZ14" i="19"/>
  <c r="MZ17" i="19"/>
  <c r="MZ21" i="19"/>
  <c r="MZ24" i="19"/>
  <c r="MZ35" i="19"/>
  <c r="OB7" i="19"/>
  <c r="OB9" i="19"/>
  <c r="OB22" i="19"/>
  <c r="OB20" i="19"/>
  <c r="OB16" i="19"/>
  <c r="OB25" i="19"/>
  <c r="OB30" i="19"/>
  <c r="OB32" i="19"/>
  <c r="PD4" i="19"/>
  <c r="PD11" i="19"/>
  <c r="PD12" i="19"/>
  <c r="PD14" i="19"/>
  <c r="PD17" i="19"/>
  <c r="PD21" i="19"/>
  <c r="PD24" i="19"/>
  <c r="PD35" i="19"/>
  <c r="HP4" i="19"/>
  <c r="HP11" i="19"/>
  <c r="HP12" i="19"/>
  <c r="HP14" i="19"/>
  <c r="HP17" i="19"/>
  <c r="HP21" i="19"/>
  <c r="HP24" i="19"/>
  <c r="HP35" i="19"/>
  <c r="JT8" i="19"/>
  <c r="JT13" i="19"/>
  <c r="JT26" i="19"/>
  <c r="JT28" i="19"/>
  <c r="JT29" i="19"/>
  <c r="JT31" i="19"/>
  <c r="JT33" i="19"/>
  <c r="KV5" i="19"/>
  <c r="KV10" i="19"/>
  <c r="KV23" i="19"/>
  <c r="KV15" i="19"/>
  <c r="KV19" i="19"/>
  <c r="KV27" i="19"/>
  <c r="KV18" i="19"/>
  <c r="MZ6" i="19"/>
  <c r="MZ8" i="19"/>
  <c r="MZ13" i="19"/>
  <c r="MZ26" i="19"/>
  <c r="MZ28" i="19"/>
  <c r="MZ29" i="19"/>
  <c r="MZ31" i="19"/>
  <c r="MZ33" i="19"/>
  <c r="OB5" i="19"/>
  <c r="OB10" i="19"/>
  <c r="OB23" i="19"/>
  <c r="OB15" i="19"/>
  <c r="OB19" i="19"/>
  <c r="OB27" i="19"/>
  <c r="OB18" i="19"/>
  <c r="PD6" i="19"/>
  <c r="PD8" i="19"/>
  <c r="PD13" i="19"/>
  <c r="PD26" i="19"/>
  <c r="PD28" i="19"/>
  <c r="PD29" i="19"/>
  <c r="PD31" i="19"/>
  <c r="PD33" i="19"/>
  <c r="GK10" i="19"/>
  <c r="GK15" i="19"/>
  <c r="GK27" i="19"/>
  <c r="IR6" i="19"/>
  <c r="IO9" i="19"/>
  <c r="IR13" i="19"/>
  <c r="IO20" i="19"/>
  <c r="IR28" i="19"/>
  <c r="IO25" i="19"/>
  <c r="IR31" i="19"/>
  <c r="IO32" i="19"/>
  <c r="LX7" i="19"/>
  <c r="LU10" i="19"/>
  <c r="LX22" i="19"/>
  <c r="LU15" i="19"/>
  <c r="LX16" i="19"/>
  <c r="LU27" i="19"/>
  <c r="LX30" i="19"/>
  <c r="IR7" i="19"/>
  <c r="IR22" i="19"/>
  <c r="IR16" i="19"/>
  <c r="IR30" i="19"/>
  <c r="PD7" i="19"/>
  <c r="PD9" i="19"/>
  <c r="PD22" i="19"/>
  <c r="PD20" i="19"/>
  <c r="PD16" i="19"/>
  <c r="PD25" i="19"/>
  <c r="PD30" i="19"/>
  <c r="PD32" i="19"/>
  <c r="JQ12" i="27"/>
  <c r="LU20" i="27"/>
  <c r="HM20" i="27"/>
  <c r="MW24" i="27"/>
  <c r="IO19" i="27"/>
  <c r="QC20" i="27"/>
  <c r="MW19" i="27"/>
  <c r="QE26" i="22"/>
  <c r="QE35" i="22"/>
  <c r="FL16" i="22"/>
  <c r="FS16" i="22" s="1"/>
  <c r="FL20" i="22"/>
  <c r="FS20" i="22" s="1"/>
  <c r="GT18" i="22"/>
  <c r="HA18" i="22" s="1"/>
  <c r="JJ20" i="22"/>
  <c r="JQ20" i="22" s="1"/>
  <c r="JJ30" i="22"/>
  <c r="JQ30" i="22" s="1"/>
  <c r="NH17" i="22"/>
  <c r="NO17" i="22" s="1"/>
  <c r="NH25" i="22"/>
  <c r="NO25" i="22" s="1"/>
  <c r="RF30" i="22"/>
  <c r="RM30" i="22" s="1"/>
  <c r="RF17" i="22"/>
  <c r="RM17" i="22" s="1"/>
  <c r="ED4" i="22"/>
  <c r="EK4" i="22" s="1"/>
  <c r="ED27" i="22"/>
  <c r="EK27" i="22" s="1"/>
  <c r="IB10" i="22"/>
  <c r="II10" i="22" s="1"/>
  <c r="IB15" i="22"/>
  <c r="II15" i="22" s="1"/>
  <c r="IB16" i="22"/>
  <c r="II16" i="22" s="1"/>
  <c r="LZ11" i="22"/>
  <c r="MG11" i="22" s="1"/>
  <c r="LZ16" i="22"/>
  <c r="MG16" i="22" s="1"/>
  <c r="LZ20" i="22"/>
  <c r="MG20" i="22" s="1"/>
  <c r="OP26" i="22"/>
  <c r="OW26" i="22" s="1"/>
  <c r="OP35" i="22"/>
  <c r="OW35" i="22" s="1"/>
  <c r="ED13" i="22"/>
  <c r="EK13" i="22" s="1"/>
  <c r="ED15" i="22"/>
  <c r="EK15" i="22" s="1"/>
  <c r="ED12" i="22"/>
  <c r="EK12" i="22" s="1"/>
  <c r="FL4" i="22"/>
  <c r="FS4" i="22" s="1"/>
  <c r="FL22" i="22"/>
  <c r="FS22" i="22" s="1"/>
  <c r="IB8" i="22"/>
  <c r="II8" i="22" s="1"/>
  <c r="IB11" i="22"/>
  <c r="II11" i="22" s="1"/>
  <c r="IB21" i="22"/>
  <c r="II21" i="22" s="1"/>
  <c r="IB12" i="22"/>
  <c r="II12" i="22" s="1"/>
  <c r="IB36" i="22"/>
  <c r="II36" i="22" s="1"/>
  <c r="LZ21" i="22"/>
  <c r="MG21" i="22" s="1"/>
  <c r="LZ12" i="22"/>
  <c r="MG12" i="22" s="1"/>
  <c r="LZ9" i="22"/>
  <c r="MG9" i="22" s="1"/>
  <c r="LZ24" i="22"/>
  <c r="MG24" i="22" s="1"/>
  <c r="NH11" i="22"/>
  <c r="NO11" i="22" s="1"/>
  <c r="OP14" i="22"/>
  <c r="OW14" i="22" s="1"/>
  <c r="OP20" i="22"/>
  <c r="OW20" i="22" s="1"/>
  <c r="OP33" i="22"/>
  <c r="OW33" i="22" s="1"/>
  <c r="OP32" i="22"/>
  <c r="OW32" i="22" s="1"/>
  <c r="OP30" i="22"/>
  <c r="OW30" i="22" s="1"/>
  <c r="OP31" i="22"/>
  <c r="OW31" i="22" s="1"/>
  <c r="OP17" i="22"/>
  <c r="OW17" i="22" s="1"/>
  <c r="OP29" i="22"/>
  <c r="OW29" i="22" s="1"/>
  <c r="PX16" i="22"/>
  <c r="QE16" i="22" s="1"/>
  <c r="PX20" i="22"/>
  <c r="QE20" i="22" s="1"/>
  <c r="RF5" i="22"/>
  <c r="RM5" i="22" s="1"/>
  <c r="RF22" i="22"/>
  <c r="RM22" i="22" s="1"/>
  <c r="RF18" i="22"/>
  <c r="RM18" i="22" s="1"/>
  <c r="ED23" i="22"/>
  <c r="EK23" i="22" s="1"/>
  <c r="ED16" i="22"/>
  <c r="EK16" i="22" s="1"/>
  <c r="ED14" i="22"/>
  <c r="EK14" i="22" s="1"/>
  <c r="FL6" i="22"/>
  <c r="FS6" i="22" s="1"/>
  <c r="FL7" i="22"/>
  <c r="FS7" i="22" s="1"/>
  <c r="FL10" i="22"/>
  <c r="FS10" i="22" s="1"/>
  <c r="FL13" i="22"/>
  <c r="FS13" i="22" s="1"/>
  <c r="FL35" i="22"/>
  <c r="FS35" i="22" s="1"/>
  <c r="FL27" i="22"/>
  <c r="FS27" i="22" s="1"/>
  <c r="GT6" i="22"/>
  <c r="HA6" i="22" s="1"/>
  <c r="JJ4" i="22"/>
  <c r="JQ4" i="22" s="1"/>
  <c r="JJ6" i="22"/>
  <c r="JQ6" i="22" s="1"/>
  <c r="JJ7" i="22"/>
  <c r="JQ7" i="22" s="1"/>
  <c r="JJ10" i="22"/>
  <c r="JQ10" i="22" s="1"/>
  <c r="JJ13" i="22"/>
  <c r="JQ13" i="22" s="1"/>
  <c r="JJ15" i="22"/>
  <c r="JQ15" i="22" s="1"/>
  <c r="JJ23" i="22"/>
  <c r="JQ23" i="22" s="1"/>
  <c r="KR6" i="22"/>
  <c r="KY6" i="22" s="1"/>
  <c r="KR10" i="22"/>
  <c r="KY10" i="22" s="1"/>
  <c r="KR15" i="22"/>
  <c r="KY15" i="22" s="1"/>
  <c r="NH7" i="22"/>
  <c r="NO7" i="22" s="1"/>
  <c r="NH10" i="22"/>
  <c r="NO10" i="22" s="1"/>
  <c r="NH13" i="22"/>
  <c r="NO13" i="22" s="1"/>
  <c r="NH15" i="22"/>
  <c r="NO15" i="22" s="1"/>
  <c r="NH24" i="22"/>
  <c r="NO24" i="22" s="1"/>
  <c r="PX21" i="22"/>
  <c r="QE21" i="22" s="1"/>
  <c r="PX18" i="22"/>
  <c r="QE18" i="22" s="1"/>
  <c r="PX12" i="22"/>
  <c r="QE12" i="22" s="1"/>
  <c r="RF4" i="22"/>
  <c r="RM4" i="22" s="1"/>
  <c r="RF6" i="22"/>
  <c r="RM6" i="22" s="1"/>
  <c r="RF7" i="22"/>
  <c r="RM7" i="22" s="1"/>
  <c r="RF10" i="22"/>
  <c r="RM10" i="22" s="1"/>
  <c r="RF13" i="22"/>
  <c r="RM13" i="22" s="1"/>
  <c r="RF15" i="22"/>
  <c r="RM15" i="22" s="1"/>
  <c r="RF23" i="22"/>
  <c r="RM23" i="22" s="1"/>
  <c r="RF16" i="22"/>
  <c r="RM16" i="22" s="1"/>
  <c r="IB5" i="22"/>
  <c r="II5" i="22" s="1"/>
  <c r="IB27" i="22"/>
  <c r="II27" i="22" s="1"/>
  <c r="OP5" i="22"/>
  <c r="OW5" i="22" s="1"/>
  <c r="OP27" i="22"/>
  <c r="OW27" i="22" s="1"/>
  <c r="QE13" i="22"/>
  <c r="FL18" i="22"/>
  <c r="FS18" i="22" s="1"/>
  <c r="GT26" i="22"/>
  <c r="HA26" i="22" s="1"/>
  <c r="IB22" i="22"/>
  <c r="II22" i="22" s="1"/>
  <c r="JJ25" i="22"/>
  <c r="JQ25" i="22" s="1"/>
  <c r="KR27" i="22"/>
  <c r="KY27" i="22" s="1"/>
  <c r="LZ18" i="22"/>
  <c r="MG18" i="22" s="1"/>
  <c r="OP22" i="22"/>
  <c r="OW22" i="22" s="1"/>
  <c r="OW12" i="22"/>
  <c r="PX23" i="22"/>
  <c r="QE23" i="22" s="1"/>
  <c r="PX9" i="22"/>
  <c r="QE9" i="22" s="1"/>
  <c r="RF14" i="22"/>
  <c r="RM14" i="22" s="1"/>
  <c r="RF36" i="22"/>
  <c r="RM36" i="22" s="1"/>
  <c r="ED7" i="22"/>
  <c r="EK7" i="22" s="1"/>
  <c r="ED18" i="22"/>
  <c r="EK18" i="22" s="1"/>
  <c r="ED33" i="22"/>
  <c r="EK33" i="22" s="1"/>
  <c r="ED35" i="22"/>
  <c r="EK35" i="22" s="1"/>
  <c r="FL23" i="22"/>
  <c r="FS23" i="22" s="1"/>
  <c r="FL34" i="22"/>
  <c r="FS34" i="22" s="1"/>
  <c r="GT11" i="22"/>
  <c r="HA11" i="22" s="1"/>
  <c r="GT32" i="22"/>
  <c r="HA32" i="22" s="1"/>
  <c r="GT35" i="22"/>
  <c r="HA35" i="22" s="1"/>
  <c r="IB9" i="22"/>
  <c r="II9" i="22" s="1"/>
  <c r="JJ5" i="22"/>
  <c r="JQ5" i="22" s="1"/>
  <c r="JJ14" i="22"/>
  <c r="JQ14" i="22" s="1"/>
  <c r="JJ36" i="22"/>
  <c r="JQ36" i="22" s="1"/>
  <c r="JJ27" i="22"/>
  <c r="JQ27" i="22" s="1"/>
  <c r="KR4" i="22"/>
  <c r="KY4" i="22" s="1"/>
  <c r="KR8" i="22"/>
  <c r="KY8" i="22" s="1"/>
  <c r="KR12" i="22"/>
  <c r="KY12" i="22" s="1"/>
  <c r="KR29" i="22"/>
  <c r="KY29" i="22" s="1"/>
  <c r="LZ23" i="22"/>
  <c r="MG23" i="22" s="1"/>
  <c r="LZ34" i="22"/>
  <c r="MG34" i="22" s="1"/>
  <c r="NH22" i="22"/>
  <c r="NO22" i="22" s="1"/>
  <c r="NH23" i="22"/>
  <c r="NO23" i="22" s="1"/>
  <c r="NH31" i="22"/>
  <c r="NO31" i="22" s="1"/>
  <c r="OP7" i="22"/>
  <c r="OW7" i="22" s="1"/>
  <c r="OP9" i="22"/>
  <c r="OW9" i="22" s="1"/>
  <c r="PX24" i="22"/>
  <c r="QE24" i="22" s="1"/>
  <c r="RF8" i="22"/>
  <c r="RM8" i="22" s="1"/>
  <c r="RF33" i="22"/>
  <c r="RM33" i="22" s="1"/>
  <c r="RF26" i="22"/>
  <c r="RM26" i="22" s="1"/>
  <c r="FL8" i="22"/>
  <c r="FS8" i="22" s="1"/>
  <c r="FL14" i="22"/>
  <c r="FS14" i="22" s="1"/>
  <c r="FL36" i="22"/>
  <c r="FS36" i="22" s="1"/>
  <c r="GT5" i="22"/>
  <c r="HA5" i="22" s="1"/>
  <c r="GT21" i="22"/>
  <c r="HA21" i="22" s="1"/>
  <c r="GT31" i="22"/>
  <c r="HA31" i="22" s="1"/>
  <c r="GT27" i="22"/>
  <c r="HA27" i="22" s="1"/>
  <c r="IB13" i="22"/>
  <c r="II13" i="22" s="1"/>
  <c r="IB18" i="22"/>
  <c r="II18" i="22" s="1"/>
  <c r="IB24" i="22"/>
  <c r="II24" i="22" s="1"/>
  <c r="JJ8" i="22"/>
  <c r="JQ8" i="22" s="1"/>
  <c r="JJ22" i="22"/>
  <c r="JQ22" i="22" s="1"/>
  <c r="JJ33" i="22"/>
  <c r="JQ33" i="22" s="1"/>
  <c r="JJ26" i="22"/>
  <c r="JQ26" i="22" s="1"/>
  <c r="KR7" i="22"/>
  <c r="KY7" i="22" s="1"/>
  <c r="KR9" i="22"/>
  <c r="KY9" i="22" s="1"/>
  <c r="LZ14" i="22"/>
  <c r="MG14" i="22" s="1"/>
  <c r="LZ36" i="22"/>
  <c r="MG36" i="22" s="1"/>
  <c r="OP13" i="22"/>
  <c r="OW13" i="22" s="1"/>
  <c r="OP18" i="22"/>
  <c r="OW18" i="22" s="1"/>
  <c r="OP24" i="22"/>
  <c r="OW24" i="22" s="1"/>
  <c r="PX8" i="22"/>
  <c r="QE8" i="22" s="1"/>
  <c r="PX14" i="22"/>
  <c r="QE14" i="22" s="1"/>
  <c r="PX34" i="22"/>
  <c r="QE34" i="22" s="1"/>
  <c r="RF11" i="22"/>
  <c r="RM11" i="22" s="1"/>
  <c r="RF32" i="22"/>
  <c r="RM32" i="22" s="1"/>
  <c r="RF35" i="22"/>
  <c r="RM35" i="22" s="1"/>
  <c r="FL33" i="22"/>
  <c r="FS33" i="22" s="1"/>
  <c r="FL26" i="22"/>
  <c r="FS26" i="22" s="1"/>
  <c r="GT4" i="22"/>
  <c r="HA4" i="22" s="1"/>
  <c r="GT22" i="22"/>
  <c r="HA22" i="22" s="1"/>
  <c r="GT12" i="22"/>
  <c r="HA12" i="22" s="1"/>
  <c r="GT29" i="22"/>
  <c r="HA29" i="22" s="1"/>
  <c r="IB23" i="22"/>
  <c r="II23" i="22" s="1"/>
  <c r="IB34" i="22"/>
  <c r="II34" i="22" s="1"/>
  <c r="JJ11" i="22"/>
  <c r="JQ11" i="22" s="1"/>
  <c r="JJ32" i="22"/>
  <c r="JQ32" i="22" s="1"/>
  <c r="JJ35" i="22"/>
  <c r="JQ35" i="22" s="1"/>
  <c r="KR13" i="22"/>
  <c r="KY13" i="22" s="1"/>
  <c r="KR18" i="22"/>
  <c r="KY18" i="22" s="1"/>
  <c r="KR24" i="22"/>
  <c r="KY24" i="22" s="1"/>
  <c r="KR26" i="22"/>
  <c r="KY26" i="22" s="1"/>
  <c r="LZ8" i="22"/>
  <c r="MG8" i="22" s="1"/>
  <c r="LZ33" i="22"/>
  <c r="MG33" i="22" s="1"/>
  <c r="LZ26" i="22"/>
  <c r="MG26" i="22" s="1"/>
  <c r="NH4" i="22"/>
  <c r="NO4" i="22" s="1"/>
  <c r="NH14" i="22"/>
  <c r="NO14" i="22" s="1"/>
  <c r="NH26" i="22"/>
  <c r="NO26" i="22" s="1"/>
  <c r="NH29" i="22"/>
  <c r="NO29" i="22" s="1"/>
  <c r="OP23" i="22"/>
  <c r="OW23" i="22" s="1"/>
  <c r="OP34" i="22"/>
  <c r="OW34" i="22" s="1"/>
  <c r="PX11" i="22"/>
  <c r="QE11" i="22" s="1"/>
  <c r="PX36" i="22"/>
  <c r="QE36" i="22" s="1"/>
  <c r="RF21" i="22"/>
  <c r="RM21" i="22" s="1"/>
  <c r="RF31" i="22"/>
  <c r="RM31" i="22" s="1"/>
  <c r="IB11" i="4"/>
  <c r="II11" i="4" s="1"/>
  <c r="IB16" i="4"/>
  <c r="II16" i="4" s="1"/>
  <c r="IB20" i="4"/>
  <c r="II20" i="4" s="1"/>
  <c r="JJ27" i="4"/>
  <c r="JQ27" i="4" s="1"/>
  <c r="KR17" i="4"/>
  <c r="KY17" i="4" s="1"/>
  <c r="KR22" i="4"/>
  <c r="KY22" i="4" s="1"/>
  <c r="KR24" i="4"/>
  <c r="KY24" i="4" s="1"/>
  <c r="NH28" i="4"/>
  <c r="NO28" i="4" s="1"/>
  <c r="OP20" i="4"/>
  <c r="OW20" i="4" s="1"/>
  <c r="OP29" i="4"/>
  <c r="OW29" i="4" s="1"/>
  <c r="GT4" i="4"/>
  <c r="HA4" i="4" s="1"/>
  <c r="GT7" i="4"/>
  <c r="HA7" i="4" s="1"/>
  <c r="GT12" i="4"/>
  <c r="HA12" i="4" s="1"/>
  <c r="JJ8" i="4"/>
  <c r="JQ8" i="4" s="1"/>
  <c r="JJ10" i="4"/>
  <c r="JQ10" i="4" s="1"/>
  <c r="JJ17" i="4"/>
  <c r="JQ17" i="4" s="1"/>
  <c r="RF7" i="4"/>
  <c r="RM7" i="4" s="1"/>
  <c r="RF15" i="4"/>
  <c r="RM15" i="4" s="1"/>
  <c r="RF21" i="4"/>
  <c r="RM21" i="4" s="1"/>
  <c r="GT28" i="4"/>
  <c r="HA28" i="4" s="1"/>
  <c r="JJ18" i="4"/>
  <c r="JQ18" i="4" s="1"/>
  <c r="JJ15" i="4"/>
  <c r="JQ15" i="4" s="1"/>
  <c r="NH15" i="4"/>
  <c r="NO15" i="4" s="1"/>
  <c r="NH21" i="4"/>
  <c r="NO21" i="4" s="1"/>
  <c r="RF8" i="4"/>
  <c r="RM8" i="4" s="1"/>
  <c r="RF11" i="4"/>
  <c r="RM11" i="4" s="1"/>
  <c r="ED8" i="4"/>
  <c r="EK8" i="4" s="1"/>
  <c r="ED10" i="4"/>
  <c r="EK10" i="4" s="1"/>
  <c r="GT27" i="4"/>
  <c r="HA27" i="4" s="1"/>
  <c r="GT31" i="4"/>
  <c r="HA31" i="4" s="1"/>
  <c r="IB4" i="4"/>
  <c r="II4" i="4" s="1"/>
  <c r="NH16" i="4"/>
  <c r="NO16" i="4" s="1"/>
  <c r="NH20" i="4"/>
  <c r="NO20" i="4" s="1"/>
  <c r="NH14" i="4"/>
  <c r="NO14" i="4" s="1"/>
  <c r="RF34" i="4"/>
  <c r="RM34" i="4" s="1"/>
  <c r="SN31" i="4"/>
  <c r="SU31" i="4" s="1"/>
  <c r="ED4" i="4"/>
  <c r="EK4" i="4" s="1"/>
  <c r="ED5" i="4"/>
  <c r="EK5" i="4" s="1"/>
  <c r="ED7" i="4"/>
  <c r="EK7" i="4" s="1"/>
  <c r="ED9" i="4"/>
  <c r="EK9" i="4" s="1"/>
  <c r="ED12" i="4"/>
  <c r="EK12" i="4" s="1"/>
  <c r="ED18" i="4"/>
  <c r="EK18" i="4" s="1"/>
  <c r="ED32" i="4"/>
  <c r="EK32" i="4" s="1"/>
  <c r="FL4" i="4"/>
  <c r="FS4" i="4" s="1"/>
  <c r="IB19" i="4"/>
  <c r="II19" i="4" s="1"/>
  <c r="IB39" i="4"/>
  <c r="II39" i="4" s="1"/>
  <c r="IB32" i="4"/>
  <c r="II32" i="4" s="1"/>
  <c r="JJ28" i="4"/>
  <c r="JQ28" i="4" s="1"/>
  <c r="KR6" i="4"/>
  <c r="KY6" i="4" s="1"/>
  <c r="LZ6" i="4"/>
  <c r="MG6" i="4" s="1"/>
  <c r="LZ11" i="4"/>
  <c r="MG11" i="4" s="1"/>
  <c r="LZ16" i="4"/>
  <c r="MG16" i="4" s="1"/>
  <c r="NH30" i="4"/>
  <c r="NO30" i="4" s="1"/>
  <c r="OP4" i="4"/>
  <c r="OW4" i="4" s="1"/>
  <c r="OP5" i="4"/>
  <c r="OW5" i="4" s="1"/>
  <c r="OP7" i="4"/>
  <c r="OW7" i="4" s="1"/>
  <c r="OP9" i="4"/>
  <c r="OW9" i="4" s="1"/>
  <c r="OP12" i="4"/>
  <c r="OW12" i="4" s="1"/>
  <c r="OP18" i="4"/>
  <c r="OW18" i="4" s="1"/>
  <c r="OP15" i="4"/>
  <c r="OW15" i="4" s="1"/>
  <c r="RF25" i="4"/>
  <c r="RM25" i="4" s="1"/>
  <c r="RF28" i="4"/>
  <c r="RM28" i="4" s="1"/>
  <c r="ED34" i="4"/>
  <c r="EK34" i="4" s="1"/>
  <c r="ED25" i="4"/>
  <c r="EK25" i="4" s="1"/>
  <c r="ED28" i="4"/>
  <c r="EK28" i="4" s="1"/>
  <c r="FL6" i="4"/>
  <c r="FS6" i="4" s="1"/>
  <c r="FL14" i="4"/>
  <c r="FS14" i="4" s="1"/>
  <c r="FL29" i="4"/>
  <c r="FS29" i="4" s="1"/>
  <c r="FL25" i="4"/>
  <c r="FS25" i="4" s="1"/>
  <c r="FL28" i="4"/>
  <c r="FS28" i="4" s="1"/>
  <c r="GT22" i="4"/>
  <c r="HA22" i="4" s="1"/>
  <c r="GT24" i="4"/>
  <c r="HA24" i="4" s="1"/>
  <c r="GT19" i="4"/>
  <c r="HA19" i="4" s="1"/>
  <c r="LZ20" i="4"/>
  <c r="MG20" i="4" s="1"/>
  <c r="LZ27" i="4"/>
  <c r="MG27" i="4" s="1"/>
  <c r="NH8" i="4"/>
  <c r="NO8" i="4" s="1"/>
  <c r="PX15" i="4"/>
  <c r="QE15" i="4" s="1"/>
  <c r="PX29" i="4"/>
  <c r="QE29" i="4" s="1"/>
  <c r="PX25" i="4"/>
  <c r="QE25" i="4" s="1"/>
  <c r="RF24" i="4"/>
  <c r="RM24" i="4" s="1"/>
  <c r="RF30" i="4"/>
  <c r="RM30" i="4" s="1"/>
  <c r="FL24" i="4"/>
  <c r="FS24" i="4" s="1"/>
  <c r="IB8" i="4"/>
  <c r="II8" i="4" s="1"/>
  <c r="KR19" i="4"/>
  <c r="KY19" i="4" s="1"/>
  <c r="LZ32" i="4"/>
  <c r="MG32" i="4" s="1"/>
  <c r="FL19" i="4"/>
  <c r="FS19" i="4" s="1"/>
  <c r="GT32" i="4"/>
  <c r="HA32" i="4" s="1"/>
  <c r="IB10" i="4"/>
  <c r="II10" i="4" s="1"/>
  <c r="JJ24" i="4"/>
  <c r="JQ24" i="4" s="1"/>
  <c r="KR39" i="4"/>
  <c r="KY39" i="4" s="1"/>
  <c r="LZ8" i="4"/>
  <c r="MG8" i="4" s="1"/>
  <c r="NH17" i="4"/>
  <c r="NO17" i="4" s="1"/>
  <c r="OP24" i="4"/>
  <c r="OW24" i="4" s="1"/>
  <c r="RF16" i="4"/>
  <c r="RM16" i="4" s="1"/>
  <c r="RF23" i="4"/>
  <c r="RM23" i="4" s="1"/>
  <c r="NH10" i="4"/>
  <c r="NO10" i="4" s="1"/>
  <c r="ED24" i="4"/>
  <c r="EK24" i="4" s="1"/>
  <c r="ED27" i="4"/>
  <c r="EK27" i="4" s="1"/>
  <c r="FL11" i="4"/>
  <c r="FS11" i="4" s="1"/>
  <c r="FL37" i="4"/>
  <c r="FS37" i="4" s="1"/>
  <c r="FL39" i="4"/>
  <c r="FS39" i="4" s="1"/>
  <c r="GT8" i="4"/>
  <c r="HA8" i="4" s="1"/>
  <c r="GT20" i="4"/>
  <c r="HA20" i="4" s="1"/>
  <c r="IB9" i="4"/>
  <c r="II9" i="4" s="1"/>
  <c r="IB17" i="4"/>
  <c r="II17" i="4" s="1"/>
  <c r="IB30" i="4"/>
  <c r="II30" i="4" s="1"/>
  <c r="JJ23" i="4"/>
  <c r="JQ23" i="4" s="1"/>
  <c r="JJ19" i="4"/>
  <c r="JQ19" i="4" s="1"/>
  <c r="JJ31" i="4"/>
  <c r="JQ31" i="4" s="1"/>
  <c r="KR16" i="4"/>
  <c r="KY16" i="4" s="1"/>
  <c r="KR34" i="4"/>
  <c r="KY34" i="4" s="1"/>
  <c r="KR32" i="4"/>
  <c r="KY32" i="4" s="1"/>
  <c r="LZ5" i="4"/>
  <c r="MG5" i="4" s="1"/>
  <c r="LZ10" i="4"/>
  <c r="MG10" i="4" s="1"/>
  <c r="LZ14" i="4"/>
  <c r="MG14" i="4" s="1"/>
  <c r="NH18" i="4"/>
  <c r="NO18" i="4" s="1"/>
  <c r="NH22" i="4"/>
  <c r="NO22" i="4" s="1"/>
  <c r="NH26" i="4"/>
  <c r="NO26" i="4" s="1"/>
  <c r="OP6" i="4"/>
  <c r="OW6" i="4" s="1"/>
  <c r="OP23" i="4"/>
  <c r="OW23" i="4" s="1"/>
  <c r="OP19" i="4"/>
  <c r="OW19" i="4" s="1"/>
  <c r="OP31" i="4"/>
  <c r="OW31" i="4" s="1"/>
  <c r="PX17" i="4"/>
  <c r="QE17" i="4" s="1"/>
  <c r="GT39" i="4"/>
  <c r="HA39" i="4" s="1"/>
  <c r="ED22" i="4"/>
  <c r="EK22" i="4" s="1"/>
  <c r="ED6" i="4"/>
  <c r="EK6" i="4" s="1"/>
  <c r="ED23" i="4"/>
  <c r="EK23" i="4" s="1"/>
  <c r="ED19" i="4"/>
  <c r="EK19" i="4" s="1"/>
  <c r="ED31" i="4"/>
  <c r="EK31" i="4" s="1"/>
  <c r="FL16" i="4"/>
  <c r="FS16" i="4" s="1"/>
  <c r="FL34" i="4"/>
  <c r="FS34" i="4" s="1"/>
  <c r="FL32" i="4"/>
  <c r="FS32" i="4" s="1"/>
  <c r="GT5" i="4"/>
  <c r="HA5" i="4" s="1"/>
  <c r="GT10" i="4"/>
  <c r="HA10" i="4" s="1"/>
  <c r="GT14" i="4"/>
  <c r="HA14" i="4" s="1"/>
  <c r="IB18" i="4"/>
  <c r="II18" i="4" s="1"/>
  <c r="IB22" i="4"/>
  <c r="II22" i="4" s="1"/>
  <c r="IB26" i="4"/>
  <c r="II26" i="4" s="1"/>
  <c r="JJ11" i="4"/>
  <c r="JQ11" i="4" s="1"/>
  <c r="JJ37" i="4"/>
  <c r="JQ37" i="4" s="1"/>
  <c r="JJ39" i="4"/>
  <c r="JQ39" i="4" s="1"/>
  <c r="KR8" i="4"/>
  <c r="KY8" i="4" s="1"/>
  <c r="KR20" i="4"/>
  <c r="KY20" i="4" s="1"/>
  <c r="LZ9" i="4"/>
  <c r="MG9" i="4" s="1"/>
  <c r="LZ17" i="4"/>
  <c r="MG17" i="4" s="1"/>
  <c r="LZ30" i="4"/>
  <c r="MG30" i="4" s="1"/>
  <c r="NH24" i="4"/>
  <c r="NO24" i="4" s="1"/>
  <c r="NH27" i="4"/>
  <c r="NO27" i="4" s="1"/>
  <c r="OP11" i="4"/>
  <c r="OW11" i="4" s="1"/>
  <c r="OP37" i="4"/>
  <c r="OW37" i="4" s="1"/>
  <c r="OP39" i="4"/>
  <c r="OW39" i="4" s="1"/>
  <c r="PX4" i="4"/>
  <c r="QE4" i="4" s="1"/>
  <c r="PX5" i="4"/>
  <c r="QE5" i="4" s="1"/>
  <c r="PX7" i="4"/>
  <c r="QE7" i="4" s="1"/>
  <c r="PX9" i="4"/>
  <c r="QE9" i="4" s="1"/>
  <c r="PX12" i="4"/>
  <c r="QE12" i="4" s="1"/>
  <c r="PX18" i="4"/>
  <c r="QE18" i="4" s="1"/>
  <c r="PX21" i="4"/>
  <c r="QE21" i="4" s="1"/>
  <c r="PX23" i="4"/>
  <c r="QE23" i="4" s="1"/>
  <c r="PX35" i="4"/>
  <c r="QE35" i="4" s="1"/>
  <c r="PX37" i="4"/>
  <c r="QE37" i="4" s="1"/>
  <c r="PX34" i="4"/>
  <c r="QE34" i="4" s="1"/>
  <c r="RF9" i="4"/>
  <c r="RM9" i="4" s="1"/>
  <c r="RF20" i="4"/>
  <c r="RM20" i="4" s="1"/>
  <c r="RF37" i="4"/>
  <c r="RM37" i="4" s="1"/>
  <c r="RF27" i="4"/>
  <c r="RM27" i="4" s="1"/>
  <c r="ED17" i="4"/>
  <c r="EK17" i="4" s="1"/>
  <c r="JJ22" i="4"/>
  <c r="JQ22" i="4" s="1"/>
  <c r="OP22" i="4"/>
  <c r="OW22" i="4" s="1"/>
  <c r="ED11" i="4"/>
  <c r="EK11" i="4" s="1"/>
  <c r="ED37" i="4"/>
  <c r="EK37" i="4" s="1"/>
  <c r="ED39" i="4"/>
  <c r="EK39" i="4" s="1"/>
  <c r="FL8" i="4"/>
  <c r="FS8" i="4" s="1"/>
  <c r="FL20" i="4"/>
  <c r="FS20" i="4" s="1"/>
  <c r="GT9" i="4"/>
  <c r="HA9" i="4" s="1"/>
  <c r="GT17" i="4"/>
  <c r="HA17" i="4" s="1"/>
  <c r="GT30" i="4"/>
  <c r="HA30" i="4" s="1"/>
  <c r="IB24" i="4"/>
  <c r="II24" i="4" s="1"/>
  <c r="IB27" i="4"/>
  <c r="II27" i="4" s="1"/>
  <c r="JJ16" i="4"/>
  <c r="JQ16" i="4" s="1"/>
  <c r="JJ34" i="4"/>
  <c r="JQ34" i="4" s="1"/>
  <c r="JJ32" i="4"/>
  <c r="JQ32" i="4" s="1"/>
  <c r="KR5" i="4"/>
  <c r="KY5" i="4" s="1"/>
  <c r="KR10" i="4"/>
  <c r="KY10" i="4" s="1"/>
  <c r="KR14" i="4"/>
  <c r="KY14" i="4" s="1"/>
  <c r="LZ18" i="4"/>
  <c r="MG18" i="4" s="1"/>
  <c r="LZ22" i="4"/>
  <c r="MG22" i="4" s="1"/>
  <c r="LZ26" i="4"/>
  <c r="MG26" i="4" s="1"/>
  <c r="NH6" i="4"/>
  <c r="NO6" i="4" s="1"/>
  <c r="NH23" i="4"/>
  <c r="NO23" i="4" s="1"/>
  <c r="NH19" i="4"/>
  <c r="NO19" i="4" s="1"/>
  <c r="NH31" i="4"/>
  <c r="NO31" i="4" s="1"/>
  <c r="OP16" i="4"/>
  <c r="OW16" i="4" s="1"/>
  <c r="OP34" i="4"/>
  <c r="OW34" i="4" s="1"/>
  <c r="OP32" i="4"/>
  <c r="OW32" i="4" s="1"/>
  <c r="JT6" i="19"/>
  <c r="JJ6" i="4"/>
  <c r="JQ6" i="4" s="1"/>
  <c r="IB5" i="4"/>
  <c r="II5" i="4" s="1"/>
  <c r="IB6" i="4"/>
  <c r="II6" i="4" s="1"/>
  <c r="IB4" i="22"/>
  <c r="II4" i="22" s="1"/>
  <c r="IB7" i="22"/>
  <c r="II7" i="22" s="1"/>
  <c r="PA4" i="21"/>
  <c r="PA5" i="21"/>
  <c r="PA6" i="21"/>
  <c r="PA10" i="21"/>
  <c r="PA7" i="21"/>
  <c r="PA11" i="21"/>
  <c r="PA9" i="21"/>
  <c r="PA8" i="21"/>
  <c r="PA20" i="21"/>
  <c r="PA13" i="21"/>
  <c r="PA16" i="21"/>
  <c r="PA21" i="21"/>
  <c r="PA32" i="21"/>
  <c r="PA15" i="21"/>
  <c r="PA12" i="21"/>
  <c r="PA23" i="21"/>
  <c r="PA14" i="21"/>
  <c r="PA17" i="21"/>
  <c r="PA18" i="21"/>
  <c r="PA19" i="21"/>
  <c r="PA27" i="21"/>
  <c r="PA25" i="21"/>
  <c r="PA31" i="21"/>
  <c r="PA28" i="21"/>
  <c r="PA33" i="21"/>
  <c r="NY4" i="21"/>
  <c r="NY5" i="21"/>
  <c r="NY6" i="21"/>
  <c r="NY10" i="21"/>
  <c r="NY7" i="21"/>
  <c r="NY11" i="21"/>
  <c r="NY9" i="21"/>
  <c r="NY8" i="21"/>
  <c r="NY20" i="21"/>
  <c r="NY13" i="21"/>
  <c r="NY16" i="21"/>
  <c r="NY21" i="21"/>
  <c r="NY32" i="21"/>
  <c r="NY15" i="21"/>
  <c r="NY12" i="21"/>
  <c r="NY23" i="21"/>
  <c r="NY14" i="21"/>
  <c r="NY17" i="21"/>
  <c r="NY18" i="21"/>
  <c r="NY19" i="21"/>
  <c r="NY27" i="21"/>
  <c r="NY25" i="21"/>
  <c r="NY31" i="21"/>
  <c r="NY28" i="21"/>
  <c r="NY33" i="21"/>
  <c r="MW4" i="21"/>
  <c r="MW5" i="21"/>
  <c r="MW6" i="21"/>
  <c r="MW10" i="21"/>
  <c r="MW7" i="21"/>
  <c r="MW11" i="21"/>
  <c r="MW9" i="21"/>
  <c r="MW8" i="21"/>
  <c r="MW20" i="21"/>
  <c r="MW13" i="21"/>
  <c r="MW16" i="21"/>
  <c r="MW21" i="21"/>
  <c r="MW32" i="21"/>
  <c r="MW15" i="21"/>
  <c r="MW12" i="21"/>
  <c r="MW23" i="21"/>
  <c r="MW14" i="21"/>
  <c r="MW17" i="21"/>
  <c r="MW18" i="21"/>
  <c r="MW19" i="21"/>
  <c r="MW27" i="21"/>
  <c r="MW25" i="21"/>
  <c r="MW31" i="21"/>
  <c r="MW28" i="21"/>
  <c r="MW33" i="21"/>
  <c r="LU4" i="21"/>
  <c r="LU5" i="21"/>
  <c r="LU6" i="21"/>
  <c r="LU10" i="21"/>
  <c r="LU7" i="21"/>
  <c r="LU11" i="21"/>
  <c r="LU9" i="21"/>
  <c r="LU8" i="21"/>
  <c r="LU20" i="21"/>
  <c r="LU13" i="21"/>
  <c r="LU16" i="21"/>
  <c r="LU21" i="21"/>
  <c r="LU32" i="21"/>
  <c r="LU15" i="21"/>
  <c r="LU12" i="21"/>
  <c r="LU23" i="21"/>
  <c r="LU14" i="21"/>
  <c r="LU17" i="21"/>
  <c r="LU18" i="21"/>
  <c r="LU19" i="21"/>
  <c r="LU27" i="21"/>
  <c r="LU25" i="21"/>
  <c r="LU31" i="21"/>
  <c r="LU28" i="21"/>
  <c r="LU33" i="21"/>
  <c r="KS4" i="21"/>
  <c r="KS5" i="21"/>
  <c r="KS6" i="21"/>
  <c r="KS10" i="21"/>
  <c r="KS7" i="21"/>
  <c r="KS11" i="21"/>
  <c r="KS9" i="21"/>
  <c r="KS8" i="21"/>
  <c r="KS20" i="21"/>
  <c r="KS13" i="21"/>
  <c r="KS16" i="21"/>
  <c r="KS21" i="21"/>
  <c r="KS32" i="21"/>
  <c r="KS15" i="21"/>
  <c r="KS12" i="21"/>
  <c r="KS23" i="21"/>
  <c r="KS14" i="21"/>
  <c r="KS17" i="21"/>
  <c r="KS18" i="21"/>
  <c r="KS19" i="21"/>
  <c r="KS27" i="21"/>
  <c r="KS25" i="21"/>
  <c r="KS31" i="21"/>
  <c r="KS28" i="21"/>
  <c r="KS33" i="21"/>
  <c r="JQ4" i="21"/>
  <c r="JQ5" i="21"/>
  <c r="JQ6" i="21"/>
  <c r="JQ10" i="21"/>
  <c r="JQ7" i="21"/>
  <c r="JQ11" i="21"/>
  <c r="JQ9" i="21"/>
  <c r="JQ8" i="21"/>
  <c r="JQ20" i="21"/>
  <c r="JQ13" i="21"/>
  <c r="JQ16" i="21"/>
  <c r="JQ21" i="21"/>
  <c r="JQ32" i="21"/>
  <c r="JQ15" i="21"/>
  <c r="JQ12" i="21"/>
  <c r="JQ23" i="21"/>
  <c r="JQ14" i="21"/>
  <c r="JQ17" i="21"/>
  <c r="JQ18" i="21"/>
  <c r="JQ19" i="21"/>
  <c r="JQ27" i="21"/>
  <c r="JQ25" i="21"/>
  <c r="JQ31" i="21"/>
  <c r="JQ28" i="21"/>
  <c r="JQ33" i="21"/>
  <c r="IO4" i="21"/>
  <c r="IO5" i="21"/>
  <c r="IO6" i="21"/>
  <c r="IO10" i="21"/>
  <c r="IO7" i="21"/>
  <c r="IO11" i="21"/>
  <c r="IO9" i="21"/>
  <c r="IO8" i="21"/>
  <c r="IO20" i="21"/>
  <c r="IO13" i="21"/>
  <c r="IO16" i="21"/>
  <c r="IO21" i="21"/>
  <c r="IO32" i="21"/>
  <c r="IO15" i="21"/>
  <c r="IO12" i="21"/>
  <c r="IO23" i="21"/>
  <c r="IO14" i="21"/>
  <c r="IO17" i="21"/>
  <c r="IO18" i="21"/>
  <c r="IO19" i="21"/>
  <c r="IO27" i="21"/>
  <c r="IO25" i="21"/>
  <c r="IO31" i="21"/>
  <c r="IO28" i="21"/>
  <c r="IO33" i="21"/>
  <c r="HM4" i="21"/>
  <c r="HM5" i="21"/>
  <c r="HM6" i="21"/>
  <c r="HM10" i="21"/>
  <c r="HM7" i="21"/>
  <c r="HM11" i="21"/>
  <c r="HM9" i="21"/>
  <c r="HM8" i="21"/>
  <c r="HM20" i="21"/>
  <c r="HM13" i="21"/>
  <c r="HM16" i="21"/>
  <c r="HM21" i="21"/>
  <c r="HM32" i="21"/>
  <c r="HM15" i="21"/>
  <c r="HM12" i="21"/>
  <c r="HM23" i="21"/>
  <c r="HM14" i="21"/>
  <c r="HM17" i="21"/>
  <c r="HM18" i="21"/>
  <c r="HM19" i="21"/>
  <c r="HM27" i="21"/>
  <c r="HM25" i="21"/>
  <c r="HM31" i="21"/>
  <c r="HM28" i="21"/>
  <c r="HM33" i="21"/>
  <c r="GK4" i="21"/>
  <c r="GK5" i="21"/>
  <c r="GK6" i="21"/>
  <c r="GK10" i="21"/>
  <c r="GK7" i="21"/>
  <c r="GK11" i="21"/>
  <c r="GK9" i="21"/>
  <c r="GK8" i="21"/>
  <c r="GK20" i="21"/>
  <c r="GK13" i="21"/>
  <c r="GK16" i="21"/>
  <c r="GK21" i="21"/>
  <c r="GK32" i="21"/>
  <c r="GK15" i="21"/>
  <c r="GK12" i="21"/>
  <c r="GK23" i="21"/>
  <c r="GK14" i="21"/>
  <c r="GK17" i="21"/>
  <c r="GK18" i="21"/>
  <c r="GK19" i="21"/>
  <c r="GK27" i="21"/>
  <c r="GK25" i="21"/>
  <c r="GK31" i="21"/>
  <c r="GK28" i="21"/>
  <c r="GK33" i="21"/>
  <c r="FI4" i="21"/>
  <c r="FI5" i="21"/>
  <c r="FI6" i="21"/>
  <c r="FI10" i="21"/>
  <c r="FI7" i="21"/>
  <c r="FI11" i="21"/>
  <c r="FI9" i="21"/>
  <c r="FI8" i="21"/>
  <c r="FI20" i="21"/>
  <c r="FI13" i="21"/>
  <c r="FI16" i="21"/>
  <c r="FI21" i="21"/>
  <c r="FI32" i="21"/>
  <c r="FI15" i="21"/>
  <c r="FI12" i="21"/>
  <c r="FI23" i="21"/>
  <c r="FI14" i="21"/>
  <c r="FI17" i="21"/>
  <c r="FI18" i="21"/>
  <c r="FI19" i="21"/>
  <c r="FI27" i="21"/>
  <c r="FI25" i="21"/>
  <c r="FI31" i="21"/>
  <c r="FI28" i="21"/>
  <c r="FI33" i="21"/>
  <c r="EG4" i="21"/>
  <c r="EG5" i="21"/>
  <c r="EG6" i="21"/>
  <c r="EG10" i="21"/>
  <c r="EG7" i="21"/>
  <c r="EG11" i="21"/>
  <c r="EG9" i="21"/>
  <c r="EG8" i="21"/>
  <c r="EG20" i="21"/>
  <c r="EG13" i="21"/>
  <c r="EG16" i="21"/>
  <c r="EG21" i="21"/>
  <c r="EG32" i="21"/>
  <c r="EG15" i="21"/>
  <c r="EG12" i="21"/>
  <c r="EG23" i="21"/>
  <c r="EG14" i="21"/>
  <c r="EG17" i="21"/>
  <c r="EG18" i="21"/>
  <c r="EG19" i="21"/>
  <c r="EG27" i="21"/>
  <c r="EG25" i="21"/>
  <c r="EG31" i="21"/>
  <c r="EG28" i="21"/>
  <c r="EG33" i="21"/>
  <c r="PA4" i="19"/>
  <c r="PA5" i="19"/>
  <c r="PA7" i="19"/>
  <c r="PA6" i="19"/>
  <c r="PA11" i="19"/>
  <c r="PA10" i="19"/>
  <c r="PA9" i="19"/>
  <c r="PA8" i="19"/>
  <c r="PA12" i="19"/>
  <c r="PA23" i="19"/>
  <c r="PA22" i="19"/>
  <c r="PA13" i="19"/>
  <c r="PA14" i="19"/>
  <c r="PA15" i="19"/>
  <c r="PA20" i="19"/>
  <c r="PA26" i="19"/>
  <c r="PA17" i="19"/>
  <c r="PA19" i="19"/>
  <c r="PA16" i="19"/>
  <c r="PA28" i="19"/>
  <c r="PA21" i="19"/>
  <c r="PA27" i="19"/>
  <c r="PA25" i="19"/>
  <c r="PA29" i="19"/>
  <c r="PA24" i="19"/>
  <c r="PA18" i="19"/>
  <c r="PA30" i="19"/>
  <c r="PA31" i="19"/>
  <c r="PA35" i="19"/>
  <c r="PA32" i="19"/>
  <c r="PA33" i="19"/>
  <c r="NY4" i="19"/>
  <c r="NY5" i="19"/>
  <c r="NY7" i="19"/>
  <c r="NY6" i="19"/>
  <c r="NY11" i="19"/>
  <c r="NY10" i="19"/>
  <c r="NY9" i="19"/>
  <c r="NY8" i="19"/>
  <c r="NY12" i="19"/>
  <c r="NY23" i="19"/>
  <c r="NY22" i="19"/>
  <c r="NY13" i="19"/>
  <c r="NY14" i="19"/>
  <c r="NY15" i="19"/>
  <c r="NY20" i="19"/>
  <c r="NY26" i="19"/>
  <c r="NY17" i="19"/>
  <c r="NY19" i="19"/>
  <c r="NY16" i="19"/>
  <c r="NY28" i="19"/>
  <c r="NY21" i="19"/>
  <c r="NY27" i="19"/>
  <c r="NY25" i="19"/>
  <c r="NY29" i="19"/>
  <c r="NY24" i="19"/>
  <c r="NY18" i="19"/>
  <c r="NY30" i="19"/>
  <c r="NY31" i="19"/>
  <c r="NY35" i="19"/>
  <c r="NY32" i="19"/>
  <c r="NY33" i="19"/>
  <c r="MW4" i="19"/>
  <c r="MW5" i="19"/>
  <c r="MW7" i="19"/>
  <c r="MW6" i="19"/>
  <c r="MW11" i="19"/>
  <c r="MW10" i="19"/>
  <c r="MW9" i="19"/>
  <c r="MW8" i="19"/>
  <c r="MW12" i="19"/>
  <c r="MW23" i="19"/>
  <c r="MW22" i="19"/>
  <c r="MW13" i="19"/>
  <c r="MW14" i="19"/>
  <c r="MW15" i="19"/>
  <c r="MW20" i="19"/>
  <c r="MW26" i="19"/>
  <c r="MW17" i="19"/>
  <c r="MW19" i="19"/>
  <c r="MW16" i="19"/>
  <c r="MW28" i="19"/>
  <c r="MW21" i="19"/>
  <c r="MW27" i="19"/>
  <c r="MW25" i="19"/>
  <c r="MW29" i="19"/>
  <c r="MW24" i="19"/>
  <c r="MW18" i="19"/>
  <c r="MW30" i="19"/>
  <c r="MW31" i="19"/>
  <c r="MW35" i="19"/>
  <c r="MW32" i="19"/>
  <c r="MW33" i="19"/>
  <c r="KS4" i="19"/>
  <c r="KS5" i="19"/>
  <c r="KS7" i="19"/>
  <c r="KS6" i="19"/>
  <c r="KS11" i="19"/>
  <c r="KS10" i="19"/>
  <c r="KS9" i="19"/>
  <c r="KS8" i="19"/>
  <c r="KS12" i="19"/>
  <c r="KS23" i="19"/>
  <c r="KS22" i="19"/>
  <c r="KS13" i="19"/>
  <c r="KS14" i="19"/>
  <c r="KS15" i="19"/>
  <c r="KS20" i="19"/>
  <c r="KS26" i="19"/>
  <c r="KS17" i="19"/>
  <c r="KS19" i="19"/>
  <c r="KS16" i="19"/>
  <c r="KS28" i="19"/>
  <c r="KS21" i="19"/>
  <c r="KS27" i="19"/>
  <c r="KS25" i="19"/>
  <c r="KS29" i="19"/>
  <c r="KS24" i="19"/>
  <c r="KS18" i="19"/>
  <c r="KS30" i="19"/>
  <c r="KS31" i="19"/>
  <c r="KS35" i="19"/>
  <c r="KS32" i="19"/>
  <c r="KS33" i="19"/>
  <c r="JQ4" i="19"/>
  <c r="JQ5" i="19"/>
  <c r="JQ7" i="19"/>
  <c r="JQ6" i="19"/>
  <c r="JQ11" i="19"/>
  <c r="JQ10" i="19"/>
  <c r="JQ9" i="19"/>
  <c r="JQ8" i="19"/>
  <c r="JQ12" i="19"/>
  <c r="JQ23" i="19"/>
  <c r="JQ22" i="19"/>
  <c r="JQ13" i="19"/>
  <c r="JQ14" i="19"/>
  <c r="JQ15" i="19"/>
  <c r="JQ20" i="19"/>
  <c r="JQ26" i="19"/>
  <c r="JQ17" i="19"/>
  <c r="JQ19" i="19"/>
  <c r="JQ16" i="19"/>
  <c r="JQ28" i="19"/>
  <c r="JQ21" i="19"/>
  <c r="JQ27" i="19"/>
  <c r="JQ25" i="19"/>
  <c r="JQ29" i="19"/>
  <c r="JQ24" i="19"/>
  <c r="JQ18" i="19"/>
  <c r="JQ30" i="19"/>
  <c r="JQ31" i="19"/>
  <c r="JQ35" i="19"/>
  <c r="JQ32" i="19"/>
  <c r="JQ33" i="19"/>
  <c r="HM4" i="19"/>
  <c r="HM5" i="19"/>
  <c r="HM7" i="19"/>
  <c r="HM6" i="19"/>
  <c r="HM11" i="19"/>
  <c r="HM10" i="19"/>
  <c r="HM9" i="19"/>
  <c r="HM8" i="19"/>
  <c r="HM12" i="19"/>
  <c r="HM23" i="19"/>
  <c r="HM22" i="19"/>
  <c r="HM13" i="19"/>
  <c r="HM14" i="19"/>
  <c r="HM15" i="19"/>
  <c r="HM20" i="19"/>
  <c r="HM26" i="19"/>
  <c r="HM17" i="19"/>
  <c r="HM19" i="19"/>
  <c r="HM16" i="19"/>
  <c r="HM28" i="19"/>
  <c r="HM21" i="19"/>
  <c r="HM27" i="19"/>
  <c r="HM25" i="19"/>
  <c r="HM29" i="19"/>
  <c r="HM24" i="19"/>
  <c r="HM18" i="19"/>
  <c r="HM30" i="19"/>
  <c r="HM31" i="19"/>
  <c r="HM35" i="19"/>
  <c r="HM32" i="19"/>
  <c r="HM33" i="19"/>
  <c r="FI4" i="19"/>
  <c r="FI5" i="19"/>
  <c r="FI7" i="19"/>
  <c r="FI6" i="19"/>
  <c r="FI11" i="19"/>
  <c r="FI10" i="19"/>
  <c r="FI9" i="19"/>
  <c r="FI8" i="19"/>
  <c r="FI12" i="19"/>
  <c r="FI23" i="19"/>
  <c r="FI22" i="19"/>
  <c r="FI13" i="19"/>
  <c r="FI14" i="19"/>
  <c r="FI15" i="19"/>
  <c r="FI20" i="19"/>
  <c r="FI26" i="19"/>
  <c r="FI17" i="19"/>
  <c r="FI19" i="19"/>
  <c r="FI16" i="19"/>
  <c r="FI28" i="19"/>
  <c r="FI21" i="19"/>
  <c r="FI27" i="19"/>
  <c r="FI25" i="19"/>
  <c r="FI29" i="19"/>
  <c r="FI24" i="19"/>
  <c r="FI18" i="19"/>
  <c r="FI30" i="19"/>
  <c r="FI31" i="19"/>
  <c r="FI35" i="19"/>
  <c r="FI32" i="19"/>
  <c r="FI33" i="19"/>
  <c r="EG4" i="19"/>
  <c r="EG5" i="19"/>
  <c r="EG7" i="19"/>
  <c r="EG6" i="19"/>
  <c r="EG11" i="19"/>
  <c r="EG10" i="19"/>
  <c r="EG9" i="19"/>
  <c r="EG8" i="19"/>
  <c r="EG12" i="19"/>
  <c r="EG23" i="19"/>
  <c r="EG22" i="19"/>
  <c r="EG13" i="19"/>
  <c r="EG14" i="19"/>
  <c r="EG15" i="19"/>
  <c r="EG20" i="19"/>
  <c r="EG26" i="19"/>
  <c r="EG17" i="19"/>
  <c r="EG19" i="19"/>
  <c r="EG16" i="19"/>
  <c r="EG28" i="19"/>
  <c r="EG21" i="19"/>
  <c r="EG27" i="19"/>
  <c r="EG25" i="19"/>
  <c r="EG29" i="19"/>
  <c r="EG24" i="19"/>
  <c r="EG18" i="19"/>
  <c r="EG30" i="19"/>
  <c r="EG31" i="19"/>
  <c r="EG35" i="19"/>
  <c r="EG32" i="19"/>
  <c r="EG33" i="19"/>
  <c r="QC17" i="21"/>
  <c r="RG32" i="19"/>
  <c r="EG15" i="27"/>
  <c r="NY19" i="27"/>
  <c r="JQ19" i="27"/>
  <c r="FI19" i="27"/>
  <c r="FI12" i="27"/>
  <c r="PA20" i="27"/>
  <c r="HM24" i="27"/>
  <c r="QC19" i="27"/>
  <c r="LU19" i="27"/>
  <c r="HM19" i="27"/>
  <c r="GK20" i="27"/>
  <c r="LU24" i="27"/>
  <c r="KS20" i="27"/>
  <c r="P21" i="21"/>
  <c r="Q21" i="21" s="1"/>
  <c r="P12" i="21"/>
  <c r="DG12" i="21" s="1"/>
  <c r="QF16" i="19"/>
  <c r="RG16" i="19"/>
  <c r="RB16" i="19"/>
  <c r="GK24" i="27"/>
  <c r="QC12" i="27"/>
  <c r="LU12" i="27"/>
  <c r="QF15" i="27"/>
  <c r="HP15" i="27"/>
  <c r="RB19" i="27"/>
  <c r="HM12" i="27"/>
  <c r="EG12" i="27"/>
  <c r="FI17" i="27"/>
  <c r="FL13" i="26"/>
  <c r="P16" i="26"/>
  <c r="Q16" i="26" s="1"/>
  <c r="SN22" i="4"/>
  <c r="SU22" i="4" s="1"/>
  <c r="CW25" i="22"/>
  <c r="DA25" i="22" s="1"/>
  <c r="CW18" i="22"/>
  <c r="DA18" i="22" s="1"/>
  <c r="QC28" i="21"/>
  <c r="RG33" i="21"/>
  <c r="R14" i="21"/>
  <c r="DH14" i="21" s="1"/>
  <c r="RB27" i="21"/>
  <c r="QC14" i="21"/>
  <c r="QC33" i="19"/>
  <c r="R16" i="19"/>
  <c r="S16" i="19" s="1"/>
  <c r="DB32" i="19"/>
  <c r="RG33" i="19"/>
  <c r="RB33" i="19"/>
  <c r="PA24" i="27"/>
  <c r="MW18" i="27"/>
  <c r="EG18" i="27"/>
  <c r="GK12" i="27"/>
  <c r="R17" i="27"/>
  <c r="S17" i="27" s="1"/>
  <c r="EJ17" i="27"/>
  <c r="MW12" i="27"/>
  <c r="KV12" i="27"/>
  <c r="IO12" i="27"/>
  <c r="JQ17" i="27"/>
  <c r="KS18" i="27"/>
  <c r="QF17" i="27"/>
  <c r="QF12" i="27"/>
  <c r="MZ24" i="27"/>
  <c r="EG24" i="27"/>
  <c r="PA18" i="27"/>
  <c r="KV18" i="27"/>
  <c r="JT12" i="27"/>
  <c r="EG19" i="27"/>
  <c r="IR17" i="27"/>
  <c r="KS24" i="27"/>
  <c r="R23" i="27"/>
  <c r="DH23" i="27" s="1"/>
  <c r="RB18" i="27"/>
  <c r="MW15" i="27"/>
  <c r="IO15" i="27"/>
  <c r="NY12" i="27"/>
  <c r="EG17" i="27"/>
  <c r="OB17" i="27"/>
  <c r="HP17" i="27"/>
  <c r="NY18" i="27"/>
  <c r="NY15" i="27"/>
  <c r="JT15" i="27"/>
  <c r="PA12" i="27"/>
  <c r="KS12" i="27"/>
  <c r="HP12" i="27"/>
  <c r="PA17" i="27"/>
  <c r="KV17" i="27"/>
  <c r="QC13" i="26"/>
  <c r="LU13" i="26"/>
  <c r="RG18" i="26"/>
  <c r="FL18" i="26"/>
  <c r="PD13" i="26"/>
  <c r="HM13" i="26"/>
  <c r="RG16" i="26"/>
  <c r="RE16" i="26"/>
  <c r="EG13" i="26"/>
  <c r="OB13" i="26"/>
  <c r="GN13" i="26"/>
  <c r="DE19" i="26"/>
  <c r="EJ13" i="26"/>
  <c r="CW27" i="4"/>
  <c r="DA27" i="4" s="1"/>
  <c r="SN23" i="4"/>
  <c r="SU23" i="4" s="1"/>
  <c r="SN24" i="4"/>
  <c r="SU24" i="4" s="1"/>
  <c r="SN37" i="4"/>
  <c r="SU37" i="4" s="1"/>
  <c r="QF12" i="21"/>
  <c r="N12" i="21"/>
  <c r="O12" i="21" s="1"/>
  <c r="R21" i="21"/>
  <c r="DH21" i="21" s="1"/>
  <c r="RD15" i="21"/>
  <c r="QC15" i="21"/>
  <c r="R15" i="21"/>
  <c r="DH15" i="21" s="1"/>
  <c r="RG21" i="21"/>
  <c r="RB21" i="21"/>
  <c r="RD28" i="21"/>
  <c r="P28" i="21"/>
  <c r="Q28" i="21" s="1"/>
  <c r="RG14" i="21"/>
  <c r="RB14" i="21"/>
  <c r="QF17" i="21"/>
  <c r="P33" i="21"/>
  <c r="DG33" i="21" s="1"/>
  <c r="QF27" i="21"/>
  <c r="RG17" i="21"/>
  <c r="RB17" i="21"/>
  <c r="RD33" i="21"/>
  <c r="QF33" i="19"/>
  <c r="RH32" i="19"/>
  <c r="L32" i="19"/>
  <c r="M32" i="19" s="1"/>
  <c r="R32" i="19"/>
  <c r="DH32" i="19" s="1"/>
  <c r="GK18" i="27"/>
  <c r="NY20" i="27"/>
  <c r="JQ20" i="27"/>
  <c r="FI20" i="27"/>
  <c r="IO24" i="27"/>
  <c r="P24" i="27"/>
  <c r="DG24" i="27" s="1"/>
  <c r="MZ15" i="27"/>
  <c r="KS15" i="27"/>
  <c r="FI15" i="27"/>
  <c r="PA19" i="27"/>
  <c r="KS19" i="27"/>
  <c r="GK19" i="27"/>
  <c r="LX12" i="27"/>
  <c r="RG17" i="27"/>
  <c r="RB17" i="27"/>
  <c r="FL17" i="27"/>
  <c r="RG23" i="27"/>
  <c r="RB23" i="27"/>
  <c r="HM18" i="27"/>
  <c r="RD15" i="27"/>
  <c r="OB15" i="27"/>
  <c r="LX15" i="27"/>
  <c r="GK15" i="27"/>
  <c r="MZ12" i="27"/>
  <c r="EJ12" i="27"/>
  <c r="QC17" i="27"/>
  <c r="GK17" i="27"/>
  <c r="QC23" i="27"/>
  <c r="PA15" i="27"/>
  <c r="RG20" i="27"/>
  <c r="EJ24" i="27"/>
  <c r="IR18" i="27"/>
  <c r="RE15" i="27"/>
  <c r="EJ15" i="27"/>
  <c r="N19" i="27"/>
  <c r="OB12" i="27"/>
  <c r="FL12" i="27"/>
  <c r="LX17" i="27"/>
  <c r="QC24" i="27"/>
  <c r="KV24" i="27"/>
  <c r="IO18" i="27"/>
  <c r="PD15" i="27"/>
  <c r="FL15" i="27"/>
  <c r="PD12" i="27"/>
  <c r="GN12" i="27"/>
  <c r="MW17" i="27"/>
  <c r="JT17" i="27"/>
  <c r="HM17" i="27"/>
  <c r="LU23" i="27"/>
  <c r="RD18" i="27"/>
  <c r="RD24" i="27"/>
  <c r="MZ17" i="27"/>
  <c r="PA23" i="27"/>
  <c r="KS23" i="27"/>
  <c r="GK23" i="27"/>
  <c r="JQ18" i="27"/>
  <c r="FI18" i="27"/>
  <c r="GN15" i="27"/>
  <c r="IR12" i="27"/>
  <c r="N12" i="27"/>
  <c r="OB24" i="27"/>
  <c r="FL24" i="27"/>
  <c r="NY23" i="27"/>
  <c r="JQ23" i="27"/>
  <c r="FI23" i="27"/>
  <c r="LX18" i="27"/>
  <c r="L18" i="27"/>
  <c r="M18" i="27" s="1"/>
  <c r="RC15" i="27"/>
  <c r="RF15" i="27" s="1"/>
  <c r="LU15" i="27"/>
  <c r="IR15" i="27"/>
  <c r="PD24" i="27"/>
  <c r="GN24" i="27"/>
  <c r="MZ18" i="27"/>
  <c r="EJ18" i="27"/>
  <c r="RG15" i="27"/>
  <c r="RH19" i="27"/>
  <c r="IO17" i="27"/>
  <c r="QF24" i="27"/>
  <c r="HP24" i="27"/>
  <c r="R24" i="27"/>
  <c r="DH24" i="27" s="1"/>
  <c r="OB18" i="27"/>
  <c r="FL18" i="27"/>
  <c r="R18" i="27"/>
  <c r="DH18" i="27" s="1"/>
  <c r="KV15" i="27"/>
  <c r="P15" i="27"/>
  <c r="Q15" i="27" s="1"/>
  <c r="RC12" i="27"/>
  <c r="RB20" i="27"/>
  <c r="IR24" i="27"/>
  <c r="RH18" i="27"/>
  <c r="PD18" i="27"/>
  <c r="GN18" i="27"/>
  <c r="I15" i="27"/>
  <c r="RG19" i="27"/>
  <c r="PD17" i="27"/>
  <c r="KS17" i="27"/>
  <c r="GN17" i="27"/>
  <c r="JT24" i="27"/>
  <c r="HM23" i="27"/>
  <c r="DB23" i="27"/>
  <c r="QF18" i="27"/>
  <c r="HP18" i="27"/>
  <c r="DE18" i="27"/>
  <c r="QC15" i="27"/>
  <c r="HM15" i="27"/>
  <c r="LU17" i="27"/>
  <c r="LX24" i="27"/>
  <c r="MW23" i="27"/>
  <c r="IO23" i="27"/>
  <c r="EG23" i="27"/>
  <c r="RE18" i="27"/>
  <c r="JT18" i="27"/>
  <c r="JQ15" i="27"/>
  <c r="NY17" i="27"/>
  <c r="DB17" i="27"/>
  <c r="MZ13" i="26"/>
  <c r="MZ19" i="26"/>
  <c r="EJ19" i="26"/>
  <c r="MW13" i="26"/>
  <c r="IO13" i="26"/>
  <c r="JT13" i="26"/>
  <c r="IR19" i="26"/>
  <c r="LX13" i="26"/>
  <c r="KV13" i="26"/>
  <c r="RD16" i="26"/>
  <c r="DB16" i="26"/>
  <c r="JQ13" i="26"/>
  <c r="RD18" i="26"/>
  <c r="OB19" i="26"/>
  <c r="JT19" i="26"/>
  <c r="FL19" i="26"/>
  <c r="R19" i="26"/>
  <c r="DH19" i="26" s="1"/>
  <c r="QF13" i="26"/>
  <c r="KS13" i="26"/>
  <c r="HP13" i="26"/>
  <c r="DE13" i="26"/>
  <c r="IR13" i="26"/>
  <c r="RG19" i="26"/>
  <c r="P18" i="26"/>
  <c r="Q18" i="26" s="1"/>
  <c r="NY13" i="26"/>
  <c r="FI13" i="26"/>
  <c r="IR18" i="26"/>
  <c r="PA13" i="26"/>
  <c r="GK13" i="26"/>
  <c r="CW31" i="22"/>
  <c r="DA31" i="22" s="1"/>
  <c r="CW14" i="22"/>
  <c r="DA14" i="22" s="1"/>
  <c r="CW17" i="22"/>
  <c r="DA17" i="22" s="1"/>
  <c r="CW24" i="22"/>
  <c r="DA24" i="22" s="1"/>
  <c r="CW29" i="22"/>
  <c r="DA29" i="22" s="1"/>
  <c r="L31" i="22"/>
  <c r="M31" i="22" s="1"/>
  <c r="CW37" i="4"/>
  <c r="DA37" i="4" s="1"/>
  <c r="TQ14" i="4"/>
  <c r="TQ22" i="4"/>
  <c r="CW14" i="4"/>
  <c r="DA14" i="4" s="1"/>
  <c r="TQ24" i="4"/>
  <c r="TU22" i="4"/>
  <c r="I22" i="4"/>
  <c r="TU30" i="4"/>
  <c r="SN30" i="4"/>
  <c r="SU30" i="4" s="1"/>
  <c r="TN27" i="4"/>
  <c r="TN30" i="4"/>
  <c r="CW30" i="4"/>
  <c r="DA30" i="4" s="1"/>
  <c r="SN14" i="4"/>
  <c r="SU14" i="4" s="1"/>
  <c r="SN27" i="4"/>
  <c r="SU27" i="4" s="1"/>
  <c r="TQ30" i="4"/>
  <c r="CW31" i="4"/>
  <c r="DA31" i="4" s="1"/>
  <c r="N24" i="4"/>
  <c r="O24" i="4" s="1"/>
  <c r="SN18" i="22"/>
  <c r="SU18" i="22" s="1"/>
  <c r="SN14" i="22"/>
  <c r="SU14" i="22" s="1"/>
  <c r="SN27" i="22"/>
  <c r="SU27" i="22" s="1"/>
  <c r="SN29" i="22"/>
  <c r="SU29" i="22" s="1"/>
  <c r="SN17" i="22"/>
  <c r="SU17" i="22" s="1"/>
  <c r="R17" i="22"/>
  <c r="S17" i="22" s="1"/>
  <c r="N27" i="21"/>
  <c r="O27" i="21" s="1"/>
  <c r="DB33" i="21"/>
  <c r="R33" i="21"/>
  <c r="S33" i="21" s="1"/>
  <c r="R25" i="21"/>
  <c r="S25" i="21" s="1"/>
  <c r="L12" i="21"/>
  <c r="M12" i="21" s="1"/>
  <c r="DE25" i="21"/>
  <c r="DE12" i="21"/>
  <c r="RG27" i="21"/>
  <c r="RG12" i="21"/>
  <c r="RG25" i="21"/>
  <c r="RB25" i="21"/>
  <c r="RD14" i="21"/>
  <c r="DB12" i="21"/>
  <c r="R17" i="21"/>
  <c r="S17" i="21" s="1"/>
  <c r="RC33" i="21"/>
  <c r="I12" i="21"/>
  <c r="DB14" i="21"/>
  <c r="RE15" i="21"/>
  <c r="P15" i="21"/>
  <c r="Q15" i="21" s="1"/>
  <c r="DB27" i="21"/>
  <c r="RC12" i="21"/>
  <c r="RB33" i="21"/>
  <c r="DB15" i="21"/>
  <c r="RE17" i="21"/>
  <c r="RH33" i="21"/>
  <c r="RB28" i="21"/>
  <c r="P25" i="21"/>
  <c r="Q25" i="21" s="1"/>
  <c r="RH21" i="21"/>
  <c r="RD17" i="21"/>
  <c r="H33" i="21"/>
  <c r="RE33" i="21"/>
  <c r="QF33" i="21"/>
  <c r="I33" i="21"/>
  <c r="DE33" i="21"/>
  <c r="N33" i="21"/>
  <c r="O33" i="21" s="1"/>
  <c r="L33" i="21"/>
  <c r="H27" i="21"/>
  <c r="QC21" i="21"/>
  <c r="DE21" i="21"/>
  <c r="I28" i="21"/>
  <c r="H14" i="21"/>
  <c r="RD21" i="21"/>
  <c r="RC21" i="21"/>
  <c r="RC17" i="21"/>
  <c r="RC27" i="21"/>
  <c r="L27" i="21"/>
  <c r="M27" i="21" s="1"/>
  <c r="RH28" i="21"/>
  <c r="RH14" i="21"/>
  <c r="RH27" i="21"/>
  <c r="DE27" i="21"/>
  <c r="I27" i="21"/>
  <c r="RG28" i="21"/>
  <c r="DE14" i="21"/>
  <c r="RC15" i="21"/>
  <c r="QF15" i="21"/>
  <c r="RD12" i="21"/>
  <c r="RH17" i="21"/>
  <c r="P17" i="21"/>
  <c r="DG17" i="21" s="1"/>
  <c r="QC27" i="21"/>
  <c r="RD25" i="21"/>
  <c r="DB17" i="21"/>
  <c r="RH25" i="21"/>
  <c r="DB25" i="21"/>
  <c r="RC14" i="21"/>
  <c r="QF14" i="21"/>
  <c r="N14" i="21"/>
  <c r="H15" i="21"/>
  <c r="N21" i="21"/>
  <c r="O21" i="21" s="1"/>
  <c r="RE12" i="21"/>
  <c r="RE28" i="21"/>
  <c r="P14" i="21"/>
  <c r="Q14" i="21" s="1"/>
  <c r="L21" i="21"/>
  <c r="M21" i="21" s="1"/>
  <c r="QF28" i="21"/>
  <c r="DB28" i="21"/>
  <c r="R28" i="21"/>
  <c r="DH28" i="21" s="1"/>
  <c r="QC25" i="21"/>
  <c r="L25" i="21"/>
  <c r="M25" i="21" s="1"/>
  <c r="RE14" i="21"/>
  <c r="L14" i="21"/>
  <c r="M14" i="21" s="1"/>
  <c r="RG15" i="21"/>
  <c r="RB15" i="21"/>
  <c r="I15" i="21"/>
  <c r="H12" i="21"/>
  <c r="H17" i="21"/>
  <c r="RD27" i="21"/>
  <c r="RE27" i="21"/>
  <c r="P27" i="21"/>
  <c r="DG27" i="21" s="1"/>
  <c r="RC28" i="21"/>
  <c r="H25" i="21"/>
  <c r="RH15" i="21"/>
  <c r="DB21" i="21"/>
  <c r="RB12" i="21"/>
  <c r="QC12" i="21"/>
  <c r="I17" i="21"/>
  <c r="DE28" i="21"/>
  <c r="N28" i="21"/>
  <c r="O28" i="21" s="1"/>
  <c r="RE25" i="21"/>
  <c r="QF25" i="21"/>
  <c r="I25" i="21"/>
  <c r="R27" i="21"/>
  <c r="DE15" i="21"/>
  <c r="N15" i="21"/>
  <c r="O15" i="21" s="1"/>
  <c r="RE21" i="21"/>
  <c r="QF21" i="21"/>
  <c r="I21" i="21"/>
  <c r="RH12" i="21"/>
  <c r="L28" i="21"/>
  <c r="RC25" i="21"/>
  <c r="H21" i="21"/>
  <c r="DE17" i="21"/>
  <c r="N17" i="21"/>
  <c r="O17" i="21" s="1"/>
  <c r="N25" i="21"/>
  <c r="O25" i="21" s="1"/>
  <c r="I14" i="21"/>
  <c r="L15" i="21"/>
  <c r="R12" i="21"/>
  <c r="H28" i="21"/>
  <c r="L17" i="21"/>
  <c r="DB33" i="19"/>
  <c r="DB16" i="19"/>
  <c r="RE33" i="19"/>
  <c r="RE16" i="19"/>
  <c r="RD33" i="19"/>
  <c r="N32" i="19"/>
  <c r="O32" i="19" s="1"/>
  <c r="RH16" i="19"/>
  <c r="QC16" i="19"/>
  <c r="RC33" i="19"/>
  <c r="I33" i="19"/>
  <c r="R33" i="19"/>
  <c r="S33" i="19" s="1"/>
  <c r="QC32" i="19"/>
  <c r="P32" i="19"/>
  <c r="Q32" i="19" s="1"/>
  <c r="RD16" i="19"/>
  <c r="P16" i="19"/>
  <c r="Q16" i="19" s="1"/>
  <c r="RD32" i="19"/>
  <c r="RC32" i="19"/>
  <c r="DE32" i="19"/>
  <c r="P33" i="19"/>
  <c r="DG33" i="19" s="1"/>
  <c r="RB32" i="19"/>
  <c r="RC16" i="19"/>
  <c r="I16" i="19"/>
  <c r="H16" i="19"/>
  <c r="H33" i="19"/>
  <c r="DE33" i="19"/>
  <c r="N33" i="19"/>
  <c r="RE32" i="19"/>
  <c r="QF32" i="19"/>
  <c r="I32" i="19"/>
  <c r="H32" i="19"/>
  <c r="DE16" i="19"/>
  <c r="N16" i="19"/>
  <c r="RH33" i="19"/>
  <c r="L33" i="19"/>
  <c r="L16" i="19"/>
  <c r="RG24" i="27"/>
  <c r="RH24" i="27"/>
  <c r="DB20" i="27"/>
  <c r="P19" i="27"/>
  <c r="Q19" i="27" s="1"/>
  <c r="H12" i="27"/>
  <c r="RH17" i="27"/>
  <c r="RD19" i="27"/>
  <c r="RC19" i="27"/>
  <c r="I19" i="27"/>
  <c r="DB12" i="27"/>
  <c r="RC23" i="27"/>
  <c r="H19" i="27"/>
  <c r="P20" i="27"/>
  <c r="DG20" i="27" s="1"/>
  <c r="P18" i="27"/>
  <c r="Q18" i="27" s="1"/>
  <c r="I12" i="27"/>
  <c r="RE17" i="27"/>
  <c r="N20" i="27"/>
  <c r="O20" i="27" s="1"/>
  <c r="I18" i="27"/>
  <c r="DE19" i="27"/>
  <c r="R19" i="27"/>
  <c r="DE12" i="27"/>
  <c r="I24" i="27"/>
  <c r="RC18" i="27"/>
  <c r="RH20" i="27"/>
  <c r="H20" i="27"/>
  <c r="RH23" i="27"/>
  <c r="H18" i="27"/>
  <c r="RB15" i="27"/>
  <c r="L19" i="27"/>
  <c r="M19" i="27" s="1"/>
  <c r="RG12" i="27"/>
  <c r="RE12" i="27"/>
  <c r="RC17" i="27"/>
  <c r="P17" i="27"/>
  <c r="Q17" i="27" s="1"/>
  <c r="RD23" i="27"/>
  <c r="RD20" i="27"/>
  <c r="RC20" i="27"/>
  <c r="DE20" i="27"/>
  <c r="RC24" i="27"/>
  <c r="DB24" i="27"/>
  <c r="H24" i="27"/>
  <c r="DB18" i="27"/>
  <c r="N18" i="27"/>
  <c r="DB19" i="27"/>
  <c r="RH12" i="27"/>
  <c r="P12" i="27"/>
  <c r="DG12" i="27" s="1"/>
  <c r="I20" i="27"/>
  <c r="L20" i="27"/>
  <c r="M20" i="27" s="1"/>
  <c r="RE24" i="27"/>
  <c r="DE23" i="27"/>
  <c r="RG18" i="27"/>
  <c r="DB15" i="27"/>
  <c r="R15" i="27"/>
  <c r="DH15" i="27" s="1"/>
  <c r="RD12" i="27"/>
  <c r="RD17" i="27"/>
  <c r="H23" i="27"/>
  <c r="L23" i="27"/>
  <c r="M23" i="27" s="1"/>
  <c r="I17" i="27"/>
  <c r="H15" i="27"/>
  <c r="RB12" i="27"/>
  <c r="RB24" i="27"/>
  <c r="DE24" i="27"/>
  <c r="N24" i="27"/>
  <c r="O24" i="27" s="1"/>
  <c r="RE23" i="27"/>
  <c r="QF23" i="27"/>
  <c r="PD23" i="27"/>
  <c r="OB23" i="27"/>
  <c r="MZ23" i="27"/>
  <c r="LX23" i="27"/>
  <c r="KV23" i="27"/>
  <c r="JT23" i="27"/>
  <c r="IR23" i="27"/>
  <c r="HP23" i="27"/>
  <c r="GN23" i="27"/>
  <c r="FL23" i="27"/>
  <c r="EJ23" i="27"/>
  <c r="I23" i="27"/>
  <c r="H17" i="27"/>
  <c r="R20" i="27"/>
  <c r="P23" i="27"/>
  <c r="DE15" i="27"/>
  <c r="N15" i="27"/>
  <c r="O15" i="27" s="1"/>
  <c r="RE19" i="27"/>
  <c r="QF19" i="27"/>
  <c r="PD19" i="27"/>
  <c r="OB19" i="27"/>
  <c r="MZ19" i="27"/>
  <c r="LX19" i="27"/>
  <c r="KV19" i="27"/>
  <c r="JT19" i="27"/>
  <c r="IR19" i="27"/>
  <c r="HP19" i="27"/>
  <c r="GN19" i="27"/>
  <c r="FL19" i="27"/>
  <c r="EJ19" i="27"/>
  <c r="L12" i="27"/>
  <c r="RE20" i="27"/>
  <c r="QF20" i="27"/>
  <c r="PD20" i="27"/>
  <c r="OB20" i="27"/>
  <c r="MZ20" i="27"/>
  <c r="LX20" i="27"/>
  <c r="KV20" i="27"/>
  <c r="JT20" i="27"/>
  <c r="IR20" i="27"/>
  <c r="HP20" i="27"/>
  <c r="GN20" i="27"/>
  <c r="FL20" i="27"/>
  <c r="EJ20" i="27"/>
  <c r="L24" i="27"/>
  <c r="DE17" i="27"/>
  <c r="N17" i="27"/>
  <c r="O17" i="27" s="1"/>
  <c r="N23" i="27"/>
  <c r="O23" i="27" s="1"/>
  <c r="RH15" i="27"/>
  <c r="L15" i="27"/>
  <c r="R12" i="27"/>
  <c r="L17" i="27"/>
  <c r="RB16" i="26"/>
  <c r="DB19" i="26"/>
  <c r="N19" i="26"/>
  <c r="O19" i="26" s="1"/>
  <c r="RH16" i="26"/>
  <c r="R16" i="26"/>
  <c r="DH16" i="26" s="1"/>
  <c r="R18" i="26"/>
  <c r="S18" i="26" s="1"/>
  <c r="P13" i="26"/>
  <c r="DG13" i="26" s="1"/>
  <c r="RB13" i="26"/>
  <c r="RC18" i="26"/>
  <c r="N18" i="26"/>
  <c r="RH19" i="26"/>
  <c r="RE19" i="26"/>
  <c r="QC16" i="26"/>
  <c r="LU16" i="26"/>
  <c r="HM16" i="26"/>
  <c r="RH18" i="26"/>
  <c r="PA18" i="26"/>
  <c r="KS18" i="26"/>
  <c r="GK18" i="26"/>
  <c r="H19" i="26"/>
  <c r="R13" i="26"/>
  <c r="S13" i="26" s="1"/>
  <c r="RC16" i="26"/>
  <c r="MW16" i="26"/>
  <c r="IO16" i="26"/>
  <c r="EG16" i="26"/>
  <c r="QC18" i="26"/>
  <c r="LU18" i="26"/>
  <c r="HM18" i="26"/>
  <c r="I19" i="26"/>
  <c r="L19" i="26"/>
  <c r="M19" i="26" s="1"/>
  <c r="DE18" i="26"/>
  <c r="PD19" i="26"/>
  <c r="KV19" i="26"/>
  <c r="GN19" i="26"/>
  <c r="RE13" i="26"/>
  <c r="RG13" i="26"/>
  <c r="NY16" i="26"/>
  <c r="JQ16" i="26"/>
  <c r="FI16" i="26"/>
  <c r="RB18" i="26"/>
  <c r="MW18" i="26"/>
  <c r="IO18" i="26"/>
  <c r="GN18" i="26"/>
  <c r="EG18" i="26"/>
  <c r="RH13" i="26"/>
  <c r="RC13" i="26"/>
  <c r="QF19" i="26"/>
  <c r="LX19" i="26"/>
  <c r="HP19" i="26"/>
  <c r="RD13" i="26"/>
  <c r="H13" i="26"/>
  <c r="PA16" i="26"/>
  <c r="KS16" i="26"/>
  <c r="GK16" i="26"/>
  <c r="NY18" i="26"/>
  <c r="JQ18" i="26"/>
  <c r="HP18" i="26"/>
  <c r="FI18" i="26"/>
  <c r="RD19" i="26"/>
  <c r="RC19" i="26"/>
  <c r="P19" i="26"/>
  <c r="DG19" i="26" s="1"/>
  <c r="DB13" i="26"/>
  <c r="N13" i="26"/>
  <c r="QF16" i="26"/>
  <c r="PD16" i="26"/>
  <c r="OB16" i="26"/>
  <c r="MZ16" i="26"/>
  <c r="LX16" i="26"/>
  <c r="KV16" i="26"/>
  <c r="JT16" i="26"/>
  <c r="IR16" i="26"/>
  <c r="HP16" i="26"/>
  <c r="GN16" i="26"/>
  <c r="FL16" i="26"/>
  <c r="EJ16" i="26"/>
  <c r="I16" i="26"/>
  <c r="L18" i="26"/>
  <c r="H16" i="26"/>
  <c r="DB18" i="26"/>
  <c r="RB19" i="26"/>
  <c r="QC19" i="26"/>
  <c r="PA19" i="26"/>
  <c r="NY19" i="26"/>
  <c r="MW19" i="26"/>
  <c r="LU19" i="26"/>
  <c r="KS19" i="26"/>
  <c r="JQ19" i="26"/>
  <c r="IO19" i="26"/>
  <c r="HM19" i="26"/>
  <c r="GK19" i="26"/>
  <c r="FI19" i="26"/>
  <c r="EG19" i="26"/>
  <c r="I13" i="26"/>
  <c r="DE16" i="26"/>
  <c r="N16" i="26"/>
  <c r="RE18" i="26"/>
  <c r="QF18" i="26"/>
  <c r="PD18" i="26"/>
  <c r="OB18" i="26"/>
  <c r="MZ18" i="26"/>
  <c r="LX18" i="26"/>
  <c r="KV18" i="26"/>
  <c r="JT18" i="26"/>
  <c r="EJ18" i="26"/>
  <c r="I18" i="26"/>
  <c r="H18" i="26"/>
  <c r="L16" i="26"/>
  <c r="L13" i="26"/>
  <c r="TU29" i="22"/>
  <c r="TQ17" i="22"/>
  <c r="L17" i="22"/>
  <c r="M17" i="22" s="1"/>
  <c r="CW27" i="22"/>
  <c r="DA27" i="22" s="1"/>
  <c r="TN27" i="22"/>
  <c r="TU17" i="22"/>
  <c r="I17" i="22"/>
  <c r="K17" i="22"/>
  <c r="TU31" i="22"/>
  <c r="TN14" i="22"/>
  <c r="P17" i="22"/>
  <c r="Q17" i="22" s="1"/>
  <c r="H17" i="22"/>
  <c r="N27" i="22"/>
  <c r="O27" i="22" s="1"/>
  <c r="R29" i="22"/>
  <c r="S29" i="22" s="1"/>
  <c r="TN31" i="22"/>
  <c r="N17" i="22"/>
  <c r="O17" i="22" s="1"/>
  <c r="TN17" i="22"/>
  <c r="TQ25" i="22"/>
  <c r="R14" i="22"/>
  <c r="S14" i="22" s="1"/>
  <c r="T17" i="22"/>
  <c r="U17" i="22" s="1"/>
  <c r="SN25" i="22"/>
  <c r="SU25" i="22" s="1"/>
  <c r="N14" i="22"/>
  <c r="O14" i="22" s="1"/>
  <c r="TN29" i="22"/>
  <c r="L27" i="22"/>
  <c r="M27" i="22" s="1"/>
  <c r="TQ31" i="22"/>
  <c r="TO25" i="22"/>
  <c r="P25" i="22"/>
  <c r="Q25" i="22" s="1"/>
  <c r="TU27" i="22"/>
  <c r="SN24" i="22"/>
  <c r="SU24" i="22" s="1"/>
  <c r="TQ18" i="22"/>
  <c r="TQ27" i="22"/>
  <c r="TQ24" i="22"/>
  <c r="L14" i="22"/>
  <c r="M14" i="22" s="1"/>
  <c r="H25" i="22"/>
  <c r="K29" i="22"/>
  <c r="TN24" i="22"/>
  <c r="TU14" i="22"/>
  <c r="K31" i="22"/>
  <c r="P24" i="22"/>
  <c r="T18" i="22"/>
  <c r="U18" i="22" s="1"/>
  <c r="TQ14" i="22"/>
  <c r="P18" i="22"/>
  <c r="N18" i="22"/>
  <c r="H24" i="22"/>
  <c r="TN25" i="22"/>
  <c r="I25" i="22"/>
  <c r="T27" i="22"/>
  <c r="U27" i="22" s="1"/>
  <c r="L24" i="22"/>
  <c r="I31" i="22"/>
  <c r="N31" i="22"/>
  <c r="P31" i="22"/>
  <c r="TU18" i="22"/>
  <c r="TN18" i="22"/>
  <c r="TL18" i="22"/>
  <c r="L29" i="22"/>
  <c r="P29" i="22"/>
  <c r="I29" i="22"/>
  <c r="N29" i="22"/>
  <c r="H18" i="22"/>
  <c r="I14" i="22"/>
  <c r="TU25" i="22"/>
  <c r="TU24" i="22"/>
  <c r="R24" i="22"/>
  <c r="S24" i="22" s="1"/>
  <c r="K24" i="22"/>
  <c r="T24" i="22"/>
  <c r="U24" i="22" s="1"/>
  <c r="H31" i="22"/>
  <c r="K14" i="22"/>
  <c r="TQ29" i="22"/>
  <c r="R25" i="22"/>
  <c r="S25" i="22" s="1"/>
  <c r="R31" i="22"/>
  <c r="S31" i="22" s="1"/>
  <c r="T29" i="22"/>
  <c r="U29" i="22" s="1"/>
  <c r="H27" i="22"/>
  <c r="T31" i="22"/>
  <c r="U31" i="22" s="1"/>
  <c r="P14" i="22"/>
  <c r="N24" i="22"/>
  <c r="I24" i="22"/>
  <c r="L18" i="22"/>
  <c r="N25" i="22"/>
  <c r="T25" i="22"/>
  <c r="U25" i="22" s="1"/>
  <c r="L25" i="22"/>
  <c r="R27" i="22"/>
  <c r="S27" i="22" s="1"/>
  <c r="K18" i="22"/>
  <c r="H29" i="22"/>
  <c r="K25" i="22"/>
  <c r="I27" i="22"/>
  <c r="R18" i="22"/>
  <c r="S18" i="22" s="1"/>
  <c r="K27" i="22"/>
  <c r="P27" i="22"/>
  <c r="I18" i="22"/>
  <c r="T14" i="22"/>
  <c r="U14" i="22" s="1"/>
  <c r="H14" i="22"/>
  <c r="TU31" i="4"/>
  <c r="TU19" i="4"/>
  <c r="TU37" i="4"/>
  <c r="R22" i="4"/>
  <c r="S22" i="4" s="1"/>
  <c r="L14" i="4"/>
  <c r="M14" i="4" s="1"/>
  <c r="TU24" i="4"/>
  <c r="L30" i="4"/>
  <c r="M30" i="4" s="1"/>
  <c r="R14" i="4"/>
  <c r="S14" i="4" s="1"/>
  <c r="CW19" i="4"/>
  <c r="DA19" i="4" s="1"/>
  <c r="T24" i="4"/>
  <c r="U24" i="4" s="1"/>
  <c r="TU23" i="4"/>
  <c r="R23" i="4"/>
  <c r="S23" i="4" s="1"/>
  <c r="T30" i="4"/>
  <c r="U30" i="4" s="1"/>
  <c r="TN19" i="4"/>
  <c r="CW24" i="4"/>
  <c r="DA24" i="4" s="1"/>
  <c r="I14" i="4"/>
  <c r="L27" i="4"/>
  <c r="M27" i="4" s="1"/>
  <c r="P14" i="4"/>
  <c r="I19" i="4"/>
  <c r="TQ19" i="4"/>
  <c r="TQ31" i="4"/>
  <c r="TQ27" i="4"/>
  <c r="TU14" i="4"/>
  <c r="I23" i="4"/>
  <c r="TQ23" i="4"/>
  <c r="TQ37" i="4"/>
  <c r="TN37" i="4"/>
  <c r="R31" i="4"/>
  <c r="S31" i="4" s="1"/>
  <c r="L24" i="4"/>
  <c r="M24" i="4" s="1"/>
  <c r="TN14" i="4"/>
  <c r="T31" i="4"/>
  <c r="U31" i="4" s="1"/>
  <c r="CW22" i="4"/>
  <c r="DA22" i="4" s="1"/>
  <c r="TN23" i="4"/>
  <c r="CW23" i="4"/>
  <c r="DA23" i="4" s="1"/>
  <c r="H23" i="4"/>
  <c r="L37" i="4"/>
  <c r="M37" i="4" s="1"/>
  <c r="N14" i="4"/>
  <c r="O14" i="4" s="1"/>
  <c r="T19" i="4"/>
  <c r="U19" i="4" s="1"/>
  <c r="H27" i="4"/>
  <c r="I30" i="4"/>
  <c r="P30" i="4"/>
  <c r="P31" i="4"/>
  <c r="I31" i="4"/>
  <c r="N31" i="4"/>
  <c r="T22" i="4"/>
  <c r="U22" i="4" s="1"/>
  <c r="H24" i="4"/>
  <c r="K22" i="4"/>
  <c r="N37" i="4"/>
  <c r="P37" i="4"/>
  <c r="H37" i="4"/>
  <c r="K37" i="4"/>
  <c r="SN19" i="4"/>
  <c r="SU19" i="4" s="1"/>
  <c r="H19" i="4"/>
  <c r="TN31" i="4"/>
  <c r="P27" i="4"/>
  <c r="H22" i="4"/>
  <c r="K19" i="4"/>
  <c r="L23" i="4"/>
  <c r="N30" i="4"/>
  <c r="R19" i="4"/>
  <c r="S19" i="4" s="1"/>
  <c r="H31" i="4"/>
  <c r="L31" i="4"/>
  <c r="TN24" i="4"/>
  <c r="P23" i="4"/>
  <c r="K31" i="4"/>
  <c r="TU27" i="4"/>
  <c r="R27" i="4"/>
  <c r="S27" i="4" s="1"/>
  <c r="K27" i="4"/>
  <c r="T27" i="4"/>
  <c r="U27" i="4" s="1"/>
  <c r="N27" i="4"/>
  <c r="TN22" i="4"/>
  <c r="K14" i="4"/>
  <c r="T14" i="4"/>
  <c r="U14" i="4" s="1"/>
  <c r="P24" i="4"/>
  <c r="R30" i="4"/>
  <c r="S30" i="4" s="1"/>
  <c r="T37" i="4"/>
  <c r="U37" i="4" s="1"/>
  <c r="I37" i="4"/>
  <c r="L19" i="4"/>
  <c r="N19" i="4"/>
  <c r="P19" i="4"/>
  <c r="N22" i="4"/>
  <c r="P22" i="4"/>
  <c r="H14" i="4"/>
  <c r="K23" i="4"/>
  <c r="T23" i="4"/>
  <c r="U23" i="4" s="1"/>
  <c r="N23" i="4"/>
  <c r="R37" i="4"/>
  <c r="S37" i="4" s="1"/>
  <c r="H30" i="4"/>
  <c r="I27" i="4"/>
  <c r="L22" i="4"/>
  <c r="R24" i="4"/>
  <c r="S24" i="4" s="1"/>
  <c r="K30" i="4"/>
  <c r="K24" i="4"/>
  <c r="I24" i="4"/>
  <c r="PC16" i="27"/>
  <c r="PB16" i="27"/>
  <c r="OZ16" i="27"/>
  <c r="OY16" i="27"/>
  <c r="OX16" i="27"/>
  <c r="OW16" i="27"/>
  <c r="PC21" i="27"/>
  <c r="PB21" i="27"/>
  <c r="OZ21" i="27"/>
  <c r="OY21" i="27"/>
  <c r="OX21" i="27"/>
  <c r="OW21" i="27"/>
  <c r="PC6" i="27"/>
  <c r="PB6" i="27"/>
  <c r="OZ6" i="27"/>
  <c r="OY6" i="27"/>
  <c r="OX6" i="27"/>
  <c r="OW6" i="27"/>
  <c r="PC22" i="27"/>
  <c r="PB22" i="27"/>
  <c r="OZ22" i="27"/>
  <c r="OY22" i="27"/>
  <c r="OX22" i="27"/>
  <c r="OW22" i="27"/>
  <c r="PC11" i="27"/>
  <c r="PB11" i="27"/>
  <c r="OZ11" i="27"/>
  <c r="OY11" i="27"/>
  <c r="OX11" i="27"/>
  <c r="OW11" i="27"/>
  <c r="PC13" i="27"/>
  <c r="PB13" i="27"/>
  <c r="OZ13" i="27"/>
  <c r="OY13" i="27"/>
  <c r="OX13" i="27"/>
  <c r="OW13" i="27"/>
  <c r="PC9" i="27"/>
  <c r="PB9" i="27"/>
  <c r="OZ9" i="27"/>
  <c r="OY9" i="27"/>
  <c r="OX9" i="27"/>
  <c r="OW9" i="27"/>
  <c r="PC8" i="27"/>
  <c r="PB8" i="27"/>
  <c r="OZ8" i="27"/>
  <c r="OY8" i="27"/>
  <c r="OX8" i="27"/>
  <c r="OW8" i="27"/>
  <c r="PC14" i="27"/>
  <c r="PB14" i="27"/>
  <c r="OZ14" i="27"/>
  <c r="OY14" i="27"/>
  <c r="OX14" i="27"/>
  <c r="OW14" i="27"/>
  <c r="PC7" i="27"/>
  <c r="PB7" i="27"/>
  <c r="OZ7" i="27"/>
  <c r="OY7" i="27"/>
  <c r="OX7" i="27"/>
  <c r="OW7" i="27"/>
  <c r="PC10" i="27"/>
  <c r="PB10" i="27"/>
  <c r="OZ10" i="27"/>
  <c r="OY10" i="27"/>
  <c r="OX10" i="27"/>
  <c r="OW10" i="27"/>
  <c r="PC4" i="27"/>
  <c r="PB4" i="27"/>
  <c r="OZ4" i="27"/>
  <c r="OY4" i="27"/>
  <c r="OX4" i="27"/>
  <c r="OW4" i="27"/>
  <c r="PC5" i="27"/>
  <c r="PB5" i="27"/>
  <c r="OZ5" i="27"/>
  <c r="OY5" i="27"/>
  <c r="OX5" i="27"/>
  <c r="OW5" i="27"/>
  <c r="OA16" i="27"/>
  <c r="NZ16" i="27"/>
  <c r="NX16" i="27"/>
  <c r="NW16" i="27"/>
  <c r="NV16" i="27"/>
  <c r="NU16" i="27"/>
  <c r="OA21" i="27"/>
  <c r="NZ21" i="27"/>
  <c r="NX21" i="27"/>
  <c r="NW21" i="27"/>
  <c r="NV21" i="27"/>
  <c r="NU21" i="27"/>
  <c r="OA6" i="27"/>
  <c r="NZ6" i="27"/>
  <c r="NX6" i="27"/>
  <c r="NW6" i="27"/>
  <c r="NV6" i="27"/>
  <c r="NU6" i="27"/>
  <c r="OA22" i="27"/>
  <c r="NZ22" i="27"/>
  <c r="NX22" i="27"/>
  <c r="NW22" i="27"/>
  <c r="NV22" i="27"/>
  <c r="NU22" i="27"/>
  <c r="OA11" i="27"/>
  <c r="NZ11" i="27"/>
  <c r="NX11" i="27"/>
  <c r="NW11" i="27"/>
  <c r="NV11" i="27"/>
  <c r="NU11" i="27"/>
  <c r="OA13" i="27"/>
  <c r="NZ13" i="27"/>
  <c r="NX13" i="27"/>
  <c r="NW13" i="27"/>
  <c r="NV13" i="27"/>
  <c r="NU13" i="27"/>
  <c r="OA9" i="27"/>
  <c r="NZ9" i="27"/>
  <c r="NX9" i="27"/>
  <c r="NW9" i="27"/>
  <c r="NV9" i="27"/>
  <c r="NU9" i="27"/>
  <c r="OA8" i="27"/>
  <c r="NZ8" i="27"/>
  <c r="NX8" i="27"/>
  <c r="NW8" i="27"/>
  <c r="NV8" i="27"/>
  <c r="NU8" i="27"/>
  <c r="OA14" i="27"/>
  <c r="NZ14" i="27"/>
  <c r="NX14" i="27"/>
  <c r="NW14" i="27"/>
  <c r="NV14" i="27"/>
  <c r="NU14" i="27"/>
  <c r="OA7" i="27"/>
  <c r="NZ7" i="27"/>
  <c r="NX7" i="27"/>
  <c r="NW7" i="27"/>
  <c r="NV7" i="27"/>
  <c r="NU7" i="27"/>
  <c r="OA10" i="27"/>
  <c r="NZ10" i="27"/>
  <c r="NX10" i="27"/>
  <c r="NW10" i="27"/>
  <c r="NV10" i="27"/>
  <c r="NU10" i="27"/>
  <c r="OA4" i="27"/>
  <c r="NZ4" i="27"/>
  <c r="NX4" i="27"/>
  <c r="NW4" i="27"/>
  <c r="NV4" i="27"/>
  <c r="NU4" i="27"/>
  <c r="OA5" i="27"/>
  <c r="NZ5" i="27"/>
  <c r="NX5" i="27"/>
  <c r="NW5" i="27"/>
  <c r="NV5" i="27"/>
  <c r="NU5" i="27"/>
  <c r="MY16" i="27"/>
  <c r="MX16" i="27"/>
  <c r="MV16" i="27"/>
  <c r="MU16" i="27"/>
  <c r="MT16" i="27"/>
  <c r="MS16" i="27"/>
  <c r="MY21" i="27"/>
  <c r="MX21" i="27"/>
  <c r="MV21" i="27"/>
  <c r="MU21" i="27"/>
  <c r="MT21" i="27"/>
  <c r="MS21" i="27"/>
  <c r="MY6" i="27"/>
  <c r="MX6" i="27"/>
  <c r="MV6" i="27"/>
  <c r="MU6" i="27"/>
  <c r="MT6" i="27"/>
  <c r="MS6" i="27"/>
  <c r="MY22" i="27"/>
  <c r="MX22" i="27"/>
  <c r="MV22" i="27"/>
  <c r="MU22" i="27"/>
  <c r="MT22" i="27"/>
  <c r="MS22" i="27"/>
  <c r="MY11" i="27"/>
  <c r="MX11" i="27"/>
  <c r="MV11" i="27"/>
  <c r="MU11" i="27"/>
  <c r="MT11" i="27"/>
  <c r="MS11" i="27"/>
  <c r="MY13" i="27"/>
  <c r="MX13" i="27"/>
  <c r="MV13" i="27"/>
  <c r="MU13" i="27"/>
  <c r="MT13" i="27"/>
  <c r="MS13" i="27"/>
  <c r="MY9" i="27"/>
  <c r="MX9" i="27"/>
  <c r="MV9" i="27"/>
  <c r="MU9" i="27"/>
  <c r="MT9" i="27"/>
  <c r="MS9" i="27"/>
  <c r="MY8" i="27"/>
  <c r="MX8" i="27"/>
  <c r="MV8" i="27"/>
  <c r="MU8" i="27"/>
  <c r="MT8" i="27"/>
  <c r="MS8" i="27"/>
  <c r="MY14" i="27"/>
  <c r="MX14" i="27"/>
  <c r="MV14" i="27"/>
  <c r="MU14" i="27"/>
  <c r="MT14" i="27"/>
  <c r="MS14" i="27"/>
  <c r="MY7" i="27"/>
  <c r="MX7" i="27"/>
  <c r="MV7" i="27"/>
  <c r="MU7" i="27"/>
  <c r="MT7" i="27"/>
  <c r="MS7" i="27"/>
  <c r="MY10" i="27"/>
  <c r="MX10" i="27"/>
  <c r="MV10" i="27"/>
  <c r="MU10" i="27"/>
  <c r="MT10" i="27"/>
  <c r="MS10" i="27"/>
  <c r="MY4" i="27"/>
  <c r="MX4" i="27"/>
  <c r="MV4" i="27"/>
  <c r="MU4" i="27"/>
  <c r="MT4" i="27"/>
  <c r="MS4" i="27"/>
  <c r="MY5" i="27"/>
  <c r="MX5" i="27"/>
  <c r="MV5" i="27"/>
  <c r="MU5" i="27"/>
  <c r="MT5" i="27"/>
  <c r="MS5" i="27"/>
  <c r="LW16" i="27"/>
  <c r="LV16" i="27"/>
  <c r="LT16" i="27"/>
  <c r="LS16" i="27"/>
  <c r="LR16" i="27"/>
  <c r="LQ16" i="27"/>
  <c r="LW21" i="27"/>
  <c r="LV21" i="27"/>
  <c r="LT21" i="27"/>
  <c r="LS21" i="27"/>
  <c r="LR21" i="27"/>
  <c r="LQ21" i="27"/>
  <c r="LW6" i="27"/>
  <c r="LV6" i="27"/>
  <c r="LT6" i="27"/>
  <c r="LS6" i="27"/>
  <c r="LR6" i="27"/>
  <c r="LQ6" i="27"/>
  <c r="LW22" i="27"/>
  <c r="LV22" i="27"/>
  <c r="LT22" i="27"/>
  <c r="LS22" i="27"/>
  <c r="LR22" i="27"/>
  <c r="LQ22" i="27"/>
  <c r="LW11" i="27"/>
  <c r="LV11" i="27"/>
  <c r="LT11" i="27"/>
  <c r="LS11" i="27"/>
  <c r="LR11" i="27"/>
  <c r="LQ11" i="27"/>
  <c r="LW13" i="27"/>
  <c r="LV13" i="27"/>
  <c r="LT13" i="27"/>
  <c r="LS13" i="27"/>
  <c r="LR13" i="27"/>
  <c r="LQ13" i="27"/>
  <c r="LW9" i="27"/>
  <c r="LV9" i="27"/>
  <c r="LT9" i="27"/>
  <c r="LS9" i="27"/>
  <c r="LR9" i="27"/>
  <c r="LQ9" i="27"/>
  <c r="LW8" i="27"/>
  <c r="LV8" i="27"/>
  <c r="LT8" i="27"/>
  <c r="LS8" i="27"/>
  <c r="LR8" i="27"/>
  <c r="LQ8" i="27"/>
  <c r="LW14" i="27"/>
  <c r="LV14" i="27"/>
  <c r="LT14" i="27"/>
  <c r="LS14" i="27"/>
  <c r="LR14" i="27"/>
  <c r="LQ14" i="27"/>
  <c r="LW7" i="27"/>
  <c r="LV7" i="27"/>
  <c r="LT7" i="27"/>
  <c r="LS7" i="27"/>
  <c r="LR7" i="27"/>
  <c r="LQ7" i="27"/>
  <c r="LW10" i="27"/>
  <c r="LV10" i="27"/>
  <c r="LT10" i="27"/>
  <c r="LS10" i="27"/>
  <c r="LR10" i="27"/>
  <c r="LQ10" i="27"/>
  <c r="LW4" i="27"/>
  <c r="LV4" i="27"/>
  <c r="LT4" i="27"/>
  <c r="LS4" i="27"/>
  <c r="LR4" i="27"/>
  <c r="LQ4" i="27"/>
  <c r="LW5" i="27"/>
  <c r="LV5" i="27"/>
  <c r="LT5" i="27"/>
  <c r="LS5" i="27"/>
  <c r="LR5" i="27"/>
  <c r="LQ5" i="27"/>
  <c r="KU16" i="27"/>
  <c r="KT16" i="27"/>
  <c r="KR16" i="27"/>
  <c r="KQ16" i="27"/>
  <c r="KP16" i="27"/>
  <c r="KO16" i="27"/>
  <c r="KU21" i="27"/>
  <c r="KT21" i="27"/>
  <c r="KR21" i="27"/>
  <c r="KQ21" i="27"/>
  <c r="KP21" i="27"/>
  <c r="KO21" i="27"/>
  <c r="KU6" i="27"/>
  <c r="KT6" i="27"/>
  <c r="KR6" i="27"/>
  <c r="KQ6" i="27"/>
  <c r="KP6" i="27"/>
  <c r="KO6" i="27"/>
  <c r="KU22" i="27"/>
  <c r="KT22" i="27"/>
  <c r="KR22" i="27"/>
  <c r="KQ22" i="27"/>
  <c r="KP22" i="27"/>
  <c r="KO22" i="27"/>
  <c r="KU11" i="27"/>
  <c r="KT11" i="27"/>
  <c r="KR11" i="27"/>
  <c r="KQ11" i="27"/>
  <c r="KP11" i="27"/>
  <c r="KO11" i="27"/>
  <c r="KU13" i="27"/>
  <c r="KT13" i="27"/>
  <c r="KR13" i="27"/>
  <c r="KQ13" i="27"/>
  <c r="KP13" i="27"/>
  <c r="KO13" i="27"/>
  <c r="KU9" i="27"/>
  <c r="KT9" i="27"/>
  <c r="KR9" i="27"/>
  <c r="KQ9" i="27"/>
  <c r="KP9" i="27"/>
  <c r="KO9" i="27"/>
  <c r="KU8" i="27"/>
  <c r="KT8" i="27"/>
  <c r="KR8" i="27"/>
  <c r="KQ8" i="27"/>
  <c r="KP8" i="27"/>
  <c r="KO8" i="27"/>
  <c r="KU14" i="27"/>
  <c r="KT14" i="27"/>
  <c r="KR14" i="27"/>
  <c r="KQ14" i="27"/>
  <c r="KP14" i="27"/>
  <c r="KO14" i="27"/>
  <c r="KU7" i="27"/>
  <c r="KT7" i="27"/>
  <c r="KR7" i="27"/>
  <c r="KQ7" i="27"/>
  <c r="KP7" i="27"/>
  <c r="KO7" i="27"/>
  <c r="KU10" i="27"/>
  <c r="KT10" i="27"/>
  <c r="KR10" i="27"/>
  <c r="KQ10" i="27"/>
  <c r="KP10" i="27"/>
  <c r="KO10" i="27"/>
  <c r="KU4" i="27"/>
  <c r="KT4" i="27"/>
  <c r="KR4" i="27"/>
  <c r="KQ4" i="27"/>
  <c r="KP4" i="27"/>
  <c r="KO4" i="27"/>
  <c r="KU5" i="27"/>
  <c r="KT5" i="27"/>
  <c r="KR5" i="27"/>
  <c r="KQ5" i="27"/>
  <c r="KP5" i="27"/>
  <c r="KO5" i="27"/>
  <c r="JS16" i="27"/>
  <c r="JR16" i="27"/>
  <c r="JP16" i="27"/>
  <c r="JO16" i="27"/>
  <c r="JN16" i="27"/>
  <c r="JM16" i="27"/>
  <c r="JS21" i="27"/>
  <c r="JR21" i="27"/>
  <c r="JP21" i="27"/>
  <c r="JO21" i="27"/>
  <c r="JN21" i="27"/>
  <c r="JM21" i="27"/>
  <c r="JS6" i="27"/>
  <c r="JR6" i="27"/>
  <c r="JP6" i="27"/>
  <c r="JO6" i="27"/>
  <c r="JN6" i="27"/>
  <c r="JM6" i="27"/>
  <c r="JS22" i="27"/>
  <c r="JR22" i="27"/>
  <c r="JP22" i="27"/>
  <c r="JO22" i="27"/>
  <c r="JN22" i="27"/>
  <c r="JM22" i="27"/>
  <c r="JS11" i="27"/>
  <c r="JR11" i="27"/>
  <c r="JP11" i="27"/>
  <c r="JO11" i="27"/>
  <c r="JN11" i="27"/>
  <c r="JM11" i="27"/>
  <c r="JS13" i="27"/>
  <c r="JR13" i="27"/>
  <c r="JP13" i="27"/>
  <c r="JO13" i="27"/>
  <c r="JN13" i="27"/>
  <c r="JM13" i="27"/>
  <c r="JS9" i="27"/>
  <c r="JR9" i="27"/>
  <c r="JP9" i="27"/>
  <c r="JO9" i="27"/>
  <c r="JN9" i="27"/>
  <c r="JM9" i="27"/>
  <c r="JS8" i="27"/>
  <c r="JR8" i="27"/>
  <c r="JP8" i="27"/>
  <c r="JO8" i="27"/>
  <c r="JN8" i="27"/>
  <c r="JM8" i="27"/>
  <c r="JS14" i="27"/>
  <c r="JR14" i="27"/>
  <c r="JP14" i="27"/>
  <c r="JO14" i="27"/>
  <c r="JN14" i="27"/>
  <c r="JM14" i="27"/>
  <c r="JS7" i="27"/>
  <c r="JR7" i="27"/>
  <c r="JP7" i="27"/>
  <c r="JO7" i="27"/>
  <c r="JN7" i="27"/>
  <c r="JM7" i="27"/>
  <c r="JS10" i="27"/>
  <c r="JR10" i="27"/>
  <c r="JP10" i="27"/>
  <c r="JO10" i="27"/>
  <c r="JN10" i="27"/>
  <c r="JM10" i="27"/>
  <c r="JS4" i="27"/>
  <c r="JR4" i="27"/>
  <c r="JP4" i="27"/>
  <c r="JO4" i="27"/>
  <c r="JN4" i="27"/>
  <c r="JM4" i="27"/>
  <c r="JS5" i="27"/>
  <c r="JR5" i="27"/>
  <c r="JP5" i="27"/>
  <c r="JO5" i="27"/>
  <c r="JN5" i="27"/>
  <c r="JM5" i="27"/>
  <c r="IQ16" i="27"/>
  <c r="IP16" i="27"/>
  <c r="IN16" i="27"/>
  <c r="IM16" i="27"/>
  <c r="IL16" i="27"/>
  <c r="IK16" i="27"/>
  <c r="IQ21" i="27"/>
  <c r="IP21" i="27"/>
  <c r="IN21" i="27"/>
  <c r="IM21" i="27"/>
  <c r="IL21" i="27"/>
  <c r="IK21" i="27"/>
  <c r="IQ6" i="27"/>
  <c r="IP6" i="27"/>
  <c r="IN6" i="27"/>
  <c r="IM6" i="27"/>
  <c r="IL6" i="27"/>
  <c r="IK6" i="27"/>
  <c r="IQ22" i="27"/>
  <c r="IP22" i="27"/>
  <c r="IN22" i="27"/>
  <c r="IM22" i="27"/>
  <c r="IL22" i="27"/>
  <c r="IK22" i="27"/>
  <c r="IQ11" i="27"/>
  <c r="IP11" i="27"/>
  <c r="IN11" i="27"/>
  <c r="IM11" i="27"/>
  <c r="IL11" i="27"/>
  <c r="IK11" i="27"/>
  <c r="IQ13" i="27"/>
  <c r="IP13" i="27"/>
  <c r="IN13" i="27"/>
  <c r="IM13" i="27"/>
  <c r="IL13" i="27"/>
  <c r="IK13" i="27"/>
  <c r="IQ9" i="27"/>
  <c r="IP9" i="27"/>
  <c r="IN9" i="27"/>
  <c r="IM9" i="27"/>
  <c r="IL9" i="27"/>
  <c r="IK9" i="27"/>
  <c r="IQ8" i="27"/>
  <c r="IP8" i="27"/>
  <c r="IN8" i="27"/>
  <c r="IM8" i="27"/>
  <c r="IL8" i="27"/>
  <c r="IK8" i="27"/>
  <c r="IQ14" i="27"/>
  <c r="IP14" i="27"/>
  <c r="IN14" i="27"/>
  <c r="IM14" i="27"/>
  <c r="IL14" i="27"/>
  <c r="IK14" i="27"/>
  <c r="IQ7" i="27"/>
  <c r="IP7" i="27"/>
  <c r="IN7" i="27"/>
  <c r="IM7" i="27"/>
  <c r="IL7" i="27"/>
  <c r="IK7" i="27"/>
  <c r="IQ10" i="27"/>
  <c r="IP10" i="27"/>
  <c r="IN10" i="27"/>
  <c r="IM10" i="27"/>
  <c r="IL10" i="27"/>
  <c r="IK10" i="27"/>
  <c r="IQ4" i="27"/>
  <c r="IP4" i="27"/>
  <c r="IN4" i="27"/>
  <c r="IM4" i="27"/>
  <c r="IL4" i="27"/>
  <c r="IK4" i="27"/>
  <c r="IQ5" i="27"/>
  <c r="IP5" i="27"/>
  <c r="IN5" i="27"/>
  <c r="IM5" i="27"/>
  <c r="IL5" i="27"/>
  <c r="IK5" i="27"/>
  <c r="HO16" i="27"/>
  <c r="HN16" i="27"/>
  <c r="HL16" i="27"/>
  <c r="HK16" i="27"/>
  <c r="HJ16" i="27"/>
  <c r="HI16" i="27"/>
  <c r="HO21" i="27"/>
  <c r="HN21" i="27"/>
  <c r="HL21" i="27"/>
  <c r="HK21" i="27"/>
  <c r="HJ21" i="27"/>
  <c r="HI21" i="27"/>
  <c r="HO6" i="27"/>
  <c r="HN6" i="27"/>
  <c r="HL6" i="27"/>
  <c r="HK6" i="27"/>
  <c r="HJ6" i="27"/>
  <c r="HI6" i="27"/>
  <c r="HO22" i="27"/>
  <c r="HN22" i="27"/>
  <c r="HL22" i="27"/>
  <c r="HK22" i="27"/>
  <c r="HJ22" i="27"/>
  <c r="HI22" i="27"/>
  <c r="HO11" i="27"/>
  <c r="HN11" i="27"/>
  <c r="HL11" i="27"/>
  <c r="HK11" i="27"/>
  <c r="HJ11" i="27"/>
  <c r="HI11" i="27"/>
  <c r="HO13" i="27"/>
  <c r="HN13" i="27"/>
  <c r="HL13" i="27"/>
  <c r="HK13" i="27"/>
  <c r="HJ13" i="27"/>
  <c r="HI13" i="27"/>
  <c r="HO9" i="27"/>
  <c r="HN9" i="27"/>
  <c r="HL9" i="27"/>
  <c r="HK9" i="27"/>
  <c r="HJ9" i="27"/>
  <c r="HI9" i="27"/>
  <c r="HO8" i="27"/>
  <c r="HN8" i="27"/>
  <c r="HL8" i="27"/>
  <c r="HK8" i="27"/>
  <c r="HJ8" i="27"/>
  <c r="HI8" i="27"/>
  <c r="HO14" i="27"/>
  <c r="HN14" i="27"/>
  <c r="HL14" i="27"/>
  <c r="HK14" i="27"/>
  <c r="HJ14" i="27"/>
  <c r="HI14" i="27"/>
  <c r="HO7" i="27"/>
  <c r="HN7" i="27"/>
  <c r="HL7" i="27"/>
  <c r="HK7" i="27"/>
  <c r="HJ7" i="27"/>
  <c r="HI7" i="27"/>
  <c r="HO10" i="27"/>
  <c r="HN10" i="27"/>
  <c r="HL10" i="27"/>
  <c r="HK10" i="27"/>
  <c r="HJ10" i="27"/>
  <c r="HI10" i="27"/>
  <c r="HO4" i="27"/>
  <c r="HN4" i="27"/>
  <c r="HL4" i="27"/>
  <c r="HK4" i="27"/>
  <c r="HJ4" i="27"/>
  <c r="HI4" i="27"/>
  <c r="HO5" i="27"/>
  <c r="HN5" i="27"/>
  <c r="HL5" i="27"/>
  <c r="HK5" i="27"/>
  <c r="HJ5" i="27"/>
  <c r="HI5" i="27"/>
  <c r="GM16" i="27"/>
  <c r="GL16" i="27"/>
  <c r="GJ16" i="27"/>
  <c r="GI16" i="27"/>
  <c r="GH16" i="27"/>
  <c r="GG16" i="27"/>
  <c r="GM21" i="27"/>
  <c r="GL21" i="27"/>
  <c r="GJ21" i="27"/>
  <c r="GI21" i="27"/>
  <c r="GH21" i="27"/>
  <c r="GG21" i="27"/>
  <c r="GM6" i="27"/>
  <c r="GL6" i="27"/>
  <c r="GJ6" i="27"/>
  <c r="GI6" i="27"/>
  <c r="GH6" i="27"/>
  <c r="GG6" i="27"/>
  <c r="GM22" i="27"/>
  <c r="GL22" i="27"/>
  <c r="GJ22" i="27"/>
  <c r="GI22" i="27"/>
  <c r="GH22" i="27"/>
  <c r="GG22" i="27"/>
  <c r="GM11" i="27"/>
  <c r="GL11" i="27"/>
  <c r="GJ11" i="27"/>
  <c r="GI11" i="27"/>
  <c r="GH11" i="27"/>
  <c r="GG11" i="27"/>
  <c r="GM13" i="27"/>
  <c r="GL13" i="27"/>
  <c r="GJ13" i="27"/>
  <c r="GI13" i="27"/>
  <c r="GH13" i="27"/>
  <c r="GG13" i="27"/>
  <c r="GM9" i="27"/>
  <c r="GL9" i="27"/>
  <c r="GJ9" i="27"/>
  <c r="GI9" i="27"/>
  <c r="GH9" i="27"/>
  <c r="GG9" i="27"/>
  <c r="GM8" i="27"/>
  <c r="GL8" i="27"/>
  <c r="GJ8" i="27"/>
  <c r="GI8" i="27"/>
  <c r="GH8" i="27"/>
  <c r="GG8" i="27"/>
  <c r="GM14" i="27"/>
  <c r="GL14" i="27"/>
  <c r="GJ14" i="27"/>
  <c r="GI14" i="27"/>
  <c r="GH14" i="27"/>
  <c r="GG14" i="27"/>
  <c r="GM7" i="27"/>
  <c r="GL7" i="27"/>
  <c r="GJ7" i="27"/>
  <c r="GI7" i="27"/>
  <c r="GH7" i="27"/>
  <c r="GG7" i="27"/>
  <c r="GM10" i="27"/>
  <c r="GL10" i="27"/>
  <c r="GJ10" i="27"/>
  <c r="GI10" i="27"/>
  <c r="GH10" i="27"/>
  <c r="GG10" i="27"/>
  <c r="GM4" i="27"/>
  <c r="GL4" i="27"/>
  <c r="GJ4" i="27"/>
  <c r="GI4" i="27"/>
  <c r="GH4" i="27"/>
  <c r="GG4" i="27"/>
  <c r="GM5" i="27"/>
  <c r="GL5" i="27"/>
  <c r="GJ5" i="27"/>
  <c r="GI5" i="27"/>
  <c r="GH5" i="27"/>
  <c r="GG5" i="27"/>
  <c r="FK16" i="27"/>
  <c r="FJ16" i="27"/>
  <c r="FH16" i="27"/>
  <c r="FG16" i="27"/>
  <c r="FF16" i="27"/>
  <c r="FE16" i="27"/>
  <c r="FK21" i="27"/>
  <c r="FJ21" i="27"/>
  <c r="FH21" i="27"/>
  <c r="FG21" i="27"/>
  <c r="FF21" i="27"/>
  <c r="FE21" i="27"/>
  <c r="FK6" i="27"/>
  <c r="FJ6" i="27"/>
  <c r="FH6" i="27"/>
  <c r="FG6" i="27"/>
  <c r="FF6" i="27"/>
  <c r="FE6" i="27"/>
  <c r="FK22" i="27"/>
  <c r="FJ22" i="27"/>
  <c r="FH22" i="27"/>
  <c r="FG22" i="27"/>
  <c r="FF22" i="27"/>
  <c r="FE22" i="27"/>
  <c r="FK11" i="27"/>
  <c r="FJ11" i="27"/>
  <c r="FH11" i="27"/>
  <c r="FG11" i="27"/>
  <c r="FF11" i="27"/>
  <c r="FE11" i="27"/>
  <c r="FK13" i="27"/>
  <c r="FJ13" i="27"/>
  <c r="FH13" i="27"/>
  <c r="FG13" i="27"/>
  <c r="FF13" i="27"/>
  <c r="FE13" i="27"/>
  <c r="FK9" i="27"/>
  <c r="FJ9" i="27"/>
  <c r="FH9" i="27"/>
  <c r="FG9" i="27"/>
  <c r="FF9" i="27"/>
  <c r="FE9" i="27"/>
  <c r="FK8" i="27"/>
  <c r="FJ8" i="27"/>
  <c r="FH8" i="27"/>
  <c r="FG8" i="27"/>
  <c r="FF8" i="27"/>
  <c r="FE8" i="27"/>
  <c r="FK14" i="27"/>
  <c r="FJ14" i="27"/>
  <c r="FH14" i="27"/>
  <c r="FG14" i="27"/>
  <c r="FF14" i="27"/>
  <c r="FE14" i="27"/>
  <c r="FK7" i="27"/>
  <c r="FJ7" i="27"/>
  <c r="FH7" i="27"/>
  <c r="FG7" i="27"/>
  <c r="FF7" i="27"/>
  <c r="FE7" i="27"/>
  <c r="FK10" i="27"/>
  <c r="FJ10" i="27"/>
  <c r="FH10" i="27"/>
  <c r="FG10" i="27"/>
  <c r="FF10" i="27"/>
  <c r="FE10" i="27"/>
  <c r="FK4" i="27"/>
  <c r="FJ4" i="27"/>
  <c r="FH4" i="27"/>
  <c r="FG4" i="27"/>
  <c r="FF4" i="27"/>
  <c r="FE4" i="27"/>
  <c r="FK5" i="27"/>
  <c r="FJ5" i="27"/>
  <c r="FH5" i="27"/>
  <c r="FG5" i="27"/>
  <c r="FF5" i="27"/>
  <c r="FE5" i="27"/>
  <c r="EI16" i="27"/>
  <c r="EH16" i="27"/>
  <c r="EF16" i="27"/>
  <c r="EE16" i="27"/>
  <c r="ED16" i="27"/>
  <c r="EC16" i="27"/>
  <c r="EI21" i="27"/>
  <c r="EH21" i="27"/>
  <c r="EF21" i="27"/>
  <c r="EE21" i="27"/>
  <c r="ED21" i="27"/>
  <c r="EC21" i="27"/>
  <c r="EI6" i="27"/>
  <c r="EH6" i="27"/>
  <c r="EF6" i="27"/>
  <c r="EE6" i="27"/>
  <c r="ED6" i="27"/>
  <c r="EC6" i="27"/>
  <c r="EI22" i="27"/>
  <c r="EH22" i="27"/>
  <c r="EF22" i="27"/>
  <c r="EE22" i="27"/>
  <c r="ED22" i="27"/>
  <c r="EC22" i="27"/>
  <c r="EI11" i="27"/>
  <c r="EH11" i="27"/>
  <c r="EF11" i="27"/>
  <c r="EE11" i="27"/>
  <c r="ED11" i="27"/>
  <c r="EC11" i="27"/>
  <c r="EI13" i="27"/>
  <c r="EH13" i="27"/>
  <c r="EF13" i="27"/>
  <c r="EE13" i="27"/>
  <c r="ED13" i="27"/>
  <c r="EC13" i="27"/>
  <c r="EI9" i="27"/>
  <c r="EH9" i="27"/>
  <c r="EF9" i="27"/>
  <c r="EE9" i="27"/>
  <c r="ED9" i="27"/>
  <c r="EC9" i="27"/>
  <c r="EI8" i="27"/>
  <c r="EH8" i="27"/>
  <c r="EF8" i="27"/>
  <c r="EE8" i="27"/>
  <c r="ED8" i="27"/>
  <c r="EC8" i="27"/>
  <c r="EI14" i="27"/>
  <c r="EH14" i="27"/>
  <c r="EF14" i="27"/>
  <c r="EE14" i="27"/>
  <c r="ED14" i="27"/>
  <c r="EC14" i="27"/>
  <c r="EI7" i="27"/>
  <c r="EH7" i="27"/>
  <c r="EF7" i="27"/>
  <c r="EE7" i="27"/>
  <c r="ED7" i="27"/>
  <c r="EC7" i="27"/>
  <c r="EI10" i="27"/>
  <c r="EH10" i="27"/>
  <c r="EF10" i="27"/>
  <c r="EE10" i="27"/>
  <c r="ED10" i="27"/>
  <c r="EC10" i="27"/>
  <c r="EI4" i="27"/>
  <c r="EH4" i="27"/>
  <c r="EF4" i="27"/>
  <c r="EE4" i="27"/>
  <c r="ED4" i="27"/>
  <c r="EC4" i="27"/>
  <c r="EI5" i="27"/>
  <c r="EH5" i="27"/>
  <c r="EF5" i="27"/>
  <c r="EE5" i="27"/>
  <c r="ED5" i="27"/>
  <c r="EC5" i="27"/>
  <c r="PC14" i="26"/>
  <c r="PB14" i="26"/>
  <c r="OZ14" i="26"/>
  <c r="OY14" i="26"/>
  <c r="OX14" i="26"/>
  <c r="OW14" i="26"/>
  <c r="PC22" i="26"/>
  <c r="PB22" i="26"/>
  <c r="OZ22" i="26"/>
  <c r="OY22" i="26"/>
  <c r="OX22" i="26"/>
  <c r="OW22" i="26"/>
  <c r="PC15" i="26"/>
  <c r="PB15" i="26"/>
  <c r="OZ15" i="26"/>
  <c r="OY15" i="26"/>
  <c r="OX15" i="26"/>
  <c r="OW15" i="26"/>
  <c r="PC17" i="26"/>
  <c r="PB17" i="26"/>
  <c r="OZ17" i="26"/>
  <c r="OY17" i="26"/>
  <c r="OX17" i="26"/>
  <c r="OW17" i="26"/>
  <c r="PC12" i="26"/>
  <c r="PB12" i="26"/>
  <c r="OZ12" i="26"/>
  <c r="OY12" i="26"/>
  <c r="OX12" i="26"/>
  <c r="OW12" i="26"/>
  <c r="PC9" i="26"/>
  <c r="PB9" i="26"/>
  <c r="OZ9" i="26"/>
  <c r="OY9" i="26"/>
  <c r="OX9" i="26"/>
  <c r="OW9" i="26"/>
  <c r="PC10" i="26"/>
  <c r="PB10" i="26"/>
  <c r="OZ10" i="26"/>
  <c r="OY10" i="26"/>
  <c r="OX10" i="26"/>
  <c r="OW10" i="26"/>
  <c r="PC11" i="26"/>
  <c r="PB11" i="26"/>
  <c r="OZ11" i="26"/>
  <c r="OY11" i="26"/>
  <c r="OX11" i="26"/>
  <c r="OW11" i="26"/>
  <c r="PC23" i="26"/>
  <c r="PB23" i="26"/>
  <c r="OZ23" i="26"/>
  <c r="OY23" i="26"/>
  <c r="OX23" i="26"/>
  <c r="OW23" i="26"/>
  <c r="PC7" i="26"/>
  <c r="PB7" i="26"/>
  <c r="OZ7" i="26"/>
  <c r="OY7" i="26"/>
  <c r="OX7" i="26"/>
  <c r="OW7" i="26"/>
  <c r="PC6" i="26"/>
  <c r="PB6" i="26"/>
  <c r="OZ6" i="26"/>
  <c r="OY6" i="26"/>
  <c r="OX6" i="26"/>
  <c r="OW6" i="26"/>
  <c r="PC8" i="26"/>
  <c r="PB8" i="26"/>
  <c r="OZ8" i="26"/>
  <c r="OY8" i="26"/>
  <c r="OX8" i="26"/>
  <c r="OW8" i="26"/>
  <c r="PC5" i="26"/>
  <c r="PB5" i="26"/>
  <c r="OZ5" i="26"/>
  <c r="OY5" i="26"/>
  <c r="OX5" i="26"/>
  <c r="OW5" i="26"/>
  <c r="PC4" i="26"/>
  <c r="PB4" i="26"/>
  <c r="OZ4" i="26"/>
  <c r="OY4" i="26"/>
  <c r="OX4" i="26"/>
  <c r="OW4" i="26"/>
  <c r="OA14" i="26"/>
  <c r="NZ14" i="26"/>
  <c r="NX14" i="26"/>
  <c r="NW14" i="26"/>
  <c r="NV14" i="26"/>
  <c r="NU14" i="26"/>
  <c r="OA22" i="26"/>
  <c r="NZ22" i="26"/>
  <c r="NX22" i="26"/>
  <c r="NW22" i="26"/>
  <c r="NV22" i="26"/>
  <c r="NU22" i="26"/>
  <c r="OA15" i="26"/>
  <c r="NZ15" i="26"/>
  <c r="NX15" i="26"/>
  <c r="NW15" i="26"/>
  <c r="NV15" i="26"/>
  <c r="NU15" i="26"/>
  <c r="OA17" i="26"/>
  <c r="NZ17" i="26"/>
  <c r="NX17" i="26"/>
  <c r="NW17" i="26"/>
  <c r="NV17" i="26"/>
  <c r="NU17" i="26"/>
  <c r="OA12" i="26"/>
  <c r="NZ12" i="26"/>
  <c r="NX12" i="26"/>
  <c r="NW12" i="26"/>
  <c r="NV12" i="26"/>
  <c r="NU12" i="26"/>
  <c r="OA9" i="26"/>
  <c r="NZ9" i="26"/>
  <c r="NX9" i="26"/>
  <c r="NW9" i="26"/>
  <c r="NV9" i="26"/>
  <c r="NU9" i="26"/>
  <c r="OA10" i="26"/>
  <c r="NZ10" i="26"/>
  <c r="NX10" i="26"/>
  <c r="NW10" i="26"/>
  <c r="NV10" i="26"/>
  <c r="NU10" i="26"/>
  <c r="OA11" i="26"/>
  <c r="NZ11" i="26"/>
  <c r="NX11" i="26"/>
  <c r="NW11" i="26"/>
  <c r="NV11" i="26"/>
  <c r="NU11" i="26"/>
  <c r="OA23" i="26"/>
  <c r="NZ23" i="26"/>
  <c r="NX23" i="26"/>
  <c r="NW23" i="26"/>
  <c r="NV23" i="26"/>
  <c r="NU23" i="26"/>
  <c r="OA7" i="26"/>
  <c r="NZ7" i="26"/>
  <c r="NX7" i="26"/>
  <c r="NW7" i="26"/>
  <c r="NV7" i="26"/>
  <c r="NU7" i="26"/>
  <c r="OA6" i="26"/>
  <c r="NZ6" i="26"/>
  <c r="NX6" i="26"/>
  <c r="NW6" i="26"/>
  <c r="NV6" i="26"/>
  <c r="NU6" i="26"/>
  <c r="OA8" i="26"/>
  <c r="NZ8" i="26"/>
  <c r="NX8" i="26"/>
  <c r="NW8" i="26"/>
  <c r="NV8" i="26"/>
  <c r="NU8" i="26"/>
  <c r="OA5" i="26"/>
  <c r="NZ5" i="26"/>
  <c r="NX5" i="26"/>
  <c r="NW5" i="26"/>
  <c r="NV5" i="26"/>
  <c r="NU5" i="26"/>
  <c r="OA4" i="26"/>
  <c r="NZ4" i="26"/>
  <c r="NX4" i="26"/>
  <c r="NW4" i="26"/>
  <c r="NV4" i="26"/>
  <c r="NU4" i="26"/>
  <c r="MY14" i="26"/>
  <c r="MX14" i="26"/>
  <c r="MV14" i="26"/>
  <c r="MU14" i="26"/>
  <c r="MT14" i="26"/>
  <c r="MS14" i="26"/>
  <c r="MY22" i="26"/>
  <c r="MX22" i="26"/>
  <c r="MV22" i="26"/>
  <c r="MU22" i="26"/>
  <c r="MT22" i="26"/>
  <c r="MS22" i="26"/>
  <c r="MY15" i="26"/>
  <c r="MX15" i="26"/>
  <c r="MV15" i="26"/>
  <c r="MU15" i="26"/>
  <c r="MT15" i="26"/>
  <c r="MS15" i="26"/>
  <c r="MY17" i="26"/>
  <c r="MX17" i="26"/>
  <c r="MV17" i="26"/>
  <c r="MU17" i="26"/>
  <c r="MT17" i="26"/>
  <c r="MS17" i="26"/>
  <c r="MY12" i="26"/>
  <c r="MX12" i="26"/>
  <c r="MV12" i="26"/>
  <c r="MU12" i="26"/>
  <c r="MT12" i="26"/>
  <c r="MS12" i="26"/>
  <c r="MY9" i="26"/>
  <c r="MX9" i="26"/>
  <c r="MV9" i="26"/>
  <c r="MU9" i="26"/>
  <c r="MT9" i="26"/>
  <c r="MS9" i="26"/>
  <c r="MY10" i="26"/>
  <c r="MX10" i="26"/>
  <c r="MV10" i="26"/>
  <c r="MU10" i="26"/>
  <c r="MT10" i="26"/>
  <c r="MS10" i="26"/>
  <c r="MY11" i="26"/>
  <c r="MX11" i="26"/>
  <c r="MV11" i="26"/>
  <c r="MU11" i="26"/>
  <c r="MT11" i="26"/>
  <c r="MS11" i="26"/>
  <c r="MY23" i="26"/>
  <c r="MX23" i="26"/>
  <c r="MV23" i="26"/>
  <c r="MU23" i="26"/>
  <c r="MT23" i="26"/>
  <c r="MS23" i="26"/>
  <c r="MY7" i="26"/>
  <c r="MX7" i="26"/>
  <c r="MV7" i="26"/>
  <c r="MU7" i="26"/>
  <c r="MT7" i="26"/>
  <c r="MS7" i="26"/>
  <c r="MY6" i="26"/>
  <c r="MX6" i="26"/>
  <c r="MV6" i="26"/>
  <c r="MU6" i="26"/>
  <c r="MT6" i="26"/>
  <c r="MS6" i="26"/>
  <c r="MY8" i="26"/>
  <c r="MX8" i="26"/>
  <c r="MV8" i="26"/>
  <c r="MU8" i="26"/>
  <c r="MT8" i="26"/>
  <c r="MS8" i="26"/>
  <c r="MY5" i="26"/>
  <c r="MX5" i="26"/>
  <c r="MV5" i="26"/>
  <c r="MU5" i="26"/>
  <c r="MT5" i="26"/>
  <c r="MS5" i="26"/>
  <c r="MY4" i="26"/>
  <c r="MX4" i="26"/>
  <c r="MV4" i="26"/>
  <c r="MU4" i="26"/>
  <c r="MT4" i="26"/>
  <c r="MS4" i="26"/>
  <c r="LW14" i="26"/>
  <c r="LV14" i="26"/>
  <c r="LT14" i="26"/>
  <c r="LS14" i="26"/>
  <c r="LR14" i="26"/>
  <c r="LQ14" i="26"/>
  <c r="LW22" i="26"/>
  <c r="LV22" i="26"/>
  <c r="LT22" i="26"/>
  <c r="LS22" i="26"/>
  <c r="LR22" i="26"/>
  <c r="LQ22" i="26"/>
  <c r="LW15" i="26"/>
  <c r="LV15" i="26"/>
  <c r="LT15" i="26"/>
  <c r="LS15" i="26"/>
  <c r="LR15" i="26"/>
  <c r="LQ15" i="26"/>
  <c r="LW17" i="26"/>
  <c r="LV17" i="26"/>
  <c r="LT17" i="26"/>
  <c r="LS17" i="26"/>
  <c r="LR17" i="26"/>
  <c r="LQ17" i="26"/>
  <c r="LW12" i="26"/>
  <c r="LV12" i="26"/>
  <c r="LT12" i="26"/>
  <c r="LS12" i="26"/>
  <c r="LR12" i="26"/>
  <c r="LQ12" i="26"/>
  <c r="LW9" i="26"/>
  <c r="LV9" i="26"/>
  <c r="LT9" i="26"/>
  <c r="LS9" i="26"/>
  <c r="LR9" i="26"/>
  <c r="LQ9" i="26"/>
  <c r="LW10" i="26"/>
  <c r="LV10" i="26"/>
  <c r="LT10" i="26"/>
  <c r="LS10" i="26"/>
  <c r="LR10" i="26"/>
  <c r="LQ10" i="26"/>
  <c r="LW11" i="26"/>
  <c r="LV11" i="26"/>
  <c r="LT11" i="26"/>
  <c r="LS11" i="26"/>
  <c r="LR11" i="26"/>
  <c r="LQ11" i="26"/>
  <c r="LW23" i="26"/>
  <c r="LV23" i="26"/>
  <c r="LT23" i="26"/>
  <c r="LS23" i="26"/>
  <c r="LR23" i="26"/>
  <c r="LQ23" i="26"/>
  <c r="LW7" i="26"/>
  <c r="LV7" i="26"/>
  <c r="LT7" i="26"/>
  <c r="LS7" i="26"/>
  <c r="LR7" i="26"/>
  <c r="LQ7" i="26"/>
  <c r="LW6" i="26"/>
  <c r="LV6" i="26"/>
  <c r="LT6" i="26"/>
  <c r="LS6" i="26"/>
  <c r="LR6" i="26"/>
  <c r="LQ6" i="26"/>
  <c r="LW8" i="26"/>
  <c r="LV8" i="26"/>
  <c r="LT8" i="26"/>
  <c r="LS8" i="26"/>
  <c r="LR8" i="26"/>
  <c r="LQ8" i="26"/>
  <c r="LW5" i="26"/>
  <c r="LV5" i="26"/>
  <c r="LT5" i="26"/>
  <c r="LS5" i="26"/>
  <c r="LR5" i="26"/>
  <c r="LQ5" i="26"/>
  <c r="LW4" i="26"/>
  <c r="LV4" i="26"/>
  <c r="LT4" i="26"/>
  <c r="LS4" i="26"/>
  <c r="LR4" i="26"/>
  <c r="LQ4" i="26"/>
  <c r="KU14" i="26"/>
  <c r="KT14" i="26"/>
  <c r="KR14" i="26"/>
  <c r="KQ14" i="26"/>
  <c r="KP14" i="26"/>
  <c r="KO14" i="26"/>
  <c r="KU22" i="26"/>
  <c r="KT22" i="26"/>
  <c r="KR22" i="26"/>
  <c r="KQ22" i="26"/>
  <c r="KP22" i="26"/>
  <c r="KO22" i="26"/>
  <c r="KU15" i="26"/>
  <c r="KT15" i="26"/>
  <c r="KR15" i="26"/>
  <c r="KQ15" i="26"/>
  <c r="KP15" i="26"/>
  <c r="KO15" i="26"/>
  <c r="KU17" i="26"/>
  <c r="KT17" i="26"/>
  <c r="KR17" i="26"/>
  <c r="KQ17" i="26"/>
  <c r="KP17" i="26"/>
  <c r="KO17" i="26"/>
  <c r="KU12" i="26"/>
  <c r="KT12" i="26"/>
  <c r="KR12" i="26"/>
  <c r="KQ12" i="26"/>
  <c r="KP12" i="26"/>
  <c r="KO12" i="26"/>
  <c r="KU9" i="26"/>
  <c r="KT9" i="26"/>
  <c r="KR9" i="26"/>
  <c r="KQ9" i="26"/>
  <c r="KP9" i="26"/>
  <c r="KO9" i="26"/>
  <c r="KU10" i="26"/>
  <c r="KT10" i="26"/>
  <c r="KR10" i="26"/>
  <c r="KQ10" i="26"/>
  <c r="KP10" i="26"/>
  <c r="KO10" i="26"/>
  <c r="KU11" i="26"/>
  <c r="KT11" i="26"/>
  <c r="KR11" i="26"/>
  <c r="KQ11" i="26"/>
  <c r="KP11" i="26"/>
  <c r="KO11" i="26"/>
  <c r="KU23" i="26"/>
  <c r="KT23" i="26"/>
  <c r="KR23" i="26"/>
  <c r="KQ23" i="26"/>
  <c r="KP23" i="26"/>
  <c r="KO23" i="26"/>
  <c r="KU7" i="26"/>
  <c r="KT7" i="26"/>
  <c r="KR7" i="26"/>
  <c r="KQ7" i="26"/>
  <c r="KP7" i="26"/>
  <c r="KO7" i="26"/>
  <c r="KU6" i="26"/>
  <c r="KT6" i="26"/>
  <c r="KR6" i="26"/>
  <c r="KQ6" i="26"/>
  <c r="KP6" i="26"/>
  <c r="KO6" i="26"/>
  <c r="KU8" i="26"/>
  <c r="KT8" i="26"/>
  <c r="KR8" i="26"/>
  <c r="KQ8" i="26"/>
  <c r="KP8" i="26"/>
  <c r="KO8" i="26"/>
  <c r="KU5" i="26"/>
  <c r="KT5" i="26"/>
  <c r="KR5" i="26"/>
  <c r="KQ5" i="26"/>
  <c r="KP5" i="26"/>
  <c r="KO5" i="26"/>
  <c r="KU4" i="26"/>
  <c r="KT4" i="26"/>
  <c r="KR4" i="26"/>
  <c r="KQ4" i="26"/>
  <c r="KP4" i="26"/>
  <c r="KO4" i="26"/>
  <c r="JS14" i="26"/>
  <c r="JR14" i="26"/>
  <c r="JP14" i="26"/>
  <c r="JO14" i="26"/>
  <c r="JN14" i="26"/>
  <c r="JM14" i="26"/>
  <c r="JS22" i="26"/>
  <c r="JR22" i="26"/>
  <c r="JP22" i="26"/>
  <c r="JO22" i="26"/>
  <c r="JN22" i="26"/>
  <c r="JM22" i="26"/>
  <c r="JS15" i="26"/>
  <c r="JR15" i="26"/>
  <c r="JP15" i="26"/>
  <c r="JO15" i="26"/>
  <c r="JN15" i="26"/>
  <c r="JM15" i="26"/>
  <c r="JS17" i="26"/>
  <c r="JR17" i="26"/>
  <c r="JP17" i="26"/>
  <c r="JO17" i="26"/>
  <c r="JN17" i="26"/>
  <c r="JM17" i="26"/>
  <c r="JS12" i="26"/>
  <c r="JR12" i="26"/>
  <c r="JP12" i="26"/>
  <c r="JO12" i="26"/>
  <c r="JN12" i="26"/>
  <c r="JM12" i="26"/>
  <c r="JS9" i="26"/>
  <c r="JR9" i="26"/>
  <c r="JP9" i="26"/>
  <c r="JO9" i="26"/>
  <c r="JN9" i="26"/>
  <c r="JM9" i="26"/>
  <c r="JS10" i="26"/>
  <c r="JR10" i="26"/>
  <c r="JP10" i="26"/>
  <c r="JO10" i="26"/>
  <c r="JN10" i="26"/>
  <c r="JM10" i="26"/>
  <c r="JS11" i="26"/>
  <c r="JR11" i="26"/>
  <c r="JP11" i="26"/>
  <c r="JO11" i="26"/>
  <c r="JN11" i="26"/>
  <c r="JM11" i="26"/>
  <c r="JS23" i="26"/>
  <c r="JR23" i="26"/>
  <c r="JP23" i="26"/>
  <c r="JO23" i="26"/>
  <c r="JN23" i="26"/>
  <c r="JM23" i="26"/>
  <c r="JS7" i="26"/>
  <c r="JR7" i="26"/>
  <c r="JP7" i="26"/>
  <c r="JO7" i="26"/>
  <c r="JN7" i="26"/>
  <c r="JM7" i="26"/>
  <c r="JS6" i="26"/>
  <c r="JR6" i="26"/>
  <c r="JP6" i="26"/>
  <c r="JO6" i="26"/>
  <c r="JN6" i="26"/>
  <c r="JM6" i="26"/>
  <c r="JS8" i="26"/>
  <c r="JR8" i="26"/>
  <c r="JP8" i="26"/>
  <c r="JO8" i="26"/>
  <c r="JN8" i="26"/>
  <c r="JM8" i="26"/>
  <c r="JS5" i="26"/>
  <c r="JR5" i="26"/>
  <c r="JP5" i="26"/>
  <c r="JO5" i="26"/>
  <c r="JN5" i="26"/>
  <c r="JM5" i="26"/>
  <c r="JS4" i="26"/>
  <c r="JR4" i="26"/>
  <c r="JP4" i="26"/>
  <c r="JO4" i="26"/>
  <c r="JN4" i="26"/>
  <c r="JM4" i="26"/>
  <c r="IQ14" i="26"/>
  <c r="IP14" i="26"/>
  <c r="IN14" i="26"/>
  <c r="IM14" i="26"/>
  <c r="IL14" i="26"/>
  <c r="IK14" i="26"/>
  <c r="IQ22" i="26"/>
  <c r="IP22" i="26"/>
  <c r="IN22" i="26"/>
  <c r="IM22" i="26"/>
  <c r="IL22" i="26"/>
  <c r="IK22" i="26"/>
  <c r="IQ15" i="26"/>
  <c r="IP15" i="26"/>
  <c r="IN15" i="26"/>
  <c r="IM15" i="26"/>
  <c r="IL15" i="26"/>
  <c r="IK15" i="26"/>
  <c r="IQ17" i="26"/>
  <c r="IP17" i="26"/>
  <c r="IN17" i="26"/>
  <c r="IM17" i="26"/>
  <c r="IL17" i="26"/>
  <c r="IK17" i="26"/>
  <c r="IQ12" i="26"/>
  <c r="IP12" i="26"/>
  <c r="IN12" i="26"/>
  <c r="IM12" i="26"/>
  <c r="IL12" i="26"/>
  <c r="IK12" i="26"/>
  <c r="IQ9" i="26"/>
  <c r="IP9" i="26"/>
  <c r="IN9" i="26"/>
  <c r="IM9" i="26"/>
  <c r="IL9" i="26"/>
  <c r="IK9" i="26"/>
  <c r="IQ10" i="26"/>
  <c r="IP10" i="26"/>
  <c r="IN10" i="26"/>
  <c r="IM10" i="26"/>
  <c r="IL10" i="26"/>
  <c r="IK10" i="26"/>
  <c r="IQ11" i="26"/>
  <c r="IP11" i="26"/>
  <c r="IN11" i="26"/>
  <c r="IM11" i="26"/>
  <c r="IL11" i="26"/>
  <c r="IK11" i="26"/>
  <c r="IQ23" i="26"/>
  <c r="IP23" i="26"/>
  <c r="IN23" i="26"/>
  <c r="IM23" i="26"/>
  <c r="IL23" i="26"/>
  <c r="IK23" i="26"/>
  <c r="IQ7" i="26"/>
  <c r="IP7" i="26"/>
  <c r="IN7" i="26"/>
  <c r="IM7" i="26"/>
  <c r="IL7" i="26"/>
  <c r="IK7" i="26"/>
  <c r="IQ6" i="26"/>
  <c r="IP6" i="26"/>
  <c r="IN6" i="26"/>
  <c r="IM6" i="26"/>
  <c r="IL6" i="26"/>
  <c r="IK6" i="26"/>
  <c r="IQ8" i="26"/>
  <c r="IP8" i="26"/>
  <c r="IN8" i="26"/>
  <c r="IM8" i="26"/>
  <c r="IL8" i="26"/>
  <c r="IK8" i="26"/>
  <c r="IQ5" i="26"/>
  <c r="IP5" i="26"/>
  <c r="IN5" i="26"/>
  <c r="IM5" i="26"/>
  <c r="IL5" i="26"/>
  <c r="IK5" i="26"/>
  <c r="IQ4" i="26"/>
  <c r="IP4" i="26"/>
  <c r="IN4" i="26"/>
  <c r="IM4" i="26"/>
  <c r="IL4" i="26"/>
  <c r="IK4" i="26"/>
  <c r="HO14" i="26"/>
  <c r="HN14" i="26"/>
  <c r="HL14" i="26"/>
  <c r="HK14" i="26"/>
  <c r="HJ14" i="26"/>
  <c r="HI14" i="26"/>
  <c r="HO22" i="26"/>
  <c r="HN22" i="26"/>
  <c r="HL22" i="26"/>
  <c r="HK22" i="26"/>
  <c r="HJ22" i="26"/>
  <c r="HI22" i="26"/>
  <c r="HO15" i="26"/>
  <c r="HN15" i="26"/>
  <c r="HL15" i="26"/>
  <c r="HK15" i="26"/>
  <c r="HJ15" i="26"/>
  <c r="HI15" i="26"/>
  <c r="HO17" i="26"/>
  <c r="HN17" i="26"/>
  <c r="HL17" i="26"/>
  <c r="HK17" i="26"/>
  <c r="HJ17" i="26"/>
  <c r="HI17" i="26"/>
  <c r="HO12" i="26"/>
  <c r="HN12" i="26"/>
  <c r="HL12" i="26"/>
  <c r="HK12" i="26"/>
  <c r="HJ12" i="26"/>
  <c r="HI12" i="26"/>
  <c r="HO9" i="26"/>
  <c r="HN9" i="26"/>
  <c r="HL9" i="26"/>
  <c r="HK9" i="26"/>
  <c r="HJ9" i="26"/>
  <c r="HI9" i="26"/>
  <c r="HO10" i="26"/>
  <c r="HN10" i="26"/>
  <c r="HL10" i="26"/>
  <c r="HK10" i="26"/>
  <c r="HJ10" i="26"/>
  <c r="HI10" i="26"/>
  <c r="HO11" i="26"/>
  <c r="HN11" i="26"/>
  <c r="HL11" i="26"/>
  <c r="HK11" i="26"/>
  <c r="HJ11" i="26"/>
  <c r="HI11" i="26"/>
  <c r="HO23" i="26"/>
  <c r="HN23" i="26"/>
  <c r="HL23" i="26"/>
  <c r="HK23" i="26"/>
  <c r="HJ23" i="26"/>
  <c r="HI23" i="26"/>
  <c r="HO7" i="26"/>
  <c r="HN7" i="26"/>
  <c r="HL7" i="26"/>
  <c r="HK7" i="26"/>
  <c r="HJ7" i="26"/>
  <c r="HI7" i="26"/>
  <c r="HO6" i="26"/>
  <c r="HN6" i="26"/>
  <c r="HL6" i="26"/>
  <c r="HK6" i="26"/>
  <c r="HJ6" i="26"/>
  <c r="HI6" i="26"/>
  <c r="HO8" i="26"/>
  <c r="HN8" i="26"/>
  <c r="HL8" i="26"/>
  <c r="HK8" i="26"/>
  <c r="HJ8" i="26"/>
  <c r="HI8" i="26"/>
  <c r="HO5" i="26"/>
  <c r="HN5" i="26"/>
  <c r="HL5" i="26"/>
  <c r="HK5" i="26"/>
  <c r="HJ5" i="26"/>
  <c r="HI5" i="26"/>
  <c r="HO4" i="26"/>
  <c r="HN4" i="26"/>
  <c r="HL4" i="26"/>
  <c r="HK4" i="26"/>
  <c r="HJ4" i="26"/>
  <c r="HI4" i="26"/>
  <c r="GM14" i="26"/>
  <c r="GL14" i="26"/>
  <c r="GJ14" i="26"/>
  <c r="GI14" i="26"/>
  <c r="GH14" i="26"/>
  <c r="GG14" i="26"/>
  <c r="GM22" i="26"/>
  <c r="GL22" i="26"/>
  <c r="GJ22" i="26"/>
  <c r="GI22" i="26"/>
  <c r="GH22" i="26"/>
  <c r="GG22" i="26"/>
  <c r="GM15" i="26"/>
  <c r="GL15" i="26"/>
  <c r="GJ15" i="26"/>
  <c r="GI15" i="26"/>
  <c r="GH15" i="26"/>
  <c r="GG15" i="26"/>
  <c r="GM17" i="26"/>
  <c r="GL17" i="26"/>
  <c r="GJ17" i="26"/>
  <c r="GI17" i="26"/>
  <c r="GH17" i="26"/>
  <c r="GG17" i="26"/>
  <c r="GM12" i="26"/>
  <c r="GL12" i="26"/>
  <c r="GJ12" i="26"/>
  <c r="GI12" i="26"/>
  <c r="GH12" i="26"/>
  <c r="GG12" i="26"/>
  <c r="GM9" i="26"/>
  <c r="GL9" i="26"/>
  <c r="GJ9" i="26"/>
  <c r="GI9" i="26"/>
  <c r="GH9" i="26"/>
  <c r="GG9" i="26"/>
  <c r="GM10" i="26"/>
  <c r="GL10" i="26"/>
  <c r="GJ10" i="26"/>
  <c r="GI10" i="26"/>
  <c r="GH10" i="26"/>
  <c r="GG10" i="26"/>
  <c r="GM11" i="26"/>
  <c r="GL11" i="26"/>
  <c r="GJ11" i="26"/>
  <c r="GI11" i="26"/>
  <c r="GH11" i="26"/>
  <c r="GG11" i="26"/>
  <c r="GM23" i="26"/>
  <c r="GL23" i="26"/>
  <c r="GJ23" i="26"/>
  <c r="GI23" i="26"/>
  <c r="GH23" i="26"/>
  <c r="GG23" i="26"/>
  <c r="GM7" i="26"/>
  <c r="GL7" i="26"/>
  <c r="GJ7" i="26"/>
  <c r="GI7" i="26"/>
  <c r="GH7" i="26"/>
  <c r="GG7" i="26"/>
  <c r="GM6" i="26"/>
  <c r="GL6" i="26"/>
  <c r="GJ6" i="26"/>
  <c r="GI6" i="26"/>
  <c r="GH6" i="26"/>
  <c r="GG6" i="26"/>
  <c r="GM8" i="26"/>
  <c r="GL8" i="26"/>
  <c r="GJ8" i="26"/>
  <c r="GI8" i="26"/>
  <c r="GH8" i="26"/>
  <c r="GG8" i="26"/>
  <c r="GM5" i="26"/>
  <c r="GL5" i="26"/>
  <c r="GJ5" i="26"/>
  <c r="GI5" i="26"/>
  <c r="GH5" i="26"/>
  <c r="GG5" i="26"/>
  <c r="GM4" i="26"/>
  <c r="GL4" i="26"/>
  <c r="GJ4" i="26"/>
  <c r="GI4" i="26"/>
  <c r="GH4" i="26"/>
  <c r="GG4" i="26"/>
  <c r="FK14" i="26"/>
  <c r="FJ14" i="26"/>
  <c r="FH14" i="26"/>
  <c r="FG14" i="26"/>
  <c r="FF14" i="26"/>
  <c r="FE14" i="26"/>
  <c r="FK22" i="26"/>
  <c r="FJ22" i="26"/>
  <c r="FH22" i="26"/>
  <c r="FG22" i="26"/>
  <c r="FF22" i="26"/>
  <c r="FE22" i="26"/>
  <c r="FK15" i="26"/>
  <c r="FJ15" i="26"/>
  <c r="FH15" i="26"/>
  <c r="FG15" i="26"/>
  <c r="FF15" i="26"/>
  <c r="FE15" i="26"/>
  <c r="FK17" i="26"/>
  <c r="FJ17" i="26"/>
  <c r="FH17" i="26"/>
  <c r="FG17" i="26"/>
  <c r="FF17" i="26"/>
  <c r="FE17" i="26"/>
  <c r="FK12" i="26"/>
  <c r="FJ12" i="26"/>
  <c r="FH12" i="26"/>
  <c r="FG12" i="26"/>
  <c r="FF12" i="26"/>
  <c r="FE12" i="26"/>
  <c r="FK9" i="26"/>
  <c r="FJ9" i="26"/>
  <c r="FH9" i="26"/>
  <c r="FG9" i="26"/>
  <c r="FF9" i="26"/>
  <c r="FE9" i="26"/>
  <c r="FK10" i="26"/>
  <c r="FJ10" i="26"/>
  <c r="FH10" i="26"/>
  <c r="FG10" i="26"/>
  <c r="FF10" i="26"/>
  <c r="FE10" i="26"/>
  <c r="FK11" i="26"/>
  <c r="FJ11" i="26"/>
  <c r="FH11" i="26"/>
  <c r="FG11" i="26"/>
  <c r="FF11" i="26"/>
  <c r="FE11" i="26"/>
  <c r="FK23" i="26"/>
  <c r="FJ23" i="26"/>
  <c r="FH23" i="26"/>
  <c r="FG23" i="26"/>
  <c r="FF23" i="26"/>
  <c r="FE23" i="26"/>
  <c r="FK7" i="26"/>
  <c r="FJ7" i="26"/>
  <c r="FH7" i="26"/>
  <c r="FG7" i="26"/>
  <c r="FF7" i="26"/>
  <c r="FE7" i="26"/>
  <c r="FK6" i="26"/>
  <c r="FJ6" i="26"/>
  <c r="FH6" i="26"/>
  <c r="FG6" i="26"/>
  <c r="FF6" i="26"/>
  <c r="FE6" i="26"/>
  <c r="FK8" i="26"/>
  <c r="FJ8" i="26"/>
  <c r="FH8" i="26"/>
  <c r="FG8" i="26"/>
  <c r="FF8" i="26"/>
  <c r="FE8" i="26"/>
  <c r="FK5" i="26"/>
  <c r="FJ5" i="26"/>
  <c r="FH5" i="26"/>
  <c r="FG5" i="26"/>
  <c r="FF5" i="26"/>
  <c r="FE5" i="26"/>
  <c r="FK4" i="26"/>
  <c r="FJ4" i="26"/>
  <c r="FH4" i="26"/>
  <c r="FG4" i="26"/>
  <c r="FF4" i="26"/>
  <c r="FE4" i="26"/>
  <c r="EI14" i="26"/>
  <c r="EH14" i="26"/>
  <c r="EF14" i="26"/>
  <c r="EE14" i="26"/>
  <c r="ED14" i="26"/>
  <c r="EC14" i="26"/>
  <c r="EI22" i="26"/>
  <c r="EH22" i="26"/>
  <c r="EF22" i="26"/>
  <c r="EE22" i="26"/>
  <c r="ED22" i="26"/>
  <c r="EC22" i="26"/>
  <c r="EI15" i="26"/>
  <c r="EH15" i="26"/>
  <c r="EF15" i="26"/>
  <c r="EE15" i="26"/>
  <c r="ED15" i="26"/>
  <c r="EC15" i="26"/>
  <c r="EI17" i="26"/>
  <c r="EH17" i="26"/>
  <c r="EF17" i="26"/>
  <c r="EE17" i="26"/>
  <c r="ED17" i="26"/>
  <c r="EC17" i="26"/>
  <c r="EI12" i="26"/>
  <c r="EH12" i="26"/>
  <c r="EF12" i="26"/>
  <c r="EE12" i="26"/>
  <c r="ED12" i="26"/>
  <c r="EC12" i="26"/>
  <c r="EI9" i="26"/>
  <c r="EH9" i="26"/>
  <c r="EF9" i="26"/>
  <c r="EE9" i="26"/>
  <c r="ED9" i="26"/>
  <c r="EC9" i="26"/>
  <c r="EI10" i="26"/>
  <c r="EH10" i="26"/>
  <c r="EF10" i="26"/>
  <c r="EE10" i="26"/>
  <c r="ED10" i="26"/>
  <c r="EC10" i="26"/>
  <c r="EI11" i="26"/>
  <c r="EH11" i="26"/>
  <c r="EF11" i="26"/>
  <c r="EE11" i="26"/>
  <c r="ED11" i="26"/>
  <c r="EC11" i="26"/>
  <c r="EI23" i="26"/>
  <c r="EH23" i="26"/>
  <c r="EF23" i="26"/>
  <c r="EE23" i="26"/>
  <c r="ED23" i="26"/>
  <c r="EC23" i="26"/>
  <c r="EI7" i="26"/>
  <c r="EH7" i="26"/>
  <c r="EF7" i="26"/>
  <c r="EE7" i="26"/>
  <c r="ED7" i="26"/>
  <c r="EC7" i="26"/>
  <c r="EI6" i="26"/>
  <c r="EH6" i="26"/>
  <c r="EF6" i="26"/>
  <c r="EE6" i="26"/>
  <c r="ED6" i="26"/>
  <c r="EC6" i="26"/>
  <c r="EI8" i="26"/>
  <c r="EH8" i="26"/>
  <c r="EF8" i="26"/>
  <c r="EE8" i="26"/>
  <c r="ED8" i="26"/>
  <c r="EC8" i="26"/>
  <c r="EI5" i="26"/>
  <c r="EH5" i="26"/>
  <c r="EF5" i="26"/>
  <c r="EE5" i="26"/>
  <c r="ED5" i="26"/>
  <c r="EC5" i="26"/>
  <c r="EI4" i="26"/>
  <c r="EH4" i="26"/>
  <c r="EF4" i="26"/>
  <c r="EE4" i="26"/>
  <c r="ED4" i="26"/>
  <c r="EC4" i="26"/>
  <c r="CX4" i="21"/>
  <c r="CY4" i="21"/>
  <c r="CZ4" i="21"/>
  <c r="DA4" i="21"/>
  <c r="DC4" i="21"/>
  <c r="DD4" i="21"/>
  <c r="PY4" i="21"/>
  <c r="PZ4" i="21"/>
  <c r="QA4" i="21"/>
  <c r="QB4" i="21"/>
  <c r="QD4" i="21"/>
  <c r="QE4" i="21"/>
  <c r="QG4" i="21"/>
  <c r="QH4" i="21"/>
  <c r="QI4" i="21"/>
  <c r="QJ4" i="21"/>
  <c r="QK4" i="21"/>
  <c r="QL4" i="21"/>
  <c r="QM4" i="21"/>
  <c r="QN4" i="21"/>
  <c r="QO4" i="21"/>
  <c r="QP4" i="21"/>
  <c r="QQ4" i="21"/>
  <c r="QR4" i="21"/>
  <c r="QS4" i="21"/>
  <c r="QT4" i="21"/>
  <c r="QU4" i="21"/>
  <c r="QV4" i="21"/>
  <c r="QW4" i="21"/>
  <c r="QX4" i="21"/>
  <c r="QY4" i="21"/>
  <c r="QZ4" i="21"/>
  <c r="CX19" i="19"/>
  <c r="CY19" i="19"/>
  <c r="CZ19" i="19"/>
  <c r="DA19" i="19"/>
  <c r="DC19" i="19"/>
  <c r="DD19" i="19"/>
  <c r="PY19" i="19"/>
  <c r="PZ19" i="19"/>
  <c r="QA19" i="19"/>
  <c r="QB19" i="19"/>
  <c r="QD19" i="19"/>
  <c r="QE19" i="19"/>
  <c r="QG19" i="19"/>
  <c r="QH19" i="19"/>
  <c r="QI19" i="19"/>
  <c r="QJ19" i="19"/>
  <c r="QK19" i="19"/>
  <c r="QL19" i="19"/>
  <c r="QM19" i="19"/>
  <c r="QN19" i="19"/>
  <c r="QO19" i="19"/>
  <c r="QP19" i="19"/>
  <c r="QQ19" i="19"/>
  <c r="QR19" i="19"/>
  <c r="QS19" i="19"/>
  <c r="QT19" i="19"/>
  <c r="QU19" i="19"/>
  <c r="QV19" i="19"/>
  <c r="QW19" i="19"/>
  <c r="QX19" i="19"/>
  <c r="QY19" i="19"/>
  <c r="QZ19" i="19"/>
  <c r="CX21" i="19"/>
  <c r="CY21" i="19"/>
  <c r="CZ21" i="19"/>
  <c r="DA21" i="19"/>
  <c r="DC21" i="19"/>
  <c r="DD21" i="19"/>
  <c r="PY21" i="19"/>
  <c r="PZ21" i="19"/>
  <c r="QA21" i="19"/>
  <c r="QB21" i="19"/>
  <c r="QD21" i="19"/>
  <c r="QE21" i="19"/>
  <c r="QG21" i="19"/>
  <c r="QH21" i="19"/>
  <c r="QI21" i="19"/>
  <c r="QJ21" i="19"/>
  <c r="QK21" i="19"/>
  <c r="QL21" i="19"/>
  <c r="QM21" i="19"/>
  <c r="QN21" i="19"/>
  <c r="QO21" i="19"/>
  <c r="QP21" i="19"/>
  <c r="QQ21" i="19"/>
  <c r="QR21" i="19"/>
  <c r="QS21" i="19"/>
  <c r="QT21" i="19"/>
  <c r="QU21" i="19"/>
  <c r="QV21" i="19"/>
  <c r="QW21" i="19"/>
  <c r="QX21" i="19"/>
  <c r="QY21" i="19"/>
  <c r="QZ21" i="19"/>
  <c r="CX13" i="19"/>
  <c r="CY13" i="19"/>
  <c r="CZ13" i="19"/>
  <c r="DA13" i="19"/>
  <c r="DC13" i="19"/>
  <c r="DD13" i="19"/>
  <c r="PY13" i="19"/>
  <c r="PZ13" i="19"/>
  <c r="QA13" i="19"/>
  <c r="QB13" i="19"/>
  <c r="QD13" i="19"/>
  <c r="QE13" i="19"/>
  <c r="QG13" i="19"/>
  <c r="QH13" i="19"/>
  <c r="QI13" i="19"/>
  <c r="QJ13" i="19"/>
  <c r="QK13" i="19"/>
  <c r="QL13" i="19"/>
  <c r="QM13" i="19"/>
  <c r="QN13" i="19"/>
  <c r="QO13" i="19"/>
  <c r="QP13" i="19"/>
  <c r="QQ13" i="19"/>
  <c r="QR13" i="19"/>
  <c r="QS13" i="19"/>
  <c r="QT13" i="19"/>
  <c r="QU13" i="19"/>
  <c r="QV13" i="19"/>
  <c r="QW13" i="19"/>
  <c r="QX13" i="19"/>
  <c r="QY13" i="19"/>
  <c r="QZ13" i="19"/>
  <c r="CX17" i="19"/>
  <c r="CY17" i="19"/>
  <c r="CZ17" i="19"/>
  <c r="DA17" i="19"/>
  <c r="DC17" i="19"/>
  <c r="DD17" i="19"/>
  <c r="PY17" i="19"/>
  <c r="PZ17" i="19"/>
  <c r="QA17" i="19"/>
  <c r="QB17" i="19"/>
  <c r="QD17" i="19"/>
  <c r="QE17" i="19"/>
  <c r="QG17" i="19"/>
  <c r="QH17" i="19"/>
  <c r="QI17" i="19"/>
  <c r="QJ17" i="19"/>
  <c r="QK17" i="19"/>
  <c r="QL17" i="19"/>
  <c r="QM17" i="19"/>
  <c r="QN17" i="19"/>
  <c r="QO17" i="19"/>
  <c r="QP17" i="19"/>
  <c r="QQ17" i="19"/>
  <c r="QR17" i="19"/>
  <c r="QS17" i="19"/>
  <c r="QT17" i="19"/>
  <c r="QU17" i="19"/>
  <c r="QV17" i="19"/>
  <c r="QW17" i="19"/>
  <c r="QX17" i="19"/>
  <c r="QY17" i="19"/>
  <c r="QZ17" i="19"/>
  <c r="CX9" i="19"/>
  <c r="CY9" i="19"/>
  <c r="CZ9" i="19"/>
  <c r="DA9" i="19"/>
  <c r="DC9" i="19"/>
  <c r="DD9" i="19"/>
  <c r="PY9" i="19"/>
  <c r="PZ9" i="19"/>
  <c r="QA9" i="19"/>
  <c r="QB9" i="19"/>
  <c r="QD9" i="19"/>
  <c r="QE9" i="19"/>
  <c r="QG9" i="19"/>
  <c r="QH9" i="19"/>
  <c r="QI9" i="19"/>
  <c r="QJ9" i="19"/>
  <c r="QK9" i="19"/>
  <c r="QL9" i="19"/>
  <c r="QM9" i="19"/>
  <c r="QN9" i="19"/>
  <c r="QO9" i="19"/>
  <c r="QP9" i="19"/>
  <c r="QQ9" i="19"/>
  <c r="QR9" i="19"/>
  <c r="QS9" i="19"/>
  <c r="QT9" i="19"/>
  <c r="QU9" i="19"/>
  <c r="QV9" i="19"/>
  <c r="QW9" i="19"/>
  <c r="QX9" i="19"/>
  <c r="QY9" i="19"/>
  <c r="QZ9" i="19"/>
  <c r="CX11" i="19"/>
  <c r="CY11" i="19"/>
  <c r="CZ11" i="19"/>
  <c r="DA11" i="19"/>
  <c r="DC11" i="19"/>
  <c r="DD11" i="19"/>
  <c r="PY11" i="19"/>
  <c r="PZ11" i="19"/>
  <c r="QA11" i="19"/>
  <c r="QB11" i="19"/>
  <c r="QD11" i="19"/>
  <c r="QE11" i="19"/>
  <c r="QG11" i="19"/>
  <c r="QH11" i="19"/>
  <c r="QI11" i="19"/>
  <c r="QJ11" i="19"/>
  <c r="QK11" i="19"/>
  <c r="QL11" i="19"/>
  <c r="QM11" i="19"/>
  <c r="QN11" i="19"/>
  <c r="QO11" i="19"/>
  <c r="QP11" i="19"/>
  <c r="QQ11" i="19"/>
  <c r="QR11" i="19"/>
  <c r="QS11" i="19"/>
  <c r="QT11" i="19"/>
  <c r="QU11" i="19"/>
  <c r="QV11" i="19"/>
  <c r="QW11" i="19"/>
  <c r="QX11" i="19"/>
  <c r="QY11" i="19"/>
  <c r="QZ11" i="19"/>
  <c r="CX8" i="27"/>
  <c r="CY8" i="27"/>
  <c r="CZ8" i="27"/>
  <c r="DA8" i="27"/>
  <c r="DC8" i="27"/>
  <c r="DD8" i="27"/>
  <c r="PY8" i="27"/>
  <c r="PZ8" i="27"/>
  <c r="QA8" i="27"/>
  <c r="QB8" i="27"/>
  <c r="QD8" i="27"/>
  <c r="QE8" i="27"/>
  <c r="QG8" i="27"/>
  <c r="QH8" i="27"/>
  <c r="QI8" i="27"/>
  <c r="QJ8" i="27"/>
  <c r="QK8" i="27"/>
  <c r="QL8" i="27"/>
  <c r="QM8" i="27"/>
  <c r="QN8" i="27"/>
  <c r="QO8" i="27"/>
  <c r="QP8" i="27"/>
  <c r="QQ8" i="27"/>
  <c r="QR8" i="27"/>
  <c r="QS8" i="27"/>
  <c r="QT8" i="27"/>
  <c r="QU8" i="27"/>
  <c r="QV8" i="27"/>
  <c r="QW8" i="27"/>
  <c r="QX8" i="27"/>
  <c r="QY8" i="27"/>
  <c r="QZ8" i="27"/>
  <c r="CX15" i="26"/>
  <c r="CY15" i="26"/>
  <c r="CZ15" i="26"/>
  <c r="DA15" i="26"/>
  <c r="DC15" i="26"/>
  <c r="DD15" i="26"/>
  <c r="PY15" i="26"/>
  <c r="PZ15" i="26"/>
  <c r="QA15" i="26"/>
  <c r="QB15" i="26"/>
  <c r="QD15" i="26"/>
  <c r="QE15" i="26"/>
  <c r="QG15" i="26"/>
  <c r="QH15" i="26"/>
  <c r="QI15" i="26"/>
  <c r="QJ15" i="26"/>
  <c r="QK15" i="26"/>
  <c r="QL15" i="26"/>
  <c r="QM15" i="26"/>
  <c r="QN15" i="26"/>
  <c r="QO15" i="26"/>
  <c r="QP15" i="26"/>
  <c r="QQ15" i="26"/>
  <c r="QR15" i="26"/>
  <c r="QS15" i="26"/>
  <c r="QT15" i="26"/>
  <c r="QU15" i="26"/>
  <c r="QV15" i="26"/>
  <c r="QW15" i="26"/>
  <c r="QX15" i="26"/>
  <c r="QY15" i="26"/>
  <c r="QZ15" i="26"/>
  <c r="CQ9" i="22"/>
  <c r="CR9" i="22"/>
  <c r="CS9" i="22"/>
  <c r="CT9" i="22"/>
  <c r="CU9" i="22"/>
  <c r="CV9" i="22"/>
  <c r="CX9" i="22"/>
  <c r="CY9" i="22"/>
  <c r="CZ9" i="22"/>
  <c r="SH9" i="22"/>
  <c r="SI9" i="22"/>
  <c r="SJ9" i="22"/>
  <c r="SK9" i="22"/>
  <c r="SL9" i="22"/>
  <c r="SM9" i="22"/>
  <c r="SO9" i="22"/>
  <c r="SP9" i="22"/>
  <c r="SQ9" i="22"/>
  <c r="SR9" i="22"/>
  <c r="SS9" i="22"/>
  <c r="ST9" i="22"/>
  <c r="SV9" i="22"/>
  <c r="SW9" i="22"/>
  <c r="SX9" i="22"/>
  <c r="TL9" i="22" s="1"/>
  <c r="SY9" i="22"/>
  <c r="TM9" i="22" s="1"/>
  <c r="SZ9" i="22"/>
  <c r="TA9" i="22"/>
  <c r="TB9" i="22"/>
  <c r="TC9" i="22"/>
  <c r="TO9" i="22" s="1"/>
  <c r="TD9" i="22"/>
  <c r="TP9" i="22" s="1"/>
  <c r="TE9" i="22"/>
  <c r="TF9" i="22"/>
  <c r="TG9" i="22"/>
  <c r="TH9" i="22"/>
  <c r="TS9" i="22" s="1"/>
  <c r="TI9" i="22"/>
  <c r="TT9" i="22" s="1"/>
  <c r="TJ9" i="22"/>
  <c r="CQ5" i="22"/>
  <c r="CR5" i="22"/>
  <c r="CS5" i="22"/>
  <c r="CT5" i="22"/>
  <c r="CU5" i="22"/>
  <c r="CV5" i="22"/>
  <c r="CX5" i="22"/>
  <c r="CY5" i="22"/>
  <c r="CZ5" i="22"/>
  <c r="SH5" i="22"/>
  <c r="SI5" i="22"/>
  <c r="SJ5" i="22"/>
  <c r="SK5" i="22"/>
  <c r="SL5" i="22"/>
  <c r="SM5" i="22"/>
  <c r="SO5" i="22"/>
  <c r="SP5" i="22"/>
  <c r="SQ5" i="22"/>
  <c r="SR5" i="22"/>
  <c r="SS5" i="22"/>
  <c r="ST5" i="22"/>
  <c r="SV5" i="22"/>
  <c r="SW5" i="22"/>
  <c r="SX5" i="22"/>
  <c r="TL5" i="22" s="1"/>
  <c r="SY5" i="22"/>
  <c r="TM5" i="22" s="1"/>
  <c r="SZ5" i="22"/>
  <c r="TA5" i="22"/>
  <c r="TB5" i="22"/>
  <c r="TC5" i="22"/>
  <c r="TO5" i="22" s="1"/>
  <c r="TD5" i="22"/>
  <c r="TP5" i="22" s="1"/>
  <c r="TE5" i="22"/>
  <c r="TF5" i="22"/>
  <c r="TG5" i="22"/>
  <c r="TH5" i="22"/>
  <c r="TS5" i="22" s="1"/>
  <c r="TI5" i="22"/>
  <c r="TT5" i="22" s="1"/>
  <c r="TJ5" i="22"/>
  <c r="CQ21" i="4"/>
  <c r="CR21" i="4"/>
  <c r="CS21" i="4"/>
  <c r="CT21" i="4"/>
  <c r="CU21" i="4"/>
  <c r="CV21" i="4"/>
  <c r="CX21" i="4"/>
  <c r="CY21" i="4"/>
  <c r="CZ21" i="4"/>
  <c r="SH21" i="4"/>
  <c r="SI21" i="4"/>
  <c r="SJ21" i="4"/>
  <c r="SK21" i="4"/>
  <c r="SL21" i="4"/>
  <c r="SM21" i="4"/>
  <c r="SO21" i="4"/>
  <c r="SP21" i="4"/>
  <c r="SQ21" i="4"/>
  <c r="SR21" i="4"/>
  <c r="SS21" i="4"/>
  <c r="ST21" i="4"/>
  <c r="SV21" i="4"/>
  <c r="SW21" i="4"/>
  <c r="SX21" i="4"/>
  <c r="TL21" i="4" s="1"/>
  <c r="SY21" i="4"/>
  <c r="TM21" i="4" s="1"/>
  <c r="SZ21" i="4"/>
  <c r="TA21" i="4"/>
  <c r="TB21" i="4"/>
  <c r="TC21" i="4"/>
  <c r="TO21" i="4" s="1"/>
  <c r="TD21" i="4"/>
  <c r="TP21" i="4" s="1"/>
  <c r="TE21" i="4"/>
  <c r="TF21" i="4"/>
  <c r="TG21" i="4"/>
  <c r="TH21" i="4"/>
  <c r="TS21" i="4" s="1"/>
  <c r="TI21" i="4"/>
  <c r="TT21" i="4" s="1"/>
  <c r="TJ21" i="4"/>
  <c r="CQ15" i="4"/>
  <c r="CR15" i="4"/>
  <c r="CS15" i="4"/>
  <c r="CT15" i="4"/>
  <c r="CU15" i="4"/>
  <c r="CV15" i="4"/>
  <c r="CX15" i="4"/>
  <c r="CY15" i="4"/>
  <c r="CZ15" i="4"/>
  <c r="SH15" i="4"/>
  <c r="SI15" i="4"/>
  <c r="SJ15" i="4"/>
  <c r="SK15" i="4"/>
  <c r="SL15" i="4"/>
  <c r="SM15" i="4"/>
  <c r="SO15" i="4"/>
  <c r="SP15" i="4"/>
  <c r="SQ15" i="4"/>
  <c r="SR15" i="4"/>
  <c r="SS15" i="4"/>
  <c r="ST15" i="4"/>
  <c r="SV15" i="4"/>
  <c r="SW15" i="4"/>
  <c r="SX15" i="4"/>
  <c r="TL15" i="4" s="1"/>
  <c r="SY15" i="4"/>
  <c r="TM15" i="4" s="1"/>
  <c r="SZ15" i="4"/>
  <c r="TA15" i="4"/>
  <c r="TB15" i="4"/>
  <c r="TC15" i="4"/>
  <c r="TO15" i="4" s="1"/>
  <c r="TD15" i="4"/>
  <c r="TP15" i="4" s="1"/>
  <c r="TE15" i="4"/>
  <c r="TF15" i="4"/>
  <c r="TG15" i="4"/>
  <c r="TH15" i="4"/>
  <c r="TS15" i="4" s="1"/>
  <c r="TI15" i="4"/>
  <c r="TT15" i="4" s="1"/>
  <c r="TJ15" i="4"/>
  <c r="CQ7" i="4"/>
  <c r="CR7" i="4"/>
  <c r="CS7" i="4"/>
  <c r="CT7" i="4"/>
  <c r="CU7" i="4"/>
  <c r="CV7" i="4"/>
  <c r="CX7" i="4"/>
  <c r="CY7" i="4"/>
  <c r="CZ7" i="4"/>
  <c r="SH7" i="4"/>
  <c r="SI7" i="4"/>
  <c r="SJ7" i="4"/>
  <c r="SK7" i="4"/>
  <c r="SL7" i="4"/>
  <c r="SM7" i="4"/>
  <c r="SO7" i="4"/>
  <c r="SP7" i="4"/>
  <c r="SQ7" i="4"/>
  <c r="SR7" i="4"/>
  <c r="SS7" i="4"/>
  <c r="ST7" i="4"/>
  <c r="SV7" i="4"/>
  <c r="SW7" i="4"/>
  <c r="SX7" i="4"/>
  <c r="TL7" i="4" s="1"/>
  <c r="SY7" i="4"/>
  <c r="TM7" i="4" s="1"/>
  <c r="SZ7" i="4"/>
  <c r="TA7" i="4"/>
  <c r="TB7" i="4"/>
  <c r="TC7" i="4"/>
  <c r="TO7" i="4" s="1"/>
  <c r="TD7" i="4"/>
  <c r="TP7" i="4" s="1"/>
  <c r="TE7" i="4"/>
  <c r="TF7" i="4"/>
  <c r="TG7" i="4"/>
  <c r="TH7" i="4"/>
  <c r="TS7" i="4" s="1"/>
  <c r="TI7" i="4"/>
  <c r="TT7" i="4" s="1"/>
  <c r="TJ7" i="4"/>
  <c r="O14" i="21" l="1"/>
  <c r="O16" i="19"/>
  <c r="O33" i="19"/>
  <c r="O18" i="27"/>
  <c r="DF12" i="27"/>
  <c r="O12" i="27"/>
  <c r="O19" i="27"/>
  <c r="O18" i="26"/>
  <c r="O16" i="26"/>
  <c r="O13" i="26"/>
  <c r="T30" i="21"/>
  <c r="T29" i="21"/>
  <c r="U29" i="21" s="1"/>
  <c r="F19" i="22"/>
  <c r="Q24" i="27"/>
  <c r="T21" i="26"/>
  <c r="U21" i="26" s="1"/>
  <c r="TR23" i="4"/>
  <c r="TV23" i="4" s="1"/>
  <c r="F28" i="22"/>
  <c r="F40" i="4"/>
  <c r="F26" i="21"/>
  <c r="B30" i="21" a="1"/>
  <c r="B30" i="21" s="1"/>
  <c r="F30" i="21"/>
  <c r="U30" i="21"/>
  <c r="V30" i="21"/>
  <c r="Q33" i="21"/>
  <c r="T24" i="21"/>
  <c r="F24" i="21" s="1"/>
  <c r="B29" i="21" a="1"/>
  <c r="B29" i="21" s="1"/>
  <c r="A29" i="21" a="1"/>
  <c r="A29" i="21" s="1"/>
  <c r="F29" i="21"/>
  <c r="T22" i="21"/>
  <c r="F22" i="21" s="1"/>
  <c r="V26" i="21"/>
  <c r="U26" i="21"/>
  <c r="B26" i="21" a="1"/>
  <c r="B26" i="21" s="1"/>
  <c r="B24" i="21" a="1"/>
  <c r="B24" i="21" s="1"/>
  <c r="T34" i="19"/>
  <c r="V34" i="19" s="1"/>
  <c r="T38" i="19"/>
  <c r="U38" i="19" s="1"/>
  <c r="F39" i="19"/>
  <c r="V39" i="19"/>
  <c r="B39" i="19" a="1"/>
  <c r="B39" i="19" s="1"/>
  <c r="A38" i="19" a="1"/>
  <c r="A38" i="19" s="1"/>
  <c r="B38" i="19" a="1"/>
  <c r="B38" i="19" s="1"/>
  <c r="T37" i="19"/>
  <c r="U37" i="19" s="1"/>
  <c r="B37" i="19" a="1"/>
  <c r="B37" i="19" s="1"/>
  <c r="B22" i="21" a="1"/>
  <c r="B22" i="21" s="1"/>
  <c r="B36" i="19" a="1"/>
  <c r="B36" i="19" s="1"/>
  <c r="U36" i="19"/>
  <c r="V36" i="19"/>
  <c r="F36" i="19"/>
  <c r="T20" i="26"/>
  <c r="U20" i="26" s="1"/>
  <c r="B21" i="26" a="1"/>
  <c r="B21" i="26" s="1"/>
  <c r="B20" i="26" a="1"/>
  <c r="B20" i="26" s="1"/>
  <c r="B28" i="22" a="1"/>
  <c r="B28" i="22" s="1"/>
  <c r="W28" i="22"/>
  <c r="X28" i="22"/>
  <c r="X19" i="22"/>
  <c r="B19" i="22" a="1"/>
  <c r="B19" i="22" s="1"/>
  <c r="W19" i="22"/>
  <c r="B38" i="4" a="1"/>
  <c r="B38" i="4" s="1"/>
  <c r="F38" i="4"/>
  <c r="W38" i="4"/>
  <c r="X38" i="4"/>
  <c r="W40" i="4"/>
  <c r="X40" i="4"/>
  <c r="B40" i="4" a="1"/>
  <c r="B40" i="4" s="1"/>
  <c r="V36" i="4"/>
  <c r="F36" i="4" s="1"/>
  <c r="A36" i="4" a="1"/>
  <c r="A36" i="4" s="1"/>
  <c r="B36" i="4" a="1"/>
  <c r="B36" i="4" s="1"/>
  <c r="B33" i="4" a="1"/>
  <c r="B33" i="4" s="1"/>
  <c r="V33" i="4"/>
  <c r="V13" i="4"/>
  <c r="F13" i="4" s="1"/>
  <c r="A13" i="4" a="1"/>
  <c r="A13" i="4" s="1"/>
  <c r="B13" i="4" a="1"/>
  <c r="B13" i="4" s="1"/>
  <c r="DH16" i="19"/>
  <c r="DG19" i="27"/>
  <c r="DG18" i="27"/>
  <c r="DF13" i="26"/>
  <c r="TR22" i="4"/>
  <c r="TV22" i="4" s="1"/>
  <c r="S15" i="21"/>
  <c r="S14" i="21"/>
  <c r="DH17" i="21"/>
  <c r="RF28" i="21"/>
  <c r="DG21" i="21"/>
  <c r="S24" i="27"/>
  <c r="DF18" i="27"/>
  <c r="RF12" i="27"/>
  <c r="K19" i="27"/>
  <c r="J19" i="27" s="1"/>
  <c r="B19" i="27" s="1" a="1"/>
  <c r="B19" i="27" s="1"/>
  <c r="RF18" i="26"/>
  <c r="DB27" i="22"/>
  <c r="TR14" i="4"/>
  <c r="TV14" i="4" s="1"/>
  <c r="TR24" i="4"/>
  <c r="TV24" i="4" s="1"/>
  <c r="DH33" i="21"/>
  <c r="K20" i="27"/>
  <c r="J20" i="27" s="1"/>
  <c r="A20" i="27" s="1" a="1"/>
  <c r="A20" i="27" s="1"/>
  <c r="S23" i="27"/>
  <c r="RI19" i="27"/>
  <c r="DG16" i="26"/>
  <c r="Q13" i="26"/>
  <c r="DG25" i="21"/>
  <c r="DF12" i="21"/>
  <c r="DH25" i="21"/>
  <c r="Q12" i="21"/>
  <c r="RI33" i="19"/>
  <c r="RF18" i="27"/>
  <c r="RI15" i="27"/>
  <c r="RF23" i="27"/>
  <c r="K12" i="27"/>
  <c r="J12" i="27" s="1"/>
  <c r="DG18" i="26"/>
  <c r="RF16" i="26"/>
  <c r="TR31" i="22"/>
  <c r="TV31" i="22" s="1"/>
  <c r="TR31" i="4"/>
  <c r="TV31" i="4" s="1"/>
  <c r="TR19" i="4"/>
  <c r="TV19" i="4" s="1"/>
  <c r="TR18" i="22"/>
  <c r="TV18" i="22" s="1"/>
  <c r="RF21" i="21"/>
  <c r="RI21" i="21"/>
  <c r="RI33" i="21"/>
  <c r="RF16" i="19"/>
  <c r="DH17" i="27"/>
  <c r="RI24" i="27"/>
  <c r="RF19" i="27"/>
  <c r="RF24" i="27"/>
  <c r="RI17" i="27"/>
  <c r="S15" i="27"/>
  <c r="S28" i="21"/>
  <c r="K33" i="21"/>
  <c r="J33" i="21" s="1"/>
  <c r="A33" i="21" s="1" a="1"/>
  <c r="A33" i="21" s="1"/>
  <c r="S21" i="21"/>
  <c r="DF21" i="21"/>
  <c r="DF27" i="21"/>
  <c r="K25" i="21"/>
  <c r="J25" i="21" s="1"/>
  <c r="A25" i="21" s="1" a="1"/>
  <c r="A25" i="21" s="1"/>
  <c r="K15" i="21"/>
  <c r="J15" i="21" s="1"/>
  <c r="B15" i="21" s="1" a="1"/>
  <c r="B15" i="21" s="1"/>
  <c r="RF33" i="21"/>
  <c r="K28" i="21"/>
  <c r="J28" i="21" s="1"/>
  <c r="K14" i="21"/>
  <c r="J14" i="21" s="1"/>
  <c r="A14" i="21" s="1" a="1"/>
  <c r="A14" i="21" s="1"/>
  <c r="DG28" i="21"/>
  <c r="RF12" i="21"/>
  <c r="RF15" i="21"/>
  <c r="RI27" i="21"/>
  <c r="DF14" i="21"/>
  <c r="RI28" i="21"/>
  <c r="RI17" i="21"/>
  <c r="K33" i="19"/>
  <c r="J33" i="19" s="1"/>
  <c r="B33" i="19" s="1" a="1"/>
  <c r="B33" i="19" s="1"/>
  <c r="S32" i="19"/>
  <c r="K32" i="19"/>
  <c r="J32" i="19" s="1"/>
  <c r="RF33" i="19"/>
  <c r="Q33" i="19"/>
  <c r="DF32" i="19"/>
  <c r="K16" i="19"/>
  <c r="J16" i="19" s="1"/>
  <c r="RF32" i="19"/>
  <c r="K15" i="27"/>
  <c r="DF19" i="27"/>
  <c r="K23" i="27"/>
  <c r="J23" i="27" s="1"/>
  <c r="B23" i="27" s="1" a="1"/>
  <c r="B23" i="27" s="1"/>
  <c r="DG17" i="27"/>
  <c r="RI23" i="27"/>
  <c r="S18" i="27"/>
  <c r="Q12" i="27"/>
  <c r="DF20" i="27"/>
  <c r="DG15" i="27"/>
  <c r="RF17" i="27"/>
  <c r="J15" i="27"/>
  <c r="Q20" i="27"/>
  <c r="RI12" i="27"/>
  <c r="K17" i="27"/>
  <c r="RF20" i="27"/>
  <c r="RI18" i="26"/>
  <c r="K13" i="26"/>
  <c r="J13" i="26" s="1"/>
  <c r="DH18" i="26"/>
  <c r="S19" i="26"/>
  <c r="K19" i="26"/>
  <c r="J19" i="26" s="1"/>
  <c r="DF19" i="26"/>
  <c r="T19" i="26" s="1"/>
  <c r="S16" i="26"/>
  <c r="RI13" i="26"/>
  <c r="K16" i="26"/>
  <c r="J16" i="26" s="1"/>
  <c r="B16" i="26" s="1" a="1"/>
  <c r="B16" i="26" s="1"/>
  <c r="TR25" i="22"/>
  <c r="TV25" i="22" s="1"/>
  <c r="TR17" i="22"/>
  <c r="TV17" i="22" s="1"/>
  <c r="TR27" i="22"/>
  <c r="TV27" i="22" s="1"/>
  <c r="TR14" i="22"/>
  <c r="TV14" i="22" s="1"/>
  <c r="TR24" i="22"/>
  <c r="TV24" i="22" s="1"/>
  <c r="DB14" i="4"/>
  <c r="TR30" i="4"/>
  <c r="TV30" i="4" s="1"/>
  <c r="J22" i="4"/>
  <c r="A22" i="4" s="1" a="1"/>
  <c r="A22" i="4" s="1"/>
  <c r="TR27" i="4"/>
  <c r="TV27" i="4" s="1"/>
  <c r="DB24" i="4"/>
  <c r="DG15" i="21"/>
  <c r="RI14" i="21"/>
  <c r="RI12" i="21"/>
  <c r="K17" i="21"/>
  <c r="J17" i="21" s="1"/>
  <c r="B17" i="21" s="1" a="1"/>
  <c r="B17" i="21" s="1"/>
  <c r="RF14" i="21"/>
  <c r="RI15" i="21"/>
  <c r="DG14" i="21"/>
  <c r="Q27" i="21"/>
  <c r="M33" i="21"/>
  <c r="DF33" i="21"/>
  <c r="RF27" i="21"/>
  <c r="K27" i="21"/>
  <c r="J27" i="21" s="1"/>
  <c r="B27" i="21" s="1" a="1"/>
  <c r="B27" i="21" s="1"/>
  <c r="Q17" i="21"/>
  <c r="RF17" i="21"/>
  <c r="K21" i="21"/>
  <c r="J21" i="21" s="1"/>
  <c r="M17" i="21"/>
  <c r="DF25" i="21"/>
  <c r="RI25" i="21"/>
  <c r="RF25" i="21"/>
  <c r="DH27" i="21"/>
  <c r="S27" i="21"/>
  <c r="M28" i="21"/>
  <c r="DF28" i="21"/>
  <c r="DF17" i="21"/>
  <c r="DF15" i="21"/>
  <c r="DH12" i="21"/>
  <c r="S12" i="21"/>
  <c r="K12" i="21"/>
  <c r="J12" i="21" s="1"/>
  <c r="M15" i="21"/>
  <c r="DH33" i="19"/>
  <c r="DG16" i="19"/>
  <c r="DG32" i="19"/>
  <c r="RI16" i="19"/>
  <c r="RI32" i="19"/>
  <c r="DF33" i="19"/>
  <c r="M33" i="19"/>
  <c r="DF16" i="19"/>
  <c r="M16" i="19"/>
  <c r="RI20" i="27"/>
  <c r="RI18" i="27"/>
  <c r="DH19" i="27"/>
  <c r="S19" i="27"/>
  <c r="J17" i="27"/>
  <c r="M24" i="27"/>
  <c r="DF23" i="27"/>
  <c r="DG23" i="27"/>
  <c r="Q23" i="27"/>
  <c r="DH20" i="27"/>
  <c r="S20" i="27"/>
  <c r="DF24" i="27"/>
  <c r="T24" i="27" s="1"/>
  <c r="K24" i="27"/>
  <c r="J24" i="27" s="1"/>
  <c r="M17" i="27"/>
  <c r="DF17" i="27"/>
  <c r="DF15" i="27"/>
  <c r="DH12" i="27"/>
  <c r="T12" i="27" s="1"/>
  <c r="S12" i="27"/>
  <c r="M12" i="27"/>
  <c r="K18" i="27"/>
  <c r="J18" i="27" s="1"/>
  <c r="M15" i="27"/>
  <c r="RF19" i="26"/>
  <c r="Q19" i="26"/>
  <c r="RI19" i="26"/>
  <c r="K18" i="26"/>
  <c r="J18" i="26" s="1"/>
  <c r="RF13" i="26"/>
  <c r="DH13" i="26"/>
  <c r="RI16" i="26"/>
  <c r="DF18" i="26"/>
  <c r="DF16" i="26"/>
  <c r="M13" i="26"/>
  <c r="M18" i="26"/>
  <c r="M16" i="26"/>
  <c r="FL5" i="26"/>
  <c r="FL23" i="26"/>
  <c r="FL12" i="26"/>
  <c r="GN5" i="26"/>
  <c r="GN23" i="26"/>
  <c r="GN12" i="26"/>
  <c r="JT5" i="26"/>
  <c r="JT23" i="26"/>
  <c r="JT12" i="26"/>
  <c r="KV5" i="26"/>
  <c r="KV23" i="26"/>
  <c r="KV12" i="26"/>
  <c r="OB5" i="26"/>
  <c r="OB23" i="26"/>
  <c r="OB12" i="26"/>
  <c r="PD5" i="26"/>
  <c r="PD23" i="26"/>
  <c r="PD12" i="26"/>
  <c r="J17" i="22"/>
  <c r="A17" i="22" s="1" a="1"/>
  <c r="A17" i="22" s="1"/>
  <c r="DB17" i="22"/>
  <c r="TR29" i="22"/>
  <c r="TV29" i="22" s="1"/>
  <c r="DC17" i="22"/>
  <c r="J24" i="22"/>
  <c r="A24" i="22" s="1" a="1"/>
  <c r="A24" i="22" s="1"/>
  <c r="DB14" i="22"/>
  <c r="DC25" i="22"/>
  <c r="J18" i="22"/>
  <c r="B18" i="22" s="1" a="1"/>
  <c r="B18" i="22" s="1"/>
  <c r="DB25" i="22"/>
  <c r="O25" i="22"/>
  <c r="M29" i="22"/>
  <c r="M24" i="22"/>
  <c r="DB18" i="22"/>
  <c r="O18" i="22"/>
  <c r="J27" i="22"/>
  <c r="DB24" i="22"/>
  <c r="O24" i="22"/>
  <c r="J14" i="22"/>
  <c r="Q18" i="22"/>
  <c r="DC18" i="22"/>
  <c r="DC14" i="22"/>
  <c r="Q14" i="22"/>
  <c r="M18" i="22"/>
  <c r="Q31" i="22"/>
  <c r="DC31" i="22"/>
  <c r="J25" i="22"/>
  <c r="O29" i="22"/>
  <c r="DB29" i="22"/>
  <c r="DC24" i="22"/>
  <c r="Q24" i="22"/>
  <c r="DC27" i="22"/>
  <c r="Q27" i="22"/>
  <c r="M25" i="22"/>
  <c r="J29" i="22"/>
  <c r="DB31" i="22"/>
  <c r="O31" i="22"/>
  <c r="Q29" i="22"/>
  <c r="DC29" i="22"/>
  <c r="J31" i="22"/>
  <c r="J19" i="4"/>
  <c r="B19" i="4" s="1" a="1"/>
  <c r="B19" i="4" s="1"/>
  <c r="J23" i="4"/>
  <c r="A23" i="4" s="1" a="1"/>
  <c r="A23" i="4" s="1"/>
  <c r="J37" i="4"/>
  <c r="A37" i="4" s="1" a="1"/>
  <c r="A37" i="4" s="1"/>
  <c r="DC14" i="4"/>
  <c r="J24" i="4"/>
  <c r="A24" i="4" s="1" a="1"/>
  <c r="A24" i="4" s="1"/>
  <c r="J14" i="4"/>
  <c r="A14" i="4" s="1" a="1"/>
  <c r="A14" i="4" s="1"/>
  <c r="Q14" i="4"/>
  <c r="TR37" i="4"/>
  <c r="TV37" i="4" s="1"/>
  <c r="DC19" i="4"/>
  <c r="Q19" i="4"/>
  <c r="DC27" i="4"/>
  <c r="Q27" i="4"/>
  <c r="DC37" i="4"/>
  <c r="Q37" i="4"/>
  <c r="Q31" i="4"/>
  <c r="DC31" i="4"/>
  <c r="DB30" i="4"/>
  <c r="O30" i="4"/>
  <c r="O19" i="4"/>
  <c r="DB19" i="4"/>
  <c r="M19" i="4"/>
  <c r="O37" i="4"/>
  <c r="DB37" i="4"/>
  <c r="M22" i="4"/>
  <c r="O23" i="4"/>
  <c r="DB23" i="4"/>
  <c r="DC22" i="4"/>
  <c r="Q22" i="4"/>
  <c r="DC24" i="4"/>
  <c r="Q24" i="4"/>
  <c r="M23" i="4"/>
  <c r="Q30" i="4"/>
  <c r="DC30" i="4"/>
  <c r="J27" i="4"/>
  <c r="J30" i="4"/>
  <c r="O22" i="4"/>
  <c r="DB22" i="4"/>
  <c r="M31" i="4"/>
  <c r="DC23" i="4"/>
  <c r="Q23" i="4"/>
  <c r="O31" i="4"/>
  <c r="DB31" i="4"/>
  <c r="DB27" i="4"/>
  <c r="O27" i="4"/>
  <c r="J31" i="4"/>
  <c r="EJ8" i="26"/>
  <c r="EJ11" i="26"/>
  <c r="EJ17" i="26"/>
  <c r="EJ14" i="26"/>
  <c r="FL8" i="26"/>
  <c r="FL11" i="26"/>
  <c r="FL17" i="26"/>
  <c r="FL14" i="26"/>
  <c r="IR8" i="26"/>
  <c r="IR11" i="26"/>
  <c r="IR17" i="26"/>
  <c r="IR14" i="26"/>
  <c r="JT8" i="26"/>
  <c r="JT11" i="26"/>
  <c r="JT17" i="26"/>
  <c r="JT14" i="26"/>
  <c r="MZ8" i="26"/>
  <c r="MZ11" i="26"/>
  <c r="MZ17" i="26"/>
  <c r="MZ14" i="26"/>
  <c r="OB8" i="26"/>
  <c r="OB11" i="26"/>
  <c r="NY7" i="27"/>
  <c r="EG21" i="27"/>
  <c r="KV10" i="27"/>
  <c r="KV9" i="27"/>
  <c r="KV22" i="27"/>
  <c r="KV16" i="27"/>
  <c r="OB4" i="27"/>
  <c r="NY21" i="27"/>
  <c r="NY14" i="27"/>
  <c r="NY6" i="27"/>
  <c r="PD7" i="27"/>
  <c r="PD13" i="27"/>
  <c r="KV4" i="27"/>
  <c r="KV8" i="27"/>
  <c r="KV11" i="27"/>
  <c r="KV21" i="27"/>
  <c r="OB13" i="27"/>
  <c r="PD5" i="27"/>
  <c r="PD14" i="27"/>
  <c r="PD6" i="27"/>
  <c r="EJ6" i="26"/>
  <c r="EJ10" i="26"/>
  <c r="EJ15" i="26"/>
  <c r="HP6" i="26"/>
  <c r="HP10" i="26"/>
  <c r="HP15" i="26"/>
  <c r="IR6" i="26"/>
  <c r="IR10" i="26"/>
  <c r="IR15" i="26"/>
  <c r="LX6" i="26"/>
  <c r="LX10" i="26"/>
  <c r="LX15" i="26"/>
  <c r="MZ6" i="26"/>
  <c r="MZ10" i="26"/>
  <c r="MZ15" i="26"/>
  <c r="RG15" i="26"/>
  <c r="OB17" i="26"/>
  <c r="OB14" i="26"/>
  <c r="GN4" i="26"/>
  <c r="GN7" i="26"/>
  <c r="GN9" i="26"/>
  <c r="GN22" i="26"/>
  <c r="HP4" i="26"/>
  <c r="HP7" i="26"/>
  <c r="HP9" i="26"/>
  <c r="HP22" i="26"/>
  <c r="KV4" i="26"/>
  <c r="KV7" i="26"/>
  <c r="KV9" i="26"/>
  <c r="KV22" i="26"/>
  <c r="LX4" i="26"/>
  <c r="LX7" i="26"/>
  <c r="LX9" i="26"/>
  <c r="LX22" i="26"/>
  <c r="PD4" i="26"/>
  <c r="PD9" i="26"/>
  <c r="PD22" i="26"/>
  <c r="DE4" i="21"/>
  <c r="QC21" i="19"/>
  <c r="NY10" i="27"/>
  <c r="EJ5" i="27"/>
  <c r="EJ14" i="27"/>
  <c r="EJ6" i="27"/>
  <c r="NY22" i="27"/>
  <c r="FL5" i="27"/>
  <c r="FL14" i="27"/>
  <c r="FL6" i="27"/>
  <c r="GN5" i="27"/>
  <c r="GN14" i="27"/>
  <c r="GN6" i="27"/>
  <c r="HP5" i="27"/>
  <c r="HP14" i="27"/>
  <c r="HP6" i="27"/>
  <c r="IR5" i="27"/>
  <c r="IR14" i="27"/>
  <c r="IR6" i="27"/>
  <c r="JT5" i="27"/>
  <c r="JT14" i="27"/>
  <c r="JT6" i="27"/>
  <c r="KV5" i="27"/>
  <c r="KV14" i="27"/>
  <c r="KV6" i="27"/>
  <c r="LX5" i="27"/>
  <c r="LX14" i="27"/>
  <c r="LX6" i="27"/>
  <c r="MZ5" i="27"/>
  <c r="MZ14" i="27"/>
  <c r="MZ6" i="27"/>
  <c r="OB5" i="27"/>
  <c r="OB11" i="27"/>
  <c r="EJ7" i="27"/>
  <c r="EJ13" i="27"/>
  <c r="NY8" i="27"/>
  <c r="FL7" i="27"/>
  <c r="FL13" i="27"/>
  <c r="GN7" i="27"/>
  <c r="GN13" i="27"/>
  <c r="HP7" i="27"/>
  <c r="HP13" i="27"/>
  <c r="IR7" i="27"/>
  <c r="IR13" i="27"/>
  <c r="JT7" i="27"/>
  <c r="JT13" i="27"/>
  <c r="KV7" i="27"/>
  <c r="KV13" i="27"/>
  <c r="LX7" i="27"/>
  <c r="LX13" i="27"/>
  <c r="MZ7" i="27"/>
  <c r="MZ13" i="27"/>
  <c r="OB9" i="27"/>
  <c r="NY11" i="27"/>
  <c r="EJ10" i="27"/>
  <c r="EJ9" i="27"/>
  <c r="EJ22" i="27"/>
  <c r="KS5" i="27"/>
  <c r="KS4" i="27"/>
  <c r="KS10" i="27"/>
  <c r="KS7" i="27"/>
  <c r="KS14" i="27"/>
  <c r="KS8" i="27"/>
  <c r="KS9" i="27"/>
  <c r="KS13" i="27"/>
  <c r="KS11" i="27"/>
  <c r="KS22" i="27"/>
  <c r="KS6" i="27"/>
  <c r="KS21" i="27"/>
  <c r="KS16" i="27"/>
  <c r="NY5" i="27"/>
  <c r="OB8" i="27"/>
  <c r="OB21" i="27"/>
  <c r="EJ16" i="27"/>
  <c r="FL10" i="27"/>
  <c r="FL9" i="27"/>
  <c r="FL22" i="27"/>
  <c r="FL16" i="27"/>
  <c r="GN10" i="27"/>
  <c r="GN9" i="27"/>
  <c r="GN22" i="27"/>
  <c r="GN16" i="27"/>
  <c r="HP10" i="27"/>
  <c r="HP9" i="27"/>
  <c r="HP22" i="27"/>
  <c r="HP16" i="27"/>
  <c r="IR10" i="27"/>
  <c r="IR9" i="27"/>
  <c r="IR22" i="27"/>
  <c r="IR16" i="27"/>
  <c r="JT10" i="27"/>
  <c r="JT9" i="27"/>
  <c r="JT22" i="27"/>
  <c r="JT16" i="27"/>
  <c r="LX10" i="27"/>
  <c r="LX9" i="27"/>
  <c r="LX22" i="27"/>
  <c r="LX16" i="27"/>
  <c r="MZ10" i="27"/>
  <c r="MZ9" i="27"/>
  <c r="MZ22" i="27"/>
  <c r="MZ16" i="27"/>
  <c r="OB14" i="27"/>
  <c r="NY13" i="27"/>
  <c r="OB6" i="27"/>
  <c r="PD10" i="27"/>
  <c r="PD9" i="27"/>
  <c r="PD22" i="27"/>
  <c r="PD16" i="27"/>
  <c r="OB16" i="27"/>
  <c r="EJ4" i="27"/>
  <c r="EJ8" i="27"/>
  <c r="EJ11" i="27"/>
  <c r="EJ21" i="27"/>
  <c r="OB7" i="27"/>
  <c r="NY9" i="27"/>
  <c r="NY16" i="27"/>
  <c r="NY4" i="27"/>
  <c r="FL4" i="27"/>
  <c r="FL8" i="27"/>
  <c r="FL11" i="27"/>
  <c r="FL21" i="27"/>
  <c r="GN4" i="27"/>
  <c r="GN8" i="27"/>
  <c r="GN11" i="27"/>
  <c r="GN21" i="27"/>
  <c r="HP4" i="27"/>
  <c r="HP8" i="27"/>
  <c r="HP11" i="27"/>
  <c r="HP21" i="27"/>
  <c r="IR4" i="27"/>
  <c r="IR8" i="27"/>
  <c r="IR11" i="27"/>
  <c r="IR21" i="27"/>
  <c r="JT4" i="27"/>
  <c r="JT8" i="27"/>
  <c r="JT11" i="27"/>
  <c r="JT21" i="27"/>
  <c r="LX4" i="27"/>
  <c r="LX8" i="27"/>
  <c r="LX11" i="27"/>
  <c r="LX21" i="27"/>
  <c r="MZ4" i="27"/>
  <c r="MZ8" i="27"/>
  <c r="MZ11" i="27"/>
  <c r="MZ21" i="27"/>
  <c r="OB10" i="27"/>
  <c r="OB22" i="27"/>
  <c r="PD4" i="27"/>
  <c r="PD8" i="27"/>
  <c r="PD11" i="27"/>
  <c r="PD21" i="27"/>
  <c r="JT15" i="26"/>
  <c r="KV8" i="26"/>
  <c r="KV11" i="26"/>
  <c r="KV17" i="26"/>
  <c r="KV14" i="26"/>
  <c r="LX5" i="26"/>
  <c r="LX12" i="26"/>
  <c r="MZ4" i="26"/>
  <c r="MZ7" i="26"/>
  <c r="MZ9" i="26"/>
  <c r="MZ22" i="26"/>
  <c r="OB6" i="26"/>
  <c r="OB10" i="26"/>
  <c r="OB15" i="26"/>
  <c r="PD8" i="26"/>
  <c r="PD11" i="26"/>
  <c r="PD17" i="26"/>
  <c r="PD14" i="26"/>
  <c r="PD7" i="26"/>
  <c r="RB15" i="26"/>
  <c r="EJ5" i="26"/>
  <c r="EJ23" i="26"/>
  <c r="EJ12" i="26"/>
  <c r="FL4" i="26"/>
  <c r="FL7" i="26"/>
  <c r="FL9" i="26"/>
  <c r="FL22" i="26"/>
  <c r="GN6" i="26"/>
  <c r="GN10" i="26"/>
  <c r="GN15" i="26"/>
  <c r="HP8" i="26"/>
  <c r="HP11" i="26"/>
  <c r="HP17" i="26"/>
  <c r="HP14" i="26"/>
  <c r="IR5" i="26"/>
  <c r="IR23" i="26"/>
  <c r="IR12" i="26"/>
  <c r="JT4" i="26"/>
  <c r="JT7" i="26"/>
  <c r="JT9" i="26"/>
  <c r="JT22" i="26"/>
  <c r="KV6" i="26"/>
  <c r="KV10" i="26"/>
  <c r="KV15" i="26"/>
  <c r="LX8" i="26"/>
  <c r="LX11" i="26"/>
  <c r="LX17" i="26"/>
  <c r="LX14" i="26"/>
  <c r="MZ5" i="26"/>
  <c r="MZ23" i="26"/>
  <c r="MZ12" i="26"/>
  <c r="OB4" i="26"/>
  <c r="OB7" i="26"/>
  <c r="OB9" i="26"/>
  <c r="OB22" i="26"/>
  <c r="PD6" i="26"/>
  <c r="PD10" i="26"/>
  <c r="PD15" i="26"/>
  <c r="EJ4" i="26"/>
  <c r="EJ7" i="26"/>
  <c r="EJ9" i="26"/>
  <c r="EJ22" i="26"/>
  <c r="FL6" i="26"/>
  <c r="FL10" i="26"/>
  <c r="FL15" i="26"/>
  <c r="GN8" i="26"/>
  <c r="GN11" i="26"/>
  <c r="GN17" i="26"/>
  <c r="GN14" i="26"/>
  <c r="HP5" i="26"/>
  <c r="HP23" i="26"/>
  <c r="HP12" i="26"/>
  <c r="IR4" i="26"/>
  <c r="IR7" i="26"/>
  <c r="IR9" i="26"/>
  <c r="IR22" i="26"/>
  <c r="JT6" i="26"/>
  <c r="JT10" i="26"/>
  <c r="LX23" i="26"/>
  <c r="CW9" i="22"/>
  <c r="DA9" i="22" s="1"/>
  <c r="QC4" i="21"/>
  <c r="PA5" i="27"/>
  <c r="PA4" i="27"/>
  <c r="PA10" i="27"/>
  <c r="PA7" i="27"/>
  <c r="PA14" i="27"/>
  <c r="PA8" i="27"/>
  <c r="PA9" i="27"/>
  <c r="PA13" i="27"/>
  <c r="PA11" i="27"/>
  <c r="PA22" i="27"/>
  <c r="PA6" i="27"/>
  <c r="PA21" i="27"/>
  <c r="PA16" i="27"/>
  <c r="MW5" i="27"/>
  <c r="MW4" i="27"/>
  <c r="MW10" i="27"/>
  <c r="MW7" i="27"/>
  <c r="MW14" i="27"/>
  <c r="MW8" i="27"/>
  <c r="MW9" i="27"/>
  <c r="MW13" i="27"/>
  <c r="MW11" i="27"/>
  <c r="MW22" i="27"/>
  <c r="MW6" i="27"/>
  <c r="MW21" i="27"/>
  <c r="MW16" i="27"/>
  <c r="LU5" i="27"/>
  <c r="LU4" i="27"/>
  <c r="LU10" i="27"/>
  <c r="LU7" i="27"/>
  <c r="LU14" i="27"/>
  <c r="LU8" i="27"/>
  <c r="LU9" i="27"/>
  <c r="LU13" i="27"/>
  <c r="LU11" i="27"/>
  <c r="LU22" i="27"/>
  <c r="LU6" i="27"/>
  <c r="LU21" i="27"/>
  <c r="LU16" i="27"/>
  <c r="JQ5" i="27"/>
  <c r="JQ4" i="27"/>
  <c r="JQ10" i="27"/>
  <c r="JQ7" i="27"/>
  <c r="JQ14" i="27"/>
  <c r="JQ8" i="27"/>
  <c r="JQ9" i="27"/>
  <c r="JQ13" i="27"/>
  <c r="JQ11" i="27"/>
  <c r="JQ22" i="27"/>
  <c r="JQ6" i="27"/>
  <c r="JQ21" i="27"/>
  <c r="JQ16" i="27"/>
  <c r="IO5" i="27"/>
  <c r="IO4" i="27"/>
  <c r="IO10" i="27"/>
  <c r="IO7" i="27"/>
  <c r="IO14" i="27"/>
  <c r="IO8" i="27"/>
  <c r="IO9" i="27"/>
  <c r="IO13" i="27"/>
  <c r="IO11" i="27"/>
  <c r="IO22" i="27"/>
  <c r="IO6" i="27"/>
  <c r="IO21" i="27"/>
  <c r="IO16" i="27"/>
  <c r="HM5" i="27"/>
  <c r="HM4" i="27"/>
  <c r="HM10" i="27"/>
  <c r="HM7" i="27"/>
  <c r="HM14" i="27"/>
  <c r="HM8" i="27"/>
  <c r="HM9" i="27"/>
  <c r="HM13" i="27"/>
  <c r="HM11" i="27"/>
  <c r="HM22" i="27"/>
  <c r="HM6" i="27"/>
  <c r="HM21" i="27"/>
  <c r="HM16" i="27"/>
  <c r="GK5" i="27"/>
  <c r="GK4" i="27"/>
  <c r="GK10" i="27"/>
  <c r="GK7" i="27"/>
  <c r="GK14" i="27"/>
  <c r="GK8" i="27"/>
  <c r="GK9" i="27"/>
  <c r="GK13" i="27"/>
  <c r="GK11" i="27"/>
  <c r="GK22" i="27"/>
  <c r="GK6" i="27"/>
  <c r="GK21" i="27"/>
  <c r="GK16" i="27"/>
  <c r="FI5" i="27"/>
  <c r="FI4" i="27"/>
  <c r="FI10" i="27"/>
  <c r="FI7" i="27"/>
  <c r="FI14" i="27"/>
  <c r="FI8" i="27"/>
  <c r="FI9" i="27"/>
  <c r="FI13" i="27"/>
  <c r="FI11" i="27"/>
  <c r="FI22" i="27"/>
  <c r="FI6" i="27"/>
  <c r="FI21" i="27"/>
  <c r="FI16" i="27"/>
  <c r="EG4" i="27"/>
  <c r="EG7" i="27"/>
  <c r="EG8" i="27"/>
  <c r="EG13" i="27"/>
  <c r="EG16" i="27"/>
  <c r="EG5" i="27"/>
  <c r="EG10" i="27"/>
  <c r="EG14" i="27"/>
  <c r="EG9" i="27"/>
  <c r="EG11" i="27"/>
  <c r="EG22" i="27"/>
  <c r="EG6" i="27"/>
  <c r="PA4" i="26"/>
  <c r="PA5" i="26"/>
  <c r="PA8" i="26"/>
  <c r="PA6" i="26"/>
  <c r="PA7" i="26"/>
  <c r="PA23" i="26"/>
  <c r="PA11" i="26"/>
  <c r="PA10" i="26"/>
  <c r="PA9" i="26"/>
  <c r="PA12" i="26"/>
  <c r="PA17" i="26"/>
  <c r="PA15" i="26"/>
  <c r="PA22" i="26"/>
  <c r="PA14" i="26"/>
  <c r="NY4" i="26"/>
  <c r="NY5" i="26"/>
  <c r="NY8" i="26"/>
  <c r="NY6" i="26"/>
  <c r="NY7" i="26"/>
  <c r="NY23" i="26"/>
  <c r="NY11" i="26"/>
  <c r="NY10" i="26"/>
  <c r="NY9" i="26"/>
  <c r="NY12" i="26"/>
  <c r="NY17" i="26"/>
  <c r="NY15" i="26"/>
  <c r="NY22" i="26"/>
  <c r="NY14" i="26"/>
  <c r="MW4" i="26"/>
  <c r="MW5" i="26"/>
  <c r="MW8" i="26"/>
  <c r="MW6" i="26"/>
  <c r="MW7" i="26"/>
  <c r="MW23" i="26"/>
  <c r="MW11" i="26"/>
  <c r="MW10" i="26"/>
  <c r="MW9" i="26"/>
  <c r="MW12" i="26"/>
  <c r="MW17" i="26"/>
  <c r="MW15" i="26"/>
  <c r="MW22" i="26"/>
  <c r="MW14" i="26"/>
  <c r="LU4" i="26"/>
  <c r="LU5" i="26"/>
  <c r="LU8" i="26"/>
  <c r="LU6" i="26"/>
  <c r="LU7" i="26"/>
  <c r="LU23" i="26"/>
  <c r="LU11" i="26"/>
  <c r="LU10" i="26"/>
  <c r="LU9" i="26"/>
  <c r="LU12" i="26"/>
  <c r="LU17" i="26"/>
  <c r="LU15" i="26"/>
  <c r="LU22" i="26"/>
  <c r="LU14" i="26"/>
  <c r="KS4" i="26"/>
  <c r="KS5" i="26"/>
  <c r="KS8" i="26"/>
  <c r="KS6" i="26"/>
  <c r="KS7" i="26"/>
  <c r="KS23" i="26"/>
  <c r="KS11" i="26"/>
  <c r="KS10" i="26"/>
  <c r="KS9" i="26"/>
  <c r="KS12" i="26"/>
  <c r="KS17" i="26"/>
  <c r="KS15" i="26"/>
  <c r="KS22" i="26"/>
  <c r="KS14" i="26"/>
  <c r="JQ4" i="26"/>
  <c r="JQ5" i="26"/>
  <c r="JQ8" i="26"/>
  <c r="JQ6" i="26"/>
  <c r="JQ7" i="26"/>
  <c r="JQ23" i="26"/>
  <c r="JQ11" i="26"/>
  <c r="JQ10" i="26"/>
  <c r="JQ9" i="26"/>
  <c r="JQ12" i="26"/>
  <c r="JQ17" i="26"/>
  <c r="JQ15" i="26"/>
  <c r="JQ22" i="26"/>
  <c r="JQ14" i="26"/>
  <c r="IO4" i="26"/>
  <c r="IO5" i="26"/>
  <c r="IO8" i="26"/>
  <c r="IO6" i="26"/>
  <c r="IO7" i="26"/>
  <c r="IO23" i="26"/>
  <c r="IO11" i="26"/>
  <c r="IO10" i="26"/>
  <c r="IO9" i="26"/>
  <c r="IO12" i="26"/>
  <c r="IO17" i="26"/>
  <c r="IO15" i="26"/>
  <c r="IO22" i="26"/>
  <c r="IO14" i="26"/>
  <c r="HM4" i="26"/>
  <c r="HM5" i="26"/>
  <c r="HM8" i="26"/>
  <c r="HM6" i="26"/>
  <c r="HM7" i="26"/>
  <c r="HM23" i="26"/>
  <c r="HM11" i="26"/>
  <c r="HM10" i="26"/>
  <c r="HM9" i="26"/>
  <c r="HM12" i="26"/>
  <c r="HM17" i="26"/>
  <c r="HM15" i="26"/>
  <c r="HM22" i="26"/>
  <c r="HM14" i="26"/>
  <c r="GK4" i="26"/>
  <c r="GK5" i="26"/>
  <c r="GK8" i="26"/>
  <c r="GK6" i="26"/>
  <c r="GK7" i="26"/>
  <c r="GK23" i="26"/>
  <c r="GK11" i="26"/>
  <c r="GK10" i="26"/>
  <c r="GK9" i="26"/>
  <c r="GK12" i="26"/>
  <c r="GK17" i="26"/>
  <c r="GK15" i="26"/>
  <c r="GK22" i="26"/>
  <c r="GK14" i="26"/>
  <c r="FI4" i="26"/>
  <c r="FI5" i="26"/>
  <c r="FI8" i="26"/>
  <c r="FI6" i="26"/>
  <c r="FI7" i="26"/>
  <c r="FI23" i="26"/>
  <c r="FI11" i="26"/>
  <c r="FI10" i="26"/>
  <c r="FI9" i="26"/>
  <c r="FI12" i="26"/>
  <c r="FI17" i="26"/>
  <c r="FI15" i="26"/>
  <c r="FI22" i="26"/>
  <c r="FI14" i="26"/>
  <c r="EG4" i="26"/>
  <c r="EG5" i="26"/>
  <c r="EG8" i="26"/>
  <c r="EG6" i="26"/>
  <c r="EG7" i="26"/>
  <c r="EG23" i="26"/>
  <c r="EG11" i="26"/>
  <c r="EG10" i="26"/>
  <c r="EG9" i="26"/>
  <c r="EG12" i="26"/>
  <c r="EG17" i="26"/>
  <c r="EG15" i="26"/>
  <c r="EG22" i="26"/>
  <c r="EG14" i="26"/>
  <c r="QF4" i="21"/>
  <c r="QC19" i="19"/>
  <c r="QF19" i="19"/>
  <c r="RG8" i="27"/>
  <c r="RB8" i="27"/>
  <c r="QC8" i="27"/>
  <c r="QF8" i="27"/>
  <c r="QF15" i="26"/>
  <c r="SN5" i="22"/>
  <c r="SU5" i="22" s="1"/>
  <c r="CW15" i="4"/>
  <c r="DA15" i="4" s="1"/>
  <c r="R21" i="19"/>
  <c r="S21" i="19" s="1"/>
  <c r="RB19" i="19"/>
  <c r="R19" i="19"/>
  <c r="S19" i="19" s="1"/>
  <c r="R8" i="27"/>
  <c r="S8" i="27" s="1"/>
  <c r="DB15" i="26"/>
  <c r="R15" i="26"/>
  <c r="S15" i="26" s="1"/>
  <c r="P5" i="22"/>
  <c r="DC5" i="22" s="1"/>
  <c r="CW5" i="22"/>
  <c r="DA5" i="22" s="1"/>
  <c r="TN9" i="22"/>
  <c r="P21" i="4"/>
  <c r="DC21" i="4" s="1"/>
  <c r="CW21" i="4"/>
  <c r="DA21" i="4" s="1"/>
  <c r="CW7" i="4"/>
  <c r="DA7" i="4" s="1"/>
  <c r="TQ15" i="4"/>
  <c r="TN21" i="4"/>
  <c r="DB4" i="21"/>
  <c r="RG4" i="21"/>
  <c r="RE4" i="21"/>
  <c r="R4" i="21"/>
  <c r="S4" i="21" s="1"/>
  <c r="RB4" i="21"/>
  <c r="RH4" i="21"/>
  <c r="RC4" i="21"/>
  <c r="RD4" i="21"/>
  <c r="H4" i="21"/>
  <c r="N4" i="21"/>
  <c r="O4" i="21" s="1"/>
  <c r="I4" i="21"/>
  <c r="P4" i="21"/>
  <c r="L4" i="21"/>
  <c r="DB19" i="19"/>
  <c r="P19" i="19"/>
  <c r="DG19" i="19" s="1"/>
  <c r="RC19" i="19"/>
  <c r="RE19" i="19"/>
  <c r="RG19" i="19"/>
  <c r="RD19" i="19"/>
  <c r="RH19" i="19"/>
  <c r="H19" i="19"/>
  <c r="I19" i="19"/>
  <c r="DE19" i="19"/>
  <c r="N19" i="19"/>
  <c r="L19" i="19"/>
  <c r="QC13" i="19"/>
  <c r="R13" i="19"/>
  <c r="S13" i="19" s="1"/>
  <c r="DB21" i="19"/>
  <c r="QF13" i="19"/>
  <c r="QF21" i="19"/>
  <c r="P21" i="19"/>
  <c r="DG21" i="19" s="1"/>
  <c r="RD21" i="19"/>
  <c r="RC21" i="19"/>
  <c r="RG21" i="19"/>
  <c r="RB21" i="19"/>
  <c r="RH21" i="19"/>
  <c r="H21" i="19"/>
  <c r="RE21" i="19"/>
  <c r="I21" i="19"/>
  <c r="DE21" i="19"/>
  <c r="N21" i="19"/>
  <c r="L21" i="19"/>
  <c r="QC9" i="19"/>
  <c r="QC11" i="19"/>
  <c r="QC17" i="19"/>
  <c r="RG13" i="19"/>
  <c r="RB13" i="19"/>
  <c r="DB13" i="19"/>
  <c r="P13" i="19"/>
  <c r="DG13" i="19" s="1"/>
  <c r="RD13" i="19"/>
  <c r="RH13" i="19"/>
  <c r="RE13" i="19"/>
  <c r="RC13" i="19"/>
  <c r="I13" i="19"/>
  <c r="H13" i="19"/>
  <c r="DE13" i="19"/>
  <c r="N13" i="19"/>
  <c r="L13" i="19"/>
  <c r="R9" i="19"/>
  <c r="S9" i="19" s="1"/>
  <c r="RE17" i="19"/>
  <c r="RG9" i="19"/>
  <c r="RB9" i="19"/>
  <c r="QF17" i="19"/>
  <c r="DB17" i="19"/>
  <c r="R17" i="19"/>
  <c r="S17" i="19" s="1"/>
  <c r="RD17" i="19"/>
  <c r="DE17" i="19"/>
  <c r="RH17" i="19"/>
  <c r="RG17" i="19"/>
  <c r="RB17" i="19"/>
  <c r="RC17" i="19"/>
  <c r="H17" i="19"/>
  <c r="I17" i="19"/>
  <c r="P17" i="19"/>
  <c r="N17" i="19"/>
  <c r="L17" i="19"/>
  <c r="QF9" i="19"/>
  <c r="RG11" i="19"/>
  <c r="RB11" i="19"/>
  <c r="R11" i="19"/>
  <c r="S11" i="19" s="1"/>
  <c r="P9" i="19"/>
  <c r="DG9" i="19" s="1"/>
  <c r="DB9" i="19"/>
  <c r="RE9" i="19"/>
  <c r="RD9" i="19"/>
  <c r="RH9" i="19"/>
  <c r="RC9" i="19"/>
  <c r="I9" i="19"/>
  <c r="DE9" i="19"/>
  <c r="N9" i="19"/>
  <c r="H9" i="19"/>
  <c r="L9" i="19"/>
  <c r="RE11" i="19"/>
  <c r="QF11" i="19"/>
  <c r="DB11" i="19"/>
  <c r="RH11" i="19"/>
  <c r="RC11" i="19"/>
  <c r="RD11" i="19"/>
  <c r="P11" i="19"/>
  <c r="Q11" i="19" s="1"/>
  <c r="I11" i="19"/>
  <c r="H11" i="19"/>
  <c r="DE11" i="19"/>
  <c r="N11" i="19"/>
  <c r="L11" i="19"/>
  <c r="DB8" i="27"/>
  <c r="P8" i="27"/>
  <c r="Q8" i="27" s="1"/>
  <c r="RH8" i="27"/>
  <c r="RC8" i="27"/>
  <c r="RD8" i="27"/>
  <c r="RE8" i="27"/>
  <c r="H8" i="27"/>
  <c r="I8" i="27"/>
  <c r="DE8" i="27"/>
  <c r="N8" i="27"/>
  <c r="L8" i="27"/>
  <c r="QC15" i="26"/>
  <c r="RE15" i="26"/>
  <c r="P15" i="26"/>
  <c r="Q15" i="26" s="1"/>
  <c r="RD15" i="26"/>
  <c r="RH15" i="26"/>
  <c r="RC15" i="26"/>
  <c r="I15" i="26"/>
  <c r="H15" i="26"/>
  <c r="DE15" i="26"/>
  <c r="N15" i="26"/>
  <c r="O15" i="26" s="1"/>
  <c r="L15" i="26"/>
  <c r="SN9" i="22"/>
  <c r="SU9" i="22" s="1"/>
  <c r="TU9" i="22"/>
  <c r="TQ9" i="22"/>
  <c r="I9" i="22"/>
  <c r="K9" i="22"/>
  <c r="P9" i="22"/>
  <c r="DC9" i="22" s="1"/>
  <c r="L9" i="22"/>
  <c r="M9" i="22" s="1"/>
  <c r="R9" i="22"/>
  <c r="S9" i="22" s="1"/>
  <c r="H9" i="22"/>
  <c r="N9" i="22"/>
  <c r="T9" i="22"/>
  <c r="U9" i="22" s="1"/>
  <c r="N5" i="22"/>
  <c r="TN5" i="22"/>
  <c r="R5" i="22"/>
  <c r="S5" i="22" s="1"/>
  <c r="TU5" i="22"/>
  <c r="TQ5" i="22"/>
  <c r="L5" i="22"/>
  <c r="M5" i="22" s="1"/>
  <c r="I5" i="22"/>
  <c r="K5" i="22"/>
  <c r="H5" i="22"/>
  <c r="T5" i="22"/>
  <c r="U5" i="22" s="1"/>
  <c r="SN21" i="4"/>
  <c r="SU21" i="4" s="1"/>
  <c r="L21" i="4"/>
  <c r="M21" i="4" s="1"/>
  <c r="TU21" i="4"/>
  <c r="TQ21" i="4"/>
  <c r="R21" i="4"/>
  <c r="S21" i="4" s="1"/>
  <c r="I21" i="4"/>
  <c r="K21" i="4"/>
  <c r="H21" i="4"/>
  <c r="N21" i="4"/>
  <c r="T21" i="4"/>
  <c r="U21" i="4" s="1"/>
  <c r="P7" i="4"/>
  <c r="DC7" i="4" s="1"/>
  <c r="TN7" i="4"/>
  <c r="SN15" i="4"/>
  <c r="SU15" i="4" s="1"/>
  <c r="TN15" i="4"/>
  <c r="TU15" i="4"/>
  <c r="R15" i="4"/>
  <c r="S15" i="4" s="1"/>
  <c r="L15" i="4"/>
  <c r="M15" i="4" s="1"/>
  <c r="K15" i="4"/>
  <c r="I15" i="4"/>
  <c r="P15" i="4"/>
  <c r="H15" i="4"/>
  <c r="N15" i="4"/>
  <c r="T15" i="4"/>
  <c r="U15" i="4" s="1"/>
  <c r="TU7" i="4"/>
  <c r="SN7" i="4"/>
  <c r="SU7" i="4" s="1"/>
  <c r="R7" i="4"/>
  <c r="S7" i="4" s="1"/>
  <c r="TQ7" i="4"/>
  <c r="L7" i="4"/>
  <c r="M7" i="4" s="1"/>
  <c r="I7" i="4"/>
  <c r="K7" i="4"/>
  <c r="H7" i="4"/>
  <c r="N7" i="4"/>
  <c r="T7" i="4"/>
  <c r="U7" i="4" s="1"/>
  <c r="O9" i="19" l="1"/>
  <c r="O13" i="19"/>
  <c r="O21" i="19"/>
  <c r="O19" i="19"/>
  <c r="O17" i="19"/>
  <c r="O11" i="19"/>
  <c r="O8" i="27"/>
  <c r="V29" i="21"/>
  <c r="F21" i="26"/>
  <c r="V21" i="26"/>
  <c r="F20" i="26"/>
  <c r="V38" i="19"/>
  <c r="V20" i="26"/>
  <c r="T13" i="26"/>
  <c r="U13" i="26" s="1"/>
  <c r="V27" i="22"/>
  <c r="W27" i="22" s="1"/>
  <c r="V24" i="21"/>
  <c r="U24" i="21"/>
  <c r="V22" i="21"/>
  <c r="U22" i="21"/>
  <c r="U34" i="19"/>
  <c r="F38" i="19"/>
  <c r="F34" i="19"/>
  <c r="F37" i="19"/>
  <c r="V37" i="19"/>
  <c r="T15" i="27"/>
  <c r="F15" i="27" s="1"/>
  <c r="T19" i="27"/>
  <c r="U19" i="27" s="1"/>
  <c r="T18" i="27"/>
  <c r="F18" i="27" s="1"/>
  <c r="X36" i="4"/>
  <c r="W36" i="4"/>
  <c r="W33" i="4"/>
  <c r="X33" i="4"/>
  <c r="F33" i="4"/>
  <c r="W13" i="4"/>
  <c r="X13" i="4"/>
  <c r="T17" i="21"/>
  <c r="F17" i="21" s="1"/>
  <c r="T16" i="26"/>
  <c r="F16" i="26" s="1"/>
  <c r="T15" i="21"/>
  <c r="F15" i="21" s="1"/>
  <c r="T21" i="21"/>
  <c r="V21" i="21" s="1"/>
  <c r="T33" i="21"/>
  <c r="F33" i="21" s="1"/>
  <c r="T12" i="21"/>
  <c r="V12" i="21" s="1"/>
  <c r="T27" i="21"/>
  <c r="V27" i="21" s="1"/>
  <c r="T25" i="21"/>
  <c r="F25" i="21" s="1"/>
  <c r="T28" i="21"/>
  <c r="F28" i="21" s="1"/>
  <c r="V14" i="4"/>
  <c r="X14" i="4" s="1"/>
  <c r="B28" i="21" a="1"/>
  <c r="B28" i="21" s="1"/>
  <c r="A28" i="21" a="1"/>
  <c r="A28" i="21" s="1"/>
  <c r="T18" i="26"/>
  <c r="U18" i="26" s="1"/>
  <c r="T17" i="27"/>
  <c r="F17" i="27" s="1"/>
  <c r="A17" i="21" a="1"/>
  <c r="A17" i="21" s="1"/>
  <c r="T16" i="19"/>
  <c r="F16" i="19" s="1"/>
  <c r="T20" i="27"/>
  <c r="V20" i="27" s="1"/>
  <c r="B22" i="4" a="1"/>
  <c r="B22" i="4" s="1"/>
  <c r="B33" i="21" a="1"/>
  <c r="B33" i="21" s="1"/>
  <c r="T14" i="21"/>
  <c r="V14" i="21" s="1"/>
  <c r="A15" i="21" a="1"/>
  <c r="A15" i="21" s="1"/>
  <c r="A33" i="19" a="1"/>
  <c r="A33" i="19" s="1"/>
  <c r="T32" i="19"/>
  <c r="U32" i="19" s="1"/>
  <c r="T33" i="19"/>
  <c r="U33" i="19" s="1"/>
  <c r="B20" i="27" a="1"/>
  <c r="B20" i="27" s="1"/>
  <c r="A19" i="27" a="1"/>
  <c r="A19" i="27" s="1"/>
  <c r="U19" i="26"/>
  <c r="V19" i="26"/>
  <c r="B24" i="4" a="1"/>
  <c r="B24" i="4" s="1"/>
  <c r="V37" i="4"/>
  <c r="F37" i="4" s="1"/>
  <c r="V24" i="4"/>
  <c r="F24" i="4" s="1"/>
  <c r="V14" i="22"/>
  <c r="F14" i="22" s="1"/>
  <c r="B25" i="21" a="1"/>
  <c r="B25" i="21" s="1"/>
  <c r="B14" i="21" a="1"/>
  <c r="B14" i="21" s="1"/>
  <c r="A27" i="21" a="1"/>
  <c r="A27" i="21" s="1"/>
  <c r="A12" i="21" a="1"/>
  <c r="A12" i="21" s="1"/>
  <c r="B12" i="21" a="1"/>
  <c r="B12" i="21" s="1"/>
  <c r="B21" i="21" a="1"/>
  <c r="B21" i="21" s="1"/>
  <c r="A21" i="21" a="1"/>
  <c r="A21" i="21" s="1"/>
  <c r="B32" i="19" a="1"/>
  <c r="B32" i="19" s="1"/>
  <c r="A32" i="19" a="1"/>
  <c r="A32" i="19" s="1"/>
  <c r="F24" i="27"/>
  <c r="A23" i="27" a="1"/>
  <c r="A23" i="27" s="1"/>
  <c r="U12" i="27"/>
  <c r="V12" i="27"/>
  <c r="A18" i="27" a="1"/>
  <c r="A18" i="27" s="1"/>
  <c r="B18" i="27" a="1"/>
  <c r="B18" i="27" s="1"/>
  <c r="F12" i="27"/>
  <c r="A24" i="27" a="1"/>
  <c r="A24" i="27" s="1"/>
  <c r="B24" i="27" a="1"/>
  <c r="B24" i="27" s="1"/>
  <c r="T23" i="27"/>
  <c r="F23" i="27" s="1"/>
  <c r="U24" i="27"/>
  <c r="V24" i="27"/>
  <c r="F19" i="26"/>
  <c r="A16" i="26" a="1"/>
  <c r="A16" i="26" s="1"/>
  <c r="B18" i="26" a="1"/>
  <c r="B18" i="26" s="1"/>
  <c r="A18" i="26" a="1"/>
  <c r="A18" i="26" s="1"/>
  <c r="A19" i="26" a="1"/>
  <c r="A19" i="26" s="1"/>
  <c r="B19" i="26" a="1"/>
  <c r="B19" i="26" s="1"/>
  <c r="B17" i="22" a="1"/>
  <c r="B17" i="22" s="1"/>
  <c r="V17" i="22"/>
  <c r="F17" i="22" s="1"/>
  <c r="A18" i="22" a="1"/>
  <c r="A18" i="22" s="1"/>
  <c r="B24" i="22" a="1"/>
  <c r="B24" i="22" s="1"/>
  <c r="V25" i="22"/>
  <c r="F25" i="22" s="1"/>
  <c r="V24" i="22"/>
  <c r="W24" i="22" s="1"/>
  <c r="V31" i="22"/>
  <c r="W31" i="22" s="1"/>
  <c r="V29" i="22"/>
  <c r="F29" i="22" s="1"/>
  <c r="B29" i="22" a="1"/>
  <c r="B29" i="22" s="1"/>
  <c r="A29" i="22" a="1"/>
  <c r="A29" i="22" s="1"/>
  <c r="B31" i="22" a="1"/>
  <c r="B31" i="22" s="1"/>
  <c r="A31" i="22" a="1"/>
  <c r="A31" i="22" s="1"/>
  <c r="A27" i="22" a="1"/>
  <c r="A27" i="22" s="1"/>
  <c r="B27" i="22" a="1"/>
  <c r="B27" i="22" s="1"/>
  <c r="B25" i="22" a="1"/>
  <c r="B25" i="22" s="1"/>
  <c r="A25" i="22" a="1"/>
  <c r="A25" i="22" s="1"/>
  <c r="V18" i="22"/>
  <c r="A19" i="4" a="1"/>
  <c r="A19" i="4" s="1"/>
  <c r="B23" i="4" a="1"/>
  <c r="B23" i="4" s="1"/>
  <c r="B37" i="4" a="1"/>
  <c r="B37" i="4" s="1"/>
  <c r="V31" i="4"/>
  <c r="F31" i="4" s="1"/>
  <c r="V19" i="4"/>
  <c r="W19" i="4" s="1"/>
  <c r="V23" i="4"/>
  <c r="F23" i="4" s="1"/>
  <c r="B14" i="4" a="1"/>
  <c r="B14" i="4" s="1"/>
  <c r="V22" i="4"/>
  <c r="W22" i="4" s="1"/>
  <c r="V30" i="4"/>
  <c r="B31" i="4" a="1"/>
  <c r="B31" i="4" s="1"/>
  <c r="A31" i="4" a="1"/>
  <c r="A31" i="4" s="1"/>
  <c r="A30" i="4" a="1"/>
  <c r="A30" i="4" s="1"/>
  <c r="B30" i="4" a="1"/>
  <c r="B30" i="4" s="1"/>
  <c r="V27" i="4"/>
  <c r="A27" i="4" a="1"/>
  <c r="A27" i="4" s="1"/>
  <c r="B27" i="4" a="1"/>
  <c r="B27" i="4" s="1"/>
  <c r="DH21" i="19"/>
  <c r="Q21" i="19"/>
  <c r="DH8" i="27"/>
  <c r="Q5" i="22"/>
  <c r="DB5" i="22"/>
  <c r="V5" i="22" s="1"/>
  <c r="X5" i="22" s="1"/>
  <c r="K15" i="26"/>
  <c r="J15" i="26" s="1"/>
  <c r="B15" i="26" s="1" a="1"/>
  <c r="B15" i="26" s="1"/>
  <c r="K4" i="21"/>
  <c r="J4" i="21" s="1"/>
  <c r="RI4" i="21"/>
  <c r="Q19" i="19"/>
  <c r="Q9" i="19"/>
  <c r="K19" i="19"/>
  <c r="J19" i="19" s="1"/>
  <c r="K21" i="19"/>
  <c r="J21" i="19" s="1"/>
  <c r="K8" i="27"/>
  <c r="J8" i="27" s="1"/>
  <c r="DG8" i="27"/>
  <c r="DG15" i="26"/>
  <c r="DH15" i="26"/>
  <c r="TR9" i="22"/>
  <c r="TV9" i="22" s="1"/>
  <c r="O5" i="22"/>
  <c r="Q21" i="4"/>
  <c r="DH4" i="21"/>
  <c r="DH19" i="19"/>
  <c r="RI19" i="19"/>
  <c r="Q13" i="19"/>
  <c r="RF19" i="19"/>
  <c r="DH17" i="19"/>
  <c r="RF8" i="27"/>
  <c r="RI8" i="27"/>
  <c r="RF15" i="26"/>
  <c r="RI15" i="26"/>
  <c r="TR15" i="4"/>
  <c r="TV15" i="4" s="1"/>
  <c r="TR21" i="4"/>
  <c r="TV21" i="4" s="1"/>
  <c r="TR7" i="4"/>
  <c r="TV7" i="4" s="1"/>
  <c r="RF4" i="21"/>
  <c r="DF4" i="21"/>
  <c r="Q4" i="21"/>
  <c r="DG4" i="21"/>
  <c r="M4" i="21"/>
  <c r="M19" i="19"/>
  <c r="DF19" i="19"/>
  <c r="DH11" i="19"/>
  <c r="K13" i="19"/>
  <c r="J13" i="19" s="1"/>
  <c r="DH13" i="19"/>
  <c r="RI21" i="19"/>
  <c r="RF21" i="19"/>
  <c r="DF21" i="19"/>
  <c r="M21" i="19"/>
  <c r="K9" i="19"/>
  <c r="J9" i="19" s="1"/>
  <c r="RI17" i="19"/>
  <c r="K17" i="19"/>
  <c r="J17" i="19" s="1"/>
  <c r="DH9" i="19"/>
  <c r="RI13" i="19"/>
  <c r="RF13" i="19"/>
  <c r="M13" i="19"/>
  <c r="DF13" i="19"/>
  <c r="RF17" i="19"/>
  <c r="DF17" i="19"/>
  <c r="M17" i="19"/>
  <c r="Q17" i="19"/>
  <c r="DG17" i="19"/>
  <c r="RI11" i="19"/>
  <c r="K11" i="19"/>
  <c r="J11" i="19" s="1"/>
  <c r="RF9" i="19"/>
  <c r="RI9" i="19"/>
  <c r="M9" i="19"/>
  <c r="DF9" i="19"/>
  <c r="RF11" i="19"/>
  <c r="DG11" i="19"/>
  <c r="M11" i="19"/>
  <c r="DF11" i="19"/>
  <c r="M8" i="27"/>
  <c r="DF8" i="27"/>
  <c r="M15" i="26"/>
  <c r="DF15" i="26"/>
  <c r="J9" i="22"/>
  <c r="Q9" i="22"/>
  <c r="DB9" i="22"/>
  <c r="V9" i="22" s="1"/>
  <c r="X9" i="22" s="1"/>
  <c r="O9" i="22"/>
  <c r="J5" i="22"/>
  <c r="TR5" i="22"/>
  <c r="TV5" i="22" s="1"/>
  <c r="J21" i="4"/>
  <c r="A21" i="4" s="1" a="1"/>
  <c r="A21" i="4" s="1"/>
  <c r="DB21" i="4"/>
  <c r="V21" i="4" s="1"/>
  <c r="O21" i="4"/>
  <c r="Q7" i="4"/>
  <c r="DC15" i="4"/>
  <c r="Q15" i="4"/>
  <c r="J15" i="4"/>
  <c r="O15" i="4"/>
  <c r="DB15" i="4"/>
  <c r="J7" i="4"/>
  <c r="O7" i="4"/>
  <c r="DB7" i="4"/>
  <c r="V7" i="4" s="1"/>
  <c r="V15" i="27" l="1"/>
  <c r="U15" i="27"/>
  <c r="F13" i="26"/>
  <c r="V13" i="26"/>
  <c r="X27" i="22"/>
  <c r="F27" i="22"/>
  <c r="F19" i="27"/>
  <c r="V18" i="27"/>
  <c r="V19" i="27"/>
  <c r="U18" i="27"/>
  <c r="V17" i="21"/>
  <c r="U17" i="21"/>
  <c r="F12" i="21"/>
  <c r="V33" i="21"/>
  <c r="U33" i="21"/>
  <c r="U12" i="21"/>
  <c r="F27" i="21"/>
  <c r="U27" i="21"/>
  <c r="F21" i="21"/>
  <c r="V15" i="21"/>
  <c r="U15" i="21"/>
  <c r="U21" i="21"/>
  <c r="V25" i="21"/>
  <c r="U25" i="21"/>
  <c r="V17" i="27"/>
  <c r="V16" i="26"/>
  <c r="U16" i="26"/>
  <c r="W14" i="4"/>
  <c r="F14" i="4"/>
  <c r="U28" i="21"/>
  <c r="V28" i="21"/>
  <c r="U17" i="27"/>
  <c r="F18" i="26"/>
  <c r="F32" i="19"/>
  <c r="F33" i="19"/>
  <c r="V18" i="26"/>
  <c r="V16" i="19"/>
  <c r="U16" i="19"/>
  <c r="F20" i="27"/>
  <c r="U20" i="27"/>
  <c r="U14" i="21"/>
  <c r="F14" i="21"/>
  <c r="V32" i="19"/>
  <c r="W37" i="4"/>
  <c r="X31" i="4"/>
  <c r="V33" i="19"/>
  <c r="X37" i="4"/>
  <c r="W31" i="4"/>
  <c r="W24" i="4"/>
  <c r="X24" i="4"/>
  <c r="W14" i="22"/>
  <c r="X14" i="22"/>
  <c r="W25" i="22"/>
  <c r="X17" i="22"/>
  <c r="W17" i="22"/>
  <c r="T21" i="19"/>
  <c r="F21" i="19" s="1"/>
  <c r="U23" i="27"/>
  <c r="V23" i="27"/>
  <c r="X25" i="22"/>
  <c r="X24" i="22"/>
  <c r="F24" i="22"/>
  <c r="W29" i="22"/>
  <c r="F31" i="22"/>
  <c r="X29" i="22"/>
  <c r="X31" i="22"/>
  <c r="X18" i="22"/>
  <c r="W18" i="22"/>
  <c r="F18" i="22"/>
  <c r="F22" i="4"/>
  <c r="X22" i="4"/>
  <c r="X19" i="4"/>
  <c r="F19" i="4"/>
  <c r="W23" i="4"/>
  <c r="X23" i="4"/>
  <c r="W27" i="4"/>
  <c r="X27" i="4"/>
  <c r="F27" i="4"/>
  <c r="W30" i="4"/>
  <c r="X30" i="4"/>
  <c r="F30" i="4"/>
  <c r="T8" i="27"/>
  <c r="U8" i="27" s="1"/>
  <c r="T15" i="26"/>
  <c r="F15" i="26" s="1"/>
  <c r="T19" i="19"/>
  <c r="V19" i="19" s="1"/>
  <c r="T13" i="19"/>
  <c r="F13" i="19" s="1"/>
  <c r="V15" i="4"/>
  <c r="W15" i="4" s="1"/>
  <c r="T4" i="21"/>
  <c r="U4" i="21" s="1"/>
  <c r="T9" i="19"/>
  <c r="U9" i="19" s="1"/>
  <c r="T17" i="19"/>
  <c r="T11" i="19"/>
  <c r="F11" i="19" s="1"/>
  <c r="A15" i="26" a="1"/>
  <c r="A15" i="26" s="1"/>
  <c r="F9" i="22"/>
  <c r="W9" i="22"/>
  <c r="W5" i="22"/>
  <c r="F5" i="22"/>
  <c r="F21" i="4"/>
  <c r="B21" i="4" a="1"/>
  <c r="B21" i="4" s="1"/>
  <c r="W21" i="4"/>
  <c r="X21" i="4"/>
  <c r="A15" i="4" a="1"/>
  <c r="A15" i="4" s="1"/>
  <c r="B15" i="4" a="1"/>
  <c r="B15" i="4" s="1"/>
  <c r="F7" i="4"/>
  <c r="W7" i="4"/>
  <c r="X7" i="4"/>
  <c r="U21" i="19" l="1"/>
  <c r="V21" i="19"/>
  <c r="F8" i="27"/>
  <c r="X15" i="4"/>
  <c r="V13" i="19"/>
  <c r="U13" i="19"/>
  <c r="U19" i="19"/>
  <c r="F19" i="19"/>
  <c r="V8" i="27"/>
  <c r="V15" i="26"/>
  <c r="U15" i="26"/>
  <c r="F15" i="4"/>
  <c r="F9" i="19"/>
  <c r="V9" i="19"/>
  <c r="F4" i="21"/>
  <c r="V4" i="21"/>
  <c r="U17" i="19"/>
  <c r="V17" i="19"/>
  <c r="F17" i="19"/>
  <c r="V11" i="19"/>
  <c r="U11" i="19"/>
  <c r="CX35" i="19" l="1"/>
  <c r="CY35" i="19"/>
  <c r="CZ35" i="19"/>
  <c r="DA35" i="19"/>
  <c r="DC35" i="19"/>
  <c r="DD35" i="19"/>
  <c r="PY35" i="19"/>
  <c r="PZ35" i="19"/>
  <c r="QA35" i="19"/>
  <c r="QB35" i="19"/>
  <c r="QD35" i="19"/>
  <c r="QE35" i="19"/>
  <c r="QG35" i="19"/>
  <c r="QH35" i="19"/>
  <c r="QI35" i="19"/>
  <c r="QJ35" i="19"/>
  <c r="QK35" i="19"/>
  <c r="QL35" i="19"/>
  <c r="QM35" i="19"/>
  <c r="QN35" i="19"/>
  <c r="QO35" i="19"/>
  <c r="QP35" i="19"/>
  <c r="QQ35" i="19"/>
  <c r="QR35" i="19"/>
  <c r="QS35" i="19"/>
  <c r="QT35" i="19"/>
  <c r="QU35" i="19"/>
  <c r="QV35" i="19"/>
  <c r="QW35" i="19"/>
  <c r="QX35" i="19"/>
  <c r="QY35" i="19"/>
  <c r="QZ35" i="19"/>
  <c r="CX14" i="26"/>
  <c r="CY14" i="26"/>
  <c r="CZ14" i="26"/>
  <c r="DA14" i="26"/>
  <c r="DC14" i="26"/>
  <c r="DD14" i="26"/>
  <c r="PY14" i="26"/>
  <c r="PZ14" i="26"/>
  <c r="QA14" i="26"/>
  <c r="QB14" i="26"/>
  <c r="QD14" i="26"/>
  <c r="QE14" i="26"/>
  <c r="QG14" i="26"/>
  <c r="QH14" i="26"/>
  <c r="QI14" i="26"/>
  <c r="QJ14" i="26"/>
  <c r="QK14" i="26"/>
  <c r="QL14" i="26"/>
  <c r="QM14" i="26"/>
  <c r="QN14" i="26"/>
  <c r="QO14" i="26"/>
  <c r="QP14" i="26"/>
  <c r="QQ14" i="26"/>
  <c r="QR14" i="26"/>
  <c r="QS14" i="26"/>
  <c r="QT14" i="26"/>
  <c r="QU14" i="26"/>
  <c r="QV14" i="26"/>
  <c r="QW14" i="26"/>
  <c r="QX14" i="26"/>
  <c r="QY14" i="26"/>
  <c r="QZ14" i="26"/>
  <c r="QF35" i="19" l="1"/>
  <c r="QF14" i="26"/>
  <c r="DE14" i="26"/>
  <c r="DE35" i="19"/>
  <c r="R14" i="26"/>
  <c r="S14" i="26" s="1"/>
  <c r="RG35" i="19"/>
  <c r="RB35" i="19"/>
  <c r="R35" i="19"/>
  <c r="DH35" i="19" s="1"/>
  <c r="QC35" i="19"/>
  <c r="RH35" i="19"/>
  <c r="DB35" i="19"/>
  <c r="P35" i="19"/>
  <c r="Q35" i="19" s="1"/>
  <c r="N35" i="19"/>
  <c r="O35" i="19" s="1"/>
  <c r="H35" i="19"/>
  <c r="RD35" i="19"/>
  <c r="RC35" i="19"/>
  <c r="L35" i="19"/>
  <c r="M35" i="19" s="1"/>
  <c r="RE35" i="19"/>
  <c r="I35" i="19"/>
  <c r="RB14" i="26"/>
  <c r="QC14" i="26"/>
  <c r="RH14" i="26"/>
  <c r="P14" i="26"/>
  <c r="DG14" i="26" s="1"/>
  <c r="RG14" i="26"/>
  <c r="DB14" i="26"/>
  <c r="RD14" i="26"/>
  <c r="N14" i="26"/>
  <c r="RC14" i="26"/>
  <c r="H14" i="26"/>
  <c r="L14" i="26"/>
  <c r="M14" i="26" s="1"/>
  <c r="RE14" i="26"/>
  <c r="I14" i="26"/>
  <c r="O14" i="26" l="1"/>
  <c r="RI35" i="19"/>
  <c r="RI14" i="26"/>
  <c r="DH14" i="26"/>
  <c r="K35" i="19"/>
  <c r="J35" i="19" s="1"/>
  <c r="DF35" i="19"/>
  <c r="S35" i="19"/>
  <c r="K14" i="26"/>
  <c r="J14" i="26" s="1"/>
  <c r="DF14" i="26"/>
  <c r="RF35" i="19"/>
  <c r="DG35" i="19"/>
  <c r="Q14" i="26"/>
  <c r="RF14" i="26"/>
  <c r="T14" i="26" l="1"/>
  <c r="F14" i="26" s="1"/>
  <c r="A35" i="19" a="1"/>
  <c r="A35" i="19" s="1"/>
  <c r="B35" i="19" a="1"/>
  <c r="B35" i="19" s="1"/>
  <c r="T35" i="19"/>
  <c r="F35" i="19" s="1"/>
  <c r="U14" i="26" l="1"/>
  <c r="V14" i="26"/>
  <c r="V35" i="19"/>
  <c r="U35" i="19"/>
  <c r="CQ25" i="4"/>
  <c r="CR25" i="4"/>
  <c r="CS25" i="4"/>
  <c r="CT25" i="4"/>
  <c r="CU25" i="4"/>
  <c r="CV25" i="4"/>
  <c r="CX25" i="4"/>
  <c r="CY25" i="4"/>
  <c r="CZ25" i="4"/>
  <c r="SH25" i="4"/>
  <c r="SI25" i="4"/>
  <c r="SJ25" i="4"/>
  <c r="SK25" i="4"/>
  <c r="SL25" i="4"/>
  <c r="SM25" i="4"/>
  <c r="SO25" i="4"/>
  <c r="SP25" i="4"/>
  <c r="SQ25" i="4"/>
  <c r="SR25" i="4"/>
  <c r="SS25" i="4"/>
  <c r="ST25" i="4"/>
  <c r="SV25" i="4"/>
  <c r="SW25" i="4"/>
  <c r="SX25" i="4"/>
  <c r="TL25" i="4" s="1"/>
  <c r="SY25" i="4"/>
  <c r="TM25" i="4" s="1"/>
  <c r="SZ25" i="4"/>
  <c r="TA25" i="4"/>
  <c r="TB25" i="4"/>
  <c r="TC25" i="4"/>
  <c r="TO25" i="4" s="1"/>
  <c r="TD25" i="4"/>
  <c r="TP25" i="4" s="1"/>
  <c r="TE25" i="4"/>
  <c r="TF25" i="4"/>
  <c r="TG25" i="4"/>
  <c r="TH25" i="4"/>
  <c r="TS25" i="4" s="1"/>
  <c r="TI25" i="4"/>
  <c r="TT25" i="4" s="1"/>
  <c r="TJ25" i="4"/>
  <c r="CQ26" i="4"/>
  <c r="CR26" i="4"/>
  <c r="CS26" i="4"/>
  <c r="CT26" i="4"/>
  <c r="CU26" i="4"/>
  <c r="CV26" i="4"/>
  <c r="CX26" i="4"/>
  <c r="CY26" i="4"/>
  <c r="CZ26" i="4"/>
  <c r="SH26" i="4"/>
  <c r="SI26" i="4"/>
  <c r="SJ26" i="4"/>
  <c r="SK26" i="4"/>
  <c r="SL26" i="4"/>
  <c r="SM26" i="4"/>
  <c r="SO26" i="4"/>
  <c r="SP26" i="4"/>
  <c r="SQ26" i="4"/>
  <c r="SR26" i="4"/>
  <c r="SS26" i="4"/>
  <c r="ST26" i="4"/>
  <c r="SV26" i="4"/>
  <c r="SW26" i="4"/>
  <c r="SX26" i="4"/>
  <c r="TL26" i="4" s="1"/>
  <c r="SY26" i="4"/>
  <c r="TM26" i="4" s="1"/>
  <c r="SZ26" i="4"/>
  <c r="TA26" i="4"/>
  <c r="TB26" i="4"/>
  <c r="TC26" i="4"/>
  <c r="TO26" i="4" s="1"/>
  <c r="TD26" i="4"/>
  <c r="TP26" i="4" s="1"/>
  <c r="TE26" i="4"/>
  <c r="TF26" i="4"/>
  <c r="TG26" i="4"/>
  <c r="TH26" i="4"/>
  <c r="TS26" i="4" s="1"/>
  <c r="TI26" i="4"/>
  <c r="TT26" i="4" s="1"/>
  <c r="TJ26" i="4"/>
  <c r="CQ32" i="22"/>
  <c r="CR32" i="22"/>
  <c r="CS32" i="22"/>
  <c r="CT32" i="22"/>
  <c r="CU32" i="22"/>
  <c r="CV32" i="22"/>
  <c r="CX32" i="22"/>
  <c r="CY32" i="22"/>
  <c r="CZ32" i="22"/>
  <c r="SH32" i="22"/>
  <c r="SI32" i="22"/>
  <c r="SJ32" i="22"/>
  <c r="SK32" i="22"/>
  <c r="SL32" i="22"/>
  <c r="SM32" i="22"/>
  <c r="SO32" i="22"/>
  <c r="SP32" i="22"/>
  <c r="SQ32" i="22"/>
  <c r="SR32" i="22"/>
  <c r="SS32" i="22"/>
  <c r="ST32" i="22"/>
  <c r="SV32" i="22"/>
  <c r="SW32" i="22"/>
  <c r="SX32" i="22"/>
  <c r="TL32" i="22" s="1"/>
  <c r="SY32" i="22"/>
  <c r="TM32" i="22" s="1"/>
  <c r="SZ32" i="22"/>
  <c r="TA32" i="22"/>
  <c r="TB32" i="22"/>
  <c r="TC32" i="22"/>
  <c r="TO32" i="22" s="1"/>
  <c r="TD32" i="22"/>
  <c r="TP32" i="22" s="1"/>
  <c r="TE32" i="22"/>
  <c r="TF32" i="22"/>
  <c r="TG32" i="22"/>
  <c r="TH32" i="22"/>
  <c r="TS32" i="22" s="1"/>
  <c r="TI32" i="22"/>
  <c r="TT32" i="22" s="1"/>
  <c r="TJ32" i="22"/>
  <c r="CQ36" i="22"/>
  <c r="CR36" i="22"/>
  <c r="CS36" i="22"/>
  <c r="CT36" i="22"/>
  <c r="CU36" i="22"/>
  <c r="CV36" i="22"/>
  <c r="CX36" i="22"/>
  <c r="CY36" i="22"/>
  <c r="CZ36" i="22"/>
  <c r="SH36" i="22"/>
  <c r="SI36" i="22"/>
  <c r="SJ36" i="22"/>
  <c r="SK36" i="22"/>
  <c r="SL36" i="22"/>
  <c r="SM36" i="22"/>
  <c r="SO36" i="22"/>
  <c r="SP36" i="22"/>
  <c r="SQ36" i="22"/>
  <c r="SR36" i="22"/>
  <c r="SS36" i="22"/>
  <c r="ST36" i="22"/>
  <c r="SV36" i="22"/>
  <c r="SW36" i="22"/>
  <c r="SX36" i="22"/>
  <c r="TL36" i="22" s="1"/>
  <c r="SY36" i="22"/>
  <c r="TM36" i="22" s="1"/>
  <c r="SZ36" i="22"/>
  <c r="TA36" i="22"/>
  <c r="TB36" i="22"/>
  <c r="TC36" i="22"/>
  <c r="TO36" i="22" s="1"/>
  <c r="TD36" i="22"/>
  <c r="TP36" i="22" s="1"/>
  <c r="TE36" i="22"/>
  <c r="TF36" i="22"/>
  <c r="TG36" i="22"/>
  <c r="TH36" i="22"/>
  <c r="TI36" i="22"/>
  <c r="TT36" i="22" s="1"/>
  <c r="TJ36" i="22"/>
  <c r="CQ16" i="22"/>
  <c r="CR16" i="22"/>
  <c r="CS16" i="22"/>
  <c r="CT16" i="22"/>
  <c r="CU16" i="22"/>
  <c r="CV16" i="22"/>
  <c r="CX16" i="22"/>
  <c r="CY16" i="22"/>
  <c r="CZ16" i="22"/>
  <c r="SH16" i="22"/>
  <c r="SI16" i="22"/>
  <c r="SJ16" i="22"/>
  <c r="SK16" i="22"/>
  <c r="SL16" i="22"/>
  <c r="SM16" i="22"/>
  <c r="SO16" i="22"/>
  <c r="SP16" i="22"/>
  <c r="SQ16" i="22"/>
  <c r="SR16" i="22"/>
  <c r="SS16" i="22"/>
  <c r="ST16" i="22"/>
  <c r="SV16" i="22"/>
  <c r="SW16" i="22"/>
  <c r="SX16" i="22"/>
  <c r="TL16" i="22" s="1"/>
  <c r="SY16" i="22"/>
  <c r="TM16" i="22" s="1"/>
  <c r="SZ16" i="22"/>
  <c r="TA16" i="22"/>
  <c r="TB16" i="22"/>
  <c r="TC16" i="22"/>
  <c r="TO16" i="22" s="1"/>
  <c r="TD16" i="22"/>
  <c r="TP16" i="22" s="1"/>
  <c r="TE16" i="22"/>
  <c r="TF16" i="22"/>
  <c r="TG16" i="22"/>
  <c r="TH16" i="22"/>
  <c r="TI16" i="22"/>
  <c r="TT16" i="22" s="1"/>
  <c r="TJ16" i="22"/>
  <c r="CQ30" i="22"/>
  <c r="CR30" i="22"/>
  <c r="CS30" i="22"/>
  <c r="CT30" i="22"/>
  <c r="CU30" i="22"/>
  <c r="CV30" i="22"/>
  <c r="CX30" i="22"/>
  <c r="CY30" i="22"/>
  <c r="CZ30" i="22"/>
  <c r="SH30" i="22"/>
  <c r="SI30" i="22"/>
  <c r="SJ30" i="22"/>
  <c r="SK30" i="22"/>
  <c r="SL30" i="22"/>
  <c r="SM30" i="22"/>
  <c r="SO30" i="22"/>
  <c r="SP30" i="22"/>
  <c r="SQ30" i="22"/>
  <c r="SR30" i="22"/>
  <c r="SS30" i="22"/>
  <c r="ST30" i="22"/>
  <c r="SV30" i="22"/>
  <c r="SW30" i="22"/>
  <c r="SX30" i="22"/>
  <c r="TL30" i="22" s="1"/>
  <c r="SY30" i="22"/>
  <c r="TM30" i="22" s="1"/>
  <c r="SZ30" i="22"/>
  <c r="TA30" i="22"/>
  <c r="TB30" i="22"/>
  <c r="TC30" i="22"/>
  <c r="TO30" i="22" s="1"/>
  <c r="TD30" i="22"/>
  <c r="TP30" i="22" s="1"/>
  <c r="TE30" i="22"/>
  <c r="TF30" i="22"/>
  <c r="TG30" i="22"/>
  <c r="TH30" i="22"/>
  <c r="TI30" i="22"/>
  <c r="TT30" i="22" s="1"/>
  <c r="TJ30" i="22"/>
  <c r="CQ35" i="22"/>
  <c r="CR35" i="22"/>
  <c r="CS35" i="22"/>
  <c r="CT35" i="22"/>
  <c r="CU35" i="22"/>
  <c r="CV35" i="22"/>
  <c r="CX35" i="22"/>
  <c r="CY35" i="22"/>
  <c r="CZ35" i="22"/>
  <c r="SH35" i="22"/>
  <c r="SI35" i="22"/>
  <c r="SJ35" i="22"/>
  <c r="SK35" i="22"/>
  <c r="SL35" i="22"/>
  <c r="SM35" i="22"/>
  <c r="SO35" i="22"/>
  <c r="SP35" i="22"/>
  <c r="SQ35" i="22"/>
  <c r="SR35" i="22"/>
  <c r="SS35" i="22"/>
  <c r="ST35" i="22"/>
  <c r="SV35" i="22"/>
  <c r="SW35" i="22"/>
  <c r="SX35" i="22"/>
  <c r="TL35" i="22" s="1"/>
  <c r="SY35" i="22"/>
  <c r="TM35" i="22" s="1"/>
  <c r="SZ35" i="22"/>
  <c r="TA35" i="22"/>
  <c r="TB35" i="22"/>
  <c r="TC35" i="22"/>
  <c r="TO35" i="22" s="1"/>
  <c r="TD35" i="22"/>
  <c r="TP35" i="22" s="1"/>
  <c r="TE35" i="22"/>
  <c r="TF35" i="22"/>
  <c r="TG35" i="22"/>
  <c r="TH35" i="22"/>
  <c r="TS35" i="22" s="1"/>
  <c r="TI35" i="22"/>
  <c r="TT35" i="22" s="1"/>
  <c r="TJ35" i="22"/>
  <c r="CQ21" i="22"/>
  <c r="CR21" i="22"/>
  <c r="CS21" i="22"/>
  <c r="CT21" i="22"/>
  <c r="CU21" i="22"/>
  <c r="CV21" i="22"/>
  <c r="CX21" i="22"/>
  <c r="CY21" i="22"/>
  <c r="CZ21" i="22"/>
  <c r="SH21" i="22"/>
  <c r="SI21" i="22"/>
  <c r="SJ21" i="22"/>
  <c r="SK21" i="22"/>
  <c r="SL21" i="22"/>
  <c r="SM21" i="22"/>
  <c r="SO21" i="22"/>
  <c r="SP21" i="22"/>
  <c r="SQ21" i="22"/>
  <c r="SR21" i="22"/>
  <c r="SS21" i="22"/>
  <c r="ST21" i="22"/>
  <c r="SV21" i="22"/>
  <c r="SW21" i="22"/>
  <c r="SX21" i="22"/>
  <c r="TL21" i="22" s="1"/>
  <c r="SY21" i="22"/>
  <c r="TM21" i="22" s="1"/>
  <c r="SZ21" i="22"/>
  <c r="TA21" i="22"/>
  <c r="TB21" i="22"/>
  <c r="TC21" i="22"/>
  <c r="TO21" i="22" s="1"/>
  <c r="TD21" i="22"/>
  <c r="TP21" i="22" s="1"/>
  <c r="TE21" i="22"/>
  <c r="TF21" i="22"/>
  <c r="TG21" i="22"/>
  <c r="TH21" i="22"/>
  <c r="TS21" i="22" s="1"/>
  <c r="TI21" i="22"/>
  <c r="TT21" i="22" s="1"/>
  <c r="TJ21" i="22"/>
  <c r="CQ12" i="22"/>
  <c r="CR12" i="22"/>
  <c r="CS12" i="22"/>
  <c r="CT12" i="22"/>
  <c r="CU12" i="22"/>
  <c r="CV12" i="22"/>
  <c r="CX12" i="22"/>
  <c r="CY12" i="22"/>
  <c r="CZ12" i="22"/>
  <c r="SH12" i="22"/>
  <c r="SI12" i="22"/>
  <c r="SJ12" i="22"/>
  <c r="SK12" i="22"/>
  <c r="SL12" i="22"/>
  <c r="SM12" i="22"/>
  <c r="SO12" i="22"/>
  <c r="SP12" i="22"/>
  <c r="SQ12" i="22"/>
  <c r="SR12" i="22"/>
  <c r="SS12" i="22"/>
  <c r="ST12" i="22"/>
  <c r="SV12" i="22"/>
  <c r="SW12" i="22"/>
  <c r="SX12" i="22"/>
  <c r="TL12" i="22" s="1"/>
  <c r="SY12" i="22"/>
  <c r="TM12" i="22" s="1"/>
  <c r="SZ12" i="22"/>
  <c r="TA12" i="22"/>
  <c r="TB12" i="22"/>
  <c r="TC12" i="22"/>
  <c r="TO12" i="22" s="1"/>
  <c r="TD12" i="22"/>
  <c r="TP12" i="22" s="1"/>
  <c r="TE12" i="22"/>
  <c r="TF12" i="22"/>
  <c r="TG12" i="22"/>
  <c r="TH12" i="22"/>
  <c r="TS12" i="22" s="1"/>
  <c r="TI12" i="22"/>
  <c r="TT12" i="22" s="1"/>
  <c r="TJ12" i="22"/>
  <c r="CQ22" i="22"/>
  <c r="CR22" i="22"/>
  <c r="CS22" i="22"/>
  <c r="CT22" i="22"/>
  <c r="CU22" i="22"/>
  <c r="CV22" i="22"/>
  <c r="CX22" i="22"/>
  <c r="CY22" i="22"/>
  <c r="CZ22" i="22"/>
  <c r="SH22" i="22"/>
  <c r="SI22" i="22"/>
  <c r="SJ22" i="22"/>
  <c r="SK22" i="22"/>
  <c r="SL22" i="22"/>
  <c r="SM22" i="22"/>
  <c r="SO22" i="22"/>
  <c r="SP22" i="22"/>
  <c r="SQ22" i="22"/>
  <c r="SR22" i="22"/>
  <c r="SS22" i="22"/>
  <c r="ST22" i="22"/>
  <c r="SV22" i="22"/>
  <c r="SW22" i="22"/>
  <c r="SX22" i="22"/>
  <c r="TL22" i="22" s="1"/>
  <c r="SY22" i="22"/>
  <c r="TM22" i="22" s="1"/>
  <c r="SZ22" i="22"/>
  <c r="TA22" i="22"/>
  <c r="TB22" i="22"/>
  <c r="TC22" i="22"/>
  <c r="TO22" i="22" s="1"/>
  <c r="TD22" i="22"/>
  <c r="TP22" i="22" s="1"/>
  <c r="TE22" i="22"/>
  <c r="TF22" i="22"/>
  <c r="TG22" i="22"/>
  <c r="TH22" i="22"/>
  <c r="TS22" i="22" s="1"/>
  <c r="TI22" i="22"/>
  <c r="TT22" i="22" s="1"/>
  <c r="TJ22" i="22"/>
  <c r="CQ39" i="4"/>
  <c r="CR39" i="4"/>
  <c r="CS39" i="4"/>
  <c r="CT39" i="4"/>
  <c r="CU39" i="4"/>
  <c r="CV39" i="4"/>
  <c r="CX39" i="4"/>
  <c r="CY39" i="4"/>
  <c r="CZ39" i="4"/>
  <c r="SH39" i="4"/>
  <c r="SI39" i="4"/>
  <c r="SJ39" i="4"/>
  <c r="SK39" i="4"/>
  <c r="SL39" i="4"/>
  <c r="SM39" i="4"/>
  <c r="SO39" i="4"/>
  <c r="SP39" i="4"/>
  <c r="SQ39" i="4"/>
  <c r="SR39" i="4"/>
  <c r="SS39" i="4"/>
  <c r="ST39" i="4"/>
  <c r="SV39" i="4"/>
  <c r="SW39" i="4"/>
  <c r="SX39" i="4"/>
  <c r="TL39" i="4" s="1"/>
  <c r="SY39" i="4"/>
  <c r="TM39" i="4" s="1"/>
  <c r="SZ39" i="4"/>
  <c r="TA39" i="4"/>
  <c r="TB39" i="4"/>
  <c r="TC39" i="4"/>
  <c r="TO39" i="4" s="1"/>
  <c r="TD39" i="4"/>
  <c r="TP39" i="4" s="1"/>
  <c r="TE39" i="4"/>
  <c r="TF39" i="4"/>
  <c r="TG39" i="4"/>
  <c r="TH39" i="4"/>
  <c r="TS39" i="4" s="1"/>
  <c r="TI39" i="4"/>
  <c r="TT39" i="4" s="1"/>
  <c r="TJ39" i="4"/>
  <c r="CQ34" i="4"/>
  <c r="CR34" i="4"/>
  <c r="CS34" i="4"/>
  <c r="CT34" i="4"/>
  <c r="CU34" i="4"/>
  <c r="CV34" i="4"/>
  <c r="CX34" i="4"/>
  <c r="CY34" i="4"/>
  <c r="CZ34" i="4"/>
  <c r="SH34" i="4"/>
  <c r="SI34" i="4"/>
  <c r="SJ34" i="4"/>
  <c r="SK34" i="4"/>
  <c r="SL34" i="4"/>
  <c r="SM34" i="4"/>
  <c r="SO34" i="4"/>
  <c r="SP34" i="4"/>
  <c r="SQ34" i="4"/>
  <c r="SR34" i="4"/>
  <c r="SS34" i="4"/>
  <c r="ST34" i="4"/>
  <c r="SV34" i="4"/>
  <c r="SW34" i="4"/>
  <c r="SX34" i="4"/>
  <c r="TL34" i="4" s="1"/>
  <c r="SY34" i="4"/>
  <c r="TM34" i="4" s="1"/>
  <c r="SZ34" i="4"/>
  <c r="TA34" i="4"/>
  <c r="TB34" i="4"/>
  <c r="TC34" i="4"/>
  <c r="TO34" i="4" s="1"/>
  <c r="TD34" i="4"/>
  <c r="TP34" i="4" s="1"/>
  <c r="TE34" i="4"/>
  <c r="TF34" i="4"/>
  <c r="TG34" i="4"/>
  <c r="TH34" i="4"/>
  <c r="TI34" i="4"/>
  <c r="TT34" i="4" s="1"/>
  <c r="TJ34" i="4"/>
  <c r="CX22" i="27"/>
  <c r="CY22" i="27"/>
  <c r="CZ22" i="27"/>
  <c r="DA22" i="27"/>
  <c r="DC22" i="27"/>
  <c r="DD22" i="27"/>
  <c r="PY22" i="27"/>
  <c r="PZ22" i="27"/>
  <c r="QA22" i="27"/>
  <c r="QB22" i="27"/>
  <c r="QD22" i="27"/>
  <c r="QE22" i="27"/>
  <c r="QG22" i="27"/>
  <c r="QH22" i="27"/>
  <c r="QI22" i="27"/>
  <c r="QJ22" i="27"/>
  <c r="QK22" i="27"/>
  <c r="QL22" i="27"/>
  <c r="QM22" i="27"/>
  <c r="QN22" i="27"/>
  <c r="QO22" i="27"/>
  <c r="QP22" i="27"/>
  <c r="QQ22" i="27"/>
  <c r="QR22" i="27"/>
  <c r="QS22" i="27"/>
  <c r="QT22" i="27"/>
  <c r="QU22" i="27"/>
  <c r="QV22" i="27"/>
  <c r="QW22" i="27"/>
  <c r="QX22" i="27"/>
  <c r="QY22" i="27"/>
  <c r="QZ22" i="27"/>
  <c r="CX16" i="27"/>
  <c r="CY16" i="27"/>
  <c r="CZ16" i="27"/>
  <c r="DA16" i="27"/>
  <c r="DC16" i="27"/>
  <c r="DD16" i="27"/>
  <c r="PY16" i="27"/>
  <c r="PZ16" i="27"/>
  <c r="QA16" i="27"/>
  <c r="QB16" i="27"/>
  <c r="QD16" i="27"/>
  <c r="QE16" i="27"/>
  <c r="QG16" i="27"/>
  <c r="QH16" i="27"/>
  <c r="QI16" i="27"/>
  <c r="QJ16" i="27"/>
  <c r="QK16" i="27"/>
  <c r="QL16" i="27"/>
  <c r="QM16" i="27"/>
  <c r="QN16" i="27"/>
  <c r="QO16" i="27"/>
  <c r="QP16" i="27"/>
  <c r="QQ16" i="27"/>
  <c r="QR16" i="27"/>
  <c r="QS16" i="27"/>
  <c r="QT16" i="27"/>
  <c r="QU16" i="27"/>
  <c r="QV16" i="27"/>
  <c r="QW16" i="27"/>
  <c r="QX16" i="27"/>
  <c r="QY16" i="27"/>
  <c r="QZ16" i="27"/>
  <c r="CX22" i="26"/>
  <c r="CY22" i="26"/>
  <c r="CZ22" i="26"/>
  <c r="DA22" i="26"/>
  <c r="DC22" i="26"/>
  <c r="DD22" i="26"/>
  <c r="PY22" i="26"/>
  <c r="PZ22" i="26"/>
  <c r="QA22" i="26"/>
  <c r="QB22" i="26"/>
  <c r="QD22" i="26"/>
  <c r="QE22" i="26"/>
  <c r="QG22" i="26"/>
  <c r="QH22" i="26"/>
  <c r="QI22" i="26"/>
  <c r="QJ22" i="26"/>
  <c r="QK22" i="26"/>
  <c r="QL22" i="26"/>
  <c r="QM22" i="26"/>
  <c r="QN22" i="26"/>
  <c r="QO22" i="26"/>
  <c r="QP22" i="26"/>
  <c r="QQ22" i="26"/>
  <c r="QR22" i="26"/>
  <c r="QS22" i="26"/>
  <c r="QT22" i="26"/>
  <c r="QU22" i="26"/>
  <c r="QV22" i="26"/>
  <c r="QW22" i="26"/>
  <c r="QX22" i="26"/>
  <c r="QY22" i="26"/>
  <c r="QZ22" i="26"/>
  <c r="CX6" i="26"/>
  <c r="CY6" i="26"/>
  <c r="CZ6" i="26"/>
  <c r="DA6" i="26"/>
  <c r="DC6" i="26"/>
  <c r="DD6" i="26"/>
  <c r="PY6" i="26"/>
  <c r="PZ6" i="26"/>
  <c r="QA6" i="26"/>
  <c r="QB6" i="26"/>
  <c r="QD6" i="26"/>
  <c r="QE6" i="26"/>
  <c r="QG6" i="26"/>
  <c r="QH6" i="26"/>
  <c r="QI6" i="26"/>
  <c r="QJ6" i="26"/>
  <c r="QK6" i="26"/>
  <c r="QL6" i="26"/>
  <c r="QM6" i="26"/>
  <c r="QN6" i="26"/>
  <c r="QO6" i="26"/>
  <c r="QP6" i="26"/>
  <c r="QQ6" i="26"/>
  <c r="QR6" i="26"/>
  <c r="QS6" i="26"/>
  <c r="QT6" i="26"/>
  <c r="QU6" i="26"/>
  <c r="QV6" i="26"/>
  <c r="QW6" i="26"/>
  <c r="QX6" i="26"/>
  <c r="QY6" i="26"/>
  <c r="QZ6" i="26"/>
  <c r="CX28" i="19"/>
  <c r="CY28" i="19"/>
  <c r="CZ28" i="19"/>
  <c r="DA28" i="19"/>
  <c r="DC28" i="19"/>
  <c r="DD28" i="19"/>
  <c r="PY28" i="19"/>
  <c r="PZ28" i="19"/>
  <c r="QA28" i="19"/>
  <c r="QB28" i="19"/>
  <c r="QD28" i="19"/>
  <c r="QE28" i="19"/>
  <c r="QG28" i="19"/>
  <c r="QH28" i="19"/>
  <c r="QI28" i="19"/>
  <c r="QJ28" i="19"/>
  <c r="QK28" i="19"/>
  <c r="QL28" i="19"/>
  <c r="QM28" i="19"/>
  <c r="QN28" i="19"/>
  <c r="QO28" i="19"/>
  <c r="QP28" i="19"/>
  <c r="QQ28" i="19"/>
  <c r="QR28" i="19"/>
  <c r="QS28" i="19"/>
  <c r="QT28" i="19"/>
  <c r="QU28" i="19"/>
  <c r="QV28" i="19"/>
  <c r="QW28" i="19"/>
  <c r="QX28" i="19"/>
  <c r="QY28" i="19"/>
  <c r="QZ28" i="19"/>
  <c r="QF28" i="19" l="1"/>
  <c r="DE6" i="26"/>
  <c r="QF16" i="27"/>
  <c r="QF22" i="27"/>
  <c r="QF6" i="26"/>
  <c r="DE22" i="26"/>
  <c r="QF22" i="26"/>
  <c r="SN26" i="4"/>
  <c r="SU26" i="4" s="1"/>
  <c r="CW25" i="4"/>
  <c r="DA25" i="4" s="1"/>
  <c r="DE28" i="19"/>
  <c r="DE16" i="27"/>
  <c r="DE22" i="27"/>
  <c r="L25" i="4"/>
  <c r="M25" i="4" s="1"/>
  <c r="CW26" i="4"/>
  <c r="DA26" i="4" s="1"/>
  <c r="SN25" i="4"/>
  <c r="SU25" i="4" s="1"/>
  <c r="TQ25" i="4"/>
  <c r="TN25" i="4"/>
  <c r="N25" i="4"/>
  <c r="O25" i="4" s="1"/>
  <c r="R25" i="4"/>
  <c r="S25" i="4" s="1"/>
  <c r="H25" i="4"/>
  <c r="P25" i="4"/>
  <c r="DC25" i="4" s="1"/>
  <c r="T25" i="4"/>
  <c r="U25" i="4" s="1"/>
  <c r="TU25" i="4"/>
  <c r="K25" i="4"/>
  <c r="I25" i="4"/>
  <c r="TQ26" i="4"/>
  <c r="TU26" i="4"/>
  <c r="TN26" i="4"/>
  <c r="N26" i="4"/>
  <c r="O26" i="4" s="1"/>
  <c r="L26" i="4"/>
  <c r="M26" i="4" s="1"/>
  <c r="T26" i="4"/>
  <c r="U26" i="4" s="1"/>
  <c r="H26" i="4"/>
  <c r="K26" i="4"/>
  <c r="R26" i="4"/>
  <c r="S26" i="4" s="1"/>
  <c r="I26" i="4"/>
  <c r="P26" i="4"/>
  <c r="CW32" i="22"/>
  <c r="DA32" i="22" s="1"/>
  <c r="I16" i="27"/>
  <c r="I28" i="19"/>
  <c r="H28" i="19"/>
  <c r="H16" i="27"/>
  <c r="I22" i="27"/>
  <c r="H22" i="27"/>
  <c r="I22" i="26"/>
  <c r="H22" i="26"/>
  <c r="I6" i="26"/>
  <c r="H6" i="26"/>
  <c r="H22" i="22"/>
  <c r="I12" i="22"/>
  <c r="H21" i="22"/>
  <c r="I35" i="22"/>
  <c r="H36" i="22"/>
  <c r="I32" i="22"/>
  <c r="H12" i="22"/>
  <c r="H35" i="22"/>
  <c r="I30" i="22"/>
  <c r="H32" i="22"/>
  <c r="H30" i="22"/>
  <c r="I16" i="22"/>
  <c r="I22" i="22"/>
  <c r="I21" i="22"/>
  <c r="H16" i="22"/>
  <c r="I36" i="22"/>
  <c r="I34" i="4"/>
  <c r="I39" i="4"/>
  <c r="H34" i="4"/>
  <c r="H39" i="4"/>
  <c r="P22" i="26"/>
  <c r="DG22" i="26" s="1"/>
  <c r="QC22" i="26"/>
  <c r="QC6" i="26"/>
  <c r="RE28" i="19"/>
  <c r="RG28" i="19"/>
  <c r="QC22" i="27"/>
  <c r="R22" i="27"/>
  <c r="DH22" i="27" s="1"/>
  <c r="R16" i="27"/>
  <c r="S16" i="27" s="1"/>
  <c r="RG22" i="27"/>
  <c r="RB22" i="27"/>
  <c r="RB6" i="26"/>
  <c r="R22" i="26"/>
  <c r="DH22" i="26" s="1"/>
  <c r="RB22" i="26"/>
  <c r="SN35" i="22"/>
  <c r="SU35" i="22" s="1"/>
  <c r="CW30" i="22"/>
  <c r="DA30" i="22" s="1"/>
  <c r="SN21" i="22"/>
  <c r="SU21" i="22" s="1"/>
  <c r="CW22" i="22"/>
  <c r="DA22" i="22" s="1"/>
  <c r="CW21" i="22"/>
  <c r="DA21" i="22" s="1"/>
  <c r="CW16" i="22"/>
  <c r="DA16" i="22" s="1"/>
  <c r="SN32" i="22"/>
  <c r="SU32" i="22" s="1"/>
  <c r="SN36" i="22"/>
  <c r="SU36" i="22" s="1"/>
  <c r="SN39" i="4"/>
  <c r="SU39" i="4" s="1"/>
  <c r="CW12" i="22"/>
  <c r="DA12" i="22" s="1"/>
  <c r="CW35" i="22"/>
  <c r="DA35" i="22" s="1"/>
  <c r="CW36" i="22"/>
  <c r="DA36" i="22" s="1"/>
  <c r="TN32" i="22"/>
  <c r="TU32" i="22"/>
  <c r="L32" i="22"/>
  <c r="M32" i="22" s="1"/>
  <c r="T32" i="22"/>
  <c r="U32" i="22" s="1"/>
  <c r="N32" i="22"/>
  <c r="O32" i="22" s="1"/>
  <c r="R32" i="22"/>
  <c r="S32" i="22" s="1"/>
  <c r="K32" i="22"/>
  <c r="TQ32" i="22"/>
  <c r="P32" i="22"/>
  <c r="SN16" i="22"/>
  <c r="SU16" i="22" s="1"/>
  <c r="TU36" i="22"/>
  <c r="TN36" i="22"/>
  <c r="TS36" i="22"/>
  <c r="TQ36" i="22"/>
  <c r="R36" i="22"/>
  <c r="S36" i="22" s="1"/>
  <c r="N36" i="22"/>
  <c r="O36" i="22" s="1"/>
  <c r="L36" i="22"/>
  <c r="M36" i="22" s="1"/>
  <c r="P36" i="22"/>
  <c r="T36" i="22"/>
  <c r="U36" i="22" s="1"/>
  <c r="K36" i="22"/>
  <c r="TN16" i="22"/>
  <c r="TQ16" i="22"/>
  <c r="TU16" i="22"/>
  <c r="TS16" i="22"/>
  <c r="T16" i="22"/>
  <c r="U16" i="22" s="1"/>
  <c r="N16" i="22"/>
  <c r="O16" i="22" s="1"/>
  <c r="L16" i="22"/>
  <c r="M16" i="22" s="1"/>
  <c r="R16" i="22"/>
  <c r="S16" i="22" s="1"/>
  <c r="K16" i="22"/>
  <c r="P16" i="22"/>
  <c r="SN30" i="22"/>
  <c r="SU30" i="22" s="1"/>
  <c r="TU30" i="22"/>
  <c r="TN30" i="22"/>
  <c r="TS30" i="22"/>
  <c r="TQ30" i="22"/>
  <c r="N30" i="22"/>
  <c r="O30" i="22" s="1"/>
  <c r="K30" i="22"/>
  <c r="L30" i="22"/>
  <c r="M30" i="22" s="1"/>
  <c r="R30" i="22"/>
  <c r="S30" i="22" s="1"/>
  <c r="P30" i="22"/>
  <c r="T30" i="22"/>
  <c r="U30" i="22" s="1"/>
  <c r="TU35" i="22"/>
  <c r="TQ35" i="22"/>
  <c r="TN35" i="22"/>
  <c r="N35" i="22"/>
  <c r="O35" i="22" s="1"/>
  <c r="R35" i="22"/>
  <c r="S35" i="22" s="1"/>
  <c r="L35" i="22"/>
  <c r="M35" i="22" s="1"/>
  <c r="T35" i="22"/>
  <c r="U35" i="22" s="1"/>
  <c r="K35" i="22"/>
  <c r="P35" i="22"/>
  <c r="N21" i="22"/>
  <c r="O21" i="22" s="1"/>
  <c r="TU21" i="22"/>
  <c r="TN21" i="22"/>
  <c r="T21" i="22"/>
  <c r="U21" i="22" s="1"/>
  <c r="TQ21" i="22"/>
  <c r="L21" i="22"/>
  <c r="M21" i="22" s="1"/>
  <c r="R21" i="22"/>
  <c r="S21" i="22" s="1"/>
  <c r="K21" i="22"/>
  <c r="P21" i="22"/>
  <c r="SN12" i="22"/>
  <c r="SU12" i="22" s="1"/>
  <c r="SN22" i="22"/>
  <c r="SU22" i="22" s="1"/>
  <c r="TN12" i="22"/>
  <c r="TU12" i="22"/>
  <c r="N12" i="22"/>
  <c r="O12" i="22" s="1"/>
  <c r="TQ12" i="22"/>
  <c r="L12" i="22"/>
  <c r="K12" i="22"/>
  <c r="R12" i="22"/>
  <c r="S12" i="22" s="1"/>
  <c r="T12" i="22"/>
  <c r="U12" i="22" s="1"/>
  <c r="P12" i="22"/>
  <c r="TU22" i="22"/>
  <c r="TQ22" i="22"/>
  <c r="TN22" i="22"/>
  <c r="T22" i="22"/>
  <c r="U22" i="22" s="1"/>
  <c r="N22" i="22"/>
  <c r="O22" i="22" s="1"/>
  <c r="L22" i="22"/>
  <c r="M22" i="22" s="1"/>
  <c r="K22" i="22"/>
  <c r="R22" i="22"/>
  <c r="S22" i="22" s="1"/>
  <c r="P22" i="22"/>
  <c r="CW39" i="4"/>
  <c r="DA39" i="4" s="1"/>
  <c r="CW34" i="4"/>
  <c r="DA34" i="4" s="1"/>
  <c r="SN34" i="4"/>
  <c r="SU34" i="4" s="1"/>
  <c r="TN39" i="4"/>
  <c r="TU39" i="4"/>
  <c r="TQ39" i="4"/>
  <c r="R39" i="4"/>
  <c r="S39" i="4" s="1"/>
  <c r="N39" i="4"/>
  <c r="O39" i="4" s="1"/>
  <c r="T39" i="4"/>
  <c r="U39" i="4" s="1"/>
  <c r="L39" i="4"/>
  <c r="M39" i="4" s="1"/>
  <c r="K39" i="4"/>
  <c r="P39" i="4"/>
  <c r="TQ34" i="4"/>
  <c r="TN34" i="4"/>
  <c r="TU34" i="4"/>
  <c r="TS34" i="4"/>
  <c r="T34" i="4"/>
  <c r="U34" i="4" s="1"/>
  <c r="L34" i="4"/>
  <c r="M34" i="4" s="1"/>
  <c r="R34" i="4"/>
  <c r="S34" i="4" s="1"/>
  <c r="P34" i="4"/>
  <c r="N34" i="4"/>
  <c r="K34" i="4"/>
  <c r="RH22" i="27"/>
  <c r="RG16" i="27"/>
  <c r="RB16" i="27"/>
  <c r="P22" i="27"/>
  <c r="Q22" i="27" s="1"/>
  <c r="RD22" i="27"/>
  <c r="RC22" i="27"/>
  <c r="RE22" i="27"/>
  <c r="N22" i="27"/>
  <c r="O22" i="27" s="1"/>
  <c r="L22" i="27"/>
  <c r="M22" i="27" s="1"/>
  <c r="DB22" i="27"/>
  <c r="QC16" i="27"/>
  <c r="RD16" i="27"/>
  <c r="RC16" i="27"/>
  <c r="DB16" i="27"/>
  <c r="P16" i="27"/>
  <c r="Q16" i="27" s="1"/>
  <c r="N16" i="27"/>
  <c r="RH16" i="27"/>
  <c r="L16" i="27"/>
  <c r="M16" i="27" s="1"/>
  <c r="RE16" i="27"/>
  <c r="RD22" i="26"/>
  <c r="RC22" i="26"/>
  <c r="RH22" i="26"/>
  <c r="RG22" i="26"/>
  <c r="DB22" i="26"/>
  <c r="N22" i="26"/>
  <c r="L22" i="26"/>
  <c r="M22" i="26" s="1"/>
  <c r="RE22" i="26"/>
  <c r="P6" i="26"/>
  <c r="DG6" i="26" s="1"/>
  <c r="RC6" i="26"/>
  <c r="RD6" i="26"/>
  <c r="RG6" i="26"/>
  <c r="DB6" i="26"/>
  <c r="R6" i="26"/>
  <c r="DH6" i="26" s="1"/>
  <c r="N6" i="26"/>
  <c r="RH6" i="26"/>
  <c r="L6" i="26"/>
  <c r="M6" i="26" s="1"/>
  <c r="RE6" i="26"/>
  <c r="R28" i="19"/>
  <c r="S28" i="19" s="1"/>
  <c r="QC28" i="19"/>
  <c r="P28" i="19"/>
  <c r="Q28" i="19" s="1"/>
  <c r="RC28" i="19"/>
  <c r="RB28" i="19"/>
  <c r="RH28" i="19"/>
  <c r="RD28" i="19"/>
  <c r="N28" i="19"/>
  <c r="L28" i="19"/>
  <c r="M28" i="19" s="1"/>
  <c r="DB28" i="19"/>
  <c r="CX23" i="21"/>
  <c r="CY23" i="21"/>
  <c r="CZ23" i="21"/>
  <c r="DA23" i="21"/>
  <c r="DC23" i="21"/>
  <c r="DD23" i="21"/>
  <c r="PY23" i="21"/>
  <c r="PZ23" i="21"/>
  <c r="QA23" i="21"/>
  <c r="QB23" i="21"/>
  <c r="QD23" i="21"/>
  <c r="QE23" i="21"/>
  <c r="QG23" i="21"/>
  <c r="QH23" i="21"/>
  <c r="QI23" i="21"/>
  <c r="QJ23" i="21"/>
  <c r="QK23" i="21"/>
  <c r="QL23" i="21"/>
  <c r="QM23" i="21"/>
  <c r="QN23" i="21"/>
  <c r="QO23" i="21"/>
  <c r="QP23" i="21"/>
  <c r="QQ23" i="21"/>
  <c r="QR23" i="21"/>
  <c r="QS23" i="21"/>
  <c r="QT23" i="21"/>
  <c r="QU23" i="21"/>
  <c r="QV23" i="21"/>
  <c r="QW23" i="21"/>
  <c r="QX23" i="21"/>
  <c r="QY23" i="21"/>
  <c r="QZ23" i="21"/>
  <c r="CX11" i="21"/>
  <c r="CY11" i="21"/>
  <c r="CZ11" i="21"/>
  <c r="DA11" i="21"/>
  <c r="DC11" i="21"/>
  <c r="DD11" i="21"/>
  <c r="PY11" i="21"/>
  <c r="PZ11" i="21"/>
  <c r="QA11" i="21"/>
  <c r="QB11" i="21"/>
  <c r="QD11" i="21"/>
  <c r="QE11" i="21"/>
  <c r="QG11" i="21"/>
  <c r="QH11" i="21"/>
  <c r="QI11" i="21"/>
  <c r="QJ11" i="21"/>
  <c r="QK11" i="21"/>
  <c r="QL11" i="21"/>
  <c r="QM11" i="21"/>
  <c r="QN11" i="21"/>
  <c r="QO11" i="21"/>
  <c r="QP11" i="21"/>
  <c r="QQ11" i="21"/>
  <c r="QR11" i="21"/>
  <c r="QS11" i="21"/>
  <c r="QT11" i="21"/>
  <c r="QU11" i="21"/>
  <c r="QV11" i="21"/>
  <c r="QW11" i="21"/>
  <c r="QX11" i="21"/>
  <c r="QY11" i="21"/>
  <c r="QZ11" i="21"/>
  <c r="CX7" i="21"/>
  <c r="CY7" i="21"/>
  <c r="CZ7" i="21"/>
  <c r="DA7" i="21"/>
  <c r="DC7" i="21"/>
  <c r="DD7" i="21"/>
  <c r="PY7" i="21"/>
  <c r="PZ7" i="21"/>
  <c r="QA7" i="21"/>
  <c r="QB7" i="21"/>
  <c r="QD7" i="21"/>
  <c r="QE7" i="21"/>
  <c r="QG7" i="21"/>
  <c r="QH7" i="21"/>
  <c r="QI7" i="21"/>
  <c r="QJ7" i="21"/>
  <c r="QK7" i="21"/>
  <c r="QL7" i="21"/>
  <c r="QM7" i="21"/>
  <c r="QN7" i="21"/>
  <c r="QO7" i="21"/>
  <c r="QP7" i="21"/>
  <c r="QQ7" i="21"/>
  <c r="QR7" i="21"/>
  <c r="QS7" i="21"/>
  <c r="QT7" i="21"/>
  <c r="QU7" i="21"/>
  <c r="QV7" i="21"/>
  <c r="QW7" i="21"/>
  <c r="QX7" i="21"/>
  <c r="QY7" i="21"/>
  <c r="QZ7" i="21"/>
  <c r="DF28" i="19" l="1"/>
  <c r="O28" i="19"/>
  <c r="DF16" i="27"/>
  <c r="O16" i="27"/>
  <c r="DF22" i="26"/>
  <c r="O22" i="26"/>
  <c r="O6" i="26"/>
  <c r="M12" i="22"/>
  <c r="RI22" i="27"/>
  <c r="QF23" i="21"/>
  <c r="RI22" i="26"/>
  <c r="QF7" i="21"/>
  <c r="QF11" i="21"/>
  <c r="RI28" i="19"/>
  <c r="RI16" i="27"/>
  <c r="RI6" i="26"/>
  <c r="DE11" i="21"/>
  <c r="DE23" i="21"/>
  <c r="DE7" i="21"/>
  <c r="TR25" i="4"/>
  <c r="TV25" i="4" s="1"/>
  <c r="TR26" i="4"/>
  <c r="TV26" i="4" s="1"/>
  <c r="J25" i="4"/>
  <c r="Q25" i="4"/>
  <c r="DB25" i="4"/>
  <c r="V25" i="4" s="1"/>
  <c r="DB26" i="4"/>
  <c r="J26" i="4"/>
  <c r="Q26" i="4"/>
  <c r="DC26" i="4"/>
  <c r="S22" i="26"/>
  <c r="DB12" i="22"/>
  <c r="I23" i="21"/>
  <c r="H23" i="21"/>
  <c r="H7" i="21"/>
  <c r="I11" i="21"/>
  <c r="H11" i="21"/>
  <c r="I7" i="21"/>
  <c r="RF22" i="26"/>
  <c r="Q22" i="26"/>
  <c r="RG23" i="21"/>
  <c r="J35" i="22"/>
  <c r="J32" i="22"/>
  <c r="J21" i="22"/>
  <c r="J36" i="22"/>
  <c r="J34" i="4"/>
  <c r="DB32" i="22"/>
  <c r="TR34" i="4"/>
  <c r="TV34" i="4" s="1"/>
  <c r="DH28" i="19"/>
  <c r="S22" i="27"/>
  <c r="DF22" i="27"/>
  <c r="DH16" i="27"/>
  <c r="DG16" i="27"/>
  <c r="Q6" i="26"/>
  <c r="K22" i="26"/>
  <c r="RF6" i="26"/>
  <c r="TR32" i="22"/>
  <c r="TV32" i="22" s="1"/>
  <c r="DB16" i="22"/>
  <c r="TR16" i="22"/>
  <c r="TV16" i="22" s="1"/>
  <c r="TR36" i="22"/>
  <c r="TV36" i="22" s="1"/>
  <c r="Q32" i="22"/>
  <c r="DC32" i="22"/>
  <c r="DC36" i="22"/>
  <c r="Q36" i="22"/>
  <c r="DB36" i="22"/>
  <c r="DB35" i="22"/>
  <c r="TR35" i="22"/>
  <c r="TV35" i="22" s="1"/>
  <c r="Q16" i="22"/>
  <c r="DC16" i="22"/>
  <c r="TR30" i="22"/>
  <c r="TV30" i="22" s="1"/>
  <c r="J30" i="22"/>
  <c r="DC30" i="22"/>
  <c r="Q30" i="22"/>
  <c r="DB30" i="22"/>
  <c r="Q35" i="22"/>
  <c r="DC35" i="22"/>
  <c r="TR21" i="22"/>
  <c r="TV21" i="22" s="1"/>
  <c r="TR12" i="22"/>
  <c r="TV12" i="22" s="1"/>
  <c r="Q21" i="22"/>
  <c r="DC21" i="22"/>
  <c r="DB21" i="22"/>
  <c r="TR22" i="22"/>
  <c r="TV22" i="22" s="1"/>
  <c r="J12" i="22"/>
  <c r="DC12" i="22"/>
  <c r="Q12" i="22"/>
  <c r="Q22" i="22"/>
  <c r="DC22" i="22"/>
  <c r="DB22" i="22"/>
  <c r="J22" i="22"/>
  <c r="TR39" i="4"/>
  <c r="TV39" i="4" s="1"/>
  <c r="J39" i="4"/>
  <c r="Q39" i="4"/>
  <c r="DC39" i="4"/>
  <c r="DB39" i="4"/>
  <c r="Q34" i="4"/>
  <c r="DC34" i="4"/>
  <c r="O34" i="4"/>
  <c r="DB34" i="4"/>
  <c r="DG22" i="27"/>
  <c r="RF22" i="27"/>
  <c r="K16" i="27"/>
  <c r="K22" i="27"/>
  <c r="RF16" i="27"/>
  <c r="T22" i="26"/>
  <c r="DF6" i="26"/>
  <c r="T6" i="26" s="1"/>
  <c r="K6" i="26"/>
  <c r="S6" i="26"/>
  <c r="RF28" i="19"/>
  <c r="DG28" i="19"/>
  <c r="K28" i="19"/>
  <c r="QC23" i="21"/>
  <c r="P23" i="21"/>
  <c r="Q23" i="21" s="1"/>
  <c r="RH23" i="21"/>
  <c r="R23" i="21"/>
  <c r="S23" i="21" s="1"/>
  <c r="RD23" i="21"/>
  <c r="RC23" i="21"/>
  <c r="RE23" i="21"/>
  <c r="RB23" i="21"/>
  <c r="N23" i="21"/>
  <c r="L23" i="21"/>
  <c r="M23" i="21" s="1"/>
  <c r="DB23" i="21"/>
  <c r="RH11" i="21"/>
  <c r="RG7" i="21"/>
  <c r="R11" i="21"/>
  <c r="DH11" i="21" s="1"/>
  <c r="QC11" i="21"/>
  <c r="RG11" i="21"/>
  <c r="RD11" i="21"/>
  <c r="RB11" i="21"/>
  <c r="P11" i="21"/>
  <c r="Q11" i="21" s="1"/>
  <c r="N11" i="21"/>
  <c r="O11" i="21" s="1"/>
  <c r="RC11" i="21"/>
  <c r="L11" i="21"/>
  <c r="DB11" i="21"/>
  <c r="RE11" i="21"/>
  <c r="R7" i="21"/>
  <c r="DH7" i="21" s="1"/>
  <c r="QC7" i="21"/>
  <c r="RD7" i="21"/>
  <c r="RH7" i="21"/>
  <c r="RC7" i="21"/>
  <c r="RB7" i="21"/>
  <c r="P7" i="21"/>
  <c r="DG7" i="21" s="1"/>
  <c r="N7" i="21"/>
  <c r="O7" i="21" s="1"/>
  <c r="L7" i="21"/>
  <c r="M7" i="21" s="1"/>
  <c r="DB7" i="21"/>
  <c r="RE7" i="21"/>
  <c r="CX8" i="21"/>
  <c r="CY8" i="21"/>
  <c r="CZ8" i="21"/>
  <c r="DA8" i="21"/>
  <c r="DC8" i="21"/>
  <c r="DD8" i="21"/>
  <c r="PY8" i="21"/>
  <c r="PZ8" i="21"/>
  <c r="QA8" i="21"/>
  <c r="QB8" i="21"/>
  <c r="QD8" i="21"/>
  <c r="QE8" i="21"/>
  <c r="QG8" i="21"/>
  <c r="QH8" i="21"/>
  <c r="QI8" i="21"/>
  <c r="QJ8" i="21"/>
  <c r="QK8" i="21"/>
  <c r="QL8" i="21"/>
  <c r="QM8" i="21"/>
  <c r="QN8" i="21"/>
  <c r="QO8" i="21"/>
  <c r="QP8" i="21"/>
  <c r="QQ8" i="21"/>
  <c r="QR8" i="21"/>
  <c r="QS8" i="21"/>
  <c r="QT8" i="21"/>
  <c r="QU8" i="21"/>
  <c r="QV8" i="21"/>
  <c r="QW8" i="21"/>
  <c r="QX8" i="21"/>
  <c r="QY8" i="21"/>
  <c r="QZ8" i="21"/>
  <c r="CX20" i="21"/>
  <c r="CY20" i="21"/>
  <c r="CZ20" i="21"/>
  <c r="DA20" i="21"/>
  <c r="DC20" i="21"/>
  <c r="DD20" i="21"/>
  <c r="PY20" i="21"/>
  <c r="PZ20" i="21"/>
  <c r="QA20" i="21"/>
  <c r="QB20" i="21"/>
  <c r="QD20" i="21"/>
  <c r="QE20" i="21"/>
  <c r="QG20" i="21"/>
  <c r="QH20" i="21"/>
  <c r="QI20" i="21"/>
  <c r="QJ20" i="21"/>
  <c r="QK20" i="21"/>
  <c r="QL20" i="21"/>
  <c r="QM20" i="21"/>
  <c r="QN20" i="21"/>
  <c r="QO20" i="21"/>
  <c r="QP20" i="21"/>
  <c r="QQ20" i="21"/>
  <c r="QR20" i="21"/>
  <c r="QS20" i="21"/>
  <c r="QT20" i="21"/>
  <c r="QU20" i="21"/>
  <c r="QV20" i="21"/>
  <c r="QW20" i="21"/>
  <c r="QX20" i="21"/>
  <c r="QY20" i="21"/>
  <c r="QZ20" i="21"/>
  <c r="CX10" i="21"/>
  <c r="CY10" i="21"/>
  <c r="CZ10" i="21"/>
  <c r="DA10" i="21"/>
  <c r="DC10" i="21"/>
  <c r="DD10" i="21"/>
  <c r="PY10" i="21"/>
  <c r="PZ10" i="21"/>
  <c r="QA10" i="21"/>
  <c r="QB10" i="21"/>
  <c r="QD10" i="21"/>
  <c r="QE10" i="21"/>
  <c r="QG10" i="21"/>
  <c r="QH10" i="21"/>
  <c r="QI10" i="21"/>
  <c r="QJ10" i="21"/>
  <c r="QK10" i="21"/>
  <c r="QL10" i="21"/>
  <c r="QM10" i="21"/>
  <c r="QN10" i="21"/>
  <c r="QO10" i="21"/>
  <c r="QP10" i="21"/>
  <c r="QQ10" i="21"/>
  <c r="QR10" i="21"/>
  <c r="QS10" i="21"/>
  <c r="QT10" i="21"/>
  <c r="QU10" i="21"/>
  <c r="QV10" i="21"/>
  <c r="QW10" i="21"/>
  <c r="QX10" i="21"/>
  <c r="QY10" i="21"/>
  <c r="QZ10" i="21"/>
  <c r="CX20" i="19"/>
  <c r="CY20" i="19"/>
  <c r="CZ20" i="19"/>
  <c r="DA20" i="19"/>
  <c r="DC20" i="19"/>
  <c r="DD20" i="19"/>
  <c r="PY20" i="19"/>
  <c r="PZ20" i="19"/>
  <c r="QA20" i="19"/>
  <c r="QB20" i="19"/>
  <c r="QD20" i="19"/>
  <c r="QE20" i="19"/>
  <c r="QG20" i="19"/>
  <c r="QH20" i="19"/>
  <c r="QI20" i="19"/>
  <c r="QJ20" i="19"/>
  <c r="QK20" i="19"/>
  <c r="QL20" i="19"/>
  <c r="QM20" i="19"/>
  <c r="QN20" i="19"/>
  <c r="QO20" i="19"/>
  <c r="QP20" i="19"/>
  <c r="QQ20" i="19"/>
  <c r="QR20" i="19"/>
  <c r="QS20" i="19"/>
  <c r="QT20" i="19"/>
  <c r="QU20" i="19"/>
  <c r="QV20" i="19"/>
  <c r="QW20" i="19"/>
  <c r="QX20" i="19"/>
  <c r="QY20" i="19"/>
  <c r="QZ20" i="19"/>
  <c r="CX14" i="19"/>
  <c r="CY14" i="19"/>
  <c r="CZ14" i="19"/>
  <c r="DA14" i="19"/>
  <c r="DC14" i="19"/>
  <c r="DD14" i="19"/>
  <c r="PY14" i="19"/>
  <c r="PZ14" i="19"/>
  <c r="QA14" i="19"/>
  <c r="QB14" i="19"/>
  <c r="QD14" i="19"/>
  <c r="QE14" i="19"/>
  <c r="QG14" i="19"/>
  <c r="QH14" i="19"/>
  <c r="QI14" i="19"/>
  <c r="QJ14" i="19"/>
  <c r="QK14" i="19"/>
  <c r="QL14" i="19"/>
  <c r="QM14" i="19"/>
  <c r="QN14" i="19"/>
  <c r="QO14" i="19"/>
  <c r="QP14" i="19"/>
  <c r="QQ14" i="19"/>
  <c r="QR14" i="19"/>
  <c r="QS14" i="19"/>
  <c r="QT14" i="19"/>
  <c r="QU14" i="19"/>
  <c r="QV14" i="19"/>
  <c r="QW14" i="19"/>
  <c r="QX14" i="19"/>
  <c r="QY14" i="19"/>
  <c r="QZ14" i="19"/>
  <c r="CX26" i="19"/>
  <c r="CY26" i="19"/>
  <c r="CZ26" i="19"/>
  <c r="DA26" i="19"/>
  <c r="DC26" i="19"/>
  <c r="DD26" i="19"/>
  <c r="PY26" i="19"/>
  <c r="PZ26" i="19"/>
  <c r="QA26" i="19"/>
  <c r="QB26" i="19"/>
  <c r="QD26" i="19"/>
  <c r="QE26" i="19"/>
  <c r="QG26" i="19"/>
  <c r="QH26" i="19"/>
  <c r="QI26" i="19"/>
  <c r="QJ26" i="19"/>
  <c r="QK26" i="19"/>
  <c r="QL26" i="19"/>
  <c r="QM26" i="19"/>
  <c r="QN26" i="19"/>
  <c r="QO26" i="19"/>
  <c r="QP26" i="19"/>
  <c r="QQ26" i="19"/>
  <c r="QR26" i="19"/>
  <c r="QS26" i="19"/>
  <c r="QT26" i="19"/>
  <c r="QU26" i="19"/>
  <c r="QV26" i="19"/>
  <c r="QW26" i="19"/>
  <c r="QX26" i="19"/>
  <c r="QY26" i="19"/>
  <c r="QZ26" i="19"/>
  <c r="CX4" i="26"/>
  <c r="CY4" i="26"/>
  <c r="CZ4" i="26"/>
  <c r="DA4" i="26"/>
  <c r="DC4" i="26"/>
  <c r="DD4" i="26"/>
  <c r="PY4" i="26"/>
  <c r="PZ4" i="26"/>
  <c r="QA4" i="26"/>
  <c r="QB4" i="26"/>
  <c r="QD4" i="26"/>
  <c r="QE4" i="26"/>
  <c r="QG4" i="26"/>
  <c r="QH4" i="26"/>
  <c r="QI4" i="26"/>
  <c r="QJ4" i="26"/>
  <c r="QK4" i="26"/>
  <c r="QL4" i="26"/>
  <c r="QM4" i="26"/>
  <c r="QN4" i="26"/>
  <c r="QO4" i="26"/>
  <c r="QP4" i="26"/>
  <c r="QQ4" i="26"/>
  <c r="QR4" i="26"/>
  <c r="QS4" i="26"/>
  <c r="QT4" i="26"/>
  <c r="QU4" i="26"/>
  <c r="QV4" i="26"/>
  <c r="QW4" i="26"/>
  <c r="QX4" i="26"/>
  <c r="QY4" i="26"/>
  <c r="QZ4" i="26"/>
  <c r="DF23" i="21" l="1"/>
  <c r="O23" i="21"/>
  <c r="F25" i="4"/>
  <c r="A22" i="22" a="1"/>
  <c r="A22" i="22" s="1"/>
  <c r="B22" i="22" a="1"/>
  <c r="B22" i="22" s="1"/>
  <c r="A36" i="22" a="1"/>
  <c r="A36" i="22" s="1"/>
  <c r="B36" i="22" a="1"/>
  <c r="B36" i="22" s="1"/>
  <c r="A21" i="22" a="1"/>
  <c r="A21" i="22" s="1"/>
  <c r="B21" i="22" a="1"/>
  <c r="B21" i="22" s="1"/>
  <c r="A30" i="22" a="1"/>
  <c r="A30" i="22" s="1"/>
  <c r="B30" i="22" a="1"/>
  <c r="B30" i="22" s="1"/>
  <c r="A32" i="22" a="1"/>
  <c r="A32" i="22" s="1"/>
  <c r="B32" i="22" a="1"/>
  <c r="B32" i="22" s="1"/>
  <c r="A35" i="22" a="1"/>
  <c r="A35" i="22" s="1"/>
  <c r="B35" i="22" a="1"/>
  <c r="B35" i="22" s="1"/>
  <c r="A25" i="4" a="1"/>
  <c r="A25" i="4" s="1"/>
  <c r="B25" i="4" a="1"/>
  <c r="B25" i="4" s="1"/>
  <c r="A34" i="4" a="1"/>
  <c r="A34" i="4" s="1"/>
  <c r="B34" i="4" a="1"/>
  <c r="B34" i="4" s="1"/>
  <c r="A39" i="4" a="1"/>
  <c r="A39" i="4" s="1"/>
  <c r="B39" i="4" a="1"/>
  <c r="B39" i="4" s="1"/>
  <c r="A26" i="4" a="1"/>
  <c r="A26" i="4" s="1"/>
  <c r="B26" i="4" a="1"/>
  <c r="B26" i="4" s="1"/>
  <c r="RI11" i="21"/>
  <c r="QF10" i="21"/>
  <c r="QF20" i="21"/>
  <c r="QF8" i="21"/>
  <c r="RI7" i="21"/>
  <c r="RI23" i="21"/>
  <c r="QF14" i="19"/>
  <c r="QF20" i="19"/>
  <c r="QF26" i="19"/>
  <c r="QF4" i="26"/>
  <c r="DE4" i="26"/>
  <c r="DE10" i="21"/>
  <c r="DE20" i="21"/>
  <c r="DE8" i="21"/>
  <c r="DE20" i="19"/>
  <c r="DE26" i="19"/>
  <c r="DE14" i="19"/>
  <c r="V26" i="4"/>
  <c r="W26" i="4" s="1"/>
  <c r="X25" i="4"/>
  <c r="W25" i="4"/>
  <c r="V12" i="22"/>
  <c r="X12" i="22" s="1"/>
  <c r="H20" i="19"/>
  <c r="F22" i="26"/>
  <c r="H8" i="21"/>
  <c r="I10" i="21"/>
  <c r="H10" i="21"/>
  <c r="I20" i="21"/>
  <c r="H20" i="21"/>
  <c r="I8" i="21"/>
  <c r="RF23" i="21"/>
  <c r="I20" i="19"/>
  <c r="H14" i="19"/>
  <c r="I26" i="19"/>
  <c r="H26" i="19"/>
  <c r="I14" i="19"/>
  <c r="I4" i="26"/>
  <c r="H4" i="26"/>
  <c r="V32" i="22"/>
  <c r="X32" i="22" s="1"/>
  <c r="J28" i="19"/>
  <c r="J16" i="27"/>
  <c r="J6" i="26"/>
  <c r="B6" i="26" s="1" a="1"/>
  <c r="B6" i="26" s="1"/>
  <c r="J16" i="22"/>
  <c r="T28" i="19"/>
  <c r="U28" i="19" s="1"/>
  <c r="T22" i="27"/>
  <c r="F22" i="27" s="1"/>
  <c r="T16" i="27"/>
  <c r="U16" i="27" s="1"/>
  <c r="RF7" i="21"/>
  <c r="DG23" i="21"/>
  <c r="K23" i="21"/>
  <c r="V16" i="22"/>
  <c r="V35" i="22"/>
  <c r="V36" i="22"/>
  <c r="V30" i="22"/>
  <c r="V21" i="22"/>
  <c r="V22" i="22"/>
  <c r="X22" i="22" s="1"/>
  <c r="V39" i="4"/>
  <c r="W39" i="4" s="1"/>
  <c r="V34" i="4"/>
  <c r="W34" i="4" s="1"/>
  <c r="U22" i="26"/>
  <c r="V22" i="26"/>
  <c r="V6" i="26"/>
  <c r="U6" i="26"/>
  <c r="F6" i="26"/>
  <c r="S11" i="21"/>
  <c r="DH23" i="21"/>
  <c r="DF7" i="21"/>
  <c r="T7" i="21" s="1"/>
  <c r="S7" i="21"/>
  <c r="DG11" i="21"/>
  <c r="DF11" i="21"/>
  <c r="RF11" i="21"/>
  <c r="K11" i="21"/>
  <c r="M11" i="21"/>
  <c r="Q7" i="21"/>
  <c r="K7" i="21"/>
  <c r="RG20" i="19"/>
  <c r="R20" i="19"/>
  <c r="DH20" i="19" s="1"/>
  <c r="RB20" i="19"/>
  <c r="QC20" i="19"/>
  <c r="QC8" i="21"/>
  <c r="R8" i="21"/>
  <c r="DH8" i="21" s="1"/>
  <c r="QC4" i="26"/>
  <c r="RC8" i="21"/>
  <c r="RG8" i="21"/>
  <c r="RB8" i="21"/>
  <c r="RD8" i="21"/>
  <c r="DB8" i="21"/>
  <c r="N8" i="21"/>
  <c r="P8" i="21"/>
  <c r="DG8" i="21" s="1"/>
  <c r="RH8" i="21"/>
  <c r="L8" i="21"/>
  <c r="M8" i="21" s="1"/>
  <c r="RE8" i="21"/>
  <c r="QC20" i="21"/>
  <c r="QC10" i="21"/>
  <c r="R10" i="21"/>
  <c r="S10" i="21" s="1"/>
  <c r="R20" i="21"/>
  <c r="DH20" i="21" s="1"/>
  <c r="RB10" i="21"/>
  <c r="RB20" i="21"/>
  <c r="RD20" i="21"/>
  <c r="RC20" i="21"/>
  <c r="RG20" i="21"/>
  <c r="DB20" i="21"/>
  <c r="P20" i="21"/>
  <c r="Q20" i="21" s="1"/>
  <c r="N20" i="21"/>
  <c r="RH20" i="21"/>
  <c r="L20" i="21"/>
  <c r="M20" i="21" s="1"/>
  <c r="RE20" i="21"/>
  <c r="RC10" i="21"/>
  <c r="RD10" i="21"/>
  <c r="DB10" i="21"/>
  <c r="N10" i="21"/>
  <c r="RG10" i="21"/>
  <c r="P10" i="21"/>
  <c r="DG10" i="21" s="1"/>
  <c r="RH10" i="21"/>
  <c r="L10" i="21"/>
  <c r="M10" i="21" s="1"/>
  <c r="RE10" i="21"/>
  <c r="RH20" i="19"/>
  <c r="RE20" i="19"/>
  <c r="P20" i="19"/>
  <c r="DG20" i="19" s="1"/>
  <c r="RD20" i="19"/>
  <c r="N20" i="19"/>
  <c r="RC20" i="19"/>
  <c r="L20" i="19"/>
  <c r="DB20" i="19"/>
  <c r="QC14" i="19"/>
  <c r="RD14" i="19"/>
  <c r="RC14" i="19"/>
  <c r="RG14" i="19"/>
  <c r="RB14" i="19"/>
  <c r="DB14" i="19"/>
  <c r="P14" i="19"/>
  <c r="DG14" i="19" s="1"/>
  <c r="N14" i="19"/>
  <c r="RH14" i="19"/>
  <c r="L14" i="19"/>
  <c r="M14" i="19" s="1"/>
  <c r="R14" i="19"/>
  <c r="RE14" i="19"/>
  <c r="QC26" i="19"/>
  <c r="RG26" i="19"/>
  <c r="RB26" i="19"/>
  <c r="RD26" i="19"/>
  <c r="RC26" i="19"/>
  <c r="R26" i="19"/>
  <c r="DH26" i="19" s="1"/>
  <c r="DB26" i="19"/>
  <c r="N26" i="19"/>
  <c r="O26" i="19" s="1"/>
  <c r="P26" i="19"/>
  <c r="DG26" i="19" s="1"/>
  <c r="RH26" i="19"/>
  <c r="L26" i="19"/>
  <c r="M26" i="19" s="1"/>
  <c r="RE26" i="19"/>
  <c r="RB4" i="26"/>
  <c r="RG4" i="26"/>
  <c r="RH4" i="26"/>
  <c r="DB4" i="26"/>
  <c r="RD4" i="26"/>
  <c r="R4" i="26"/>
  <c r="DH4" i="26" s="1"/>
  <c r="P4" i="26"/>
  <c r="DG4" i="26" s="1"/>
  <c r="N4" i="26"/>
  <c r="RC4" i="26"/>
  <c r="L4" i="26"/>
  <c r="M4" i="26" s="1"/>
  <c r="RE4" i="26"/>
  <c r="DF8" i="21" l="1"/>
  <c r="O8" i="21"/>
  <c r="O20" i="21"/>
  <c r="O10" i="21"/>
  <c r="O14" i="19"/>
  <c r="O20" i="19"/>
  <c r="O4" i="26"/>
  <c r="F36" i="22"/>
  <c r="X36" i="22"/>
  <c r="F30" i="22"/>
  <c r="X30" i="22"/>
  <c r="W35" i="22"/>
  <c r="X35" i="22"/>
  <c r="F16" i="22"/>
  <c r="X16" i="22"/>
  <c r="F21" i="22"/>
  <c r="X21" i="22"/>
  <c r="A16" i="27" a="1"/>
  <c r="A16" i="27" s="1"/>
  <c r="B16" i="27" a="1"/>
  <c r="B16" i="27" s="1"/>
  <c r="A16" i="22" a="1"/>
  <c r="A16" i="22" s="1"/>
  <c r="B16" i="22" a="1"/>
  <c r="B16" i="22" s="1"/>
  <c r="F12" i="22"/>
  <c r="RI8" i="21"/>
  <c r="RI26" i="19"/>
  <c r="RI20" i="21"/>
  <c r="RI10" i="21"/>
  <c r="RI14" i="19"/>
  <c r="RI20" i="19"/>
  <c r="RI4" i="26"/>
  <c r="F26" i="4"/>
  <c r="X26" i="4"/>
  <c r="W12" i="22"/>
  <c r="F32" i="22"/>
  <c r="W32" i="22"/>
  <c r="F28" i="19"/>
  <c r="J11" i="21"/>
  <c r="J23" i="21"/>
  <c r="V28" i="19"/>
  <c r="J22" i="27"/>
  <c r="J22" i="26"/>
  <c r="F35" i="22"/>
  <c r="V22" i="27"/>
  <c r="U22" i="27"/>
  <c r="V16" i="27"/>
  <c r="F16" i="27"/>
  <c r="W16" i="22"/>
  <c r="T23" i="21"/>
  <c r="F23" i="21" s="1"/>
  <c r="W36" i="22"/>
  <c r="W30" i="22"/>
  <c r="W21" i="22"/>
  <c r="W22" i="22"/>
  <c r="F22" i="22"/>
  <c r="F39" i="4"/>
  <c r="X39" i="4"/>
  <c r="F34" i="4"/>
  <c r="X34" i="4"/>
  <c r="T11" i="21"/>
  <c r="V11" i="21" s="1"/>
  <c r="S8" i="21"/>
  <c r="V7" i="21"/>
  <c r="U7" i="21"/>
  <c r="F7" i="21"/>
  <c r="RF14" i="19"/>
  <c r="S20" i="19"/>
  <c r="RF8" i="21"/>
  <c r="K20" i="21"/>
  <c r="K8" i="21"/>
  <c r="Q20" i="19"/>
  <c r="DH10" i="21"/>
  <c r="DF10" i="21"/>
  <c r="RF10" i="21"/>
  <c r="RF20" i="21"/>
  <c r="Q8" i="21"/>
  <c r="T8" i="21"/>
  <c r="S20" i="21"/>
  <c r="K10" i="21"/>
  <c r="DF20" i="21"/>
  <c r="DG20" i="21"/>
  <c r="Q10" i="21"/>
  <c r="DF20" i="19"/>
  <c r="T20" i="19" s="1"/>
  <c r="RF20" i="19"/>
  <c r="K20" i="19"/>
  <c r="M20" i="19"/>
  <c r="K26" i="19"/>
  <c r="Q14" i="19"/>
  <c r="K14" i="19"/>
  <c r="DF14" i="19"/>
  <c r="S14" i="19"/>
  <c r="DH14" i="19"/>
  <c r="DF26" i="19"/>
  <c r="T26" i="19" s="1"/>
  <c r="RF26" i="19"/>
  <c r="S26" i="19"/>
  <c r="Q26" i="19"/>
  <c r="K4" i="26"/>
  <c r="RF4" i="26"/>
  <c r="DF4" i="26"/>
  <c r="T4" i="26" s="1"/>
  <c r="S4" i="26"/>
  <c r="Q4" i="26"/>
  <c r="A23" i="21" l="1" a="1"/>
  <c r="A23" i="21" s="1"/>
  <c r="B23" i="21" a="1"/>
  <c r="B23" i="21" s="1"/>
  <c r="A22" i="27" a="1"/>
  <c r="A22" i="27" s="1"/>
  <c r="B22" i="27" a="1"/>
  <c r="B22" i="27" s="1"/>
  <c r="A22" i="26" a="1"/>
  <c r="A22" i="26" s="1"/>
  <c r="B22" i="26" a="1"/>
  <c r="B22" i="26" s="1"/>
  <c r="J7" i="21"/>
  <c r="J20" i="21"/>
  <c r="J10" i="21"/>
  <c r="J14" i="19"/>
  <c r="J4" i="26"/>
  <c r="V23" i="21"/>
  <c r="U23" i="21"/>
  <c r="F11" i="21"/>
  <c r="U11" i="21"/>
  <c r="T10" i="21"/>
  <c r="V10" i="21" s="1"/>
  <c r="T20" i="21"/>
  <c r="F20" i="21" s="1"/>
  <c r="V8" i="21"/>
  <c r="U8" i="21"/>
  <c r="F8" i="21"/>
  <c r="F20" i="19"/>
  <c r="V20" i="19"/>
  <c r="U20" i="19"/>
  <c r="F26" i="19"/>
  <c r="T14" i="19"/>
  <c r="V14" i="19" s="1"/>
  <c r="V26" i="19"/>
  <c r="U26" i="19"/>
  <c r="V4" i="26"/>
  <c r="U4" i="26"/>
  <c r="F4" i="26"/>
  <c r="B4" i="26" l="1" a="1"/>
  <c r="B4" i="26" s="1"/>
  <c r="A20" i="21" a="1"/>
  <c r="A20" i="21" s="1"/>
  <c r="B20" i="21" a="1"/>
  <c r="B20" i="21" s="1"/>
  <c r="J8" i="21"/>
  <c r="J26" i="19"/>
  <c r="J20" i="19"/>
  <c r="F10" i="21"/>
  <c r="U10" i="21"/>
  <c r="U20" i="21"/>
  <c r="V20" i="21"/>
  <c r="U14" i="19"/>
  <c r="F14" i="19"/>
  <c r="CQ8" i="22" l="1"/>
  <c r="CR8" i="22"/>
  <c r="CS8" i="22"/>
  <c r="CT8" i="22"/>
  <c r="CU8" i="22"/>
  <c r="CV8" i="22"/>
  <c r="CX8" i="22"/>
  <c r="CY8" i="22"/>
  <c r="CZ8" i="22"/>
  <c r="SH8" i="22"/>
  <c r="SI8" i="22"/>
  <c r="SJ8" i="22"/>
  <c r="SK8" i="22"/>
  <c r="SL8" i="22"/>
  <c r="SM8" i="22"/>
  <c r="SO8" i="22"/>
  <c r="SP8" i="22"/>
  <c r="SQ8" i="22"/>
  <c r="SR8" i="22"/>
  <c r="SS8" i="22"/>
  <c r="ST8" i="22"/>
  <c r="SV8" i="22"/>
  <c r="SW8" i="22"/>
  <c r="SX8" i="22"/>
  <c r="TL8" i="22" s="1"/>
  <c r="SY8" i="22"/>
  <c r="TM8" i="22" s="1"/>
  <c r="SZ8" i="22"/>
  <c r="TA8" i="22"/>
  <c r="TB8" i="22"/>
  <c r="TC8" i="22"/>
  <c r="TO8" i="22" s="1"/>
  <c r="TD8" i="22"/>
  <c r="TP8" i="22" s="1"/>
  <c r="TE8" i="22"/>
  <c r="TF8" i="22"/>
  <c r="TG8" i="22"/>
  <c r="TH8" i="22"/>
  <c r="TS8" i="22" s="1"/>
  <c r="TI8" i="22"/>
  <c r="TT8" i="22" s="1"/>
  <c r="TJ8" i="22"/>
  <c r="CQ6" i="22"/>
  <c r="CR6" i="22"/>
  <c r="CS6" i="22"/>
  <c r="CT6" i="22"/>
  <c r="CU6" i="22"/>
  <c r="CV6" i="22"/>
  <c r="CX6" i="22"/>
  <c r="CY6" i="22"/>
  <c r="CZ6" i="22"/>
  <c r="SH6" i="22"/>
  <c r="SI6" i="22"/>
  <c r="SJ6" i="22"/>
  <c r="SK6" i="22"/>
  <c r="SL6" i="22"/>
  <c r="SM6" i="22"/>
  <c r="SO6" i="22"/>
  <c r="SP6" i="22"/>
  <c r="SQ6" i="22"/>
  <c r="SR6" i="22"/>
  <c r="SS6" i="22"/>
  <c r="ST6" i="22"/>
  <c r="SV6" i="22"/>
  <c r="SW6" i="22"/>
  <c r="SX6" i="22"/>
  <c r="TL6" i="22" s="1"/>
  <c r="SY6" i="22"/>
  <c r="TM6" i="22" s="1"/>
  <c r="SZ6" i="22"/>
  <c r="TA6" i="22"/>
  <c r="TB6" i="22"/>
  <c r="TC6" i="22"/>
  <c r="TO6" i="22" s="1"/>
  <c r="TD6" i="22"/>
  <c r="TP6" i="22" s="1"/>
  <c r="TE6" i="22"/>
  <c r="TF6" i="22"/>
  <c r="TG6" i="22"/>
  <c r="TH6" i="22"/>
  <c r="TS6" i="22" s="1"/>
  <c r="TI6" i="22"/>
  <c r="TT6" i="22" s="1"/>
  <c r="TJ6" i="22"/>
  <c r="CQ5" i="4"/>
  <c r="CR5" i="4"/>
  <c r="CS5" i="4"/>
  <c r="CT5" i="4"/>
  <c r="CU5" i="4"/>
  <c r="CV5" i="4"/>
  <c r="CX5" i="4"/>
  <c r="CY5" i="4"/>
  <c r="CZ5" i="4"/>
  <c r="SH5" i="4"/>
  <c r="SI5" i="4"/>
  <c r="SJ5" i="4"/>
  <c r="SK5" i="4"/>
  <c r="SL5" i="4"/>
  <c r="SM5" i="4"/>
  <c r="SO5" i="4"/>
  <c r="SP5" i="4"/>
  <c r="SQ5" i="4"/>
  <c r="SR5" i="4"/>
  <c r="SS5" i="4"/>
  <c r="ST5" i="4"/>
  <c r="SV5" i="4"/>
  <c r="SW5" i="4"/>
  <c r="SX5" i="4"/>
  <c r="TL5" i="4" s="1"/>
  <c r="SY5" i="4"/>
  <c r="TM5" i="4" s="1"/>
  <c r="SZ5" i="4"/>
  <c r="TA5" i="4"/>
  <c r="TB5" i="4"/>
  <c r="TC5" i="4"/>
  <c r="TO5" i="4" s="1"/>
  <c r="TD5" i="4"/>
  <c r="TP5" i="4" s="1"/>
  <c r="TE5" i="4"/>
  <c r="TF5" i="4"/>
  <c r="TG5" i="4"/>
  <c r="TH5" i="4"/>
  <c r="TS5" i="4" s="1"/>
  <c r="TI5" i="4"/>
  <c r="TT5" i="4" s="1"/>
  <c r="TJ5" i="4"/>
  <c r="I6" i="22" l="1"/>
  <c r="H6" i="22"/>
  <c r="I8" i="22"/>
  <c r="H8" i="22"/>
  <c r="I5" i="4"/>
  <c r="H5" i="4"/>
  <c r="P6" i="22"/>
  <c r="Q6" i="22" s="1"/>
  <c r="P8" i="22"/>
  <c r="Q8" i="22" s="1"/>
  <c r="CW5" i="4"/>
  <c r="DA5" i="4" s="1"/>
  <c r="SN8" i="22"/>
  <c r="SU8" i="22" s="1"/>
  <c r="CW8" i="22"/>
  <c r="DA8" i="22" s="1"/>
  <c r="CW6" i="22"/>
  <c r="DA6" i="22" s="1"/>
  <c r="SN6" i="22"/>
  <c r="SU6" i="22" s="1"/>
  <c r="SN5" i="4"/>
  <c r="SU5" i="4" s="1"/>
  <c r="TQ8" i="22"/>
  <c r="TN8" i="22"/>
  <c r="TU8" i="22"/>
  <c r="K8" i="22"/>
  <c r="N8" i="22"/>
  <c r="O8" i="22" s="1"/>
  <c r="T8" i="22"/>
  <c r="U8" i="22" s="1"/>
  <c r="L8" i="22"/>
  <c r="R8" i="22"/>
  <c r="S8" i="22" s="1"/>
  <c r="TN6" i="22"/>
  <c r="TU6" i="22"/>
  <c r="TQ6" i="22"/>
  <c r="N6" i="22"/>
  <c r="O6" i="22" s="1"/>
  <c r="T6" i="22"/>
  <c r="U6" i="22" s="1"/>
  <c r="L6" i="22"/>
  <c r="K6" i="22"/>
  <c r="R6" i="22"/>
  <c r="S6" i="22" s="1"/>
  <c r="TQ5" i="4"/>
  <c r="TN5" i="4"/>
  <c r="TU5" i="4"/>
  <c r="N5" i="4"/>
  <c r="O5" i="4" s="1"/>
  <c r="T5" i="4"/>
  <c r="U5" i="4" s="1"/>
  <c r="L5" i="4"/>
  <c r="K5" i="4"/>
  <c r="R5" i="4"/>
  <c r="S5" i="4" s="1"/>
  <c r="P5" i="4"/>
  <c r="J6" i="22" l="1"/>
  <c r="J8" i="22"/>
  <c r="J5" i="4"/>
  <c r="M6" i="22"/>
  <c r="M8" i="22"/>
  <c r="TR5" i="4"/>
  <c r="TV5" i="4" s="1"/>
  <c r="M5" i="4"/>
  <c r="TR8" i="22"/>
  <c r="TV8" i="22" s="1"/>
  <c r="TR6" i="22"/>
  <c r="TV6" i="22" s="1"/>
  <c r="DC8" i="22"/>
  <c r="DB8" i="22"/>
  <c r="DC6" i="22"/>
  <c r="DB6" i="22"/>
  <c r="DB5" i="4"/>
  <c r="Q5" i="4"/>
  <c r="DC5" i="4"/>
  <c r="V5" i="4" l="1"/>
  <c r="F5" i="4" s="1"/>
  <c r="V8" i="22"/>
  <c r="V6" i="22"/>
  <c r="F6" i="22" l="1"/>
  <c r="X6" i="22"/>
  <c r="W8" i="22"/>
  <c r="X8" i="22"/>
  <c r="F8" i="22"/>
  <c r="W6" i="22"/>
  <c r="W5" i="4"/>
  <c r="X5" i="4"/>
  <c r="CX13" i="27"/>
  <c r="CY13" i="27"/>
  <c r="CZ13" i="27"/>
  <c r="DA13" i="27"/>
  <c r="DC13" i="27"/>
  <c r="DD13" i="27"/>
  <c r="PY13" i="27"/>
  <c r="PZ13" i="27"/>
  <c r="QA13" i="27"/>
  <c r="QB13" i="27"/>
  <c r="QD13" i="27"/>
  <c r="QE13" i="27"/>
  <c r="QG13" i="27"/>
  <c r="QH13" i="27"/>
  <c r="QI13" i="27"/>
  <c r="QJ13" i="27"/>
  <c r="QK13" i="27"/>
  <c r="QL13" i="27"/>
  <c r="QM13" i="27"/>
  <c r="QN13" i="27"/>
  <c r="QO13" i="27"/>
  <c r="QP13" i="27"/>
  <c r="QQ13" i="27"/>
  <c r="QR13" i="27"/>
  <c r="QS13" i="27"/>
  <c r="QT13" i="27"/>
  <c r="QU13" i="27"/>
  <c r="QV13" i="27"/>
  <c r="QW13" i="27"/>
  <c r="QX13" i="27"/>
  <c r="QY13" i="27"/>
  <c r="QZ13" i="27"/>
  <c r="CX4" i="27"/>
  <c r="CY4" i="27"/>
  <c r="CZ4" i="27"/>
  <c r="DA4" i="27"/>
  <c r="DC4" i="27"/>
  <c r="DD4" i="27"/>
  <c r="PY4" i="27"/>
  <c r="PZ4" i="27"/>
  <c r="QA4" i="27"/>
  <c r="QB4" i="27"/>
  <c r="QD4" i="27"/>
  <c r="QE4" i="27"/>
  <c r="QG4" i="27"/>
  <c r="QH4" i="27"/>
  <c r="QI4" i="27"/>
  <c r="QJ4" i="27"/>
  <c r="QK4" i="27"/>
  <c r="QL4" i="27"/>
  <c r="QM4" i="27"/>
  <c r="QN4" i="27"/>
  <c r="QO4" i="27"/>
  <c r="QP4" i="27"/>
  <c r="QQ4" i="27"/>
  <c r="QR4" i="27"/>
  <c r="QS4" i="27"/>
  <c r="QT4" i="27"/>
  <c r="QU4" i="27"/>
  <c r="QV4" i="27"/>
  <c r="QW4" i="27"/>
  <c r="QX4" i="27"/>
  <c r="QY4" i="27"/>
  <c r="QZ4" i="27"/>
  <c r="DE4" i="27" l="1"/>
  <c r="QF4" i="27"/>
  <c r="QF13" i="27"/>
  <c r="I13" i="27"/>
  <c r="DE13" i="27"/>
  <c r="I4" i="27"/>
  <c r="H4" i="27"/>
  <c r="H13" i="27"/>
  <c r="QC13" i="27"/>
  <c r="RB13" i="27"/>
  <c r="RG4" i="27"/>
  <c r="RB4" i="27"/>
  <c r="P13" i="27"/>
  <c r="DG13" i="27" s="1"/>
  <c r="QC4" i="27"/>
  <c r="RD13" i="27"/>
  <c r="RC13" i="27"/>
  <c r="R13" i="27"/>
  <c r="DH13" i="27" s="1"/>
  <c r="RG13" i="27"/>
  <c r="DB13" i="27"/>
  <c r="N13" i="27"/>
  <c r="RH13" i="27"/>
  <c r="L13" i="27"/>
  <c r="M13" i="27" s="1"/>
  <c r="RE13" i="27"/>
  <c r="R4" i="27"/>
  <c r="S4" i="27" s="1"/>
  <c r="RC4" i="27"/>
  <c r="RD4" i="27"/>
  <c r="DB4" i="27"/>
  <c r="N4" i="27"/>
  <c r="P4" i="27"/>
  <c r="DG4" i="27" s="1"/>
  <c r="RH4" i="27"/>
  <c r="L4" i="27"/>
  <c r="M4" i="27" s="1"/>
  <c r="RE4" i="27"/>
  <c r="O4" i="27" l="1"/>
  <c r="DF13" i="27"/>
  <c r="O13" i="27"/>
  <c r="RI13" i="27"/>
  <c r="RI4" i="27"/>
  <c r="Q13" i="27"/>
  <c r="RF13" i="27"/>
  <c r="DH4" i="27"/>
  <c r="RF4" i="27"/>
  <c r="S13" i="27"/>
  <c r="K13" i="27"/>
  <c r="T13" i="27"/>
  <c r="Q4" i="27"/>
  <c r="DF4" i="27"/>
  <c r="K4" i="27"/>
  <c r="J13" i="27" l="1"/>
  <c r="T4" i="27"/>
  <c r="V4" i="27" s="1"/>
  <c r="V13" i="27"/>
  <c r="U13" i="27"/>
  <c r="F13" i="27"/>
  <c r="J4" i="27" l="1"/>
  <c r="B4" i="27" s="1" a="1"/>
  <c r="B4" i="27" s="1"/>
  <c r="F4" i="27"/>
  <c r="U4" i="27"/>
  <c r="CX21" i="27"/>
  <c r="CY21" i="27"/>
  <c r="CZ21" i="27"/>
  <c r="DA21" i="27"/>
  <c r="DC21" i="27"/>
  <c r="DD21" i="27"/>
  <c r="PY21" i="27"/>
  <c r="PZ21" i="27"/>
  <c r="QA21" i="27"/>
  <c r="QB21" i="27"/>
  <c r="QD21" i="27"/>
  <c r="QE21" i="27"/>
  <c r="QG21" i="27"/>
  <c r="QH21" i="27"/>
  <c r="QI21" i="27"/>
  <c r="QJ21" i="27"/>
  <c r="QK21" i="27"/>
  <c r="QL21" i="27"/>
  <c r="QM21" i="27"/>
  <c r="QN21" i="27"/>
  <c r="QO21" i="27"/>
  <c r="QP21" i="27"/>
  <c r="QQ21" i="27"/>
  <c r="QR21" i="27"/>
  <c r="QS21" i="27"/>
  <c r="QT21" i="27"/>
  <c r="QU21" i="27"/>
  <c r="QV21" i="27"/>
  <c r="QW21" i="27"/>
  <c r="QX21" i="27"/>
  <c r="QY21" i="27"/>
  <c r="QZ21" i="27"/>
  <c r="CX9" i="26"/>
  <c r="CY9" i="26"/>
  <c r="CZ9" i="26"/>
  <c r="DA9" i="26"/>
  <c r="DC9" i="26"/>
  <c r="DD9" i="26"/>
  <c r="PY9" i="26"/>
  <c r="PZ9" i="26"/>
  <c r="QA9" i="26"/>
  <c r="QB9" i="26"/>
  <c r="QD9" i="26"/>
  <c r="QE9" i="26"/>
  <c r="QG9" i="26"/>
  <c r="QH9" i="26"/>
  <c r="QI9" i="26"/>
  <c r="QJ9" i="26"/>
  <c r="QK9" i="26"/>
  <c r="QL9" i="26"/>
  <c r="QM9" i="26"/>
  <c r="QN9" i="26"/>
  <c r="QO9" i="26"/>
  <c r="QP9" i="26"/>
  <c r="QQ9" i="26"/>
  <c r="QR9" i="26"/>
  <c r="QS9" i="26"/>
  <c r="QT9" i="26"/>
  <c r="QU9" i="26"/>
  <c r="QV9" i="26"/>
  <c r="QW9" i="26"/>
  <c r="QX9" i="26"/>
  <c r="QY9" i="26"/>
  <c r="QZ9" i="26"/>
  <c r="CX12" i="26"/>
  <c r="CY12" i="26"/>
  <c r="CZ12" i="26"/>
  <c r="DA12" i="26"/>
  <c r="DC12" i="26"/>
  <c r="DD12" i="26"/>
  <c r="PY12" i="26"/>
  <c r="PZ12" i="26"/>
  <c r="QA12" i="26"/>
  <c r="QB12" i="26"/>
  <c r="QD12" i="26"/>
  <c r="QE12" i="26"/>
  <c r="QG12" i="26"/>
  <c r="QH12" i="26"/>
  <c r="QI12" i="26"/>
  <c r="QJ12" i="26"/>
  <c r="QK12" i="26"/>
  <c r="QL12" i="26"/>
  <c r="QM12" i="26"/>
  <c r="QN12" i="26"/>
  <c r="QO12" i="26"/>
  <c r="QP12" i="26"/>
  <c r="QQ12" i="26"/>
  <c r="QR12" i="26"/>
  <c r="QS12" i="26"/>
  <c r="QT12" i="26"/>
  <c r="QU12" i="26"/>
  <c r="QV12" i="26"/>
  <c r="QW12" i="26"/>
  <c r="QX12" i="26"/>
  <c r="QY12" i="26"/>
  <c r="QZ12" i="26"/>
  <c r="CQ20" i="4"/>
  <c r="CR20" i="4"/>
  <c r="CS20" i="4"/>
  <c r="CT20" i="4"/>
  <c r="CU20" i="4"/>
  <c r="CV20" i="4"/>
  <c r="CX20" i="4"/>
  <c r="CY20" i="4"/>
  <c r="CZ20" i="4"/>
  <c r="SH20" i="4"/>
  <c r="SI20" i="4"/>
  <c r="SJ20" i="4"/>
  <c r="SK20" i="4"/>
  <c r="SL20" i="4"/>
  <c r="SM20" i="4"/>
  <c r="SO20" i="4"/>
  <c r="SP20" i="4"/>
  <c r="SQ20" i="4"/>
  <c r="SR20" i="4"/>
  <c r="SS20" i="4"/>
  <c r="ST20" i="4"/>
  <c r="SV20" i="4"/>
  <c r="SW20" i="4"/>
  <c r="SX20" i="4"/>
  <c r="TL20" i="4" s="1"/>
  <c r="SY20" i="4"/>
  <c r="TM20" i="4" s="1"/>
  <c r="SZ20" i="4"/>
  <c r="TA20" i="4"/>
  <c r="TB20" i="4"/>
  <c r="TC20" i="4"/>
  <c r="TO20" i="4" s="1"/>
  <c r="TD20" i="4"/>
  <c r="TP20" i="4" s="1"/>
  <c r="TE20" i="4"/>
  <c r="TF20" i="4"/>
  <c r="TG20" i="4"/>
  <c r="TH20" i="4"/>
  <c r="TI20" i="4"/>
  <c r="TT20" i="4" s="1"/>
  <c r="TJ20" i="4"/>
  <c r="CQ10" i="4"/>
  <c r="CR10" i="4"/>
  <c r="CS10" i="4"/>
  <c r="CT10" i="4"/>
  <c r="CU10" i="4"/>
  <c r="CV10" i="4"/>
  <c r="CX10" i="4"/>
  <c r="CY10" i="4"/>
  <c r="CZ10" i="4"/>
  <c r="SH10" i="4"/>
  <c r="SI10" i="4"/>
  <c r="SJ10" i="4"/>
  <c r="SK10" i="4"/>
  <c r="SL10" i="4"/>
  <c r="SM10" i="4"/>
  <c r="SO10" i="4"/>
  <c r="SP10" i="4"/>
  <c r="SQ10" i="4"/>
  <c r="SR10" i="4"/>
  <c r="SS10" i="4"/>
  <c r="ST10" i="4"/>
  <c r="SV10" i="4"/>
  <c r="SW10" i="4"/>
  <c r="SX10" i="4"/>
  <c r="TL10" i="4" s="1"/>
  <c r="SY10" i="4"/>
  <c r="TM10" i="4" s="1"/>
  <c r="SZ10" i="4"/>
  <c r="TA10" i="4"/>
  <c r="TB10" i="4"/>
  <c r="TC10" i="4"/>
  <c r="TO10" i="4" s="1"/>
  <c r="TD10" i="4"/>
  <c r="TP10" i="4" s="1"/>
  <c r="TE10" i="4"/>
  <c r="TF10" i="4"/>
  <c r="TG10" i="4"/>
  <c r="TH10" i="4"/>
  <c r="TS10" i="4" s="1"/>
  <c r="TI10" i="4"/>
  <c r="TT10" i="4" s="1"/>
  <c r="TJ10" i="4"/>
  <c r="CQ35" i="4"/>
  <c r="CR35" i="4"/>
  <c r="CS35" i="4"/>
  <c r="CT35" i="4"/>
  <c r="CU35" i="4"/>
  <c r="CV35" i="4"/>
  <c r="CX35" i="4"/>
  <c r="CY35" i="4"/>
  <c r="CZ35" i="4"/>
  <c r="SH35" i="4"/>
  <c r="SI35" i="4"/>
  <c r="SJ35" i="4"/>
  <c r="SK35" i="4"/>
  <c r="SL35" i="4"/>
  <c r="SM35" i="4"/>
  <c r="SO35" i="4"/>
  <c r="SP35" i="4"/>
  <c r="SQ35" i="4"/>
  <c r="SR35" i="4"/>
  <c r="SS35" i="4"/>
  <c r="ST35" i="4"/>
  <c r="SV35" i="4"/>
  <c r="SW35" i="4"/>
  <c r="SX35" i="4"/>
  <c r="TL35" i="4" s="1"/>
  <c r="SY35" i="4"/>
  <c r="TM35" i="4" s="1"/>
  <c r="SZ35" i="4"/>
  <c r="TA35" i="4"/>
  <c r="TB35" i="4"/>
  <c r="TC35" i="4"/>
  <c r="TO35" i="4" s="1"/>
  <c r="TD35" i="4"/>
  <c r="TP35" i="4" s="1"/>
  <c r="TE35" i="4"/>
  <c r="TF35" i="4"/>
  <c r="TG35" i="4"/>
  <c r="TH35" i="4"/>
  <c r="TS35" i="4" s="1"/>
  <c r="TI35" i="4"/>
  <c r="TT35" i="4" s="1"/>
  <c r="TJ35" i="4"/>
  <c r="CX30" i="19"/>
  <c r="CY30" i="19"/>
  <c r="CZ30" i="19"/>
  <c r="DA30" i="19"/>
  <c r="DC30" i="19"/>
  <c r="DD30" i="19"/>
  <c r="PY30" i="19"/>
  <c r="PZ30" i="19"/>
  <c r="QA30" i="19"/>
  <c r="QB30" i="19"/>
  <c r="QD30" i="19"/>
  <c r="QE30" i="19"/>
  <c r="QG30" i="19"/>
  <c r="QH30" i="19"/>
  <c r="QI30" i="19"/>
  <c r="QJ30" i="19"/>
  <c r="QK30" i="19"/>
  <c r="QL30" i="19"/>
  <c r="QM30" i="19"/>
  <c r="QN30" i="19"/>
  <c r="QO30" i="19"/>
  <c r="QP30" i="19"/>
  <c r="QQ30" i="19"/>
  <c r="QR30" i="19"/>
  <c r="QS30" i="19"/>
  <c r="QT30" i="19"/>
  <c r="QU30" i="19"/>
  <c r="QV30" i="19"/>
  <c r="QW30" i="19"/>
  <c r="QX30" i="19"/>
  <c r="QY30" i="19"/>
  <c r="QZ30" i="19"/>
  <c r="CQ28" i="4"/>
  <c r="CR28" i="4"/>
  <c r="CS28" i="4"/>
  <c r="CT28" i="4"/>
  <c r="CU28" i="4"/>
  <c r="CV28" i="4"/>
  <c r="CX28" i="4"/>
  <c r="CY28" i="4"/>
  <c r="CZ28" i="4"/>
  <c r="SH28" i="4"/>
  <c r="SI28" i="4"/>
  <c r="SJ28" i="4"/>
  <c r="SK28" i="4"/>
  <c r="SL28" i="4"/>
  <c r="SM28" i="4"/>
  <c r="SO28" i="4"/>
  <c r="SP28" i="4"/>
  <c r="SQ28" i="4"/>
  <c r="SR28" i="4"/>
  <c r="SS28" i="4"/>
  <c r="ST28" i="4"/>
  <c r="SV28" i="4"/>
  <c r="SW28" i="4"/>
  <c r="SX28" i="4"/>
  <c r="TL28" i="4" s="1"/>
  <c r="SY28" i="4"/>
  <c r="TM28" i="4" s="1"/>
  <c r="SZ28" i="4"/>
  <c r="TA28" i="4"/>
  <c r="TB28" i="4"/>
  <c r="TC28" i="4"/>
  <c r="TO28" i="4" s="1"/>
  <c r="TD28" i="4"/>
  <c r="TP28" i="4" s="1"/>
  <c r="TE28" i="4"/>
  <c r="TF28" i="4"/>
  <c r="TG28" i="4"/>
  <c r="TH28" i="4"/>
  <c r="TI28" i="4"/>
  <c r="TT28" i="4" s="1"/>
  <c r="TJ28" i="4"/>
  <c r="CQ34" i="22"/>
  <c r="CR34" i="22"/>
  <c r="CS34" i="22"/>
  <c r="CT34" i="22"/>
  <c r="CU34" i="22"/>
  <c r="CV34" i="22"/>
  <c r="CX34" i="22"/>
  <c r="CY34" i="22"/>
  <c r="CZ34" i="22"/>
  <c r="SH34" i="22"/>
  <c r="SI34" i="22"/>
  <c r="SJ34" i="22"/>
  <c r="SK34" i="22"/>
  <c r="SL34" i="22"/>
  <c r="SM34" i="22"/>
  <c r="SO34" i="22"/>
  <c r="SP34" i="22"/>
  <c r="SQ34" i="22"/>
  <c r="SR34" i="22"/>
  <c r="SS34" i="22"/>
  <c r="ST34" i="22"/>
  <c r="SV34" i="22"/>
  <c r="SW34" i="22"/>
  <c r="SX34" i="22"/>
  <c r="TL34" i="22" s="1"/>
  <c r="SY34" i="22"/>
  <c r="TM34" i="22" s="1"/>
  <c r="SZ34" i="22"/>
  <c r="TA34" i="22"/>
  <c r="TB34" i="22"/>
  <c r="TC34" i="22"/>
  <c r="TO34" i="22" s="1"/>
  <c r="TD34" i="22"/>
  <c r="TP34" i="22" s="1"/>
  <c r="TE34" i="22"/>
  <c r="TF34" i="22"/>
  <c r="TG34" i="22"/>
  <c r="TH34" i="22"/>
  <c r="TS34" i="22" s="1"/>
  <c r="TI34" i="22"/>
  <c r="TT34" i="22" s="1"/>
  <c r="TJ34" i="22"/>
  <c r="CQ20" i="22"/>
  <c r="CR20" i="22"/>
  <c r="CS20" i="22"/>
  <c r="CT20" i="22"/>
  <c r="CU20" i="22"/>
  <c r="CV20" i="22"/>
  <c r="CX20" i="22"/>
  <c r="CY20" i="22"/>
  <c r="CZ20" i="22"/>
  <c r="SH20" i="22"/>
  <c r="SI20" i="22"/>
  <c r="SJ20" i="22"/>
  <c r="SK20" i="22"/>
  <c r="SL20" i="22"/>
  <c r="SM20" i="22"/>
  <c r="SO20" i="22"/>
  <c r="SP20" i="22"/>
  <c r="SQ20" i="22"/>
  <c r="SR20" i="22"/>
  <c r="SS20" i="22"/>
  <c r="ST20" i="22"/>
  <c r="SV20" i="22"/>
  <c r="SW20" i="22"/>
  <c r="SX20" i="22"/>
  <c r="TL20" i="22" s="1"/>
  <c r="SY20" i="22"/>
  <c r="TM20" i="22" s="1"/>
  <c r="SZ20" i="22"/>
  <c r="TA20" i="22"/>
  <c r="TB20" i="22"/>
  <c r="TC20" i="22"/>
  <c r="TO20" i="22" s="1"/>
  <c r="TD20" i="22"/>
  <c r="TP20" i="22" s="1"/>
  <c r="TE20" i="22"/>
  <c r="TF20" i="22"/>
  <c r="TG20" i="22"/>
  <c r="TH20" i="22"/>
  <c r="TS20" i="22" s="1"/>
  <c r="TI20" i="22"/>
  <c r="TT20" i="22" s="1"/>
  <c r="TJ20" i="22"/>
  <c r="CQ10" i="22"/>
  <c r="CR10" i="22"/>
  <c r="CS10" i="22"/>
  <c r="CT10" i="22"/>
  <c r="CU10" i="22"/>
  <c r="CV10" i="22"/>
  <c r="CX10" i="22"/>
  <c r="CY10" i="22"/>
  <c r="CZ10" i="22"/>
  <c r="SH10" i="22"/>
  <c r="SI10" i="22"/>
  <c r="SJ10" i="22"/>
  <c r="SK10" i="22"/>
  <c r="SL10" i="22"/>
  <c r="SM10" i="22"/>
  <c r="SO10" i="22"/>
  <c r="SP10" i="22"/>
  <c r="SQ10" i="22"/>
  <c r="SR10" i="22"/>
  <c r="SS10" i="22"/>
  <c r="ST10" i="22"/>
  <c r="SV10" i="22"/>
  <c r="SW10" i="22"/>
  <c r="SX10" i="22"/>
  <c r="TL10" i="22" s="1"/>
  <c r="SY10" i="22"/>
  <c r="TM10" i="22" s="1"/>
  <c r="SZ10" i="22"/>
  <c r="TA10" i="22"/>
  <c r="TB10" i="22"/>
  <c r="TC10" i="22"/>
  <c r="TO10" i="22" s="1"/>
  <c r="TD10" i="22"/>
  <c r="TP10" i="22" s="1"/>
  <c r="TE10" i="22"/>
  <c r="TF10" i="22"/>
  <c r="TG10" i="22"/>
  <c r="TH10" i="22"/>
  <c r="TS10" i="22" s="1"/>
  <c r="TI10" i="22"/>
  <c r="TT10" i="22" s="1"/>
  <c r="TJ10" i="22"/>
  <c r="CX25" i="19"/>
  <c r="CY25" i="19"/>
  <c r="CZ25" i="19"/>
  <c r="DA25" i="19"/>
  <c r="DC25" i="19"/>
  <c r="DD25" i="19"/>
  <c r="PY25" i="19"/>
  <c r="PZ25" i="19"/>
  <c r="QA25" i="19"/>
  <c r="QB25" i="19"/>
  <c r="QD25" i="19"/>
  <c r="QE25" i="19"/>
  <c r="QG25" i="19"/>
  <c r="QH25" i="19"/>
  <c r="QI25" i="19"/>
  <c r="QJ25" i="19"/>
  <c r="QK25" i="19"/>
  <c r="QL25" i="19"/>
  <c r="QM25" i="19"/>
  <c r="QN25" i="19"/>
  <c r="QO25" i="19"/>
  <c r="QP25" i="19"/>
  <c r="QQ25" i="19"/>
  <c r="QR25" i="19"/>
  <c r="QS25" i="19"/>
  <c r="QT25" i="19"/>
  <c r="QU25" i="19"/>
  <c r="QV25" i="19"/>
  <c r="QW25" i="19"/>
  <c r="QX25" i="19"/>
  <c r="QY25" i="19"/>
  <c r="QZ25" i="19"/>
  <c r="CX5" i="21"/>
  <c r="CY5" i="21"/>
  <c r="CZ5" i="21"/>
  <c r="DA5" i="21"/>
  <c r="DC5" i="21"/>
  <c r="DD5" i="21"/>
  <c r="PY5" i="21"/>
  <c r="PZ5" i="21"/>
  <c r="QA5" i="21"/>
  <c r="QB5" i="21"/>
  <c r="QD5" i="21"/>
  <c r="QE5" i="21"/>
  <c r="QG5" i="21"/>
  <c r="QH5" i="21"/>
  <c r="QI5" i="21"/>
  <c r="QJ5" i="21"/>
  <c r="QK5" i="21"/>
  <c r="QL5" i="21"/>
  <c r="QM5" i="21"/>
  <c r="QN5" i="21"/>
  <c r="QO5" i="21"/>
  <c r="QP5" i="21"/>
  <c r="QQ5" i="21"/>
  <c r="QR5" i="21"/>
  <c r="QS5" i="21"/>
  <c r="QT5" i="21"/>
  <c r="QU5" i="21"/>
  <c r="QV5" i="21"/>
  <c r="QW5" i="21"/>
  <c r="QX5" i="21"/>
  <c r="QY5" i="21"/>
  <c r="QZ5" i="21"/>
  <c r="CX6" i="21"/>
  <c r="CY6" i="21"/>
  <c r="CZ6" i="21"/>
  <c r="DA6" i="21"/>
  <c r="DC6" i="21"/>
  <c r="DD6" i="21"/>
  <c r="PY6" i="21"/>
  <c r="PZ6" i="21"/>
  <c r="QA6" i="21"/>
  <c r="QB6" i="21"/>
  <c r="QD6" i="21"/>
  <c r="QE6" i="21"/>
  <c r="QG6" i="21"/>
  <c r="QH6" i="21"/>
  <c r="QI6" i="21"/>
  <c r="QJ6" i="21"/>
  <c r="QK6" i="21"/>
  <c r="QL6" i="21"/>
  <c r="QM6" i="21"/>
  <c r="QN6" i="21"/>
  <c r="QO6" i="21"/>
  <c r="QP6" i="21"/>
  <c r="QQ6" i="21"/>
  <c r="QR6" i="21"/>
  <c r="QS6" i="21"/>
  <c r="QT6" i="21"/>
  <c r="QU6" i="21"/>
  <c r="QV6" i="21"/>
  <c r="QW6" i="21"/>
  <c r="QX6" i="21"/>
  <c r="QY6" i="21"/>
  <c r="QZ6" i="21"/>
  <c r="CX16" i="21"/>
  <c r="CY16" i="21"/>
  <c r="CZ16" i="21"/>
  <c r="DA16" i="21"/>
  <c r="DC16" i="21"/>
  <c r="DD16" i="21"/>
  <c r="PY16" i="21"/>
  <c r="PZ16" i="21"/>
  <c r="QA16" i="21"/>
  <c r="QB16" i="21"/>
  <c r="QD16" i="21"/>
  <c r="QE16" i="21"/>
  <c r="QG16" i="21"/>
  <c r="QH16" i="21"/>
  <c r="QI16" i="21"/>
  <c r="QJ16" i="21"/>
  <c r="QK16" i="21"/>
  <c r="QL16" i="21"/>
  <c r="QM16" i="21"/>
  <c r="QN16" i="21"/>
  <c r="QO16" i="21"/>
  <c r="QP16" i="21"/>
  <c r="QQ16" i="21"/>
  <c r="QR16" i="21"/>
  <c r="QS16" i="21"/>
  <c r="QT16" i="21"/>
  <c r="QU16" i="21"/>
  <c r="QV16" i="21"/>
  <c r="QW16" i="21"/>
  <c r="QX16" i="21"/>
  <c r="QY16" i="21"/>
  <c r="QZ16" i="21"/>
  <c r="CX19" i="21"/>
  <c r="CY19" i="21"/>
  <c r="CZ19" i="21"/>
  <c r="DA19" i="21"/>
  <c r="DC19" i="21"/>
  <c r="DD19" i="21"/>
  <c r="PY19" i="21"/>
  <c r="PZ19" i="21"/>
  <c r="QA19" i="21"/>
  <c r="QB19" i="21"/>
  <c r="QD19" i="21"/>
  <c r="QE19" i="21"/>
  <c r="QG19" i="21"/>
  <c r="QH19" i="21"/>
  <c r="QI19" i="21"/>
  <c r="QJ19" i="21"/>
  <c r="QK19" i="21"/>
  <c r="QL19" i="21"/>
  <c r="QM19" i="21"/>
  <c r="QN19" i="21"/>
  <c r="QO19" i="21"/>
  <c r="QP19" i="21"/>
  <c r="QQ19" i="21"/>
  <c r="QR19" i="21"/>
  <c r="QS19" i="21"/>
  <c r="QT19" i="21"/>
  <c r="QU19" i="21"/>
  <c r="QV19" i="21"/>
  <c r="QW19" i="21"/>
  <c r="QX19" i="21"/>
  <c r="QY19" i="21"/>
  <c r="QZ19" i="21"/>
  <c r="CX6" i="19"/>
  <c r="CY6" i="19"/>
  <c r="CZ6" i="19"/>
  <c r="DA6" i="19"/>
  <c r="DC6" i="19"/>
  <c r="DD6" i="19"/>
  <c r="PY6" i="19"/>
  <c r="PZ6" i="19"/>
  <c r="QA6" i="19"/>
  <c r="QB6" i="19"/>
  <c r="QD6" i="19"/>
  <c r="QE6" i="19"/>
  <c r="QG6" i="19"/>
  <c r="QH6" i="19"/>
  <c r="QI6" i="19"/>
  <c r="QJ6" i="19"/>
  <c r="QK6" i="19"/>
  <c r="QL6" i="19"/>
  <c r="QM6" i="19"/>
  <c r="QN6" i="19"/>
  <c r="QO6" i="19"/>
  <c r="QP6" i="19"/>
  <c r="QQ6" i="19"/>
  <c r="QR6" i="19"/>
  <c r="QS6" i="19"/>
  <c r="QT6" i="19"/>
  <c r="QU6" i="19"/>
  <c r="QV6" i="19"/>
  <c r="QW6" i="19"/>
  <c r="QX6" i="19"/>
  <c r="QY6" i="19"/>
  <c r="QZ6" i="19"/>
  <c r="CX10" i="19"/>
  <c r="CY10" i="19"/>
  <c r="CZ10" i="19"/>
  <c r="DA10" i="19"/>
  <c r="DC10" i="19"/>
  <c r="DD10" i="19"/>
  <c r="PY10" i="19"/>
  <c r="PZ10" i="19"/>
  <c r="QA10" i="19"/>
  <c r="QB10" i="19"/>
  <c r="QD10" i="19"/>
  <c r="QE10" i="19"/>
  <c r="QG10" i="19"/>
  <c r="QH10" i="19"/>
  <c r="QI10" i="19"/>
  <c r="QJ10" i="19"/>
  <c r="QK10" i="19"/>
  <c r="QL10" i="19"/>
  <c r="QM10" i="19"/>
  <c r="QN10" i="19"/>
  <c r="QO10" i="19"/>
  <c r="QP10" i="19"/>
  <c r="QQ10" i="19"/>
  <c r="QR10" i="19"/>
  <c r="QS10" i="19"/>
  <c r="QT10" i="19"/>
  <c r="QU10" i="19"/>
  <c r="QV10" i="19"/>
  <c r="QW10" i="19"/>
  <c r="QX10" i="19"/>
  <c r="QY10" i="19"/>
  <c r="QZ10" i="19"/>
  <c r="CX18" i="19"/>
  <c r="CY18" i="19"/>
  <c r="CZ18" i="19"/>
  <c r="DA18" i="19"/>
  <c r="DC18" i="19"/>
  <c r="DD18" i="19"/>
  <c r="PY18" i="19"/>
  <c r="PZ18" i="19"/>
  <c r="QA18" i="19"/>
  <c r="QB18" i="19"/>
  <c r="QD18" i="19"/>
  <c r="QE18" i="19"/>
  <c r="QG18" i="19"/>
  <c r="QH18" i="19"/>
  <c r="QI18" i="19"/>
  <c r="QJ18" i="19"/>
  <c r="QK18" i="19"/>
  <c r="QL18" i="19"/>
  <c r="QM18" i="19"/>
  <c r="QN18" i="19"/>
  <c r="QO18" i="19"/>
  <c r="QP18" i="19"/>
  <c r="QQ18" i="19"/>
  <c r="QR18" i="19"/>
  <c r="QS18" i="19"/>
  <c r="QT18" i="19"/>
  <c r="QU18" i="19"/>
  <c r="QV18" i="19"/>
  <c r="QW18" i="19"/>
  <c r="QX18" i="19"/>
  <c r="QY18" i="19"/>
  <c r="QZ18" i="19"/>
  <c r="CX10" i="27"/>
  <c r="CY10" i="27"/>
  <c r="CZ10" i="27"/>
  <c r="DA10" i="27"/>
  <c r="DC10" i="27"/>
  <c r="DD10" i="27"/>
  <c r="PY10" i="27"/>
  <c r="PZ10" i="27"/>
  <c r="QA10" i="27"/>
  <c r="QB10" i="27"/>
  <c r="QD10" i="27"/>
  <c r="QE10" i="27"/>
  <c r="QG10" i="27"/>
  <c r="QH10" i="27"/>
  <c r="QI10" i="27"/>
  <c r="QJ10" i="27"/>
  <c r="QK10" i="27"/>
  <c r="QL10" i="27"/>
  <c r="QM10" i="27"/>
  <c r="QN10" i="27"/>
  <c r="QO10" i="27"/>
  <c r="QP10" i="27"/>
  <c r="QQ10" i="27"/>
  <c r="QR10" i="27"/>
  <c r="QS10" i="27"/>
  <c r="QT10" i="27"/>
  <c r="QU10" i="27"/>
  <c r="QV10" i="27"/>
  <c r="QW10" i="27"/>
  <c r="QX10" i="27"/>
  <c r="QY10" i="27"/>
  <c r="QZ10" i="27"/>
  <c r="CX7" i="27"/>
  <c r="CY7" i="27"/>
  <c r="CZ7" i="27"/>
  <c r="DA7" i="27"/>
  <c r="DC7" i="27"/>
  <c r="DD7" i="27"/>
  <c r="PY7" i="27"/>
  <c r="PZ7" i="27"/>
  <c r="QA7" i="27"/>
  <c r="QB7" i="27"/>
  <c r="QD7" i="27"/>
  <c r="QE7" i="27"/>
  <c r="QG7" i="27"/>
  <c r="QH7" i="27"/>
  <c r="QI7" i="27"/>
  <c r="QJ7" i="27"/>
  <c r="QK7" i="27"/>
  <c r="QL7" i="27"/>
  <c r="QM7" i="27"/>
  <c r="QN7" i="27"/>
  <c r="QO7" i="27"/>
  <c r="QP7" i="27"/>
  <c r="QQ7" i="27"/>
  <c r="QR7" i="27"/>
  <c r="QS7" i="27"/>
  <c r="QT7" i="27"/>
  <c r="QU7" i="27"/>
  <c r="QV7" i="27"/>
  <c r="QW7" i="27"/>
  <c r="QX7" i="27"/>
  <c r="QY7" i="27"/>
  <c r="QZ7" i="27"/>
  <c r="CX5" i="27"/>
  <c r="CY5" i="27"/>
  <c r="CZ5" i="27"/>
  <c r="DA5" i="27"/>
  <c r="DC5" i="27"/>
  <c r="DD5" i="27"/>
  <c r="PY5" i="27"/>
  <c r="PZ5" i="27"/>
  <c r="QA5" i="27"/>
  <c r="QB5" i="27"/>
  <c r="QD5" i="27"/>
  <c r="QE5" i="27"/>
  <c r="QG5" i="27"/>
  <c r="QH5" i="27"/>
  <c r="QI5" i="27"/>
  <c r="QJ5" i="27"/>
  <c r="QK5" i="27"/>
  <c r="QL5" i="27"/>
  <c r="QM5" i="27"/>
  <c r="QN5" i="27"/>
  <c r="QO5" i="27"/>
  <c r="QP5" i="27"/>
  <c r="QQ5" i="27"/>
  <c r="QR5" i="27"/>
  <c r="QS5" i="27"/>
  <c r="QT5" i="27"/>
  <c r="QU5" i="27"/>
  <c r="QV5" i="27"/>
  <c r="QW5" i="27"/>
  <c r="QX5" i="27"/>
  <c r="QY5" i="27"/>
  <c r="QZ5" i="27"/>
  <c r="CX9" i="27"/>
  <c r="CY9" i="27"/>
  <c r="CZ9" i="27"/>
  <c r="DA9" i="27"/>
  <c r="DC9" i="27"/>
  <c r="DD9" i="27"/>
  <c r="PY9" i="27"/>
  <c r="PZ9" i="27"/>
  <c r="QA9" i="27"/>
  <c r="QB9" i="27"/>
  <c r="QD9" i="27"/>
  <c r="QE9" i="27"/>
  <c r="QG9" i="27"/>
  <c r="QH9" i="27"/>
  <c r="QI9" i="27"/>
  <c r="QJ9" i="27"/>
  <c r="QK9" i="27"/>
  <c r="QL9" i="27"/>
  <c r="QM9" i="27"/>
  <c r="QN9" i="27"/>
  <c r="QO9" i="27"/>
  <c r="QP9" i="27"/>
  <c r="QQ9" i="27"/>
  <c r="QR9" i="27"/>
  <c r="QS9" i="27"/>
  <c r="QT9" i="27"/>
  <c r="QU9" i="27"/>
  <c r="QV9" i="27"/>
  <c r="QW9" i="27"/>
  <c r="QX9" i="27"/>
  <c r="QY9" i="27"/>
  <c r="QZ9" i="27"/>
  <c r="CX6" i="27"/>
  <c r="CY6" i="27"/>
  <c r="CZ6" i="27"/>
  <c r="DA6" i="27"/>
  <c r="DC6" i="27"/>
  <c r="DD6" i="27"/>
  <c r="PY6" i="27"/>
  <c r="PZ6" i="27"/>
  <c r="QA6" i="27"/>
  <c r="QB6" i="27"/>
  <c r="QD6" i="27"/>
  <c r="QE6" i="27"/>
  <c r="QG6" i="27"/>
  <c r="QH6" i="27"/>
  <c r="QI6" i="27"/>
  <c r="QJ6" i="27"/>
  <c r="QK6" i="27"/>
  <c r="QL6" i="27"/>
  <c r="QM6" i="27"/>
  <c r="QN6" i="27"/>
  <c r="QO6" i="27"/>
  <c r="QP6" i="27"/>
  <c r="QQ6" i="27"/>
  <c r="QR6" i="27"/>
  <c r="QS6" i="27"/>
  <c r="QT6" i="27"/>
  <c r="QU6" i="27"/>
  <c r="QV6" i="27"/>
  <c r="QW6" i="27"/>
  <c r="QX6" i="27"/>
  <c r="QY6" i="27"/>
  <c r="QZ6" i="27"/>
  <c r="CX7" i="26"/>
  <c r="CY7" i="26"/>
  <c r="CZ7" i="26"/>
  <c r="DA7" i="26"/>
  <c r="DC7" i="26"/>
  <c r="DD7" i="26"/>
  <c r="PY7" i="26"/>
  <c r="PZ7" i="26"/>
  <c r="QA7" i="26"/>
  <c r="QB7" i="26"/>
  <c r="QD7" i="26"/>
  <c r="QE7" i="26"/>
  <c r="QG7" i="26"/>
  <c r="QH7" i="26"/>
  <c r="QI7" i="26"/>
  <c r="QJ7" i="26"/>
  <c r="QK7" i="26"/>
  <c r="QL7" i="26"/>
  <c r="QM7" i="26"/>
  <c r="QN7" i="26"/>
  <c r="QO7" i="26"/>
  <c r="QP7" i="26"/>
  <c r="QQ7" i="26"/>
  <c r="QR7" i="26"/>
  <c r="QS7" i="26"/>
  <c r="QT7" i="26"/>
  <c r="QU7" i="26"/>
  <c r="QV7" i="26"/>
  <c r="QW7" i="26"/>
  <c r="QX7" i="26"/>
  <c r="QY7" i="26"/>
  <c r="QZ7" i="26"/>
  <c r="CX23" i="26"/>
  <c r="CY23" i="26"/>
  <c r="CZ23" i="26"/>
  <c r="DA23" i="26"/>
  <c r="DC23" i="26"/>
  <c r="DD23" i="26"/>
  <c r="PY23" i="26"/>
  <c r="PZ23" i="26"/>
  <c r="QA23" i="26"/>
  <c r="QB23" i="26"/>
  <c r="QD23" i="26"/>
  <c r="QE23" i="26"/>
  <c r="QG23" i="26"/>
  <c r="QH23" i="26"/>
  <c r="QI23" i="26"/>
  <c r="QJ23" i="26"/>
  <c r="QK23" i="26"/>
  <c r="QL23" i="26"/>
  <c r="QM23" i="26"/>
  <c r="QN23" i="26"/>
  <c r="QO23" i="26"/>
  <c r="QP23" i="26"/>
  <c r="QQ23" i="26"/>
  <c r="QR23" i="26"/>
  <c r="QS23" i="26"/>
  <c r="QT23" i="26"/>
  <c r="QU23" i="26"/>
  <c r="QV23" i="26"/>
  <c r="QW23" i="26"/>
  <c r="QX23" i="26"/>
  <c r="QY23" i="26"/>
  <c r="QZ23" i="26"/>
  <c r="CX10" i="26"/>
  <c r="CY10" i="26"/>
  <c r="CZ10" i="26"/>
  <c r="DA10" i="26"/>
  <c r="DC10" i="26"/>
  <c r="DD10" i="26"/>
  <c r="PY10" i="26"/>
  <c r="PZ10" i="26"/>
  <c r="QA10" i="26"/>
  <c r="QB10" i="26"/>
  <c r="QD10" i="26"/>
  <c r="QE10" i="26"/>
  <c r="QG10" i="26"/>
  <c r="QH10" i="26"/>
  <c r="QI10" i="26"/>
  <c r="QJ10" i="26"/>
  <c r="QK10" i="26"/>
  <c r="QL10" i="26"/>
  <c r="QM10" i="26"/>
  <c r="QN10" i="26"/>
  <c r="QO10" i="26"/>
  <c r="QP10" i="26"/>
  <c r="QQ10" i="26"/>
  <c r="QR10" i="26"/>
  <c r="QS10" i="26"/>
  <c r="QT10" i="26"/>
  <c r="QU10" i="26"/>
  <c r="QV10" i="26"/>
  <c r="QW10" i="26"/>
  <c r="QX10" i="26"/>
  <c r="QY10" i="26"/>
  <c r="QZ10" i="26"/>
  <c r="CX11" i="26"/>
  <c r="CY11" i="26"/>
  <c r="CZ11" i="26"/>
  <c r="DA11" i="26"/>
  <c r="DC11" i="26"/>
  <c r="DD11" i="26"/>
  <c r="PY11" i="26"/>
  <c r="PZ11" i="26"/>
  <c r="QA11" i="26"/>
  <c r="QB11" i="26"/>
  <c r="QD11" i="26"/>
  <c r="QE11" i="26"/>
  <c r="QG11" i="26"/>
  <c r="QH11" i="26"/>
  <c r="QI11" i="26"/>
  <c r="QJ11" i="26"/>
  <c r="QK11" i="26"/>
  <c r="QL11" i="26"/>
  <c r="QM11" i="26"/>
  <c r="QN11" i="26"/>
  <c r="QO11" i="26"/>
  <c r="QP11" i="26"/>
  <c r="QQ11" i="26"/>
  <c r="QR11" i="26"/>
  <c r="QS11" i="26"/>
  <c r="QT11" i="26"/>
  <c r="QU11" i="26"/>
  <c r="QV11" i="26"/>
  <c r="QW11" i="26"/>
  <c r="QX11" i="26"/>
  <c r="QY11" i="26"/>
  <c r="QZ11" i="26"/>
  <c r="CQ4" i="22"/>
  <c r="CR4" i="22"/>
  <c r="CS4" i="22"/>
  <c r="CT4" i="22"/>
  <c r="CU4" i="22"/>
  <c r="CV4" i="22"/>
  <c r="CX4" i="22"/>
  <c r="CY4" i="22"/>
  <c r="CZ4" i="22"/>
  <c r="SH4" i="22"/>
  <c r="SI4" i="22"/>
  <c r="SJ4" i="22"/>
  <c r="SK4" i="22"/>
  <c r="SL4" i="22"/>
  <c r="SM4" i="22"/>
  <c r="SO4" i="22"/>
  <c r="SP4" i="22"/>
  <c r="SQ4" i="22"/>
  <c r="SR4" i="22"/>
  <c r="SS4" i="22"/>
  <c r="ST4" i="22"/>
  <c r="SV4" i="22"/>
  <c r="SW4" i="22"/>
  <c r="SX4" i="22"/>
  <c r="TL4" i="22" s="1"/>
  <c r="SY4" i="22"/>
  <c r="TM4" i="22" s="1"/>
  <c r="SZ4" i="22"/>
  <c r="TA4" i="22"/>
  <c r="TB4" i="22"/>
  <c r="TC4" i="22"/>
  <c r="TO4" i="22" s="1"/>
  <c r="TD4" i="22"/>
  <c r="TP4" i="22" s="1"/>
  <c r="TE4" i="22"/>
  <c r="TF4" i="22"/>
  <c r="TG4" i="22"/>
  <c r="TH4" i="22"/>
  <c r="TS4" i="22" s="1"/>
  <c r="TI4" i="22"/>
  <c r="TT4" i="22" s="1"/>
  <c r="TJ4" i="22"/>
  <c r="CQ7" i="22"/>
  <c r="CR7" i="22"/>
  <c r="CS7" i="22"/>
  <c r="CT7" i="22"/>
  <c r="CU7" i="22"/>
  <c r="CV7" i="22"/>
  <c r="CX7" i="22"/>
  <c r="CY7" i="22"/>
  <c r="CZ7" i="22"/>
  <c r="SH7" i="22"/>
  <c r="SI7" i="22"/>
  <c r="SJ7" i="22"/>
  <c r="SK7" i="22"/>
  <c r="SL7" i="22"/>
  <c r="SM7" i="22"/>
  <c r="SO7" i="22"/>
  <c r="SP7" i="22"/>
  <c r="SQ7" i="22"/>
  <c r="SR7" i="22"/>
  <c r="SS7" i="22"/>
  <c r="ST7" i="22"/>
  <c r="SV7" i="22"/>
  <c r="SW7" i="22"/>
  <c r="SX7" i="22"/>
  <c r="TL7" i="22" s="1"/>
  <c r="SY7" i="22"/>
  <c r="TM7" i="22" s="1"/>
  <c r="SZ7" i="22"/>
  <c r="TA7" i="22"/>
  <c r="TB7" i="22"/>
  <c r="TC7" i="22"/>
  <c r="TO7" i="22" s="1"/>
  <c r="TD7" i="22"/>
  <c r="TP7" i="22" s="1"/>
  <c r="TE7" i="22"/>
  <c r="TF7" i="22"/>
  <c r="TG7" i="22"/>
  <c r="TH7" i="22"/>
  <c r="TS7" i="22" s="1"/>
  <c r="TI7" i="22"/>
  <c r="TT7" i="22" s="1"/>
  <c r="TJ7" i="22"/>
  <c r="CQ23" i="22"/>
  <c r="CR23" i="22"/>
  <c r="CS23" i="22"/>
  <c r="CT23" i="22"/>
  <c r="CU23" i="22"/>
  <c r="CV23" i="22"/>
  <c r="CX23" i="22"/>
  <c r="CY23" i="22"/>
  <c r="CZ23" i="22"/>
  <c r="SH23" i="22"/>
  <c r="SI23" i="22"/>
  <c r="SJ23" i="22"/>
  <c r="SK23" i="22"/>
  <c r="SL23" i="22"/>
  <c r="SM23" i="22"/>
  <c r="SO23" i="22"/>
  <c r="SP23" i="22"/>
  <c r="SQ23" i="22"/>
  <c r="SR23" i="22"/>
  <c r="SS23" i="22"/>
  <c r="ST23" i="22"/>
  <c r="SV23" i="22"/>
  <c r="SW23" i="22"/>
  <c r="SX23" i="22"/>
  <c r="TL23" i="22" s="1"/>
  <c r="SY23" i="22"/>
  <c r="TM23" i="22" s="1"/>
  <c r="SZ23" i="22"/>
  <c r="TA23" i="22"/>
  <c r="TB23" i="22"/>
  <c r="TC23" i="22"/>
  <c r="TO23" i="22" s="1"/>
  <c r="TD23" i="22"/>
  <c r="TP23" i="22" s="1"/>
  <c r="TE23" i="22"/>
  <c r="TF23" i="22"/>
  <c r="TG23" i="22"/>
  <c r="TH23" i="22"/>
  <c r="TS23" i="22" s="1"/>
  <c r="TI23" i="22"/>
  <c r="TT23" i="22" s="1"/>
  <c r="TJ23" i="22"/>
  <c r="CQ11" i="22"/>
  <c r="CR11" i="22"/>
  <c r="CS11" i="22"/>
  <c r="CT11" i="22"/>
  <c r="CU11" i="22"/>
  <c r="CV11" i="22"/>
  <c r="CX11" i="22"/>
  <c r="CY11" i="22"/>
  <c r="CZ11" i="22"/>
  <c r="SH11" i="22"/>
  <c r="SI11" i="22"/>
  <c r="SJ11" i="22"/>
  <c r="SK11" i="22"/>
  <c r="SL11" i="22"/>
  <c r="SM11" i="22"/>
  <c r="SO11" i="22"/>
  <c r="SP11" i="22"/>
  <c r="SQ11" i="22"/>
  <c r="SR11" i="22"/>
  <c r="SS11" i="22"/>
  <c r="ST11" i="22"/>
  <c r="SV11" i="22"/>
  <c r="SW11" i="22"/>
  <c r="SX11" i="22"/>
  <c r="TL11" i="22" s="1"/>
  <c r="SY11" i="22"/>
  <c r="TM11" i="22" s="1"/>
  <c r="SZ11" i="22"/>
  <c r="TA11" i="22"/>
  <c r="TB11" i="22"/>
  <c r="TC11" i="22"/>
  <c r="TO11" i="22" s="1"/>
  <c r="TD11" i="22"/>
  <c r="TP11" i="22" s="1"/>
  <c r="TE11" i="22"/>
  <c r="TF11" i="22"/>
  <c r="TG11" i="22"/>
  <c r="TH11" i="22"/>
  <c r="TS11" i="22" s="1"/>
  <c r="TI11" i="22"/>
  <c r="TT11" i="22" s="1"/>
  <c r="TJ11" i="22"/>
  <c r="CQ26" i="22"/>
  <c r="CR26" i="22"/>
  <c r="CS26" i="22"/>
  <c r="CT26" i="22"/>
  <c r="CU26" i="22"/>
  <c r="CV26" i="22"/>
  <c r="CX26" i="22"/>
  <c r="CY26" i="22"/>
  <c r="CZ26" i="22"/>
  <c r="SH26" i="22"/>
  <c r="SI26" i="22"/>
  <c r="SJ26" i="22"/>
  <c r="SK26" i="22"/>
  <c r="SL26" i="22"/>
  <c r="SM26" i="22"/>
  <c r="SO26" i="22"/>
  <c r="SP26" i="22"/>
  <c r="SQ26" i="22"/>
  <c r="SR26" i="22"/>
  <c r="SS26" i="22"/>
  <c r="ST26" i="22"/>
  <c r="SV26" i="22"/>
  <c r="SW26" i="22"/>
  <c r="SX26" i="22"/>
  <c r="TL26" i="22" s="1"/>
  <c r="SY26" i="22"/>
  <c r="TM26" i="22" s="1"/>
  <c r="SZ26" i="22"/>
  <c r="TA26" i="22"/>
  <c r="TB26" i="22"/>
  <c r="TC26" i="22"/>
  <c r="TO26" i="22" s="1"/>
  <c r="TD26" i="22"/>
  <c r="TP26" i="22" s="1"/>
  <c r="TE26" i="22"/>
  <c r="TF26" i="22"/>
  <c r="TG26" i="22"/>
  <c r="TH26" i="22"/>
  <c r="TS26" i="22" s="1"/>
  <c r="TI26" i="22"/>
  <c r="TT26" i="22" s="1"/>
  <c r="TJ26" i="22"/>
  <c r="CQ15" i="22"/>
  <c r="CR15" i="22"/>
  <c r="CS15" i="22"/>
  <c r="CT15" i="22"/>
  <c r="CU15" i="22"/>
  <c r="CV15" i="22"/>
  <c r="CX15" i="22"/>
  <c r="CY15" i="22"/>
  <c r="CZ15" i="22"/>
  <c r="SH15" i="22"/>
  <c r="SI15" i="22"/>
  <c r="SJ15" i="22"/>
  <c r="SK15" i="22"/>
  <c r="SL15" i="22"/>
  <c r="SM15" i="22"/>
  <c r="SO15" i="22"/>
  <c r="SP15" i="22"/>
  <c r="SQ15" i="22"/>
  <c r="SR15" i="22"/>
  <c r="SS15" i="22"/>
  <c r="ST15" i="22"/>
  <c r="SV15" i="22"/>
  <c r="SW15" i="22"/>
  <c r="SX15" i="22"/>
  <c r="TL15" i="22" s="1"/>
  <c r="SY15" i="22"/>
  <c r="TM15" i="22" s="1"/>
  <c r="SZ15" i="22"/>
  <c r="TA15" i="22"/>
  <c r="TB15" i="22"/>
  <c r="TC15" i="22"/>
  <c r="TO15" i="22" s="1"/>
  <c r="TD15" i="22"/>
  <c r="TP15" i="22" s="1"/>
  <c r="TE15" i="22"/>
  <c r="TF15" i="22"/>
  <c r="TG15" i="22"/>
  <c r="TH15" i="22"/>
  <c r="TS15" i="22" s="1"/>
  <c r="TI15" i="22"/>
  <c r="TT15" i="22" s="1"/>
  <c r="TJ15" i="22"/>
  <c r="CQ13" i="22"/>
  <c r="CR13" i="22"/>
  <c r="CS13" i="22"/>
  <c r="CT13" i="22"/>
  <c r="CU13" i="22"/>
  <c r="CV13" i="22"/>
  <c r="CX13" i="22"/>
  <c r="CY13" i="22"/>
  <c r="CZ13" i="22"/>
  <c r="SH13" i="22"/>
  <c r="SI13" i="22"/>
  <c r="SJ13" i="22"/>
  <c r="SK13" i="22"/>
  <c r="SL13" i="22"/>
  <c r="SM13" i="22"/>
  <c r="SO13" i="22"/>
  <c r="SP13" i="22"/>
  <c r="SQ13" i="22"/>
  <c r="SR13" i="22"/>
  <c r="SS13" i="22"/>
  <c r="ST13" i="22"/>
  <c r="SV13" i="22"/>
  <c r="SW13" i="22"/>
  <c r="SX13" i="22"/>
  <c r="TL13" i="22" s="1"/>
  <c r="SY13" i="22"/>
  <c r="TM13" i="22" s="1"/>
  <c r="SZ13" i="22"/>
  <c r="TA13" i="22"/>
  <c r="TB13" i="22"/>
  <c r="TC13" i="22"/>
  <c r="TO13" i="22" s="1"/>
  <c r="TD13" i="22"/>
  <c r="TP13" i="22" s="1"/>
  <c r="TE13" i="22"/>
  <c r="TF13" i="22"/>
  <c r="TG13" i="22"/>
  <c r="TH13" i="22"/>
  <c r="TS13" i="22" s="1"/>
  <c r="TI13" i="22"/>
  <c r="TT13" i="22" s="1"/>
  <c r="TJ13" i="22"/>
  <c r="CQ33" i="22"/>
  <c r="CR33" i="22"/>
  <c r="CS33" i="22"/>
  <c r="CT33" i="22"/>
  <c r="CU33" i="22"/>
  <c r="CV33" i="22"/>
  <c r="CX33" i="22"/>
  <c r="CY33" i="22"/>
  <c r="CZ33" i="22"/>
  <c r="SH33" i="22"/>
  <c r="SI33" i="22"/>
  <c r="SJ33" i="22"/>
  <c r="SK33" i="22"/>
  <c r="SL33" i="22"/>
  <c r="SM33" i="22"/>
  <c r="SO33" i="22"/>
  <c r="SP33" i="22"/>
  <c r="SQ33" i="22"/>
  <c r="SR33" i="22"/>
  <c r="SS33" i="22"/>
  <c r="ST33" i="22"/>
  <c r="SV33" i="22"/>
  <c r="SW33" i="22"/>
  <c r="SX33" i="22"/>
  <c r="TL33" i="22" s="1"/>
  <c r="SY33" i="22"/>
  <c r="TM33" i="22" s="1"/>
  <c r="SZ33" i="22"/>
  <c r="TA33" i="22"/>
  <c r="TB33" i="22"/>
  <c r="TC33" i="22"/>
  <c r="TO33" i="22" s="1"/>
  <c r="TD33" i="22"/>
  <c r="TP33" i="22" s="1"/>
  <c r="TE33" i="22"/>
  <c r="TF33" i="22"/>
  <c r="TG33" i="22"/>
  <c r="TH33" i="22"/>
  <c r="TS33" i="22" s="1"/>
  <c r="TI33" i="22"/>
  <c r="TT33" i="22" s="1"/>
  <c r="TJ33" i="22"/>
  <c r="CQ4" i="4"/>
  <c r="CR4" i="4"/>
  <c r="CS4" i="4"/>
  <c r="CT4" i="4"/>
  <c r="CU4" i="4"/>
  <c r="CV4" i="4"/>
  <c r="CX4" i="4"/>
  <c r="CY4" i="4"/>
  <c r="CZ4" i="4"/>
  <c r="SH4" i="4"/>
  <c r="SI4" i="4"/>
  <c r="SJ4" i="4"/>
  <c r="SK4" i="4"/>
  <c r="SL4" i="4"/>
  <c r="SM4" i="4"/>
  <c r="SO4" i="4"/>
  <c r="SP4" i="4"/>
  <c r="SQ4" i="4"/>
  <c r="SR4" i="4"/>
  <c r="SS4" i="4"/>
  <c r="ST4" i="4"/>
  <c r="SV4" i="4"/>
  <c r="SW4" i="4"/>
  <c r="SX4" i="4"/>
  <c r="TL4" i="4" s="1"/>
  <c r="SY4" i="4"/>
  <c r="TM4" i="4" s="1"/>
  <c r="SZ4" i="4"/>
  <c r="TA4" i="4"/>
  <c r="TB4" i="4"/>
  <c r="TC4" i="4"/>
  <c r="TO4" i="4" s="1"/>
  <c r="TD4" i="4"/>
  <c r="TP4" i="4" s="1"/>
  <c r="TE4" i="4"/>
  <c r="TF4" i="4"/>
  <c r="TG4" i="4"/>
  <c r="TH4" i="4"/>
  <c r="TS4" i="4" s="1"/>
  <c r="TI4" i="4"/>
  <c r="TT4" i="4" s="1"/>
  <c r="TJ4" i="4"/>
  <c r="CQ8" i="4"/>
  <c r="CR8" i="4"/>
  <c r="CS8" i="4"/>
  <c r="CT8" i="4"/>
  <c r="CU8" i="4"/>
  <c r="CV8" i="4"/>
  <c r="CX8" i="4"/>
  <c r="CY8" i="4"/>
  <c r="CZ8" i="4"/>
  <c r="SH8" i="4"/>
  <c r="SI8" i="4"/>
  <c r="SJ8" i="4"/>
  <c r="SK8" i="4"/>
  <c r="SL8" i="4"/>
  <c r="SM8" i="4"/>
  <c r="SO8" i="4"/>
  <c r="SP8" i="4"/>
  <c r="SQ8" i="4"/>
  <c r="SR8" i="4"/>
  <c r="SS8" i="4"/>
  <c r="ST8" i="4"/>
  <c r="SV8" i="4"/>
  <c r="SW8" i="4"/>
  <c r="SX8" i="4"/>
  <c r="TL8" i="4" s="1"/>
  <c r="SY8" i="4"/>
  <c r="TM8" i="4" s="1"/>
  <c r="SZ8" i="4"/>
  <c r="TA8" i="4"/>
  <c r="TB8" i="4"/>
  <c r="TC8" i="4"/>
  <c r="TD8" i="4"/>
  <c r="TP8" i="4" s="1"/>
  <c r="TE8" i="4"/>
  <c r="TF8" i="4"/>
  <c r="TG8" i="4"/>
  <c r="TH8" i="4"/>
  <c r="TS8" i="4" s="1"/>
  <c r="TI8" i="4"/>
  <c r="TT8" i="4" s="1"/>
  <c r="TJ8" i="4"/>
  <c r="CQ6" i="4"/>
  <c r="CR6" i="4"/>
  <c r="CS6" i="4"/>
  <c r="CT6" i="4"/>
  <c r="CU6" i="4"/>
  <c r="CV6" i="4"/>
  <c r="CX6" i="4"/>
  <c r="CY6" i="4"/>
  <c r="CZ6" i="4"/>
  <c r="SH6" i="4"/>
  <c r="SI6" i="4"/>
  <c r="SJ6" i="4"/>
  <c r="SK6" i="4"/>
  <c r="SL6" i="4"/>
  <c r="SM6" i="4"/>
  <c r="SO6" i="4"/>
  <c r="SP6" i="4"/>
  <c r="SQ6" i="4"/>
  <c r="SR6" i="4"/>
  <c r="SS6" i="4"/>
  <c r="ST6" i="4"/>
  <c r="SV6" i="4"/>
  <c r="SW6" i="4"/>
  <c r="SX6" i="4"/>
  <c r="TL6" i="4" s="1"/>
  <c r="SY6" i="4"/>
  <c r="TM6" i="4" s="1"/>
  <c r="SZ6" i="4"/>
  <c r="TA6" i="4"/>
  <c r="TB6" i="4"/>
  <c r="TC6" i="4"/>
  <c r="TO6" i="4" s="1"/>
  <c r="TD6" i="4"/>
  <c r="TP6" i="4" s="1"/>
  <c r="TE6" i="4"/>
  <c r="TF6" i="4"/>
  <c r="TG6" i="4"/>
  <c r="TH6" i="4"/>
  <c r="TS6" i="4" s="1"/>
  <c r="TI6" i="4"/>
  <c r="TT6" i="4" s="1"/>
  <c r="TJ6" i="4"/>
  <c r="CQ11" i="4"/>
  <c r="CR11" i="4"/>
  <c r="CS11" i="4"/>
  <c r="CT11" i="4"/>
  <c r="CU11" i="4"/>
  <c r="CV11" i="4"/>
  <c r="CX11" i="4"/>
  <c r="CY11" i="4"/>
  <c r="CZ11" i="4"/>
  <c r="SH11" i="4"/>
  <c r="SI11" i="4"/>
  <c r="SJ11" i="4"/>
  <c r="SK11" i="4"/>
  <c r="SL11" i="4"/>
  <c r="SM11" i="4"/>
  <c r="SO11" i="4"/>
  <c r="SP11" i="4"/>
  <c r="SQ11" i="4"/>
  <c r="SR11" i="4"/>
  <c r="SS11" i="4"/>
  <c r="ST11" i="4"/>
  <c r="SV11" i="4"/>
  <c r="SW11" i="4"/>
  <c r="SX11" i="4"/>
  <c r="TL11" i="4" s="1"/>
  <c r="SY11" i="4"/>
  <c r="TM11" i="4" s="1"/>
  <c r="SZ11" i="4"/>
  <c r="TA11" i="4"/>
  <c r="TB11" i="4"/>
  <c r="TC11" i="4"/>
  <c r="TO11" i="4" s="1"/>
  <c r="TD11" i="4"/>
  <c r="TP11" i="4" s="1"/>
  <c r="TE11" i="4"/>
  <c r="TF11" i="4"/>
  <c r="TG11" i="4"/>
  <c r="TH11" i="4"/>
  <c r="TS11" i="4" s="1"/>
  <c r="TI11" i="4"/>
  <c r="TT11" i="4" s="1"/>
  <c r="TJ11" i="4"/>
  <c r="CQ17" i="4"/>
  <c r="CR17" i="4"/>
  <c r="CS17" i="4"/>
  <c r="CT17" i="4"/>
  <c r="CU17" i="4"/>
  <c r="CV17" i="4"/>
  <c r="CX17" i="4"/>
  <c r="CY17" i="4"/>
  <c r="CZ17" i="4"/>
  <c r="SH17" i="4"/>
  <c r="SI17" i="4"/>
  <c r="SJ17" i="4"/>
  <c r="SK17" i="4"/>
  <c r="SL17" i="4"/>
  <c r="SM17" i="4"/>
  <c r="SO17" i="4"/>
  <c r="SP17" i="4"/>
  <c r="SQ17" i="4"/>
  <c r="SR17" i="4"/>
  <c r="SS17" i="4"/>
  <c r="ST17" i="4"/>
  <c r="SV17" i="4"/>
  <c r="SW17" i="4"/>
  <c r="SX17" i="4"/>
  <c r="TL17" i="4" s="1"/>
  <c r="SY17" i="4"/>
  <c r="TM17" i="4" s="1"/>
  <c r="SZ17" i="4"/>
  <c r="TA17" i="4"/>
  <c r="TB17" i="4"/>
  <c r="TC17" i="4"/>
  <c r="TO17" i="4" s="1"/>
  <c r="TD17" i="4"/>
  <c r="TP17" i="4" s="1"/>
  <c r="TE17" i="4"/>
  <c r="TF17" i="4"/>
  <c r="TG17" i="4"/>
  <c r="TH17" i="4"/>
  <c r="TS17" i="4" s="1"/>
  <c r="TI17" i="4"/>
  <c r="TT17" i="4" s="1"/>
  <c r="TJ17" i="4"/>
  <c r="CQ12" i="4"/>
  <c r="CR12" i="4"/>
  <c r="CS12" i="4"/>
  <c r="CT12" i="4"/>
  <c r="CU12" i="4"/>
  <c r="CV12" i="4"/>
  <c r="CX12" i="4"/>
  <c r="CY12" i="4"/>
  <c r="CZ12" i="4"/>
  <c r="SH12" i="4"/>
  <c r="SI12" i="4"/>
  <c r="SJ12" i="4"/>
  <c r="SK12" i="4"/>
  <c r="SL12" i="4"/>
  <c r="SM12" i="4"/>
  <c r="SO12" i="4"/>
  <c r="SP12" i="4"/>
  <c r="SQ12" i="4"/>
  <c r="SR12" i="4"/>
  <c r="SS12" i="4"/>
  <c r="ST12" i="4"/>
  <c r="SV12" i="4"/>
  <c r="SW12" i="4"/>
  <c r="SX12" i="4"/>
  <c r="TL12" i="4" s="1"/>
  <c r="SY12" i="4"/>
  <c r="TM12" i="4" s="1"/>
  <c r="SZ12" i="4"/>
  <c r="TA12" i="4"/>
  <c r="TB12" i="4"/>
  <c r="TC12" i="4"/>
  <c r="TD12" i="4"/>
  <c r="TP12" i="4" s="1"/>
  <c r="TE12" i="4"/>
  <c r="TF12" i="4"/>
  <c r="TG12" i="4"/>
  <c r="TH12" i="4"/>
  <c r="TS12" i="4" s="1"/>
  <c r="TI12" i="4"/>
  <c r="TT12" i="4" s="1"/>
  <c r="TJ12" i="4"/>
  <c r="CQ32" i="4"/>
  <c r="CR32" i="4"/>
  <c r="CS32" i="4"/>
  <c r="CT32" i="4"/>
  <c r="CU32" i="4"/>
  <c r="CV32" i="4"/>
  <c r="CX32" i="4"/>
  <c r="CY32" i="4"/>
  <c r="CZ32" i="4"/>
  <c r="SH32" i="4"/>
  <c r="SI32" i="4"/>
  <c r="SJ32" i="4"/>
  <c r="SK32" i="4"/>
  <c r="SL32" i="4"/>
  <c r="SM32" i="4"/>
  <c r="SO32" i="4"/>
  <c r="SP32" i="4"/>
  <c r="SQ32" i="4"/>
  <c r="SR32" i="4"/>
  <c r="SS32" i="4"/>
  <c r="ST32" i="4"/>
  <c r="SV32" i="4"/>
  <c r="SW32" i="4"/>
  <c r="SX32" i="4"/>
  <c r="TL32" i="4" s="1"/>
  <c r="SY32" i="4"/>
  <c r="TM32" i="4" s="1"/>
  <c r="SZ32" i="4"/>
  <c r="TA32" i="4"/>
  <c r="TB32" i="4"/>
  <c r="TC32" i="4"/>
  <c r="TO32" i="4" s="1"/>
  <c r="TD32" i="4"/>
  <c r="TP32" i="4" s="1"/>
  <c r="TE32" i="4"/>
  <c r="TF32" i="4"/>
  <c r="TG32" i="4"/>
  <c r="TH32" i="4"/>
  <c r="TS32" i="4" s="1"/>
  <c r="TI32" i="4"/>
  <c r="TT32" i="4" s="1"/>
  <c r="TJ32" i="4"/>
  <c r="CQ9" i="4"/>
  <c r="CR9" i="4"/>
  <c r="CS9" i="4"/>
  <c r="CT9" i="4"/>
  <c r="CU9" i="4"/>
  <c r="CV9" i="4"/>
  <c r="CX9" i="4"/>
  <c r="CY9" i="4"/>
  <c r="CZ9" i="4"/>
  <c r="SH9" i="4"/>
  <c r="SI9" i="4"/>
  <c r="SJ9" i="4"/>
  <c r="SK9" i="4"/>
  <c r="SL9" i="4"/>
  <c r="SM9" i="4"/>
  <c r="SO9" i="4"/>
  <c r="SP9" i="4"/>
  <c r="SQ9" i="4"/>
  <c r="SR9" i="4"/>
  <c r="SS9" i="4"/>
  <c r="ST9" i="4"/>
  <c r="SV9" i="4"/>
  <c r="SW9" i="4"/>
  <c r="SX9" i="4"/>
  <c r="TL9" i="4" s="1"/>
  <c r="SY9" i="4"/>
  <c r="TM9" i="4" s="1"/>
  <c r="SZ9" i="4"/>
  <c r="TA9" i="4"/>
  <c r="TB9" i="4"/>
  <c r="TC9" i="4"/>
  <c r="TO9" i="4" s="1"/>
  <c r="TD9" i="4"/>
  <c r="TP9" i="4" s="1"/>
  <c r="TE9" i="4"/>
  <c r="TF9" i="4"/>
  <c r="TG9" i="4"/>
  <c r="TH9" i="4"/>
  <c r="TS9" i="4" s="1"/>
  <c r="TI9" i="4"/>
  <c r="TT9" i="4" s="1"/>
  <c r="TJ9" i="4"/>
  <c r="H6" i="27" l="1"/>
  <c r="H9" i="27"/>
  <c r="H5" i="27"/>
  <c r="H7" i="27"/>
  <c r="H10" i="27"/>
  <c r="QF19" i="21"/>
  <c r="QF16" i="21"/>
  <c r="QF6" i="21"/>
  <c r="QF5" i="21"/>
  <c r="H18" i="19"/>
  <c r="QF6" i="19"/>
  <c r="QF25" i="19"/>
  <c r="QF18" i="19"/>
  <c r="QF30" i="19"/>
  <c r="QF10" i="19"/>
  <c r="QF6" i="27"/>
  <c r="QF9" i="27"/>
  <c r="QF5" i="27"/>
  <c r="QF7" i="27"/>
  <c r="QF10" i="27"/>
  <c r="QF21" i="27"/>
  <c r="QF23" i="26"/>
  <c r="DE12" i="26"/>
  <c r="DE9" i="26"/>
  <c r="QF10" i="26"/>
  <c r="QF12" i="26"/>
  <c r="QF9" i="26"/>
  <c r="QF11" i="26"/>
  <c r="QF7" i="26"/>
  <c r="DE11" i="26"/>
  <c r="DE10" i="26"/>
  <c r="DE23" i="26"/>
  <c r="DE7" i="26"/>
  <c r="H19" i="21"/>
  <c r="H16" i="21"/>
  <c r="H6" i="21"/>
  <c r="DE19" i="21"/>
  <c r="DE16" i="21"/>
  <c r="DE6" i="21"/>
  <c r="DE5" i="21"/>
  <c r="DE18" i="19"/>
  <c r="DE10" i="19"/>
  <c r="DE25" i="19"/>
  <c r="DE30" i="19"/>
  <c r="DE6" i="19"/>
  <c r="DE21" i="27"/>
  <c r="DE6" i="27"/>
  <c r="DE9" i="27"/>
  <c r="DE5" i="27"/>
  <c r="DE7" i="27"/>
  <c r="DE10" i="27"/>
  <c r="H10" i="19"/>
  <c r="H5" i="21"/>
  <c r="H25" i="19"/>
  <c r="H6" i="19"/>
  <c r="I19" i="21"/>
  <c r="I16" i="21"/>
  <c r="I6" i="21"/>
  <c r="I5" i="21"/>
  <c r="I18" i="19"/>
  <c r="I10" i="19"/>
  <c r="I6" i="19"/>
  <c r="I30" i="19"/>
  <c r="H30" i="19"/>
  <c r="I25" i="19"/>
  <c r="I21" i="27"/>
  <c r="H21" i="27"/>
  <c r="I6" i="27"/>
  <c r="I9" i="27"/>
  <c r="I5" i="27"/>
  <c r="I7" i="27"/>
  <c r="I10" i="27"/>
  <c r="I12" i="26"/>
  <c r="I9" i="26"/>
  <c r="H11" i="26"/>
  <c r="H10" i="26"/>
  <c r="H23" i="26"/>
  <c r="H7" i="26"/>
  <c r="H12" i="26"/>
  <c r="H9" i="26"/>
  <c r="I11" i="26"/>
  <c r="I10" i="26"/>
  <c r="I23" i="26"/>
  <c r="I7" i="26"/>
  <c r="H33" i="22"/>
  <c r="H23" i="22"/>
  <c r="H4" i="22"/>
  <c r="H20" i="22"/>
  <c r="I13" i="22"/>
  <c r="I15" i="22"/>
  <c r="I26" i="22"/>
  <c r="I11" i="22"/>
  <c r="I7" i="22"/>
  <c r="I10" i="22"/>
  <c r="I34" i="22"/>
  <c r="H13" i="22"/>
  <c r="H15" i="22"/>
  <c r="H26" i="22"/>
  <c r="H11" i="22"/>
  <c r="H7" i="22"/>
  <c r="H10" i="22"/>
  <c r="H34" i="22"/>
  <c r="I33" i="22"/>
  <c r="I23" i="22"/>
  <c r="I4" i="22"/>
  <c r="I20" i="22"/>
  <c r="I9" i="4"/>
  <c r="I6" i="4"/>
  <c r="I20" i="4"/>
  <c r="H17" i="4"/>
  <c r="H11" i="4"/>
  <c r="H6" i="4"/>
  <c r="H8" i="4"/>
  <c r="H4" i="4"/>
  <c r="H28" i="4"/>
  <c r="H35" i="4"/>
  <c r="H10" i="4"/>
  <c r="H20" i="4"/>
  <c r="I17" i="4"/>
  <c r="I4" i="4"/>
  <c r="I12" i="4"/>
  <c r="I11" i="4"/>
  <c r="I35" i="4"/>
  <c r="H9" i="4"/>
  <c r="H32" i="4"/>
  <c r="I32" i="4"/>
  <c r="I8" i="4"/>
  <c r="I28" i="4"/>
  <c r="I10" i="4"/>
  <c r="H12" i="4"/>
  <c r="CW7" i="22"/>
  <c r="DA7" i="22" s="1"/>
  <c r="P23" i="22"/>
  <c r="Q23" i="22" s="1"/>
  <c r="P15" i="22"/>
  <c r="Q15" i="22" s="1"/>
  <c r="P34" i="22"/>
  <c r="Q34" i="22" s="1"/>
  <c r="P7" i="22"/>
  <c r="Q7" i="22" s="1"/>
  <c r="P11" i="22"/>
  <c r="Q11" i="22" s="1"/>
  <c r="P13" i="22"/>
  <c r="Q13" i="22" s="1"/>
  <c r="P33" i="22"/>
  <c r="Q33" i="22" s="1"/>
  <c r="P10" i="22"/>
  <c r="Q10" i="22" s="1"/>
  <c r="P26" i="22"/>
  <c r="Q26" i="22" s="1"/>
  <c r="P4" i="22"/>
  <c r="Q4" i="22" s="1"/>
  <c r="P20" i="22"/>
  <c r="Q20" i="22" s="1"/>
  <c r="CW20" i="22"/>
  <c r="DA20" i="22" s="1"/>
  <c r="QC12" i="26"/>
  <c r="CW34" i="22"/>
  <c r="DA34" i="22" s="1"/>
  <c r="CW28" i="4"/>
  <c r="DA28" i="4" s="1"/>
  <c r="CW35" i="4"/>
  <c r="DA35" i="4" s="1"/>
  <c r="RG21" i="27"/>
  <c r="RB21" i="27"/>
  <c r="QC21" i="27"/>
  <c r="QC9" i="26"/>
  <c r="RB9" i="26"/>
  <c r="CW10" i="22"/>
  <c r="DA10" i="22" s="1"/>
  <c r="CW20" i="4"/>
  <c r="DA20" i="4" s="1"/>
  <c r="SN20" i="4"/>
  <c r="SU20" i="4" s="1"/>
  <c r="CW10" i="4"/>
  <c r="DA10" i="4" s="1"/>
  <c r="RD9" i="26"/>
  <c r="DB9" i="26"/>
  <c r="RC9" i="26"/>
  <c r="P9" i="26"/>
  <c r="Q9" i="26" s="1"/>
  <c r="CW15" i="22"/>
  <c r="DA15" i="22" s="1"/>
  <c r="CW23" i="22"/>
  <c r="DA23" i="22" s="1"/>
  <c r="CW32" i="4"/>
  <c r="DA32" i="4" s="1"/>
  <c r="CW17" i="4"/>
  <c r="DA17" i="4" s="1"/>
  <c r="CW13" i="22"/>
  <c r="DA13" i="22" s="1"/>
  <c r="CW26" i="22"/>
  <c r="DA26" i="22" s="1"/>
  <c r="CW12" i="4"/>
  <c r="DA12" i="4" s="1"/>
  <c r="R21" i="27"/>
  <c r="DH21" i="27" s="1"/>
  <c r="RD21" i="27"/>
  <c r="RC21" i="27"/>
  <c r="DB21" i="27"/>
  <c r="N21" i="27"/>
  <c r="O21" i="27" s="1"/>
  <c r="P21" i="27"/>
  <c r="DG21" i="27" s="1"/>
  <c r="RH21" i="27"/>
  <c r="L21" i="27"/>
  <c r="M21" i="27" s="1"/>
  <c r="RE21" i="27"/>
  <c r="DB6" i="27"/>
  <c r="RG9" i="26"/>
  <c r="N9" i="26"/>
  <c r="O9" i="26" s="1"/>
  <c r="RH9" i="26"/>
  <c r="L9" i="26"/>
  <c r="M9" i="26" s="1"/>
  <c r="R9" i="26"/>
  <c r="RE9" i="26"/>
  <c r="RG12" i="26"/>
  <c r="RB12" i="26"/>
  <c r="RD12" i="26"/>
  <c r="RC12" i="26"/>
  <c r="QC11" i="26"/>
  <c r="DB12" i="26"/>
  <c r="N12" i="26"/>
  <c r="O12" i="26" s="1"/>
  <c r="P12" i="26"/>
  <c r="DG12" i="26" s="1"/>
  <c r="RH12" i="26"/>
  <c r="L12" i="26"/>
  <c r="M12" i="26" s="1"/>
  <c r="R12" i="26"/>
  <c r="RE12" i="26"/>
  <c r="RG30" i="19"/>
  <c r="RB30" i="19"/>
  <c r="QC30" i="19"/>
  <c r="SN20" i="22"/>
  <c r="SU20" i="22" s="1"/>
  <c r="TQ20" i="4"/>
  <c r="TU20" i="4"/>
  <c r="TN20" i="4"/>
  <c r="TS20" i="4"/>
  <c r="R20" i="4"/>
  <c r="S20" i="4" s="1"/>
  <c r="L20" i="4"/>
  <c r="P20" i="4"/>
  <c r="N20" i="4"/>
  <c r="T20" i="4"/>
  <c r="U20" i="4" s="1"/>
  <c r="K20" i="4"/>
  <c r="SN10" i="4"/>
  <c r="SU10" i="4" s="1"/>
  <c r="TQ10" i="4"/>
  <c r="SN35" i="4"/>
  <c r="SU35" i="4" s="1"/>
  <c r="TN10" i="4"/>
  <c r="TU10" i="4"/>
  <c r="R10" i="4"/>
  <c r="S10" i="4" s="1"/>
  <c r="N10" i="4"/>
  <c r="O10" i="4" s="1"/>
  <c r="L10" i="4"/>
  <c r="P10" i="4"/>
  <c r="T10" i="4"/>
  <c r="U10" i="4" s="1"/>
  <c r="K10" i="4"/>
  <c r="TN28" i="4"/>
  <c r="TQ35" i="4"/>
  <c r="TN35" i="4"/>
  <c r="TU35" i="4"/>
  <c r="T35" i="4"/>
  <c r="U35" i="4" s="1"/>
  <c r="N35" i="4"/>
  <c r="O35" i="4" s="1"/>
  <c r="L35" i="4"/>
  <c r="K35" i="4"/>
  <c r="R35" i="4"/>
  <c r="S35" i="4" s="1"/>
  <c r="P35" i="4"/>
  <c r="TQ28" i="4"/>
  <c r="SN28" i="4"/>
  <c r="SU28" i="4" s="1"/>
  <c r="RD30" i="19"/>
  <c r="RH30" i="19"/>
  <c r="R30" i="19"/>
  <c r="DH30" i="19" s="1"/>
  <c r="RC30" i="19"/>
  <c r="RE30" i="19"/>
  <c r="P30" i="19"/>
  <c r="DG30" i="19" s="1"/>
  <c r="N30" i="19"/>
  <c r="L30" i="19"/>
  <c r="DB30" i="19"/>
  <c r="TU28" i="4"/>
  <c r="TS28" i="4"/>
  <c r="R28" i="4"/>
  <c r="S28" i="4" s="1"/>
  <c r="L28" i="4"/>
  <c r="T28" i="4"/>
  <c r="U28" i="4" s="1"/>
  <c r="P28" i="4"/>
  <c r="N28" i="4"/>
  <c r="K28" i="4"/>
  <c r="T4" i="4"/>
  <c r="U4" i="4" s="1"/>
  <c r="SN34" i="22"/>
  <c r="SU34" i="22" s="1"/>
  <c r="TQ34" i="22"/>
  <c r="TN34" i="22"/>
  <c r="TU34" i="22"/>
  <c r="R34" i="22"/>
  <c r="S34" i="22" s="1"/>
  <c r="N34" i="22"/>
  <c r="O34" i="22" s="1"/>
  <c r="T34" i="22"/>
  <c r="U34" i="22" s="1"/>
  <c r="L34" i="22"/>
  <c r="K34" i="22"/>
  <c r="SN10" i="22"/>
  <c r="SU10" i="22" s="1"/>
  <c r="TN20" i="22"/>
  <c r="TU20" i="22"/>
  <c r="R20" i="22"/>
  <c r="S20" i="22" s="1"/>
  <c r="TQ20" i="22"/>
  <c r="N20" i="22"/>
  <c r="O20" i="22" s="1"/>
  <c r="T20" i="22"/>
  <c r="U20" i="22" s="1"/>
  <c r="L20" i="22"/>
  <c r="K20" i="22"/>
  <c r="TN10" i="22"/>
  <c r="TU10" i="22"/>
  <c r="R10" i="22"/>
  <c r="S10" i="22" s="1"/>
  <c r="TQ10" i="22"/>
  <c r="N10" i="22"/>
  <c r="O10" i="22" s="1"/>
  <c r="L10" i="22"/>
  <c r="K10" i="22"/>
  <c r="T10" i="22"/>
  <c r="U10" i="22" s="1"/>
  <c r="T13" i="22"/>
  <c r="U13" i="22" s="1"/>
  <c r="T23" i="22"/>
  <c r="U23" i="22" s="1"/>
  <c r="T11" i="22"/>
  <c r="U11" i="22" s="1"/>
  <c r="T15" i="22"/>
  <c r="U15" i="22" s="1"/>
  <c r="T26" i="22"/>
  <c r="U26" i="22" s="1"/>
  <c r="T4" i="22"/>
  <c r="U4" i="22" s="1"/>
  <c r="T33" i="22"/>
  <c r="U33" i="22" s="1"/>
  <c r="T7" i="22"/>
  <c r="U7" i="22" s="1"/>
  <c r="T12" i="4"/>
  <c r="U12" i="4" s="1"/>
  <c r="T11" i="4"/>
  <c r="U11" i="4" s="1"/>
  <c r="T32" i="4"/>
  <c r="U32" i="4" s="1"/>
  <c r="T6" i="4"/>
  <c r="U6" i="4" s="1"/>
  <c r="T8" i="4"/>
  <c r="U8" i="4" s="1"/>
  <c r="T17" i="4"/>
  <c r="U17" i="4" s="1"/>
  <c r="T9" i="4"/>
  <c r="U9" i="4" s="1"/>
  <c r="R25" i="19"/>
  <c r="DH25" i="19" s="1"/>
  <c r="RB25" i="19"/>
  <c r="QC25" i="19"/>
  <c r="RD25" i="19"/>
  <c r="RC25" i="19"/>
  <c r="P25" i="19"/>
  <c r="Q25" i="19" s="1"/>
  <c r="RG25" i="19"/>
  <c r="DB25" i="19"/>
  <c r="N25" i="19"/>
  <c r="RH25" i="19"/>
  <c r="L25" i="19"/>
  <c r="M25" i="19" s="1"/>
  <c r="RE25" i="19"/>
  <c r="RG10" i="19"/>
  <c r="P5" i="21"/>
  <c r="Q5" i="21" s="1"/>
  <c r="DB18" i="19"/>
  <c r="RD6" i="19"/>
  <c r="DB6" i="19"/>
  <c r="N10" i="27"/>
  <c r="O10" i="27" s="1"/>
  <c r="RG7" i="26"/>
  <c r="RB7" i="26"/>
  <c r="SN4" i="22"/>
  <c r="SU4" i="22" s="1"/>
  <c r="SN23" i="22"/>
  <c r="SU23" i="22" s="1"/>
  <c r="N4" i="22"/>
  <c r="O4" i="22" s="1"/>
  <c r="QC19" i="21"/>
  <c r="R10" i="19"/>
  <c r="S10" i="19" s="1"/>
  <c r="RE10" i="19"/>
  <c r="RB10" i="19"/>
  <c r="P18" i="19"/>
  <c r="Q18" i="19" s="1"/>
  <c r="RG6" i="19"/>
  <c r="RG6" i="27"/>
  <c r="RB6" i="27"/>
  <c r="RD10" i="27"/>
  <c r="RG23" i="26"/>
  <c r="RE23" i="26"/>
  <c r="RB23" i="26"/>
  <c r="P10" i="26"/>
  <c r="Q10" i="26" s="1"/>
  <c r="DB11" i="26"/>
  <c r="DB7" i="26"/>
  <c r="QC10" i="26"/>
  <c r="P11" i="26"/>
  <c r="Q11" i="26" s="1"/>
  <c r="RD11" i="26"/>
  <c r="SN7" i="22"/>
  <c r="SU7" i="22" s="1"/>
  <c r="CW8" i="4"/>
  <c r="DA8" i="4" s="1"/>
  <c r="TQ23" i="22"/>
  <c r="SN11" i="22"/>
  <c r="SU11" i="22" s="1"/>
  <c r="SN17" i="4"/>
  <c r="SU17" i="4" s="1"/>
  <c r="SN9" i="4"/>
  <c r="SU9" i="4" s="1"/>
  <c r="P9" i="4"/>
  <c r="Q9" i="4" s="1"/>
  <c r="P6" i="4"/>
  <c r="DC6" i="4" s="1"/>
  <c r="SN11" i="4"/>
  <c r="SU11" i="4" s="1"/>
  <c r="CW4" i="4"/>
  <c r="DA4" i="4" s="1"/>
  <c r="P4" i="4"/>
  <c r="DC4" i="4" s="1"/>
  <c r="P12" i="4"/>
  <c r="DC12" i="4" s="1"/>
  <c r="P11" i="4"/>
  <c r="DC11" i="4" s="1"/>
  <c r="P8" i="4"/>
  <c r="Q8" i="4" s="1"/>
  <c r="SN32" i="4"/>
  <c r="SU32" i="4" s="1"/>
  <c r="SN4" i="4"/>
  <c r="SU4" i="4" s="1"/>
  <c r="P32" i="4"/>
  <c r="DC32" i="4" s="1"/>
  <c r="TN8" i="4"/>
  <c r="SN12" i="4"/>
  <c r="SU12" i="4" s="1"/>
  <c r="SN8" i="4"/>
  <c r="SU8" i="4" s="1"/>
  <c r="P17" i="4"/>
  <c r="SN6" i="4"/>
  <c r="SU6" i="4" s="1"/>
  <c r="P19" i="21"/>
  <c r="DG19" i="21" s="1"/>
  <c r="DB6" i="21"/>
  <c r="R16" i="21"/>
  <c r="S16" i="21" s="1"/>
  <c r="L5" i="21"/>
  <c r="M5" i="21" s="1"/>
  <c r="RB16" i="21"/>
  <c r="RG6" i="21"/>
  <c r="P16" i="21"/>
  <c r="Q16" i="21" s="1"/>
  <c r="RD16" i="21"/>
  <c r="P6" i="21"/>
  <c r="Q6" i="21" s="1"/>
  <c r="RG16" i="21"/>
  <c r="R5" i="21"/>
  <c r="S5" i="21" s="1"/>
  <c r="RD19" i="21"/>
  <c r="RH16" i="21"/>
  <c r="DB19" i="21"/>
  <c r="RH6" i="21"/>
  <c r="R19" i="21"/>
  <c r="S19" i="21" s="1"/>
  <c r="RC16" i="21"/>
  <c r="RC19" i="21"/>
  <c r="RG19" i="21"/>
  <c r="RB19" i="21"/>
  <c r="P10" i="19"/>
  <c r="Q10" i="19" s="1"/>
  <c r="DB10" i="19"/>
  <c r="L6" i="19"/>
  <c r="M6" i="19" s="1"/>
  <c r="RD18" i="19"/>
  <c r="RG18" i="19"/>
  <c r="RH6" i="19"/>
  <c r="RH10" i="19"/>
  <c r="RD10" i="19"/>
  <c r="P6" i="19"/>
  <c r="DG6" i="19" s="1"/>
  <c r="N6" i="19"/>
  <c r="O6" i="19" s="1"/>
  <c r="R18" i="19"/>
  <c r="DH18" i="19" s="1"/>
  <c r="L18" i="19"/>
  <c r="M18" i="19" s="1"/>
  <c r="RG10" i="27"/>
  <c r="RB10" i="27"/>
  <c r="DB9" i="27"/>
  <c r="QC6" i="27"/>
  <c r="DB7" i="27"/>
  <c r="P9" i="27"/>
  <c r="Q9" i="27" s="1"/>
  <c r="P6" i="27"/>
  <c r="Q6" i="27" s="1"/>
  <c r="RC5" i="27"/>
  <c r="RH7" i="27"/>
  <c r="P7" i="27"/>
  <c r="DG7" i="27" s="1"/>
  <c r="L5" i="27"/>
  <c r="M5" i="27" s="1"/>
  <c r="RG7" i="27"/>
  <c r="R10" i="27"/>
  <c r="S10" i="27" s="1"/>
  <c r="RD9" i="27"/>
  <c r="P5" i="27"/>
  <c r="Q5" i="27" s="1"/>
  <c r="L10" i="27"/>
  <c r="M10" i="27" s="1"/>
  <c r="RH10" i="27"/>
  <c r="RG9" i="27"/>
  <c r="RB9" i="27"/>
  <c r="QC9" i="27"/>
  <c r="RH5" i="27"/>
  <c r="RC7" i="27"/>
  <c r="RD6" i="27"/>
  <c r="RC6" i="27"/>
  <c r="RD5" i="27"/>
  <c r="RE10" i="27"/>
  <c r="RG5" i="27"/>
  <c r="RB5" i="27"/>
  <c r="DB10" i="27"/>
  <c r="P10" i="27"/>
  <c r="DG10" i="27" s="1"/>
  <c r="RD7" i="26"/>
  <c r="P7" i="26"/>
  <c r="DG7" i="26" s="1"/>
  <c r="RC23" i="26"/>
  <c r="RD10" i="26"/>
  <c r="RH11" i="26"/>
  <c r="RG10" i="26"/>
  <c r="RB10" i="26"/>
  <c r="R10" i="26"/>
  <c r="DH10" i="26" s="1"/>
  <c r="RC10" i="26"/>
  <c r="RH10" i="26"/>
  <c r="R11" i="26"/>
  <c r="DH11" i="26" s="1"/>
  <c r="P23" i="26"/>
  <c r="Q23" i="26" s="1"/>
  <c r="RE11" i="26"/>
  <c r="RC11" i="26"/>
  <c r="RH23" i="26"/>
  <c r="RG11" i="26"/>
  <c r="RB11" i="26"/>
  <c r="RE10" i="26"/>
  <c r="RD23" i="26"/>
  <c r="SN33" i="22"/>
  <c r="SU33" i="22" s="1"/>
  <c r="TQ13" i="22"/>
  <c r="SN13" i="22"/>
  <c r="SU13" i="22" s="1"/>
  <c r="SN15" i="22"/>
  <c r="SU15" i="22" s="1"/>
  <c r="CW11" i="22"/>
  <c r="DA11" i="22" s="1"/>
  <c r="TN11" i="22"/>
  <c r="SN26" i="22"/>
  <c r="SU26" i="22" s="1"/>
  <c r="TU15" i="22"/>
  <c r="TQ33" i="22"/>
  <c r="TU4" i="22"/>
  <c r="TQ15" i="22"/>
  <c r="TU11" i="22"/>
  <c r="TN23" i="22"/>
  <c r="CW33" i="22"/>
  <c r="DA33" i="22" s="1"/>
  <c r="TU33" i="22"/>
  <c r="TU7" i="22"/>
  <c r="TN26" i="22"/>
  <c r="TN15" i="22"/>
  <c r="TQ26" i="22"/>
  <c r="N11" i="22"/>
  <c r="TU23" i="22"/>
  <c r="L23" i="22"/>
  <c r="K15" i="22"/>
  <c r="TQ32" i="4"/>
  <c r="TN32" i="4"/>
  <c r="CW9" i="4"/>
  <c r="DA9" i="4" s="1"/>
  <c r="TN17" i="4"/>
  <c r="TQ12" i="4"/>
  <c r="TQ9" i="4"/>
  <c r="CW6" i="4"/>
  <c r="DA6" i="4" s="1"/>
  <c r="TN12" i="4"/>
  <c r="TU11" i="4"/>
  <c r="TQ6" i="4"/>
  <c r="TO12" i="4"/>
  <c r="TU32" i="4"/>
  <c r="TQ17" i="4"/>
  <c r="TQ11" i="4"/>
  <c r="TU6" i="4"/>
  <c r="TU8" i="4"/>
  <c r="TU4" i="4"/>
  <c r="TQ4" i="4"/>
  <c r="TN11" i="4"/>
  <c r="TN9" i="4"/>
  <c r="TN6" i="4"/>
  <c r="TN4" i="4"/>
  <c r="TU17" i="4"/>
  <c r="N11" i="4"/>
  <c r="TQ8" i="4"/>
  <c r="L8" i="4"/>
  <c r="TU9" i="4"/>
  <c r="L11" i="4"/>
  <c r="K8" i="4"/>
  <c r="R32" i="4"/>
  <c r="S32" i="4" s="1"/>
  <c r="L9" i="4"/>
  <c r="N4" i="4"/>
  <c r="K32" i="4"/>
  <c r="R8" i="4"/>
  <c r="S8" i="4" s="1"/>
  <c r="L32" i="4"/>
  <c r="N12" i="4"/>
  <c r="R4" i="4"/>
  <c r="S4" i="4" s="1"/>
  <c r="R9" i="4"/>
  <c r="S9" i="4" s="1"/>
  <c r="N32" i="4"/>
  <c r="K11" i="4"/>
  <c r="N9" i="4"/>
  <c r="RH19" i="21"/>
  <c r="N19" i="21"/>
  <c r="O19" i="21" s="1"/>
  <c r="RE19" i="21"/>
  <c r="QC5" i="21"/>
  <c r="DB5" i="21"/>
  <c r="L19" i="21"/>
  <c r="QC16" i="21"/>
  <c r="RD5" i="21"/>
  <c r="RC5" i="21"/>
  <c r="DB16" i="21"/>
  <c r="RG5" i="21"/>
  <c r="RH5" i="21"/>
  <c r="RB5" i="21"/>
  <c r="RE5" i="21"/>
  <c r="L16" i="21"/>
  <c r="N16" i="21"/>
  <c r="O16" i="21" s="1"/>
  <c r="R6" i="21"/>
  <c r="RB6" i="21"/>
  <c r="RE6" i="21"/>
  <c r="N5" i="21"/>
  <c r="O5" i="21" s="1"/>
  <c r="RD6" i="21"/>
  <c r="RE16" i="21"/>
  <c r="RC6" i="21"/>
  <c r="N6" i="21"/>
  <c r="O6" i="21" s="1"/>
  <c r="L6" i="21"/>
  <c r="QC6" i="21"/>
  <c r="RE18" i="19"/>
  <c r="RH18" i="19"/>
  <c r="RC18" i="19"/>
  <c r="QC18" i="19"/>
  <c r="RB18" i="19"/>
  <c r="N18" i="19"/>
  <c r="N10" i="19"/>
  <c r="L10" i="19"/>
  <c r="QC6" i="19"/>
  <c r="RC6" i="19"/>
  <c r="RB6" i="19"/>
  <c r="RE6" i="19"/>
  <c r="R6" i="19"/>
  <c r="RC10" i="19"/>
  <c r="QC10" i="19"/>
  <c r="L9" i="27"/>
  <c r="N9" i="27"/>
  <c r="R6" i="27"/>
  <c r="R7" i="27"/>
  <c r="RH9" i="27"/>
  <c r="RH6" i="27"/>
  <c r="RE9" i="27"/>
  <c r="R9" i="27"/>
  <c r="L6" i="27"/>
  <c r="N6" i="27"/>
  <c r="RB7" i="27"/>
  <c r="RE7" i="27"/>
  <c r="RC9" i="27"/>
  <c r="RD7" i="27"/>
  <c r="RE6" i="27"/>
  <c r="DB5" i="27"/>
  <c r="QC5" i="27"/>
  <c r="R5" i="27"/>
  <c r="N7" i="27"/>
  <c r="RC10" i="27"/>
  <c r="QC10" i="27"/>
  <c r="RE5" i="27"/>
  <c r="L7" i="27"/>
  <c r="N5" i="27"/>
  <c r="O5" i="27" s="1"/>
  <c r="QC7" i="27"/>
  <c r="QC7" i="26"/>
  <c r="QC23" i="26"/>
  <c r="RH7" i="26"/>
  <c r="L23" i="26"/>
  <c r="R7" i="26"/>
  <c r="L11" i="26"/>
  <c r="L10" i="26"/>
  <c r="R23" i="26"/>
  <c r="RC7" i="26"/>
  <c r="DB10" i="26"/>
  <c r="N7" i="26"/>
  <c r="O7" i="26" s="1"/>
  <c r="N11" i="26"/>
  <c r="O11" i="26" s="1"/>
  <c r="DB23" i="26"/>
  <c r="RE7" i="26"/>
  <c r="L7" i="26"/>
  <c r="N10" i="26"/>
  <c r="N23" i="26"/>
  <c r="O23" i="26" s="1"/>
  <c r="R33" i="22"/>
  <c r="S33" i="22" s="1"/>
  <c r="K13" i="22"/>
  <c r="L15" i="22"/>
  <c r="TN33" i="22"/>
  <c r="L33" i="22"/>
  <c r="N33" i="22"/>
  <c r="R13" i="22"/>
  <c r="S13" i="22" s="1"/>
  <c r="TU13" i="22"/>
  <c r="K26" i="22"/>
  <c r="TN13" i="22"/>
  <c r="TU26" i="22"/>
  <c r="N15" i="22"/>
  <c r="L13" i="22"/>
  <c r="R15" i="22"/>
  <c r="S15" i="22" s="1"/>
  <c r="L26" i="22"/>
  <c r="R11" i="22"/>
  <c r="S11" i="22" s="1"/>
  <c r="K33" i="22"/>
  <c r="N13" i="22"/>
  <c r="N26" i="22"/>
  <c r="R26" i="22"/>
  <c r="S26" i="22" s="1"/>
  <c r="K7" i="22"/>
  <c r="R7" i="22"/>
  <c r="S7" i="22" s="1"/>
  <c r="K23" i="22"/>
  <c r="R23" i="22"/>
  <c r="S23" i="22" s="1"/>
  <c r="TQ4" i="22"/>
  <c r="L7" i="22"/>
  <c r="L11" i="22"/>
  <c r="N23" i="22"/>
  <c r="K11" i="22"/>
  <c r="TQ11" i="22"/>
  <c r="TQ7" i="22"/>
  <c r="R4" i="22"/>
  <c r="S4" i="22" s="1"/>
  <c r="N7" i="22"/>
  <c r="TN4" i="22"/>
  <c r="TN7" i="22"/>
  <c r="CW4" i="22"/>
  <c r="DA4" i="22" s="1"/>
  <c r="L4" i="22"/>
  <c r="K4" i="22"/>
  <c r="K9" i="4"/>
  <c r="R12" i="4"/>
  <c r="S12" i="4" s="1"/>
  <c r="TU12" i="4"/>
  <c r="L12" i="4"/>
  <c r="N6" i="4"/>
  <c r="L4" i="4"/>
  <c r="K12" i="4"/>
  <c r="N17" i="4"/>
  <c r="TO8" i="4"/>
  <c r="K4" i="4"/>
  <c r="R6" i="4"/>
  <c r="S6" i="4" s="1"/>
  <c r="L6" i="4"/>
  <c r="R17" i="4"/>
  <c r="S17" i="4" s="1"/>
  <c r="L17" i="4"/>
  <c r="CW11" i="4"/>
  <c r="DA11" i="4" s="1"/>
  <c r="K6" i="4"/>
  <c r="N8" i="4"/>
  <c r="K17" i="4"/>
  <c r="R11" i="4"/>
  <c r="S11" i="4" s="1"/>
  <c r="DF30" i="19" l="1"/>
  <c r="O30" i="19"/>
  <c r="O25" i="19"/>
  <c r="O18" i="19"/>
  <c r="O10" i="19"/>
  <c r="O7" i="27"/>
  <c r="O6" i="27"/>
  <c r="O9" i="27"/>
  <c r="O10" i="26"/>
  <c r="RI16" i="21"/>
  <c r="RI10" i="27"/>
  <c r="RI18" i="19"/>
  <c r="RI21" i="27"/>
  <c r="RI5" i="27"/>
  <c r="RI11" i="26"/>
  <c r="RI10" i="26"/>
  <c r="RI12" i="26"/>
  <c r="RI9" i="26"/>
  <c r="RI5" i="21"/>
  <c r="RI19" i="21"/>
  <c r="RI6" i="21"/>
  <c r="RI6" i="19"/>
  <c r="RI10" i="19"/>
  <c r="RI25" i="19"/>
  <c r="RI30" i="19"/>
  <c r="RI9" i="27"/>
  <c r="RI6" i="27"/>
  <c r="RI7" i="27"/>
  <c r="RI7" i="26"/>
  <c r="RI23" i="26"/>
  <c r="J15" i="22"/>
  <c r="J23" i="22"/>
  <c r="J11" i="22"/>
  <c r="DC23" i="22"/>
  <c r="J33" i="22"/>
  <c r="J26" i="22"/>
  <c r="J13" i="22"/>
  <c r="J8" i="4"/>
  <c r="J12" i="4"/>
  <c r="J11" i="4"/>
  <c r="J9" i="4"/>
  <c r="J35" i="4"/>
  <c r="DC11" i="22"/>
  <c r="DC13" i="22"/>
  <c r="DC26" i="22"/>
  <c r="DC7" i="22"/>
  <c r="DC4" i="22"/>
  <c r="DC15" i="22"/>
  <c r="DC33" i="22"/>
  <c r="M23" i="22"/>
  <c r="M10" i="22"/>
  <c r="M20" i="22"/>
  <c r="M32" i="4"/>
  <c r="M20" i="4"/>
  <c r="M8" i="4"/>
  <c r="M35" i="4"/>
  <c r="M11" i="4"/>
  <c r="M10" i="4"/>
  <c r="M9" i="4"/>
  <c r="M28" i="4"/>
  <c r="DH5" i="21"/>
  <c r="RF25" i="19"/>
  <c r="S30" i="19"/>
  <c r="DF10" i="27"/>
  <c r="S21" i="27"/>
  <c r="DF9" i="26"/>
  <c r="K9" i="26"/>
  <c r="DG9" i="26"/>
  <c r="Q7" i="26"/>
  <c r="RF9" i="26"/>
  <c r="DF21" i="27"/>
  <c r="T21" i="27" s="1"/>
  <c r="K21" i="27"/>
  <c r="RF21" i="27"/>
  <c r="DF12" i="26"/>
  <c r="TR10" i="4"/>
  <c r="TV10" i="4" s="1"/>
  <c r="Q21" i="27"/>
  <c r="DH9" i="26"/>
  <c r="S9" i="26"/>
  <c r="RF12" i="26"/>
  <c r="Q12" i="26"/>
  <c r="K12" i="26"/>
  <c r="DH12" i="26"/>
  <c r="S12" i="26"/>
  <c r="RF30" i="19"/>
  <c r="S25" i="19"/>
  <c r="DB26" i="22"/>
  <c r="TR20" i="22"/>
  <c r="TV20" i="22" s="1"/>
  <c r="DB34" i="22"/>
  <c r="TR34" i="22"/>
  <c r="TV34" i="22" s="1"/>
  <c r="TR20" i="4"/>
  <c r="TV20" i="4" s="1"/>
  <c r="O20" i="4"/>
  <c r="DB20" i="4"/>
  <c r="DC20" i="4"/>
  <c r="Q20" i="4"/>
  <c r="DB35" i="4"/>
  <c r="TR28" i="4"/>
  <c r="TV28" i="4" s="1"/>
  <c r="TR35" i="4"/>
  <c r="TV35" i="4" s="1"/>
  <c r="J10" i="4"/>
  <c r="Q10" i="4"/>
  <c r="DC10" i="4"/>
  <c r="DB10" i="4"/>
  <c r="Q35" i="4"/>
  <c r="DC35" i="4"/>
  <c r="DB17" i="4"/>
  <c r="Q30" i="19"/>
  <c r="T30" i="19"/>
  <c r="U30" i="19" s="1"/>
  <c r="M30" i="19"/>
  <c r="K30" i="19"/>
  <c r="K25" i="19"/>
  <c r="J28" i="4"/>
  <c r="DB28" i="4"/>
  <c r="O28" i="4"/>
  <c r="DC28" i="4"/>
  <c r="Q28" i="4"/>
  <c r="DB32" i="4"/>
  <c r="V32" i="4" s="1"/>
  <c r="J34" i="22"/>
  <c r="DC34" i="22"/>
  <c r="M34" i="22"/>
  <c r="J20" i="22"/>
  <c r="DC20" i="22"/>
  <c r="DB20" i="22"/>
  <c r="TR10" i="22"/>
  <c r="TV10" i="22" s="1"/>
  <c r="DB10" i="22"/>
  <c r="DC10" i="22"/>
  <c r="DG25" i="19"/>
  <c r="DF6" i="19"/>
  <c r="DF25" i="19"/>
  <c r="DB12" i="4"/>
  <c r="V12" i="4" s="1"/>
  <c r="X12" i="4" s="1"/>
  <c r="DB6" i="4"/>
  <c r="V6" i="4" s="1"/>
  <c r="TR8" i="4"/>
  <c r="TV8" i="4" s="1"/>
  <c r="DG10" i="19"/>
  <c r="DG6" i="21"/>
  <c r="DH16" i="21"/>
  <c r="Q6" i="19"/>
  <c r="S18" i="19"/>
  <c r="DB23" i="22"/>
  <c r="DB4" i="4"/>
  <c r="V4" i="4" s="1"/>
  <c r="X4" i="4" s="1"/>
  <c r="DC9" i="4"/>
  <c r="DG5" i="21"/>
  <c r="RF19" i="21"/>
  <c r="Q19" i="21"/>
  <c r="DG16" i="21"/>
  <c r="DH10" i="19"/>
  <c r="Q7" i="27"/>
  <c r="S10" i="26"/>
  <c r="DB33" i="22"/>
  <c r="DB4" i="22"/>
  <c r="DB7" i="22"/>
  <c r="DB13" i="22"/>
  <c r="DB15" i="22"/>
  <c r="TR13" i="22"/>
  <c r="TV13" i="22" s="1"/>
  <c r="DB11" i="22"/>
  <c r="TR23" i="22"/>
  <c r="TV23" i="22" s="1"/>
  <c r="DB11" i="4"/>
  <c r="DB8" i="4"/>
  <c r="TR9" i="4"/>
  <c r="TV9" i="4" s="1"/>
  <c r="TR12" i="4"/>
  <c r="TV12" i="4" s="1"/>
  <c r="DB9" i="4"/>
  <c r="DG18" i="19"/>
  <c r="DG10" i="26"/>
  <c r="RF11" i="26"/>
  <c r="RF10" i="26"/>
  <c r="DG11" i="26"/>
  <c r="K11" i="26"/>
  <c r="O23" i="22"/>
  <c r="O33" i="22"/>
  <c r="O26" i="22"/>
  <c r="TR15" i="22"/>
  <c r="TV15" i="22" s="1"/>
  <c r="O11" i="22"/>
  <c r="O15" i="22"/>
  <c r="O7" i="22"/>
  <c r="O13" i="22"/>
  <c r="TR32" i="4"/>
  <c r="TV32" i="4" s="1"/>
  <c r="Q12" i="4"/>
  <c r="Q6" i="4"/>
  <c r="Q4" i="4"/>
  <c r="TR6" i="4"/>
  <c r="TV6" i="4" s="1"/>
  <c r="Q32" i="4"/>
  <c r="TR11" i="4"/>
  <c r="TV11" i="4" s="1"/>
  <c r="Q11" i="4"/>
  <c r="TR17" i="4"/>
  <c r="TV17" i="4" s="1"/>
  <c r="DC8" i="4"/>
  <c r="O9" i="4"/>
  <c r="O6" i="4"/>
  <c r="DC17" i="4"/>
  <c r="Q17" i="4"/>
  <c r="O4" i="4"/>
  <c r="O11" i="4"/>
  <c r="O32" i="4"/>
  <c r="O12" i="4"/>
  <c r="O8" i="4"/>
  <c r="O17" i="4"/>
  <c r="RF16" i="21"/>
  <c r="K19" i="21"/>
  <c r="K16" i="21"/>
  <c r="DH19" i="21"/>
  <c r="K6" i="21"/>
  <c r="K18" i="19"/>
  <c r="K10" i="19"/>
  <c r="K6" i="19"/>
  <c r="DG9" i="27"/>
  <c r="RF6" i="27"/>
  <c r="DH10" i="27"/>
  <c r="DG5" i="27"/>
  <c r="DG6" i="27"/>
  <c r="RF5" i="27"/>
  <c r="RF7" i="27"/>
  <c r="Q10" i="27"/>
  <c r="K6" i="27"/>
  <c r="K7" i="27"/>
  <c r="K10" i="27"/>
  <c r="DG23" i="26"/>
  <c r="S11" i="26"/>
  <c r="K10" i="26"/>
  <c r="RF23" i="26"/>
  <c r="TR11" i="22"/>
  <c r="TV11" i="22" s="1"/>
  <c r="TR4" i="22"/>
  <c r="TV4" i="22" s="1"/>
  <c r="TR33" i="22"/>
  <c r="TV33" i="22" s="1"/>
  <c r="TR26" i="22"/>
  <c r="TV26" i="22" s="1"/>
  <c r="TR7" i="22"/>
  <c r="TV7" i="22" s="1"/>
  <c r="J7" i="22"/>
  <c r="J17" i="4"/>
  <c r="J6" i="4"/>
  <c r="TR4" i="4"/>
  <c r="TV4" i="4" s="1"/>
  <c r="DF6" i="21"/>
  <c r="DF5" i="21"/>
  <c r="DH6" i="21"/>
  <c r="S6" i="21"/>
  <c r="DF16" i="21"/>
  <c r="K5" i="21"/>
  <c r="DF19" i="21"/>
  <c r="M6" i="21"/>
  <c r="M16" i="21"/>
  <c r="M19" i="21"/>
  <c r="RF5" i="21"/>
  <c r="RF6" i="21"/>
  <c r="DF18" i="19"/>
  <c r="DF10" i="19"/>
  <c r="M10" i="19"/>
  <c r="RF10" i="19"/>
  <c r="RF6" i="19"/>
  <c r="DH6" i="19"/>
  <c r="S6" i="19"/>
  <c r="RF18" i="19"/>
  <c r="S5" i="27"/>
  <c r="DH5" i="27"/>
  <c r="K9" i="27"/>
  <c r="DH6" i="27"/>
  <c r="S6" i="27"/>
  <c r="RF9" i="27"/>
  <c r="DF5" i="27"/>
  <c r="DF6" i="27"/>
  <c r="DH9" i="27"/>
  <c r="S9" i="27"/>
  <c r="DF9" i="27"/>
  <c r="M6" i="27"/>
  <c r="DH7" i="27"/>
  <c r="S7" i="27"/>
  <c r="M9" i="27"/>
  <c r="M7" i="27"/>
  <c r="RF10" i="27"/>
  <c r="DF7" i="27"/>
  <c r="K5" i="27"/>
  <c r="RF7" i="26"/>
  <c r="M11" i="26"/>
  <c r="DF23" i="26"/>
  <c r="DF10" i="26"/>
  <c r="M23" i="26"/>
  <c r="K7" i="26"/>
  <c r="DF11" i="26"/>
  <c r="S7" i="26"/>
  <c r="DH7" i="26"/>
  <c r="DF7" i="26"/>
  <c r="K23" i="26"/>
  <c r="S23" i="26"/>
  <c r="DH23" i="26"/>
  <c r="M10" i="26"/>
  <c r="M7" i="26"/>
  <c r="M33" i="22"/>
  <c r="M26" i="22"/>
  <c r="M13" i="22"/>
  <c r="M7" i="22"/>
  <c r="M11" i="22"/>
  <c r="J4" i="22"/>
  <c r="M4" i="22"/>
  <c r="M15" i="22"/>
  <c r="J32" i="4"/>
  <c r="M6" i="4"/>
  <c r="J4" i="4"/>
  <c r="M17" i="4"/>
  <c r="M4" i="4"/>
  <c r="M12" i="4"/>
  <c r="A23" i="22" l="1" a="1"/>
  <c r="A23" i="22" s="1"/>
  <c r="B23" i="22" a="1"/>
  <c r="B23" i="22" s="1"/>
  <c r="A20" i="22" a="1"/>
  <c r="A20" i="22" s="1"/>
  <c r="B20" i="22" a="1"/>
  <c r="B20" i="22" s="1"/>
  <c r="A15" i="22" a="1"/>
  <c r="A15" i="22" s="1"/>
  <c r="B15" i="22" a="1"/>
  <c r="B15" i="22" s="1"/>
  <c r="B4" i="22" a="1"/>
  <c r="B4" i="22" s="1"/>
  <c r="A34" i="22" a="1"/>
  <c r="A34" i="22" s="1"/>
  <c r="B34" i="22" a="1"/>
  <c r="B34" i="22" s="1"/>
  <c r="A26" i="22" a="1"/>
  <c r="A26" i="22" s="1"/>
  <c r="B26" i="22" a="1"/>
  <c r="B26" i="22" s="1"/>
  <c r="A11" i="22" a="1"/>
  <c r="A11" i="22" s="1"/>
  <c r="B11" i="22" a="1"/>
  <c r="B11" i="22" s="1"/>
  <c r="A33" i="22" a="1"/>
  <c r="A33" i="22" s="1"/>
  <c r="B33" i="22" a="1"/>
  <c r="B33" i="22" s="1"/>
  <c r="A9" i="4" a="1"/>
  <c r="A9" i="4" s="1"/>
  <c r="B9" i="4" a="1"/>
  <c r="B9" i="4" s="1"/>
  <c r="A12" i="4" a="1"/>
  <c r="A12" i="4" s="1"/>
  <c r="B12" i="4" a="1"/>
  <c r="B12" i="4" s="1"/>
  <c r="A28" i="4" a="1"/>
  <c r="A28" i="4" s="1"/>
  <c r="B28" i="4" a="1"/>
  <c r="B28" i="4" s="1"/>
  <c r="B4" i="4" a="1"/>
  <c r="B4" i="4" s="1"/>
  <c r="A17" i="4" a="1"/>
  <c r="A17" i="4" s="1"/>
  <c r="B17" i="4" a="1"/>
  <c r="B17" i="4" s="1"/>
  <c r="A10" i="4" a="1"/>
  <c r="A10" i="4" s="1"/>
  <c r="B10" i="4" a="1"/>
  <c r="B10" i="4" s="1"/>
  <c r="A32" i="4" a="1"/>
  <c r="A32" i="4" s="1"/>
  <c r="B32" i="4" a="1"/>
  <c r="B32" i="4" s="1"/>
  <c r="A35" i="4" a="1"/>
  <c r="A35" i="4" s="1"/>
  <c r="B35" i="4" a="1"/>
  <c r="B35" i="4" s="1"/>
  <c r="J5" i="21"/>
  <c r="J16" i="21"/>
  <c r="B16" i="21" s="1" a="1"/>
  <c r="B16" i="21" s="1"/>
  <c r="J19" i="21"/>
  <c r="J30" i="19"/>
  <c r="J18" i="19"/>
  <c r="J6" i="19"/>
  <c r="B6" i="19" s="1" a="1"/>
  <c r="B6" i="19" s="1"/>
  <c r="J25" i="19"/>
  <c r="J21" i="27"/>
  <c r="J7" i="27"/>
  <c r="B7" i="27" s="1" a="1"/>
  <c r="B7" i="27" s="1"/>
  <c r="J10" i="27"/>
  <c r="B10" i="27" s="1" a="1"/>
  <c r="B10" i="27" s="1"/>
  <c r="J5" i="27"/>
  <c r="J7" i="26"/>
  <c r="B7" i="26" s="1" a="1"/>
  <c r="B7" i="26" s="1"/>
  <c r="J10" i="26"/>
  <c r="J11" i="26"/>
  <c r="J12" i="26"/>
  <c r="J9" i="26"/>
  <c r="J23" i="26"/>
  <c r="B23" i="26" s="1" a="1"/>
  <c r="B23" i="26" s="1"/>
  <c r="V23" i="22"/>
  <c r="J10" i="22"/>
  <c r="J20" i="4"/>
  <c r="V4" i="22"/>
  <c r="V7" i="22"/>
  <c r="F6" i="4"/>
  <c r="F4" i="4"/>
  <c r="T10" i="27"/>
  <c r="U10" i="27" s="1"/>
  <c r="F32" i="4"/>
  <c r="F12" i="4"/>
  <c r="T12" i="26"/>
  <c r="F12" i="26" s="1"/>
  <c r="T9" i="26"/>
  <c r="F9" i="26" s="1"/>
  <c r="V35" i="4"/>
  <c r="F35" i="4" s="1"/>
  <c r="T25" i="19"/>
  <c r="F25" i="19" s="1"/>
  <c r="V34" i="22"/>
  <c r="X34" i="22" s="1"/>
  <c r="V21" i="27"/>
  <c r="U21" i="27"/>
  <c r="F21" i="27"/>
  <c r="T10" i="26"/>
  <c r="U10" i="26" s="1"/>
  <c r="T6" i="19"/>
  <c r="V6" i="19" s="1"/>
  <c r="V30" i="19"/>
  <c r="V20" i="4"/>
  <c r="F20" i="4" s="1"/>
  <c r="V10" i="4"/>
  <c r="F10" i="4" s="1"/>
  <c r="F30" i="19"/>
  <c r="V28" i="4"/>
  <c r="F28" i="4" s="1"/>
  <c r="V20" i="22"/>
  <c r="V10" i="22"/>
  <c r="T5" i="21"/>
  <c r="F5" i="21" s="1"/>
  <c r="V9" i="4"/>
  <c r="X9" i="4" s="1"/>
  <c r="T18" i="19"/>
  <c r="F18" i="19" s="1"/>
  <c r="T10" i="19"/>
  <c r="U10" i="19" s="1"/>
  <c r="T16" i="21"/>
  <c r="V16" i="21" s="1"/>
  <c r="T11" i="26"/>
  <c r="F11" i="26" s="1"/>
  <c r="V8" i="4"/>
  <c r="X8" i="4" s="1"/>
  <c r="V17" i="4"/>
  <c r="X17" i="4" s="1"/>
  <c r="X6" i="4"/>
  <c r="X32" i="4"/>
  <c r="W6" i="4"/>
  <c r="T19" i="21"/>
  <c r="T7" i="27"/>
  <c r="T6" i="27"/>
  <c r="T5" i="27"/>
  <c r="T23" i="26"/>
  <c r="T7" i="26"/>
  <c r="F7" i="26" s="1"/>
  <c r="V13" i="22"/>
  <c r="V33" i="22"/>
  <c r="V26" i="22"/>
  <c r="V15" i="22"/>
  <c r="V11" i="4"/>
  <c r="F11" i="4" s="1"/>
  <c r="W32" i="4"/>
  <c r="T6" i="21"/>
  <c r="T9" i="27"/>
  <c r="V11" i="22"/>
  <c r="W4" i="4"/>
  <c r="W12" i="4"/>
  <c r="F13" i="22" l="1"/>
  <c r="X13" i="22"/>
  <c r="F15" i="22"/>
  <c r="X15" i="22"/>
  <c r="W26" i="22"/>
  <c r="X26" i="22"/>
  <c r="F11" i="22"/>
  <c r="X11" i="22"/>
  <c r="W23" i="22"/>
  <c r="X23" i="22"/>
  <c r="F10" i="22"/>
  <c r="X10" i="22"/>
  <c r="W7" i="22"/>
  <c r="X7" i="22"/>
  <c r="F33" i="22"/>
  <c r="X33" i="22"/>
  <c r="F20" i="22"/>
  <c r="X20" i="22"/>
  <c r="F4" i="22"/>
  <c r="X4" i="22"/>
  <c r="B5" i="21" a="1"/>
  <c r="B5" i="21" s="1"/>
  <c r="A19" i="21" a="1"/>
  <c r="A19" i="21" s="1"/>
  <c r="B19" i="21" a="1"/>
  <c r="B19" i="21" s="1"/>
  <c r="A30" i="19" a="1"/>
  <c r="A30" i="19" s="1"/>
  <c r="B30" i="19" a="1"/>
  <c r="B30" i="19" s="1"/>
  <c r="B5" i="27" a="1"/>
  <c r="B5" i="27" s="1"/>
  <c r="A21" i="27" a="1"/>
  <c r="A21" i="27" s="1"/>
  <c r="B21" i="27" a="1"/>
  <c r="B21" i="27" s="1"/>
  <c r="A10" i="22" a="1"/>
  <c r="A10" i="22" s="1"/>
  <c r="B10" i="22" a="1"/>
  <c r="B10" i="22" s="1"/>
  <c r="F7" i="22"/>
  <c r="A20" i="4" a="1"/>
  <c r="A20" i="4" s="1"/>
  <c r="B20" i="4" a="1"/>
  <c r="B20" i="4" s="1"/>
  <c r="F23" i="22"/>
  <c r="A16" i="21" a="1"/>
  <c r="A16" i="21" s="1"/>
  <c r="J6" i="21"/>
  <c r="J10" i="19"/>
  <c r="J9" i="27"/>
  <c r="J6" i="27"/>
  <c r="W4" i="22"/>
  <c r="F10" i="27"/>
  <c r="V10" i="27"/>
  <c r="X35" i="4"/>
  <c r="W35" i="4"/>
  <c r="F26" i="22"/>
  <c r="F34" i="22"/>
  <c r="F9" i="4"/>
  <c r="F17" i="4"/>
  <c r="F8" i="4"/>
  <c r="U12" i="26"/>
  <c r="V12" i="26"/>
  <c r="U9" i="26"/>
  <c r="V9" i="26"/>
  <c r="W34" i="22"/>
  <c r="V25" i="19"/>
  <c r="U25" i="19"/>
  <c r="X10" i="4"/>
  <c r="F6" i="19"/>
  <c r="U6" i="19"/>
  <c r="W10" i="4"/>
  <c r="F10" i="26"/>
  <c r="V10" i="26"/>
  <c r="V5" i="21"/>
  <c r="U5" i="21"/>
  <c r="W10" i="22"/>
  <c r="W20" i="4"/>
  <c r="X20" i="4"/>
  <c r="W28" i="4"/>
  <c r="X28" i="4"/>
  <c r="W17" i="4"/>
  <c r="W20" i="22"/>
  <c r="V11" i="26"/>
  <c r="U11" i="26"/>
  <c r="W9" i="4"/>
  <c r="U18" i="19"/>
  <c r="V18" i="19"/>
  <c r="V10" i="19"/>
  <c r="F10" i="19"/>
  <c r="F16" i="21"/>
  <c r="W8" i="4"/>
  <c r="U16" i="21"/>
  <c r="W13" i="22"/>
  <c r="F6" i="21"/>
  <c r="U6" i="21"/>
  <c r="V6" i="21"/>
  <c r="F19" i="21"/>
  <c r="U19" i="21"/>
  <c r="V19" i="21"/>
  <c r="U7" i="27"/>
  <c r="V7" i="27"/>
  <c r="F7" i="27"/>
  <c r="U5" i="27"/>
  <c r="V5" i="27"/>
  <c r="U9" i="27"/>
  <c r="V9" i="27"/>
  <c r="F6" i="27"/>
  <c r="U6" i="27"/>
  <c r="V6" i="27"/>
  <c r="U7" i="26"/>
  <c r="V7" i="26"/>
  <c r="V23" i="26"/>
  <c r="U23" i="26"/>
  <c r="W33" i="22"/>
  <c r="X11" i="4"/>
  <c r="W11" i="4"/>
  <c r="F5" i="27"/>
  <c r="F23" i="26"/>
  <c r="W15" i="22"/>
  <c r="F9" i="27"/>
  <c r="W11" i="22"/>
  <c r="A9" i="22" l="1" a="1"/>
  <c r="A9" i="22" s="1"/>
  <c r="B9" i="22" a="1"/>
  <c r="B9" i="22" s="1"/>
  <c r="B6" i="22" a="1"/>
  <c r="B6" i="22" s="1"/>
  <c r="B14" i="22" a="1"/>
  <c r="B14" i="22" s="1"/>
  <c r="A14" i="22" a="1"/>
  <c r="A14" i="22" s="1"/>
  <c r="A13" i="22" a="1"/>
  <c r="A13" i="22" s="1"/>
  <c r="B13" i="22" a="1"/>
  <c r="B13" i="22" s="1"/>
  <c r="A5" i="22" a="1"/>
  <c r="A5" i="22" s="1"/>
  <c r="B5" i="22" a="1"/>
  <c r="B5" i="22" s="1"/>
  <c r="QZ14" i="27"/>
  <c r="QY14" i="27"/>
  <c r="QX14" i="27"/>
  <c r="QW14" i="27"/>
  <c r="QV14" i="27"/>
  <c r="QU14" i="27"/>
  <c r="QT14" i="27"/>
  <c r="QS14" i="27"/>
  <c r="QR14" i="27"/>
  <c r="QQ14" i="27"/>
  <c r="QP14" i="27"/>
  <c r="QO14" i="27"/>
  <c r="QN14" i="27"/>
  <c r="QM14" i="27"/>
  <c r="QL14" i="27"/>
  <c r="QK14" i="27"/>
  <c r="QJ14" i="27"/>
  <c r="QI14" i="27"/>
  <c r="QH14" i="27"/>
  <c r="QG14" i="27"/>
  <c r="QE14" i="27"/>
  <c r="QD14" i="27"/>
  <c r="QB14" i="27"/>
  <c r="QA14" i="27"/>
  <c r="PZ14" i="27"/>
  <c r="PY14" i="27"/>
  <c r="DD14" i="27"/>
  <c r="DC14" i="27"/>
  <c r="DA14" i="27"/>
  <c r="CZ14" i="27"/>
  <c r="CY14" i="27"/>
  <c r="CX14" i="27"/>
  <c r="QZ11" i="27"/>
  <c r="QY11" i="27"/>
  <c r="QX11" i="27"/>
  <c r="QW11" i="27"/>
  <c r="QV11" i="27"/>
  <c r="QU11" i="27"/>
  <c r="QT11" i="27"/>
  <c r="QS11" i="27"/>
  <c r="QR11" i="27"/>
  <c r="QQ11" i="27"/>
  <c r="QP11" i="27"/>
  <c r="QO11" i="27"/>
  <c r="QN11" i="27"/>
  <c r="QM11" i="27"/>
  <c r="QL11" i="27"/>
  <c r="QK11" i="27"/>
  <c r="QJ11" i="27"/>
  <c r="QI11" i="27"/>
  <c r="QH11" i="27"/>
  <c r="QG11" i="27"/>
  <c r="QE11" i="27"/>
  <c r="QD11" i="27"/>
  <c r="QB11" i="27"/>
  <c r="QA11" i="27"/>
  <c r="PZ11" i="27"/>
  <c r="PY11" i="27"/>
  <c r="DD11" i="27"/>
  <c r="DC11" i="27"/>
  <c r="DA11" i="27"/>
  <c r="CZ11" i="27"/>
  <c r="CY11" i="27"/>
  <c r="CX11" i="27"/>
  <c r="QZ17" i="26"/>
  <c r="QY17" i="26"/>
  <c r="QX17" i="26"/>
  <c r="QW17" i="26"/>
  <c r="QV17" i="26"/>
  <c r="QU17" i="26"/>
  <c r="QT17" i="26"/>
  <c r="QS17" i="26"/>
  <c r="QR17" i="26"/>
  <c r="QQ17" i="26"/>
  <c r="QP17" i="26"/>
  <c r="QO17" i="26"/>
  <c r="QN17" i="26"/>
  <c r="QM17" i="26"/>
  <c r="QL17" i="26"/>
  <c r="QK17" i="26"/>
  <c r="QJ17" i="26"/>
  <c r="QI17" i="26"/>
  <c r="QH17" i="26"/>
  <c r="QG17" i="26"/>
  <c r="QE17" i="26"/>
  <c r="QD17" i="26"/>
  <c r="QB17" i="26"/>
  <c r="QA17" i="26"/>
  <c r="PZ17" i="26"/>
  <c r="PY17" i="26"/>
  <c r="DD17" i="26"/>
  <c r="DC17" i="26"/>
  <c r="DA17" i="26"/>
  <c r="CZ17" i="26"/>
  <c r="CY17" i="26"/>
  <c r="CX17" i="26"/>
  <c r="QZ8" i="26"/>
  <c r="QY8" i="26"/>
  <c r="QX8" i="26"/>
  <c r="QW8" i="26"/>
  <c r="QV8" i="26"/>
  <c r="QU8" i="26"/>
  <c r="QT8" i="26"/>
  <c r="QS8" i="26"/>
  <c r="QR8" i="26"/>
  <c r="QQ8" i="26"/>
  <c r="QP8" i="26"/>
  <c r="QO8" i="26"/>
  <c r="QN8" i="26"/>
  <c r="QM8" i="26"/>
  <c r="QL8" i="26"/>
  <c r="QK8" i="26"/>
  <c r="QJ8" i="26"/>
  <c r="QI8" i="26"/>
  <c r="QH8" i="26"/>
  <c r="QG8" i="26"/>
  <c r="QE8" i="26"/>
  <c r="QD8" i="26"/>
  <c r="QB8" i="26"/>
  <c r="QA8" i="26"/>
  <c r="PZ8" i="26"/>
  <c r="PY8" i="26"/>
  <c r="DD8" i="26"/>
  <c r="DC8" i="26"/>
  <c r="DA8" i="26"/>
  <c r="CZ8" i="26"/>
  <c r="CY8" i="26"/>
  <c r="CX8" i="26"/>
  <c r="QZ5" i="26"/>
  <c r="QY5" i="26"/>
  <c r="QX5" i="26"/>
  <c r="QW5" i="26"/>
  <c r="QV5" i="26"/>
  <c r="QU5" i="26"/>
  <c r="QT5" i="26"/>
  <c r="QS5" i="26"/>
  <c r="QR5" i="26"/>
  <c r="QQ5" i="26"/>
  <c r="QP5" i="26"/>
  <c r="QO5" i="26"/>
  <c r="QN5" i="26"/>
  <c r="QM5" i="26"/>
  <c r="QL5" i="26"/>
  <c r="QK5" i="26"/>
  <c r="QJ5" i="26"/>
  <c r="QI5" i="26"/>
  <c r="QH5" i="26"/>
  <c r="QG5" i="26"/>
  <c r="QE5" i="26"/>
  <c r="QD5" i="26"/>
  <c r="QB5" i="26"/>
  <c r="QA5" i="26"/>
  <c r="PZ5" i="26"/>
  <c r="PY5" i="26"/>
  <c r="DD5" i="26"/>
  <c r="DC5" i="26"/>
  <c r="DA5" i="26"/>
  <c r="CZ5" i="26"/>
  <c r="CY5" i="26"/>
  <c r="CX5" i="26"/>
  <c r="QG4" i="19"/>
  <c r="DE5" i="26" l="1"/>
  <c r="DE17" i="26"/>
  <c r="DE8" i="26"/>
  <c r="H11" i="27"/>
  <c r="H14" i="27"/>
  <c r="QF11" i="27"/>
  <c r="QF14" i="27"/>
  <c r="QF5" i="26"/>
  <c r="QF8" i="26"/>
  <c r="QF17" i="26"/>
  <c r="I11" i="27"/>
  <c r="DE11" i="27"/>
  <c r="I14" i="27"/>
  <c r="DE14" i="27"/>
  <c r="H5" i="26"/>
  <c r="H8" i="26"/>
  <c r="H17" i="26"/>
  <c r="I5" i="26"/>
  <c r="I8" i="26"/>
  <c r="I17" i="26"/>
  <c r="QC8" i="26"/>
  <c r="QC14" i="27"/>
  <c r="RB5" i="26"/>
  <c r="P8" i="26"/>
  <c r="Q8" i="26" s="1"/>
  <c r="QC5" i="26"/>
  <c r="RB17" i="26"/>
  <c r="DB17" i="26"/>
  <c r="QC17" i="26"/>
  <c r="P14" i="27"/>
  <c r="Q14" i="27" s="1"/>
  <c r="R11" i="27"/>
  <c r="S11" i="27" s="1"/>
  <c r="RB14" i="27"/>
  <c r="RG14" i="27"/>
  <c r="R14" i="27"/>
  <c r="S14" i="27" s="1"/>
  <c r="RD14" i="27"/>
  <c r="P11" i="27"/>
  <c r="DG11" i="27" s="1"/>
  <c r="L11" i="27"/>
  <c r="M11" i="27" s="1"/>
  <c r="RC11" i="27"/>
  <c r="RD11" i="27"/>
  <c r="L14" i="27"/>
  <c r="M14" i="27" s="1"/>
  <c r="RE11" i="27"/>
  <c r="RG11" i="27"/>
  <c r="RD5" i="26"/>
  <c r="RD8" i="26"/>
  <c r="R5" i="26"/>
  <c r="S5" i="26" s="1"/>
  <c r="RD17" i="26"/>
  <c r="P17" i="26"/>
  <c r="DG17" i="26" s="1"/>
  <c r="RC5" i="26"/>
  <c r="R17" i="26"/>
  <c r="S17" i="26" s="1"/>
  <c r="RC17" i="26"/>
  <c r="RH17" i="26"/>
  <c r="RE17" i="26"/>
  <c r="RG17" i="26"/>
  <c r="R8" i="26"/>
  <c r="S8" i="26" s="1"/>
  <c r="RB8" i="26"/>
  <c r="RG8" i="26"/>
  <c r="P5" i="26"/>
  <c r="Q5" i="26" s="1"/>
  <c r="RE5" i="26"/>
  <c r="DB8" i="26"/>
  <c r="DB11" i="27"/>
  <c r="RC14" i="27"/>
  <c r="N14" i="27"/>
  <c r="RE14" i="27"/>
  <c r="DB14" i="27"/>
  <c r="N11" i="27"/>
  <c r="O11" i="27" s="1"/>
  <c r="RH11" i="27"/>
  <c r="RB11" i="27"/>
  <c r="QC11" i="27"/>
  <c r="RH14" i="27"/>
  <c r="RC8" i="26"/>
  <c r="N5" i="26"/>
  <c r="L5" i="26"/>
  <c r="L8" i="26"/>
  <c r="DB5" i="26"/>
  <c r="L17" i="26"/>
  <c r="RH5" i="26"/>
  <c r="RG5" i="26"/>
  <c r="N8" i="26"/>
  <c r="RE8" i="26"/>
  <c r="RH8" i="26"/>
  <c r="N17" i="26"/>
  <c r="O17" i="26" s="1"/>
  <c r="O14" i="27" l="1"/>
  <c r="O5" i="26"/>
  <c r="O8" i="26"/>
  <c r="RI11" i="27"/>
  <c r="RI5" i="26"/>
  <c r="RI14" i="27"/>
  <c r="RI8" i="26"/>
  <c r="RI17" i="26"/>
  <c r="DG8" i="26"/>
  <c r="K8" i="26"/>
  <c r="Q11" i="27"/>
  <c r="RF5" i="26"/>
  <c r="Q17" i="26"/>
  <c r="DH5" i="26"/>
  <c r="DG14" i="27"/>
  <c r="DH14" i="27"/>
  <c r="RF11" i="27"/>
  <c r="DH11" i="27"/>
  <c r="K14" i="27"/>
  <c r="K11" i="27"/>
  <c r="RF17" i="26"/>
  <c r="DG5" i="26"/>
  <c r="DH8" i="26"/>
  <c r="K5" i="26"/>
  <c r="DH17" i="26"/>
  <c r="DF14" i="27"/>
  <c r="RF14" i="27"/>
  <c r="DF11" i="27"/>
  <c r="DF17" i="26"/>
  <c r="DF8" i="26"/>
  <c r="M8" i="26"/>
  <c r="RF8" i="26"/>
  <c r="M17" i="26"/>
  <c r="DF5" i="26"/>
  <c r="K17" i="26"/>
  <c r="M5" i="26"/>
  <c r="J11" i="27" l="1"/>
  <c r="J14" i="27"/>
  <c r="T11" i="27"/>
  <c r="T14" i="27"/>
  <c r="T5" i="26"/>
  <c r="F5" i="26" s="1"/>
  <c r="T8" i="26"/>
  <c r="T17" i="26"/>
  <c r="J8" i="26" l="1"/>
  <c r="B8" i="26" s="1" a="1"/>
  <c r="B8" i="26" s="1"/>
  <c r="J5" i="26"/>
  <c r="J17" i="26"/>
  <c r="F11" i="27"/>
  <c r="U11" i="27"/>
  <c r="V11" i="27"/>
  <c r="F14" i="27"/>
  <c r="B14" i="27" s="1" a="1"/>
  <c r="B14" i="27" s="1"/>
  <c r="U14" i="27"/>
  <c r="V14" i="27"/>
  <c r="U17" i="26"/>
  <c r="V17" i="26"/>
  <c r="F8" i="26"/>
  <c r="U8" i="26"/>
  <c r="V8" i="26"/>
  <c r="U5" i="26"/>
  <c r="V5" i="26"/>
  <c r="F17" i="26"/>
  <c r="CX15" i="19"/>
  <c r="CY15" i="19"/>
  <c r="CZ15" i="19"/>
  <c r="DA15" i="19"/>
  <c r="DC15" i="19"/>
  <c r="DD15" i="19"/>
  <c r="PY15" i="19"/>
  <c r="PZ15" i="19"/>
  <c r="QA15" i="19"/>
  <c r="QB15" i="19"/>
  <c r="QD15" i="19"/>
  <c r="QE15" i="19"/>
  <c r="QG15" i="19"/>
  <c r="QH15" i="19"/>
  <c r="QI15" i="19"/>
  <c r="QJ15" i="19"/>
  <c r="QK15" i="19"/>
  <c r="QL15" i="19"/>
  <c r="QM15" i="19"/>
  <c r="QN15" i="19"/>
  <c r="QO15" i="19"/>
  <c r="QP15" i="19"/>
  <c r="QQ15" i="19"/>
  <c r="QR15" i="19"/>
  <c r="QS15" i="19"/>
  <c r="QT15" i="19"/>
  <c r="QU15" i="19"/>
  <c r="QV15" i="19"/>
  <c r="QW15" i="19"/>
  <c r="QX15" i="19"/>
  <c r="QY15" i="19"/>
  <c r="QZ15" i="19"/>
  <c r="CX18" i="21"/>
  <c r="CY18" i="21"/>
  <c r="CZ18" i="21"/>
  <c r="DA18" i="21"/>
  <c r="DC18" i="21"/>
  <c r="DD18" i="21"/>
  <c r="PY18" i="21"/>
  <c r="PZ18" i="21"/>
  <c r="QA18" i="21"/>
  <c r="QB18" i="21"/>
  <c r="QD18" i="21"/>
  <c r="QE18" i="21"/>
  <c r="QG18" i="21"/>
  <c r="QH18" i="21"/>
  <c r="QI18" i="21"/>
  <c r="QJ18" i="21"/>
  <c r="QK18" i="21"/>
  <c r="QL18" i="21"/>
  <c r="QM18" i="21"/>
  <c r="QN18" i="21"/>
  <c r="QO18" i="21"/>
  <c r="QP18" i="21"/>
  <c r="QQ18" i="21"/>
  <c r="QR18" i="21"/>
  <c r="QS18" i="21"/>
  <c r="QT18" i="21"/>
  <c r="QU18" i="21"/>
  <c r="QV18" i="21"/>
  <c r="QW18" i="21"/>
  <c r="QX18" i="21"/>
  <c r="QY18" i="21"/>
  <c r="QZ18" i="21"/>
  <c r="A15" i="27" l="1" a="1"/>
  <c r="A15" i="27" s="1"/>
  <c r="B12" i="27" a="1"/>
  <c r="B12" i="27" s="1"/>
  <c r="A14" i="26" a="1"/>
  <c r="A14" i="26" s="1"/>
  <c r="B14" i="26" a="1"/>
  <c r="B14" i="26" s="1"/>
  <c r="A12" i="26" a="1"/>
  <c r="A12" i="26" s="1"/>
  <c r="B12" i="26" a="1"/>
  <c r="B12" i="26" s="1"/>
  <c r="B15" i="27" a="1"/>
  <c r="B15" i="27" s="1"/>
  <c r="A12" i="27" a="1"/>
  <c r="A12" i="27" s="1"/>
  <c r="B6" i="27" a="1"/>
  <c r="B6" i="27" s="1"/>
  <c r="A6" i="27" a="1"/>
  <c r="A6" i="27" s="1"/>
  <c r="B17" i="27" a="1"/>
  <c r="B17" i="27" s="1"/>
  <c r="A17" i="27" a="1"/>
  <c r="A17" i="27" s="1"/>
  <c r="A13" i="26" a="1"/>
  <c r="A13" i="26" s="1"/>
  <c r="B13" i="26" a="1"/>
  <c r="B13" i="26" s="1"/>
  <c r="B8" i="27" a="1"/>
  <c r="B8" i="27" s="1"/>
  <c r="A8" i="27" a="1"/>
  <c r="A8" i="27" s="1"/>
  <c r="B9" i="27" a="1"/>
  <c r="B9" i="27" s="1"/>
  <c r="B13" i="27" a="1"/>
  <c r="B13" i="27" s="1"/>
  <c r="B11" i="27" a="1"/>
  <c r="B11" i="27" s="1"/>
  <c r="A17" i="26" a="1"/>
  <c r="A17" i="26" s="1"/>
  <c r="B17" i="26" a="1"/>
  <c r="B17" i="26" s="1"/>
  <c r="B5" i="26" a="1"/>
  <c r="B5" i="26" s="1"/>
  <c r="B11" i="26" a="1"/>
  <c r="B11" i="26" s="1"/>
  <c r="B10" i="26" a="1"/>
  <c r="B10" i="26" s="1"/>
  <c r="B9" i="26" a="1"/>
  <c r="B9" i="26" s="1"/>
  <c r="QF18" i="21"/>
  <c r="QF15" i="19"/>
  <c r="DE18" i="21"/>
  <c r="DE15" i="19"/>
  <c r="A9" i="27" a="1"/>
  <c r="A9" i="27" s="1"/>
  <c r="A11" i="27" a="1"/>
  <c r="A11" i="27" s="1"/>
  <c r="I18" i="21"/>
  <c r="H18" i="21"/>
  <c r="I15" i="19"/>
  <c r="H15" i="19"/>
  <c r="A10" i="27" a="1"/>
  <c r="A10" i="27" s="1"/>
  <c r="A13" i="27" a="1"/>
  <c r="A13" i="27" s="1"/>
  <c r="A5" i="27" a="1"/>
  <c r="A5" i="27" s="1"/>
  <c r="A4" i="27" a="1"/>
  <c r="A4" i="27" s="1"/>
  <c r="A14" i="27" a="1"/>
  <c r="A14" i="27" s="1"/>
  <c r="A7" i="27" a="1"/>
  <c r="A7" i="27" s="1"/>
  <c r="A8" i="26" a="1"/>
  <c r="A8" i="26" s="1"/>
  <c r="A5" i="26" a="1"/>
  <c r="A5" i="26" s="1"/>
  <c r="A6" i="26" a="1"/>
  <c r="A6" i="26" s="1"/>
  <c r="A4" i="26" a="1"/>
  <c r="A4" i="26" s="1"/>
  <c r="A11" i="26" a="1"/>
  <c r="A11" i="26" s="1"/>
  <c r="A7" i="26" a="1"/>
  <c r="A7" i="26" s="1"/>
  <c r="A9" i="26" a="1"/>
  <c r="A9" i="26" s="1"/>
  <c r="A23" i="26" a="1"/>
  <c r="A23" i="26" s="1"/>
  <c r="A10" i="26" a="1"/>
  <c r="A10" i="26" s="1"/>
  <c r="RG18" i="21"/>
  <c r="QC15" i="19"/>
  <c r="RB15" i="19"/>
  <c r="R15" i="19"/>
  <c r="P15" i="19"/>
  <c r="DG15" i="19" s="1"/>
  <c r="RG15" i="19"/>
  <c r="DB15" i="19"/>
  <c r="RD15" i="19"/>
  <c r="RH15" i="19"/>
  <c r="RC15" i="19"/>
  <c r="N15" i="19"/>
  <c r="O15" i="19" s="1"/>
  <c r="L15" i="19"/>
  <c r="RE15" i="19"/>
  <c r="R18" i="21"/>
  <c r="QC18" i="21"/>
  <c r="P18" i="21"/>
  <c r="DG18" i="21" s="1"/>
  <c r="RC18" i="21"/>
  <c r="RD18" i="21"/>
  <c r="RB18" i="21"/>
  <c r="RH18" i="21"/>
  <c r="N18" i="21"/>
  <c r="DB18" i="21"/>
  <c r="L18" i="21"/>
  <c r="RE18" i="21"/>
  <c r="O18" i="21" l="1"/>
  <c r="D16" i="11"/>
  <c r="D15" i="11"/>
  <c r="C17" i="11"/>
  <c r="C15" i="11"/>
  <c r="C16" i="11"/>
  <c r="C14" i="11"/>
  <c r="D17" i="11"/>
  <c r="D14" i="11"/>
  <c r="C11" i="11"/>
  <c r="D11" i="11"/>
  <c r="C13" i="11"/>
  <c r="D12" i="11"/>
  <c r="C12" i="11"/>
  <c r="C10" i="11"/>
  <c r="D10" i="11"/>
  <c r="D13" i="11"/>
  <c r="RI15" i="19"/>
  <c r="RI18" i="21"/>
  <c r="S18" i="21"/>
  <c r="DH18" i="21"/>
  <c r="DF18" i="21"/>
  <c r="DF15" i="19"/>
  <c r="S15" i="19"/>
  <c r="DH15" i="19"/>
  <c r="G15" i="11"/>
  <c r="F15" i="11"/>
  <c r="G16" i="11"/>
  <c r="F16" i="11"/>
  <c r="G17" i="11"/>
  <c r="F17" i="11"/>
  <c r="G14" i="11"/>
  <c r="F14" i="11"/>
  <c r="G11" i="11"/>
  <c r="F12" i="11"/>
  <c r="G13" i="11"/>
  <c r="F13" i="11"/>
  <c r="G10" i="11"/>
  <c r="F10" i="11"/>
  <c r="F11" i="11"/>
  <c r="G12" i="11"/>
  <c r="Q18" i="21"/>
  <c r="Q15" i="19"/>
  <c r="K15" i="19"/>
  <c r="RF15" i="19"/>
  <c r="M15" i="19"/>
  <c r="RF18" i="21"/>
  <c r="K18" i="21"/>
  <c r="M18" i="21"/>
  <c r="J15" i="19" l="1"/>
  <c r="T15" i="19"/>
  <c r="T18" i="21"/>
  <c r="J18" i="21" l="1"/>
  <c r="F18" i="21"/>
  <c r="U18" i="21"/>
  <c r="V18" i="21"/>
  <c r="V15" i="19"/>
  <c r="U15" i="19"/>
  <c r="F15" i="19"/>
  <c r="A18" i="21" l="1" a="1"/>
  <c r="A18" i="21" s="1"/>
  <c r="B18" i="21" a="1"/>
  <c r="B18" i="21" s="1"/>
  <c r="CX22" i="19"/>
  <c r="CY22" i="19"/>
  <c r="CZ22" i="19"/>
  <c r="DA22" i="19"/>
  <c r="DC22" i="19"/>
  <c r="DD22" i="19"/>
  <c r="PY22" i="19"/>
  <c r="PZ22" i="19"/>
  <c r="QA22" i="19"/>
  <c r="QB22" i="19"/>
  <c r="QD22" i="19"/>
  <c r="QE22" i="19"/>
  <c r="QG22" i="19"/>
  <c r="QH22" i="19"/>
  <c r="QI22" i="19"/>
  <c r="QJ22" i="19"/>
  <c r="QK22" i="19"/>
  <c r="QL22" i="19"/>
  <c r="QM22" i="19"/>
  <c r="QN22" i="19"/>
  <c r="QO22" i="19"/>
  <c r="QP22" i="19"/>
  <c r="QQ22" i="19"/>
  <c r="QR22" i="19"/>
  <c r="QS22" i="19"/>
  <c r="QT22" i="19"/>
  <c r="QU22" i="19"/>
  <c r="QV22" i="19"/>
  <c r="QW22" i="19"/>
  <c r="QX22" i="19"/>
  <c r="QY22" i="19"/>
  <c r="QZ22" i="19"/>
  <c r="CX12" i="19"/>
  <c r="CY12" i="19"/>
  <c r="CZ12" i="19"/>
  <c r="DA12" i="19"/>
  <c r="DC12" i="19"/>
  <c r="DD12" i="19"/>
  <c r="PY12" i="19"/>
  <c r="PZ12" i="19"/>
  <c r="QA12" i="19"/>
  <c r="QB12" i="19"/>
  <c r="QD12" i="19"/>
  <c r="QE12" i="19"/>
  <c r="QG12" i="19"/>
  <c r="QH12" i="19"/>
  <c r="QI12" i="19"/>
  <c r="QJ12" i="19"/>
  <c r="QK12" i="19"/>
  <c r="QL12" i="19"/>
  <c r="QM12" i="19"/>
  <c r="QN12" i="19"/>
  <c r="QO12" i="19"/>
  <c r="QP12" i="19"/>
  <c r="QQ12" i="19"/>
  <c r="QR12" i="19"/>
  <c r="QS12" i="19"/>
  <c r="QT12" i="19"/>
  <c r="QU12" i="19"/>
  <c r="QV12" i="19"/>
  <c r="QW12" i="19"/>
  <c r="QX12" i="19"/>
  <c r="QY12" i="19"/>
  <c r="QZ12" i="19"/>
  <c r="CX29" i="19"/>
  <c r="CY29" i="19"/>
  <c r="CZ29" i="19"/>
  <c r="DA29" i="19"/>
  <c r="DC29" i="19"/>
  <c r="DD29" i="19"/>
  <c r="PY29" i="19"/>
  <c r="PZ29" i="19"/>
  <c r="QA29" i="19"/>
  <c r="QB29" i="19"/>
  <c r="QD29" i="19"/>
  <c r="QE29" i="19"/>
  <c r="QG29" i="19"/>
  <c r="QH29" i="19"/>
  <c r="QI29" i="19"/>
  <c r="QJ29" i="19"/>
  <c r="QK29" i="19"/>
  <c r="QL29" i="19"/>
  <c r="QM29" i="19"/>
  <c r="QN29" i="19"/>
  <c r="QO29" i="19"/>
  <c r="QP29" i="19"/>
  <c r="QQ29" i="19"/>
  <c r="QR29" i="19"/>
  <c r="QS29" i="19"/>
  <c r="QT29" i="19"/>
  <c r="QU29" i="19"/>
  <c r="QV29" i="19"/>
  <c r="QW29" i="19"/>
  <c r="QX29" i="19"/>
  <c r="QY29" i="19"/>
  <c r="QZ29" i="19"/>
  <c r="QF29" i="19" l="1"/>
  <c r="QF12" i="19"/>
  <c r="QF22" i="19"/>
  <c r="DE29" i="19"/>
  <c r="DE12" i="19"/>
  <c r="DE22" i="19"/>
  <c r="I29" i="19"/>
  <c r="I12" i="19"/>
  <c r="I22" i="19"/>
  <c r="H29" i="19"/>
  <c r="H12" i="19"/>
  <c r="H22" i="19"/>
  <c r="RG22" i="19"/>
  <c r="RB22" i="19"/>
  <c r="R22" i="19"/>
  <c r="QC22" i="19"/>
  <c r="DB22" i="19"/>
  <c r="P22" i="19"/>
  <c r="DG22" i="19" s="1"/>
  <c r="RD22" i="19"/>
  <c r="RC22" i="19"/>
  <c r="RH22" i="19"/>
  <c r="N22" i="19"/>
  <c r="L22" i="19"/>
  <c r="RE22" i="19"/>
  <c r="RG12" i="19"/>
  <c r="RB12" i="19"/>
  <c r="QC12" i="19"/>
  <c r="R12" i="19"/>
  <c r="DH12" i="19" s="1"/>
  <c r="P12" i="19"/>
  <c r="DG12" i="19" s="1"/>
  <c r="DB12" i="19"/>
  <c r="RC12" i="19"/>
  <c r="RD12" i="19"/>
  <c r="RH12" i="19"/>
  <c r="N12" i="19"/>
  <c r="L12" i="19"/>
  <c r="M12" i="19" s="1"/>
  <c r="RE12" i="19"/>
  <c r="RG29" i="19"/>
  <c r="QC29" i="19"/>
  <c r="RC29" i="19"/>
  <c r="P29" i="19"/>
  <c r="DG29" i="19" s="1"/>
  <c r="DB29" i="19"/>
  <c r="RB29" i="19"/>
  <c r="R29" i="19"/>
  <c r="DH29" i="19" s="1"/>
  <c r="RD29" i="19"/>
  <c r="RH29" i="19"/>
  <c r="N29" i="19"/>
  <c r="L29" i="19"/>
  <c r="RE29" i="19"/>
  <c r="DF29" i="19" l="1"/>
  <c r="T29" i="19" s="1"/>
  <c r="O29" i="19"/>
  <c r="O22" i="19"/>
  <c r="DF12" i="19"/>
  <c r="T12" i="19" s="1"/>
  <c r="O12" i="19"/>
  <c r="RI22" i="19"/>
  <c r="RI29" i="19"/>
  <c r="RI12" i="19"/>
  <c r="S22" i="19"/>
  <c r="DH22" i="19"/>
  <c r="DF22" i="19"/>
  <c r="Q22" i="19"/>
  <c r="Q29" i="19"/>
  <c r="Q12" i="19"/>
  <c r="K22" i="19"/>
  <c r="S12" i="19"/>
  <c r="RF29" i="19"/>
  <c r="RF22" i="19"/>
  <c r="M22" i="19"/>
  <c r="S29" i="19"/>
  <c r="K12" i="19"/>
  <c r="RF12" i="19"/>
  <c r="K29" i="19"/>
  <c r="M29" i="19"/>
  <c r="J29" i="19" l="1"/>
  <c r="U29" i="19"/>
  <c r="V29" i="19"/>
  <c r="V12" i="19"/>
  <c r="U12" i="19"/>
  <c r="T22" i="19"/>
  <c r="F12" i="19"/>
  <c r="F29" i="19"/>
  <c r="J12" i="19" l="1"/>
  <c r="J22" i="19"/>
  <c r="V22" i="19"/>
  <c r="U22" i="19"/>
  <c r="F22" i="19"/>
  <c r="CX13" i="21" l="1"/>
  <c r="CY13" i="21"/>
  <c r="CZ13" i="21"/>
  <c r="DA13" i="21"/>
  <c r="DC13" i="21"/>
  <c r="DD13" i="21"/>
  <c r="PY13" i="21"/>
  <c r="PZ13" i="21"/>
  <c r="QA13" i="21"/>
  <c r="QB13" i="21"/>
  <c r="QD13" i="21"/>
  <c r="QE13" i="21"/>
  <c r="QG13" i="21"/>
  <c r="QH13" i="21"/>
  <c r="QI13" i="21"/>
  <c r="QJ13" i="21"/>
  <c r="QK13" i="21"/>
  <c r="QL13" i="21"/>
  <c r="QM13" i="21"/>
  <c r="QN13" i="21"/>
  <c r="QO13" i="21"/>
  <c r="QP13" i="21"/>
  <c r="QQ13" i="21"/>
  <c r="QR13" i="21"/>
  <c r="QS13" i="21"/>
  <c r="QT13" i="21"/>
  <c r="QU13" i="21"/>
  <c r="QV13" i="21"/>
  <c r="QW13" i="21"/>
  <c r="QX13" i="21"/>
  <c r="QY13" i="21"/>
  <c r="QZ13" i="21"/>
  <c r="QF13" i="21" l="1"/>
  <c r="DE13" i="21"/>
  <c r="I13" i="21"/>
  <c r="H13" i="21"/>
  <c r="R13" i="21"/>
  <c r="DH13" i="21" s="1"/>
  <c r="RG13" i="21"/>
  <c r="RB13" i="21"/>
  <c r="QC13" i="21"/>
  <c r="DB13" i="21"/>
  <c r="RD13" i="21"/>
  <c r="RC13" i="21"/>
  <c r="P13" i="21"/>
  <c r="DG13" i="21" s="1"/>
  <c r="RH13" i="21"/>
  <c r="N13" i="21"/>
  <c r="L13" i="21"/>
  <c r="RE13" i="21"/>
  <c r="O13" i="21" l="1"/>
  <c r="RI13" i="21"/>
  <c r="DF13" i="21"/>
  <c r="M13" i="21"/>
  <c r="Q13" i="21"/>
  <c r="K13" i="21"/>
  <c r="S13" i="21"/>
  <c r="RF13" i="21"/>
  <c r="T13" i="21" l="1"/>
  <c r="J13" i="21" l="1"/>
  <c r="U13" i="21"/>
  <c r="V13" i="21"/>
  <c r="F13" i="21"/>
  <c r="A13" i="21" l="1" a="1"/>
  <c r="A13" i="21" s="1"/>
  <c r="B13" i="21" a="1"/>
  <c r="B13" i="21" s="1"/>
  <c r="CX31" i="19"/>
  <c r="CY31" i="19"/>
  <c r="CZ31" i="19"/>
  <c r="DA31" i="19"/>
  <c r="DC31" i="19"/>
  <c r="DD31" i="19"/>
  <c r="PY31" i="19"/>
  <c r="PZ31" i="19"/>
  <c r="QA31" i="19"/>
  <c r="QB31" i="19"/>
  <c r="QD31" i="19"/>
  <c r="QE31" i="19"/>
  <c r="QG31" i="19"/>
  <c r="QH31" i="19"/>
  <c r="QI31" i="19"/>
  <c r="QJ31" i="19"/>
  <c r="QK31" i="19"/>
  <c r="QL31" i="19"/>
  <c r="QM31" i="19"/>
  <c r="QN31" i="19"/>
  <c r="QO31" i="19"/>
  <c r="QP31" i="19"/>
  <c r="QQ31" i="19"/>
  <c r="QR31" i="19"/>
  <c r="QS31" i="19"/>
  <c r="QT31" i="19"/>
  <c r="QU31" i="19"/>
  <c r="QV31" i="19"/>
  <c r="QW31" i="19"/>
  <c r="QX31" i="19"/>
  <c r="QY31" i="19"/>
  <c r="QZ31" i="19"/>
  <c r="QF31" i="19" l="1"/>
  <c r="DE31" i="19"/>
  <c r="H31" i="19"/>
  <c r="I31" i="19"/>
  <c r="QC31" i="19"/>
  <c r="DB31" i="19"/>
  <c r="R31" i="19"/>
  <c r="DH31" i="19" s="1"/>
  <c r="RD31" i="19"/>
  <c r="RH31" i="19"/>
  <c r="RG31" i="19"/>
  <c r="P31" i="19"/>
  <c r="DG31" i="19" s="1"/>
  <c r="N31" i="19"/>
  <c r="RC31" i="19"/>
  <c r="RB31" i="19"/>
  <c r="L31" i="19"/>
  <c r="M31" i="19" s="1"/>
  <c r="RE31" i="19"/>
  <c r="DF31" i="19" l="1"/>
  <c r="O31" i="19"/>
  <c r="RI31" i="19"/>
  <c r="Q31" i="19"/>
  <c r="S31" i="19"/>
  <c r="RF31" i="19"/>
  <c r="K31" i="19"/>
  <c r="T31" i="19" l="1"/>
  <c r="A4" i="22" l="1" a="1"/>
  <c r="A4" i="22" s="1"/>
  <c r="B8" i="22" a="1"/>
  <c r="B8" i="22" s="1"/>
  <c r="B12" i="22" a="1"/>
  <c r="B12" i="22" s="1"/>
  <c r="B7" i="22" a="1"/>
  <c r="B7" i="22" s="1"/>
  <c r="A12" i="22" a="1"/>
  <c r="A12" i="22" s="1"/>
  <c r="A6" i="22" a="1"/>
  <c r="A6" i="22" s="1"/>
  <c r="A8" i="22" a="1"/>
  <c r="A8" i="22" s="1"/>
  <c r="A7" i="22" a="1"/>
  <c r="A7" i="22" s="1"/>
  <c r="J31" i="19"/>
  <c r="U31" i="19"/>
  <c r="V31" i="19"/>
  <c r="F31" i="19"/>
  <c r="A31" i="19" l="1" a="1"/>
  <c r="A31" i="19" s="1"/>
  <c r="B31" i="19" a="1"/>
  <c r="B31" i="19" s="1"/>
  <c r="D9" i="11"/>
  <c r="C6" i="11"/>
  <c r="D8" i="11"/>
  <c r="C7" i="11"/>
  <c r="C9" i="11"/>
  <c r="C8" i="11"/>
  <c r="D6" i="11"/>
  <c r="D7" i="11"/>
  <c r="G6" i="11" l="1"/>
  <c r="F6" i="11"/>
  <c r="G7" i="11"/>
  <c r="F7" i="11"/>
  <c r="G8" i="11"/>
  <c r="F8" i="11"/>
  <c r="G9" i="11"/>
  <c r="F9" i="11"/>
  <c r="CQ29" i="4" l="1"/>
  <c r="CR29" i="4"/>
  <c r="CS29" i="4"/>
  <c r="CT29" i="4"/>
  <c r="CU29" i="4"/>
  <c r="CV29" i="4"/>
  <c r="CX29" i="4"/>
  <c r="CY29" i="4"/>
  <c r="CZ29" i="4"/>
  <c r="SH29" i="4"/>
  <c r="SI29" i="4"/>
  <c r="SJ29" i="4"/>
  <c r="SK29" i="4"/>
  <c r="SL29" i="4"/>
  <c r="SM29" i="4"/>
  <c r="SO29" i="4"/>
  <c r="SP29" i="4"/>
  <c r="SQ29" i="4"/>
  <c r="SR29" i="4"/>
  <c r="SS29" i="4"/>
  <c r="ST29" i="4"/>
  <c r="SV29" i="4"/>
  <c r="SW29" i="4"/>
  <c r="SX29" i="4"/>
  <c r="TL29" i="4" s="1"/>
  <c r="SY29" i="4"/>
  <c r="TM29" i="4" s="1"/>
  <c r="SZ29" i="4"/>
  <c r="TA29" i="4"/>
  <c r="TB29" i="4"/>
  <c r="TC29" i="4"/>
  <c r="TO29" i="4" s="1"/>
  <c r="TD29" i="4"/>
  <c r="TP29" i="4" s="1"/>
  <c r="TE29" i="4"/>
  <c r="TF29" i="4"/>
  <c r="TG29" i="4"/>
  <c r="TH29" i="4"/>
  <c r="TS29" i="4" s="1"/>
  <c r="TI29" i="4"/>
  <c r="TT29" i="4" s="1"/>
  <c r="TJ29" i="4"/>
  <c r="I29" i="4" l="1"/>
  <c r="H29" i="4"/>
  <c r="T29" i="4"/>
  <c r="U29" i="4" s="1"/>
  <c r="P29" i="4"/>
  <c r="R29" i="4"/>
  <c r="S29" i="4" s="1"/>
  <c r="SN29" i="4"/>
  <c r="SU29" i="4" s="1"/>
  <c r="CW29" i="4"/>
  <c r="DA29" i="4" s="1"/>
  <c r="TQ29" i="4"/>
  <c r="TU29" i="4"/>
  <c r="N29" i="4"/>
  <c r="L29" i="4"/>
  <c r="K29" i="4"/>
  <c r="TN29" i="4"/>
  <c r="DB29" i="4" l="1"/>
  <c r="DC29" i="4"/>
  <c r="Q29" i="4"/>
  <c r="O29" i="4"/>
  <c r="TR29" i="4"/>
  <c r="TV29" i="4" s="1"/>
  <c r="M29" i="4"/>
  <c r="J29" i="4" l="1"/>
  <c r="V29" i="4"/>
  <c r="X29" i="4" s="1"/>
  <c r="A29" i="4" l="1" a="1"/>
  <c r="A29" i="4" s="1"/>
  <c r="B29" i="4" a="1"/>
  <c r="B29" i="4" s="1"/>
  <c r="F29" i="4"/>
  <c r="W29" i="4"/>
  <c r="QZ9" i="21"/>
  <c r="QY9" i="21"/>
  <c r="QX9" i="21"/>
  <c r="QW9" i="21"/>
  <c r="QV9" i="21"/>
  <c r="QU9" i="21"/>
  <c r="QT9" i="21"/>
  <c r="QS9" i="21"/>
  <c r="QR9" i="21"/>
  <c r="QQ9" i="21"/>
  <c r="QP9" i="21"/>
  <c r="QO9" i="21"/>
  <c r="QN9" i="21"/>
  <c r="QM9" i="21"/>
  <c r="QL9" i="21"/>
  <c r="QK9" i="21"/>
  <c r="QJ9" i="21"/>
  <c r="QI9" i="21"/>
  <c r="QH9" i="21"/>
  <c r="QG9" i="21"/>
  <c r="QE9" i="21"/>
  <c r="QD9" i="21"/>
  <c r="QB9" i="21"/>
  <c r="QA9" i="21"/>
  <c r="PZ9" i="21"/>
  <c r="PY9" i="21"/>
  <c r="DD9" i="21"/>
  <c r="DC9" i="21"/>
  <c r="DA9" i="21"/>
  <c r="CZ9" i="21"/>
  <c r="CY9" i="21"/>
  <c r="CX9" i="21"/>
  <c r="QZ32" i="21"/>
  <c r="QY32" i="21"/>
  <c r="QX32" i="21"/>
  <c r="QW32" i="21"/>
  <c r="QV32" i="21"/>
  <c r="QU32" i="21"/>
  <c r="QT32" i="21"/>
  <c r="QS32" i="21"/>
  <c r="QR32" i="21"/>
  <c r="QQ32" i="21"/>
  <c r="QP32" i="21"/>
  <c r="QO32" i="21"/>
  <c r="QN32" i="21"/>
  <c r="QM32" i="21"/>
  <c r="QL32" i="21"/>
  <c r="QK32" i="21"/>
  <c r="QJ32" i="21"/>
  <c r="QI32" i="21"/>
  <c r="QH32" i="21"/>
  <c r="QG32" i="21"/>
  <c r="QE32" i="21"/>
  <c r="QD32" i="21"/>
  <c r="QB32" i="21"/>
  <c r="QA32" i="21"/>
  <c r="PZ32" i="21"/>
  <c r="PY32" i="21"/>
  <c r="DD32" i="21"/>
  <c r="DC32" i="21"/>
  <c r="DA32" i="21"/>
  <c r="CZ32" i="21"/>
  <c r="CY32" i="21"/>
  <c r="CX32" i="21"/>
  <c r="QZ31" i="21"/>
  <c r="QY31" i="21"/>
  <c r="QX31" i="21"/>
  <c r="QW31" i="21"/>
  <c r="QV31" i="21"/>
  <c r="QU31" i="21"/>
  <c r="QT31" i="21"/>
  <c r="QS31" i="21"/>
  <c r="QR31" i="21"/>
  <c r="QQ31" i="21"/>
  <c r="QP31" i="21"/>
  <c r="QO31" i="21"/>
  <c r="QN31" i="21"/>
  <c r="QM31" i="21"/>
  <c r="QL31" i="21"/>
  <c r="QK31" i="21"/>
  <c r="QJ31" i="21"/>
  <c r="QI31" i="21"/>
  <c r="QH31" i="21"/>
  <c r="QG31" i="21"/>
  <c r="QE31" i="21"/>
  <c r="QD31" i="21"/>
  <c r="QB31" i="21"/>
  <c r="QA31" i="21"/>
  <c r="PZ31" i="21"/>
  <c r="PY31" i="21"/>
  <c r="DD31" i="21"/>
  <c r="DC31" i="21"/>
  <c r="DA31" i="21"/>
  <c r="CZ31" i="21"/>
  <c r="CY31" i="21"/>
  <c r="CX31" i="21"/>
  <c r="QB27" i="19"/>
  <c r="QB24" i="19"/>
  <c r="QB23" i="19"/>
  <c r="QB5" i="19"/>
  <c r="QB8" i="19"/>
  <c r="QB4" i="19"/>
  <c r="QB7" i="19"/>
  <c r="DA27" i="19"/>
  <c r="DA24" i="19"/>
  <c r="DA23" i="19"/>
  <c r="DA5" i="19"/>
  <c r="DA8" i="19"/>
  <c r="DA4" i="19"/>
  <c r="DA7" i="19"/>
  <c r="QA4" i="19"/>
  <c r="QA8" i="19"/>
  <c r="QA5" i="19"/>
  <c r="QA23" i="19"/>
  <c r="QA24" i="19"/>
  <c r="QA27" i="19"/>
  <c r="QA7" i="19"/>
  <c r="CZ7" i="19"/>
  <c r="CZ4" i="19"/>
  <c r="CZ8" i="19"/>
  <c r="CZ5" i="19"/>
  <c r="CZ23" i="19"/>
  <c r="CZ24" i="19"/>
  <c r="CZ27" i="19"/>
  <c r="CX23" i="19"/>
  <c r="CY23" i="19"/>
  <c r="DC23" i="19"/>
  <c r="DD23" i="19"/>
  <c r="PY23" i="19"/>
  <c r="PZ23" i="19"/>
  <c r="QD23" i="19"/>
  <c r="QE23" i="19"/>
  <c r="QG23" i="19"/>
  <c r="QH23" i="19"/>
  <c r="QI23" i="19"/>
  <c r="QJ23" i="19"/>
  <c r="QK23" i="19"/>
  <c r="QL23" i="19"/>
  <c r="QM23" i="19"/>
  <c r="QN23" i="19"/>
  <c r="QO23" i="19"/>
  <c r="QP23" i="19"/>
  <c r="QQ23" i="19"/>
  <c r="QR23" i="19"/>
  <c r="QS23" i="19"/>
  <c r="QT23" i="19"/>
  <c r="QU23" i="19"/>
  <c r="QV23" i="19"/>
  <c r="QW23" i="19"/>
  <c r="QX23" i="19"/>
  <c r="QY23" i="19"/>
  <c r="QZ23" i="19"/>
  <c r="CX24" i="19"/>
  <c r="CY24" i="19"/>
  <c r="DC24" i="19"/>
  <c r="DD24" i="19"/>
  <c r="PY24" i="19"/>
  <c r="PZ24" i="19"/>
  <c r="QD24" i="19"/>
  <c r="QE24" i="19"/>
  <c r="QG24" i="19"/>
  <c r="QH24" i="19"/>
  <c r="QI24" i="19"/>
  <c r="QJ24" i="19"/>
  <c r="QK24" i="19"/>
  <c r="QL24" i="19"/>
  <c r="QM24" i="19"/>
  <c r="QN24" i="19"/>
  <c r="QO24" i="19"/>
  <c r="QP24" i="19"/>
  <c r="QQ24" i="19"/>
  <c r="QR24" i="19"/>
  <c r="QS24" i="19"/>
  <c r="QT24" i="19"/>
  <c r="QU24" i="19"/>
  <c r="QV24" i="19"/>
  <c r="QW24" i="19"/>
  <c r="QX24" i="19"/>
  <c r="QY24" i="19"/>
  <c r="QZ24" i="19"/>
  <c r="CX27" i="19"/>
  <c r="CY27" i="19"/>
  <c r="DC27" i="19"/>
  <c r="DD27" i="19"/>
  <c r="PY27" i="19"/>
  <c r="PZ27" i="19"/>
  <c r="QD27" i="19"/>
  <c r="QE27" i="19"/>
  <c r="QG27" i="19"/>
  <c r="QH27" i="19"/>
  <c r="QI27" i="19"/>
  <c r="QJ27" i="19"/>
  <c r="QK27" i="19"/>
  <c r="QL27" i="19"/>
  <c r="QM27" i="19"/>
  <c r="QN27" i="19"/>
  <c r="QO27" i="19"/>
  <c r="QP27" i="19"/>
  <c r="QQ27" i="19"/>
  <c r="QR27" i="19"/>
  <c r="QS27" i="19"/>
  <c r="QT27" i="19"/>
  <c r="QU27" i="19"/>
  <c r="QV27" i="19"/>
  <c r="QW27" i="19"/>
  <c r="QX27" i="19"/>
  <c r="QY27" i="19"/>
  <c r="QZ27" i="19"/>
  <c r="QZ5" i="19"/>
  <c r="QY5" i="19"/>
  <c r="QX5" i="19"/>
  <c r="QW5" i="19"/>
  <c r="QV5" i="19"/>
  <c r="QU5" i="19"/>
  <c r="QT5" i="19"/>
  <c r="QS5" i="19"/>
  <c r="QR5" i="19"/>
  <c r="QQ5" i="19"/>
  <c r="QP5" i="19"/>
  <c r="QO5" i="19"/>
  <c r="QN5" i="19"/>
  <c r="QM5" i="19"/>
  <c r="QL5" i="19"/>
  <c r="QK5" i="19"/>
  <c r="QJ5" i="19"/>
  <c r="QI5" i="19"/>
  <c r="QH5" i="19"/>
  <c r="QG5" i="19"/>
  <c r="QE5" i="19"/>
  <c r="QD5" i="19"/>
  <c r="PZ5" i="19"/>
  <c r="PY5" i="19"/>
  <c r="DD5" i="19"/>
  <c r="DC5" i="19"/>
  <c r="CY5" i="19"/>
  <c r="CX5" i="19"/>
  <c r="QZ8" i="19"/>
  <c r="QY8" i="19"/>
  <c r="QX8" i="19"/>
  <c r="QW8" i="19"/>
  <c r="QV8" i="19"/>
  <c r="QU8" i="19"/>
  <c r="QT8" i="19"/>
  <c r="QS8" i="19"/>
  <c r="QR8" i="19"/>
  <c r="QQ8" i="19"/>
  <c r="QP8" i="19"/>
  <c r="QO8" i="19"/>
  <c r="QN8" i="19"/>
  <c r="QM8" i="19"/>
  <c r="QL8" i="19"/>
  <c r="QK8" i="19"/>
  <c r="QJ8" i="19"/>
  <c r="QI8" i="19"/>
  <c r="QH8" i="19"/>
  <c r="QG8" i="19"/>
  <c r="QE8" i="19"/>
  <c r="QD8" i="19"/>
  <c r="PZ8" i="19"/>
  <c r="PY8" i="19"/>
  <c r="DD8" i="19"/>
  <c r="DC8" i="19"/>
  <c r="CY8" i="19"/>
  <c r="CX8" i="19"/>
  <c r="QZ4" i="19"/>
  <c r="QY4" i="19"/>
  <c r="QX4" i="19"/>
  <c r="QW4" i="19"/>
  <c r="QV4" i="19"/>
  <c r="QU4" i="19"/>
  <c r="QT4" i="19"/>
  <c r="QS4" i="19"/>
  <c r="QR4" i="19"/>
  <c r="QQ4" i="19"/>
  <c r="QP4" i="19"/>
  <c r="QO4" i="19"/>
  <c r="QN4" i="19"/>
  <c r="QM4" i="19"/>
  <c r="QL4" i="19"/>
  <c r="QK4" i="19"/>
  <c r="QJ4" i="19"/>
  <c r="QI4" i="19"/>
  <c r="QH4" i="19"/>
  <c r="QE4" i="19"/>
  <c r="QD4" i="19"/>
  <c r="PZ4" i="19"/>
  <c r="PY4" i="19"/>
  <c r="DD4" i="19"/>
  <c r="DC4" i="19"/>
  <c r="CY4" i="19"/>
  <c r="CX4" i="19"/>
  <c r="QZ7" i="19"/>
  <c r="QY7" i="19"/>
  <c r="QX7" i="19"/>
  <c r="QW7" i="19"/>
  <c r="QV7" i="19"/>
  <c r="QU7" i="19"/>
  <c r="QT7" i="19"/>
  <c r="QS7" i="19"/>
  <c r="QR7" i="19"/>
  <c r="QQ7" i="19"/>
  <c r="QP7" i="19"/>
  <c r="QO7" i="19"/>
  <c r="QN7" i="19"/>
  <c r="QM7" i="19"/>
  <c r="QL7" i="19"/>
  <c r="QK7" i="19"/>
  <c r="QJ7" i="19"/>
  <c r="QI7" i="19"/>
  <c r="QH7" i="19"/>
  <c r="QG7" i="19"/>
  <c r="QE7" i="19"/>
  <c r="QD7" i="19"/>
  <c r="PZ7" i="19"/>
  <c r="PY7" i="19"/>
  <c r="DD7" i="19"/>
  <c r="DC7" i="19"/>
  <c r="CY7" i="19"/>
  <c r="CX7" i="19"/>
  <c r="DE27" i="19" l="1"/>
  <c r="QF24" i="19"/>
  <c r="QF4" i="19"/>
  <c r="QF7" i="19"/>
  <c r="DE4" i="19"/>
  <c r="QF27" i="19"/>
  <c r="QF31" i="21"/>
  <c r="QF32" i="21"/>
  <c r="QF9" i="21"/>
  <c r="QF8" i="19"/>
  <c r="DE5" i="19"/>
  <c r="QF23" i="19"/>
  <c r="QF5" i="19"/>
  <c r="DE31" i="21"/>
  <c r="DE32" i="21"/>
  <c r="DE9" i="21"/>
  <c r="I7" i="19"/>
  <c r="DE7" i="19"/>
  <c r="I24" i="19"/>
  <c r="DE24" i="19"/>
  <c r="DE23" i="19"/>
  <c r="DE8" i="19"/>
  <c r="I23" i="19"/>
  <c r="I5" i="19"/>
  <c r="H4" i="19"/>
  <c r="H31" i="21"/>
  <c r="H32" i="21"/>
  <c r="H9" i="21"/>
  <c r="I31" i="21"/>
  <c r="I32" i="21"/>
  <c r="I9" i="21"/>
  <c r="I4" i="19"/>
  <c r="H24" i="19"/>
  <c r="H23" i="19"/>
  <c r="H5" i="19"/>
  <c r="I27" i="19"/>
  <c r="H27" i="19"/>
  <c r="H8" i="19"/>
  <c r="H7" i="19"/>
  <c r="I8" i="19"/>
  <c r="DB5" i="19"/>
  <c r="DB23" i="19"/>
  <c r="QC23" i="19"/>
  <c r="QC27" i="19"/>
  <c r="DB24" i="19"/>
  <c r="DB4" i="19"/>
  <c r="QC4" i="19"/>
  <c r="QC8" i="19"/>
  <c r="QC7" i="19"/>
  <c r="R9" i="21"/>
  <c r="DH9" i="21" s="1"/>
  <c r="QC24" i="19"/>
  <c r="DB9" i="21"/>
  <c r="QC9" i="21"/>
  <c r="RE32" i="21"/>
  <c r="N9" i="21"/>
  <c r="R32" i="21"/>
  <c r="DH32" i="21" s="1"/>
  <c r="DB27" i="19"/>
  <c r="DB8" i="19"/>
  <c r="QC5" i="19"/>
  <c r="R31" i="21"/>
  <c r="DH31" i="21" s="1"/>
  <c r="DB31" i="21"/>
  <c r="RE9" i="21"/>
  <c r="RG32" i="21"/>
  <c r="RC32" i="21"/>
  <c r="RD32" i="21"/>
  <c r="RH32" i="21"/>
  <c r="RH9" i="21"/>
  <c r="P9" i="21"/>
  <c r="DG9" i="21" s="1"/>
  <c r="RB9" i="21"/>
  <c r="RG9" i="21"/>
  <c r="N31" i="21"/>
  <c r="RE31" i="21"/>
  <c r="RG31" i="21"/>
  <c r="DB32" i="21"/>
  <c r="P31" i="21"/>
  <c r="DG31" i="21" s="1"/>
  <c r="RD31" i="21"/>
  <c r="RD9" i="21"/>
  <c r="RH31" i="21"/>
  <c r="RE7" i="19"/>
  <c r="RE5" i="19"/>
  <c r="RE23" i="19"/>
  <c r="RE4" i="19"/>
  <c r="RE27" i="19"/>
  <c r="RE24" i="19"/>
  <c r="RE8" i="19"/>
  <c r="DB7" i="19"/>
  <c r="RC31" i="21"/>
  <c r="L31" i="21"/>
  <c r="L32" i="21"/>
  <c r="N32" i="21"/>
  <c r="RC9" i="21"/>
  <c r="QC31" i="21"/>
  <c r="RB31" i="21"/>
  <c r="QC32" i="21"/>
  <c r="RB32" i="21"/>
  <c r="L9" i="21"/>
  <c r="P32" i="21"/>
  <c r="DG32" i="21" s="1"/>
  <c r="L7" i="19"/>
  <c r="P27" i="19"/>
  <c r="DG27" i="19" s="1"/>
  <c r="P7" i="19"/>
  <c r="DG7" i="19" s="1"/>
  <c r="P24" i="19"/>
  <c r="DG24" i="19" s="1"/>
  <c r="P8" i="19"/>
  <c r="DG8" i="19" s="1"/>
  <c r="P4" i="19"/>
  <c r="DG4" i="19" s="1"/>
  <c r="P23" i="19"/>
  <c r="DG23" i="19" s="1"/>
  <c r="P5" i="19"/>
  <c r="DG5" i="19" s="1"/>
  <c r="RG24" i="19"/>
  <c r="RD24" i="19"/>
  <c r="L27" i="19"/>
  <c r="M27" i="19" s="1"/>
  <c r="RB24" i="19"/>
  <c r="RG27" i="19"/>
  <c r="R24" i="19"/>
  <c r="DH24" i="19" s="1"/>
  <c r="RC24" i="19"/>
  <c r="R23" i="19"/>
  <c r="DH23" i="19" s="1"/>
  <c r="RH27" i="19"/>
  <c r="RD27" i="19"/>
  <c r="RC27" i="19"/>
  <c r="RH24" i="19"/>
  <c r="L24" i="19"/>
  <c r="R27" i="19"/>
  <c r="DH27" i="19" s="1"/>
  <c r="RB27" i="19"/>
  <c r="RD23" i="19"/>
  <c r="RC23" i="19"/>
  <c r="RG23" i="19"/>
  <c r="RB23" i="19"/>
  <c r="N23" i="19"/>
  <c r="L23" i="19"/>
  <c r="RH23" i="19"/>
  <c r="N24" i="19"/>
  <c r="N27" i="19"/>
  <c r="RH5" i="19"/>
  <c r="RG5" i="19"/>
  <c r="R8" i="19"/>
  <c r="DH8" i="19" s="1"/>
  <c r="RB4" i="19"/>
  <c r="RG7" i="19"/>
  <c r="N7" i="19"/>
  <c r="RB8" i="19"/>
  <c r="R4" i="19"/>
  <c r="DH4" i="19" s="1"/>
  <c r="RH4" i="19"/>
  <c r="R7" i="19"/>
  <c r="DH7" i="19" s="1"/>
  <c r="L4" i="19"/>
  <c r="RC8" i="19"/>
  <c r="RH7" i="19"/>
  <c r="RH8" i="19"/>
  <c r="N5" i="19"/>
  <c r="RC4" i="19"/>
  <c r="RD4" i="19"/>
  <c r="RG8" i="19"/>
  <c r="R5" i="19"/>
  <c r="DH5" i="19" s="1"/>
  <c r="RB7" i="19"/>
  <c r="L5" i="19"/>
  <c r="RB5" i="19"/>
  <c r="RC7" i="19"/>
  <c r="RD7" i="19"/>
  <c r="L8" i="19"/>
  <c r="RC5" i="19"/>
  <c r="RD5" i="19"/>
  <c r="RD8" i="19"/>
  <c r="RG4" i="19"/>
  <c r="N8" i="19"/>
  <c r="N4" i="19"/>
  <c r="DF9" i="21" l="1"/>
  <c r="O9" i="21"/>
  <c r="DF31" i="21"/>
  <c r="O31" i="21"/>
  <c r="DF32" i="21"/>
  <c r="T32" i="21" s="1"/>
  <c r="O32" i="21"/>
  <c r="DF5" i="19"/>
  <c r="O5" i="19"/>
  <c r="DF7" i="19"/>
  <c r="O7" i="19"/>
  <c r="DF23" i="19"/>
  <c r="O23" i="19"/>
  <c r="DF24" i="19"/>
  <c r="O24" i="19"/>
  <c r="DF8" i="19"/>
  <c r="O8" i="19"/>
  <c r="DF4" i="19"/>
  <c r="O4" i="19"/>
  <c r="DF27" i="19"/>
  <c r="O27" i="19"/>
  <c r="RI5" i="19"/>
  <c r="RI24" i="19"/>
  <c r="RI4" i="19"/>
  <c r="RI9" i="21"/>
  <c r="RI32" i="21"/>
  <c r="RI31" i="21"/>
  <c r="RI7" i="19"/>
  <c r="RI23" i="19"/>
  <c r="RI27" i="19"/>
  <c r="RI8" i="19"/>
  <c r="Q32" i="21"/>
  <c r="Q9" i="21"/>
  <c r="M31" i="21"/>
  <c r="Q31" i="21"/>
  <c r="Q5" i="19"/>
  <c r="Q23" i="19"/>
  <c r="T23" i="19"/>
  <c r="Q7" i="19"/>
  <c r="Q27" i="19"/>
  <c r="Q4" i="19"/>
  <c r="Q8" i="19"/>
  <c r="Q24" i="19"/>
  <c r="S31" i="21"/>
  <c r="S9" i="21"/>
  <c r="T31" i="21"/>
  <c r="S4" i="19"/>
  <c r="S8" i="19"/>
  <c r="S24" i="19"/>
  <c r="S27" i="19"/>
  <c r="S5" i="19"/>
  <c r="RF31" i="21"/>
  <c r="RF32" i="21"/>
  <c r="K9" i="21"/>
  <c r="K27" i="19"/>
  <c r="K24" i="19"/>
  <c r="K4" i="19"/>
  <c r="K23" i="19"/>
  <c r="RF27" i="19"/>
  <c r="RF5" i="19"/>
  <c r="S32" i="21"/>
  <c r="M32" i="21"/>
  <c r="M4" i="19"/>
  <c r="M5" i="19"/>
  <c r="M8" i="19"/>
  <c r="M24" i="19"/>
  <c r="RF23" i="19"/>
  <c r="K8" i="19"/>
  <c r="K5" i="19"/>
  <c r="K31" i="21"/>
  <c r="K32" i="21"/>
  <c r="RF4" i="19"/>
  <c r="RF8" i="19"/>
  <c r="K7" i="19"/>
  <c r="RF7" i="19"/>
  <c r="RF24" i="19"/>
  <c r="RF9" i="21"/>
  <c r="M9" i="21"/>
  <c r="S23" i="19"/>
  <c r="M23" i="19"/>
  <c r="S7" i="19"/>
  <c r="M7" i="19"/>
  <c r="J4" i="19" l="1"/>
  <c r="J27" i="19"/>
  <c r="U31" i="21"/>
  <c r="V31" i="21"/>
  <c r="U32" i="21"/>
  <c r="V32" i="21"/>
  <c r="U23" i="19"/>
  <c r="V23" i="19"/>
  <c r="F31" i="21"/>
  <c r="F32" i="21"/>
  <c r="T9" i="21"/>
  <c r="T7" i="19"/>
  <c r="F23" i="19"/>
  <c r="T24" i="19"/>
  <c r="T27" i="19"/>
  <c r="T8" i="19"/>
  <c r="T4" i="19"/>
  <c r="T5" i="19"/>
  <c r="B4" i="19" l="1" a="1"/>
  <c r="B4" i="19" s="1"/>
  <c r="J9" i="21"/>
  <c r="J31" i="21"/>
  <c r="J32" i="21"/>
  <c r="J7" i="19"/>
  <c r="B7" i="19" s="1" a="1"/>
  <c r="B7" i="19" s="1"/>
  <c r="J8" i="19"/>
  <c r="J23" i="19"/>
  <c r="J5" i="19"/>
  <c r="B5" i="19" s="1" a="1"/>
  <c r="B5" i="19" s="1"/>
  <c r="J24" i="19"/>
  <c r="U9" i="21"/>
  <c r="V9" i="21"/>
  <c r="F5" i="19"/>
  <c r="U5" i="19"/>
  <c r="V5" i="19"/>
  <c r="U4" i="19"/>
  <c r="V4" i="19"/>
  <c r="U27" i="19"/>
  <c r="V27" i="19"/>
  <c r="U8" i="19"/>
  <c r="V8" i="19"/>
  <c r="F24" i="19"/>
  <c r="V24" i="19"/>
  <c r="U24" i="19"/>
  <c r="U7" i="19"/>
  <c r="V7" i="19"/>
  <c r="F9" i="21"/>
  <c r="F4" i="19"/>
  <c r="F7" i="19"/>
  <c r="F8" i="19"/>
  <c r="F27" i="19"/>
  <c r="A8" i="21" l="1" a="1"/>
  <c r="A8" i="21" s="1"/>
  <c r="B8" i="21" a="1"/>
  <c r="B8" i="21" s="1"/>
  <c r="A34" i="19" a="1"/>
  <c r="A34" i="19" s="1"/>
  <c r="B34" i="19" a="1"/>
  <c r="B34" i="19" s="1"/>
  <c r="A16" i="19" a="1"/>
  <c r="A16" i="19" s="1"/>
  <c r="B16" i="19" a="1"/>
  <c r="B16" i="19" s="1"/>
  <c r="B6" i="21" a="1"/>
  <c r="B6" i="21" s="1"/>
  <c r="A4" i="21" a="1"/>
  <c r="A4" i="21" s="1"/>
  <c r="B4" i="21" a="1"/>
  <c r="B4" i="21" s="1"/>
  <c r="B11" i="19" a="1"/>
  <c r="B11" i="19" s="1"/>
  <c r="A11" i="19" a="1"/>
  <c r="A11" i="19" s="1"/>
  <c r="A9" i="19" a="1"/>
  <c r="A9" i="19" s="1"/>
  <c r="A13" i="19" a="1"/>
  <c r="A13" i="19" s="1"/>
  <c r="B19" i="19" a="1"/>
  <c r="B19" i="19" s="1"/>
  <c r="B9" i="19" a="1"/>
  <c r="B9" i="19" s="1"/>
  <c r="B13" i="19" a="1"/>
  <c r="B13" i="19" s="1"/>
  <c r="A17" i="19" a="1"/>
  <c r="A17" i="19" s="1"/>
  <c r="B17" i="19" a="1"/>
  <c r="B17" i="19" s="1"/>
  <c r="A19" i="19" a="1"/>
  <c r="A19" i="19" s="1"/>
  <c r="B21" i="19" a="1"/>
  <c r="B21" i="19" s="1"/>
  <c r="A21" i="19" a="1"/>
  <c r="A21" i="19" s="1"/>
  <c r="A32" i="21" a="1"/>
  <c r="A32" i="21" s="1"/>
  <c r="B32" i="21" a="1"/>
  <c r="B32" i="21" s="1"/>
  <c r="A31" i="21" a="1"/>
  <c r="A31" i="21" s="1"/>
  <c r="B31" i="21" a="1"/>
  <c r="B31" i="21" s="1"/>
  <c r="B9" i="21" a="1"/>
  <c r="B9" i="21" s="1"/>
  <c r="B10" i="21" a="1"/>
  <c r="B10" i="21" s="1"/>
  <c r="B11" i="21" a="1"/>
  <c r="B11" i="21" s="1"/>
  <c r="B7" i="21" a="1"/>
  <c r="B7" i="21" s="1"/>
  <c r="B8" i="19" a="1"/>
  <c r="B8" i="19" s="1"/>
  <c r="B27" i="19" a="1"/>
  <c r="B27" i="19" s="1"/>
  <c r="B10" i="19" a="1"/>
  <c r="B10" i="19" s="1"/>
  <c r="B23" i="19" a="1"/>
  <c r="B23" i="19" s="1"/>
  <c r="B25" i="19" a="1"/>
  <c r="B25" i="19" s="1"/>
  <c r="B18" i="19" a="1"/>
  <c r="B18" i="19" s="1"/>
  <c r="B12" i="19" a="1"/>
  <c r="B12" i="19" s="1"/>
  <c r="B26" i="19" a="1"/>
  <c r="B26" i="19" s="1"/>
  <c r="B20" i="19" a="1"/>
  <c r="B20" i="19" s="1"/>
  <c r="B22" i="19" a="1"/>
  <c r="B22" i="19" s="1"/>
  <c r="B14" i="19" a="1"/>
  <c r="B14" i="19" s="1"/>
  <c r="B29" i="19" a="1"/>
  <c r="B29" i="19" s="1"/>
  <c r="B28" i="19" a="1"/>
  <c r="B28" i="19" s="1"/>
  <c r="B15" i="19" a="1"/>
  <c r="B15" i="19" s="1"/>
  <c r="B24" i="19" a="1"/>
  <c r="B24" i="19" s="1"/>
  <c r="A27" i="19" a="1"/>
  <c r="A27" i="19" s="1"/>
  <c r="A24" i="19" a="1"/>
  <c r="A24" i="19" s="1"/>
  <c r="A5" i="19" a="1"/>
  <c r="A5" i="19" s="1"/>
  <c r="A23" i="19" a="1"/>
  <c r="A23" i="19" s="1"/>
  <c r="A8" i="19" a="1"/>
  <c r="A8" i="19" s="1"/>
  <c r="A9" i="21" a="1"/>
  <c r="A9" i="21" s="1"/>
  <c r="A7" i="21" a="1"/>
  <c r="A7" i="21" s="1"/>
  <c r="A6" i="21" a="1"/>
  <c r="A6" i="21" s="1"/>
  <c r="A5" i="21" a="1"/>
  <c r="A5" i="21" s="1"/>
  <c r="A10" i="21" a="1"/>
  <c r="A10" i="21" s="1"/>
  <c r="A11" i="21" a="1"/>
  <c r="A11" i="21" s="1"/>
  <c r="A20" i="19" a="1"/>
  <c r="A20" i="19" s="1"/>
  <c r="A18" i="19" a="1"/>
  <c r="A18" i="19" s="1"/>
  <c r="A15" i="19" a="1"/>
  <c r="A15" i="19" s="1"/>
  <c r="A14" i="19" a="1"/>
  <c r="A14" i="19" s="1"/>
  <c r="A29" i="19" a="1"/>
  <c r="A29" i="19" s="1"/>
  <c r="A6" i="19" a="1"/>
  <c r="A6" i="19" s="1"/>
  <c r="A12" i="19" a="1"/>
  <c r="A12" i="19" s="1"/>
  <c r="A4" i="19" a="1"/>
  <c r="A4" i="19" s="1"/>
  <c r="A25" i="19" a="1"/>
  <c r="A25" i="19" s="1"/>
  <c r="A7" i="19" a="1"/>
  <c r="A7" i="19" s="1"/>
  <c r="A28" i="19" a="1"/>
  <c r="A28" i="19" s="1"/>
  <c r="A22" i="19" a="1"/>
  <c r="A22" i="19" s="1"/>
  <c r="A26" i="19" a="1"/>
  <c r="A26" i="19" s="1"/>
  <c r="A10" i="19" a="1"/>
  <c r="A10" i="19" s="1"/>
  <c r="D22" i="11" l="1"/>
  <c r="D25" i="11"/>
  <c r="C25" i="11"/>
  <c r="D24" i="11"/>
  <c r="C22" i="11"/>
  <c r="C24" i="11"/>
  <c r="C23" i="11"/>
  <c r="D23" i="11"/>
  <c r="C21" i="11"/>
  <c r="D18" i="11"/>
  <c r="C18" i="11"/>
  <c r="C19" i="11"/>
  <c r="D19" i="11"/>
  <c r="C20" i="11"/>
  <c r="D20" i="11"/>
  <c r="D21" i="11"/>
  <c r="F22" i="11"/>
  <c r="F23" i="11"/>
  <c r="F24" i="11"/>
  <c r="F25" i="11"/>
  <c r="F18" i="11"/>
  <c r="F19" i="11"/>
  <c r="F20" i="11"/>
  <c r="F21" i="11"/>
  <c r="G25" i="11"/>
  <c r="G22" i="11"/>
  <c r="G23" i="11"/>
  <c r="G24" i="11"/>
  <c r="G19" i="11"/>
  <c r="G20" i="11"/>
  <c r="G21" i="11"/>
  <c r="G18" i="11"/>
  <c r="ST18" i="4"/>
  <c r="SS18" i="4"/>
  <c r="SR18" i="4"/>
  <c r="SQ18" i="4"/>
  <c r="SP18" i="4"/>
  <c r="SO18" i="4"/>
  <c r="SM18" i="4"/>
  <c r="SL18" i="4"/>
  <c r="SK18" i="4"/>
  <c r="SJ18" i="4"/>
  <c r="SI18" i="4"/>
  <c r="SH18" i="4"/>
  <c r="ST16" i="4"/>
  <c r="SS16" i="4"/>
  <c r="SR16" i="4"/>
  <c r="SQ16" i="4"/>
  <c r="SP16" i="4"/>
  <c r="SO16" i="4"/>
  <c r="SM16" i="4"/>
  <c r="SL16" i="4"/>
  <c r="SK16" i="4"/>
  <c r="SJ16" i="4"/>
  <c r="SI16" i="4"/>
  <c r="SH16" i="4"/>
  <c r="CY16" i="4"/>
  <c r="CY18" i="4"/>
  <c r="CU16" i="4"/>
  <c r="CU18" i="4"/>
  <c r="CR16" i="4"/>
  <c r="CR18" i="4"/>
  <c r="CQ16" i="4"/>
  <c r="CQ18" i="4"/>
  <c r="SN18" i="4" l="1"/>
  <c r="SU18" i="4" s="1"/>
  <c r="SN16" i="4"/>
  <c r="SU16" i="4" s="1"/>
  <c r="SZ16" i="4" l="1"/>
  <c r="TA16" i="4"/>
  <c r="TB16" i="4"/>
  <c r="TC16" i="4"/>
  <c r="TO16" i="4" s="1"/>
  <c r="TD16" i="4"/>
  <c r="TP16" i="4" s="1"/>
  <c r="TE16" i="4"/>
  <c r="TF16" i="4"/>
  <c r="TG16" i="4"/>
  <c r="TH16" i="4"/>
  <c r="TS16" i="4" s="1"/>
  <c r="TI16" i="4"/>
  <c r="TT16" i="4" s="1"/>
  <c r="TJ16" i="4"/>
  <c r="SZ18" i="4"/>
  <c r="TA18" i="4"/>
  <c r="TB18" i="4"/>
  <c r="TC18" i="4"/>
  <c r="TO18" i="4" s="1"/>
  <c r="TD18" i="4"/>
  <c r="TP18" i="4" s="1"/>
  <c r="TE18" i="4"/>
  <c r="TF18" i="4"/>
  <c r="TG18" i="4"/>
  <c r="TH18" i="4"/>
  <c r="TS18" i="4" s="1"/>
  <c r="TI18" i="4"/>
  <c r="TT18" i="4" s="1"/>
  <c r="TJ18" i="4"/>
  <c r="CS16" i="4"/>
  <c r="CT16" i="4"/>
  <c r="CV16" i="4"/>
  <c r="CX16" i="4"/>
  <c r="CZ16" i="4"/>
  <c r="CS18" i="4"/>
  <c r="CT18" i="4"/>
  <c r="CV18" i="4"/>
  <c r="CX18" i="4"/>
  <c r="CZ18" i="4"/>
  <c r="I16" i="4" l="1"/>
  <c r="H16" i="4"/>
  <c r="I18" i="4"/>
  <c r="H18" i="4"/>
  <c r="T16" i="4"/>
  <c r="U16" i="4" s="1"/>
  <c r="T18" i="4"/>
  <c r="U18" i="4" s="1"/>
  <c r="P16" i="4"/>
  <c r="P18" i="4"/>
  <c r="R18" i="4"/>
  <c r="S18" i="4" s="1"/>
  <c r="R16" i="4"/>
  <c r="S16" i="4" s="1"/>
  <c r="N16" i="4"/>
  <c r="L16" i="4"/>
  <c r="L18" i="4"/>
  <c r="N18" i="4"/>
  <c r="K16" i="4"/>
  <c r="K18" i="4"/>
  <c r="TQ18" i="4"/>
  <c r="TU18" i="4"/>
  <c r="TQ16" i="4"/>
  <c r="TU16" i="4"/>
  <c r="CW16" i="4"/>
  <c r="DA16" i="4" s="1"/>
  <c r="CW18" i="4"/>
  <c r="DA18" i="4" s="1"/>
  <c r="SW16" i="4"/>
  <c r="SX16" i="4"/>
  <c r="TL16" i="4" s="1"/>
  <c r="SY16" i="4"/>
  <c r="TM16" i="4" s="1"/>
  <c r="SW18" i="4"/>
  <c r="SX18" i="4"/>
  <c r="TL18" i="4" s="1"/>
  <c r="SY18" i="4"/>
  <c r="TM18" i="4" s="1"/>
  <c r="SV16" i="4"/>
  <c r="SV18" i="4"/>
  <c r="J18" i="4" l="1"/>
  <c r="DB16" i="4"/>
  <c r="M18" i="4"/>
  <c r="DB18" i="4"/>
  <c r="DC16" i="4"/>
  <c r="Q16" i="4"/>
  <c r="DC18" i="4"/>
  <c r="Q18" i="4"/>
  <c r="M16" i="4"/>
  <c r="J16" i="4"/>
  <c r="TN16" i="4"/>
  <c r="TR16" i="4" s="1"/>
  <c r="TV16" i="4" s="1"/>
  <c r="O16" i="4"/>
  <c r="TN18" i="4"/>
  <c r="TR18" i="4" s="1"/>
  <c r="TV18" i="4" s="1"/>
  <c r="O18" i="4"/>
  <c r="A16" i="4" l="1" a="1"/>
  <c r="A16" i="4" s="1"/>
  <c r="B16" i="4" a="1"/>
  <c r="B16" i="4" s="1"/>
  <c r="A18" i="4" a="1"/>
  <c r="A18" i="4" s="1"/>
  <c r="B18" i="4" a="1"/>
  <c r="B18" i="4" s="1"/>
  <c r="V16" i="4"/>
  <c r="X16" i="4" s="1"/>
  <c r="V18" i="4"/>
  <c r="X18" i="4" s="1"/>
  <c r="W16" i="4" l="1"/>
  <c r="F16" i="4"/>
  <c r="B7" i="4" a="1"/>
  <c r="B7" i="4" s="1"/>
  <c r="F18" i="4"/>
  <c r="A7" i="4" s="1" a="1"/>
  <c r="A7" i="4" s="1"/>
  <c r="W18" i="4"/>
  <c r="B5" i="4" l="1" a="1"/>
  <c r="B5" i="4" s="1"/>
  <c r="A4" i="4" a="1"/>
  <c r="A4" i="4" s="1"/>
  <c r="B6" i="4" a="1"/>
  <c r="B6" i="4" s="1"/>
  <c r="B8" i="4" a="1"/>
  <c r="B8" i="4" s="1"/>
  <c r="B11" i="4" a="1"/>
  <c r="B11" i="4" s="1"/>
  <c r="A6" i="4" a="1"/>
  <c r="A6" i="4" s="1"/>
  <c r="A5" i="4" a="1"/>
  <c r="A5" i="4" s="1"/>
  <c r="A8" i="4" a="1"/>
  <c r="A8" i="4" s="1"/>
  <c r="A11" i="4" a="1"/>
  <c r="A11" i="4" s="1"/>
  <c r="D4" i="11" l="1"/>
  <c r="D2" i="11"/>
  <c r="C4" i="11"/>
  <c r="D5" i="11"/>
  <c r="C3" i="11"/>
  <c r="D3" i="11"/>
  <c r="C5" i="11"/>
  <c r="C2" i="11"/>
  <c r="G4" i="11"/>
  <c r="F5" i="11"/>
  <c r="G2" i="11"/>
  <c r="G3" i="11"/>
  <c r="G5" i="11"/>
  <c r="F4" i="11"/>
  <c r="F2" i="11"/>
  <c r="F3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<sst xmlns="http://schemas.openxmlformats.org/spreadsheetml/2006/main" count="4148" uniqueCount="244">
  <si>
    <t>Province</t>
  </si>
  <si>
    <t>Rank</t>
  </si>
  <si>
    <t>Total Points</t>
  </si>
  <si>
    <t>ON</t>
  </si>
  <si>
    <t>AB</t>
  </si>
  <si>
    <t>BC</t>
  </si>
  <si>
    <t>QC</t>
  </si>
  <si>
    <t>DD</t>
  </si>
  <si>
    <t>Team Score</t>
  </si>
  <si>
    <t>Standing</t>
  </si>
  <si>
    <t>Best Final</t>
  </si>
  <si>
    <t>Best International Difference</t>
  </si>
  <si>
    <t>EX</t>
  </si>
  <si>
    <t>HD</t>
  </si>
  <si>
    <t>TOF</t>
  </si>
  <si>
    <t>Total</t>
  </si>
  <si>
    <t>Voluntary 1</t>
  </si>
  <si>
    <t>Voluntary 2</t>
  </si>
  <si>
    <t>Vol 1</t>
  </si>
  <si>
    <t>Vol 2</t>
  </si>
  <si>
    <t>Final</t>
  </si>
  <si>
    <t>Prelim</t>
  </si>
  <si>
    <t>Athlete</t>
  </si>
  <si>
    <t>Penalty</t>
  </si>
  <si>
    <t>Bonus</t>
  </si>
  <si>
    <t>Location</t>
  </si>
  <si>
    <t>Routine</t>
  </si>
  <si>
    <t>Merit Score</t>
  </si>
  <si>
    <t>Show data entry cells</t>
  </si>
  <si>
    <t>Hide data entry cells</t>
  </si>
  <si>
    <t>Sort names into correct order</t>
  </si>
  <si>
    <t>SK</t>
  </si>
  <si>
    <t>Team Members:</t>
  </si>
  <si>
    <t>TRA-M</t>
  </si>
  <si>
    <t>Member</t>
  </si>
  <si>
    <t>Last Updated:</t>
  </si>
  <si>
    <t>TRA-W</t>
  </si>
  <si>
    <t>TUM-M</t>
  </si>
  <si>
    <t>TUM-W</t>
  </si>
  <si>
    <t>DMT-M</t>
  </si>
  <si>
    <t>DMT-W</t>
  </si>
  <si>
    <t>National Team Score</t>
  </si>
  <si>
    <t>Worlds Team Score</t>
  </si>
  <si>
    <t>Worlds Team DD</t>
  </si>
  <si>
    <t>National Team DD</t>
  </si>
  <si>
    <t>Injury</t>
  </si>
  <si>
    <t>P</t>
  </si>
  <si>
    <t>Injury Score</t>
  </si>
  <si>
    <t>Year of Birth</t>
  </si>
  <si>
    <t>Select</t>
  </si>
  <si>
    <t>Delete oldest domestic trial</t>
  </si>
  <si>
    <t>Add a new athlete to:</t>
  </si>
  <si>
    <t>Best International Diff</t>
  </si>
  <si>
    <t>National Team DD and Score</t>
  </si>
  <si>
    <t>Excellence Score</t>
  </si>
  <si>
    <t>Excellence DD</t>
  </si>
  <si>
    <t>Potential Injury Score</t>
  </si>
  <si>
    <t>Finals DD</t>
  </si>
  <si>
    <t>Remove athlete:</t>
  </si>
  <si>
    <t>Delete oldest international competitions</t>
  </si>
  <si>
    <t>PILLINGER, Taylor</t>
  </si>
  <si>
    <t>LUPISH, Kieran</t>
  </si>
  <si>
    <t>Merit DD</t>
  </si>
  <si>
    <t>Vol 2 DD</t>
  </si>
  <si>
    <t>PHANEUF, Zoe</t>
  </si>
  <si>
    <t>ZUREK, Nolan</t>
  </si>
  <si>
    <t>Worlds Eligible</t>
  </si>
  <si>
    <t>DODD, Gavin</t>
  </si>
  <si>
    <t>PARHAR, Jasmine</t>
  </si>
  <si>
    <t>HOWELL, Kayla</t>
  </si>
  <si>
    <t>Best Prelim Routine</t>
  </si>
  <si>
    <t>2nd Best Prelim Routine</t>
  </si>
  <si>
    <t>Best DD</t>
  </si>
  <si>
    <t>Best TOF
(with Team DD)</t>
  </si>
  <si>
    <t>Vol 1 DD</t>
  </si>
  <si>
    <t>Vol 1 TOF</t>
  </si>
  <si>
    <t>Vol 2 TOF</t>
  </si>
  <si>
    <t>Final DD</t>
  </si>
  <si>
    <t>Final TOF</t>
  </si>
  <si>
    <t>Semifinal</t>
  </si>
  <si>
    <t>Semifinal DD</t>
  </si>
  <si>
    <t>Semifinal TOF</t>
  </si>
  <si>
    <t>Q1 Pass 1</t>
  </si>
  <si>
    <t>Q1 Pass 2</t>
  </si>
  <si>
    <t>Q2</t>
  </si>
  <si>
    <t>F1</t>
  </si>
  <si>
    <t>F2</t>
  </si>
  <si>
    <t>Q1 DD</t>
  </si>
  <si>
    <t>Q1</t>
  </si>
  <si>
    <t>Finals</t>
  </si>
  <si>
    <t>Best Q1</t>
  </si>
  <si>
    <t>2nd Best Q1</t>
  </si>
  <si>
    <t>Best Q2</t>
  </si>
  <si>
    <t>Prelim DD</t>
  </si>
  <si>
    <t>THOMPSON, Justin</t>
  </si>
  <si>
    <t>DYKMAN, Matvey</t>
  </si>
  <si>
    <t>NEUFELD, Simon</t>
  </si>
  <si>
    <t>CLOUTIER, Étienne</t>
  </si>
  <si>
    <t>THOMPSON, Abby</t>
  </si>
  <si>
    <t>MEYER, Jeremy</t>
  </si>
  <si>
    <t>NL</t>
  </si>
  <si>
    <t>EVSTIGNEEV, Gleb</t>
  </si>
  <si>
    <t>BONNE, Rielle</t>
  </si>
  <si>
    <t>STANNARD, Adam</t>
  </si>
  <si>
    <t>MALEK, Philo</t>
  </si>
  <si>
    <t>BOWDITCH, Courtney</t>
  </si>
  <si>
    <t>MB</t>
  </si>
  <si>
    <t>IBACH, Sam</t>
  </si>
  <si>
    <t>COLLINSON, Brody</t>
  </si>
  <si>
    <t>GORDENKO-SADEVICH, Dennis</t>
  </si>
  <si>
    <t>MIMEAULT, Thomas</t>
  </si>
  <si>
    <t>THOMPSON, Derek</t>
  </si>
  <si>
    <t>MALLAIS, Rylan</t>
  </si>
  <si>
    <t>PINNOCK, Liana</t>
  </si>
  <si>
    <t>KOTKAS, Katarina</t>
  </si>
  <si>
    <t>BECKETT, Lindsey</t>
  </si>
  <si>
    <t>PEPPER, Nix</t>
  </si>
  <si>
    <t>BECKETT, Aleisha</t>
  </si>
  <si>
    <t>MOORE, Riley</t>
  </si>
  <si>
    <t>COUTURE, Joey</t>
  </si>
  <si>
    <t>BASTIEN, Rose</t>
  </si>
  <si>
    <t>PROULX, Kegan</t>
  </si>
  <si>
    <t>MATHIEU, Jean</t>
  </si>
  <si>
    <t>PINSK, Benjamin</t>
  </si>
  <si>
    <t>ANGST, Caelyn</t>
  </si>
  <si>
    <t>GROVES, Chelsea</t>
  </si>
  <si>
    <t>PEPPER, Emily</t>
  </si>
  <si>
    <t>CHEW, Keara</t>
  </si>
  <si>
    <t>MOUNTAIN, Dani</t>
  </si>
  <si>
    <t>Best
Final/3rd Best Prelim</t>
  </si>
  <si>
    <t>Optional</t>
  </si>
  <si>
    <t>VIAU, Nathan</t>
  </si>
  <si>
    <t>DUCHESNE, Livia</t>
  </si>
  <si>
    <t>FLOYD, Anna</t>
  </si>
  <si>
    <t>BOISSEAU, Mathilde</t>
  </si>
  <si>
    <t>GADSBY, Blythe</t>
  </si>
  <si>
    <t>TOSH, Megan</t>
  </si>
  <si>
    <t>HIGHSTEAD, Declan</t>
  </si>
  <si>
    <t>MERCIER, Loïc</t>
  </si>
  <si>
    <t>JACKSON, Claire</t>
  </si>
  <si>
    <t>OLSEN, Brooklyn</t>
  </si>
  <si>
    <t>ADJEMIAN, Alexan</t>
  </si>
  <si>
    <t>ROY, Anne-Jolie</t>
  </si>
  <si>
    <t>JAMES, Roshni</t>
  </si>
  <si>
    <t>MATTHEWS, Jared</t>
  </si>
  <si>
    <t>GANDZA, Vince</t>
  </si>
  <si>
    <t>BERKENBOSCH, Bence</t>
  </si>
  <si>
    <t>PIPKO, Halle</t>
  </si>
  <si>
    <t>RYGA, Ruby</t>
  </si>
  <si>
    <t>2023 World Cup POR 1 (July 2)</t>
  </si>
  <si>
    <t>2023 World Cup POR 2 (July 8)</t>
  </si>
  <si>
    <t>FROHNSDORF, Mia</t>
  </si>
  <si>
    <t>BAIR, Xavier</t>
  </si>
  <si>
    <t>DUBUC, Samuel</t>
  </si>
  <si>
    <t>CANUEL, Victor</t>
  </si>
  <si>
    <t>KURSOVA, Anastasia</t>
  </si>
  <si>
    <t>BERGERON, Ella</t>
  </si>
  <si>
    <t>NB</t>
  </si>
  <si>
    <t>DAVIS, Eric</t>
  </si>
  <si>
    <t>NOSSACK, Sophie</t>
  </si>
  <si>
    <t>MAILLOUX, Ashley</t>
  </si>
  <si>
    <t>NS</t>
  </si>
  <si>
    <t>ULMER, Lily-ann</t>
  </si>
  <si>
    <t>THÉORET, Élia</t>
  </si>
  <si>
    <t>HOUGHTON, Hope</t>
  </si>
  <si>
    <t>MILNE, Katrien</t>
  </si>
  <si>
    <t>NEWMAN, Ava</t>
  </si>
  <si>
    <t>BOURDAGES, Noémie</t>
  </si>
  <si>
    <t>2023 World Cup USA (Aug 5)</t>
  </si>
  <si>
    <t>2023 3rd Domestic Trial</t>
  </si>
  <si>
    <t>BENJAMIN, Jai</t>
  </si>
  <si>
    <t>LADEROUTE, Sam</t>
  </si>
  <si>
    <t>2023 World Cup BUL (Oct 7)</t>
  </si>
  <si>
    <t>Rank (Everyone)</t>
  </si>
  <si>
    <t>Rank (Excluding Sr Team)</t>
  </si>
  <si>
    <t>On Senior Team</t>
  </si>
  <si>
    <t>2023 World Championships (Nov 9)</t>
  </si>
  <si>
    <t>2023 World Championships (Nov 11)</t>
  </si>
  <si>
    <t>2023 WAGC (Nov 18)</t>
  </si>
  <si>
    <t>2023 WAGC (Nov 17)</t>
  </si>
  <si>
    <t>CYMAN, Cody</t>
  </si>
  <si>
    <t>D'HONDT, Luke</t>
  </si>
  <si>
    <t>LEUNG, Theo</t>
  </si>
  <si>
    <t>CORRIVEAU, Mélina</t>
  </si>
  <si>
    <t>KUZNAK, Sienna</t>
  </si>
  <si>
    <t>HARBO, Owen</t>
  </si>
  <si>
    <t>PECK, Rachel</t>
  </si>
  <si>
    <t>ROBERTSON, Griffyn</t>
  </si>
  <si>
    <t>ANDERSEN, Travis</t>
  </si>
  <si>
    <t>SCOTT, Ethan</t>
  </si>
  <si>
    <t>2023 Junior Worlds (Nov 19)</t>
  </si>
  <si>
    <t>2024 Elite Canada</t>
  </si>
  <si>
    <t>BOISSEAU, Nolann</t>
  </si>
  <si>
    <t>BOURGAULT-FOURNIER, Alexis</t>
  </si>
  <si>
    <t>CANN, Jackson</t>
  </si>
  <si>
    <t>BURELLE-DUBOIS, Josué</t>
  </si>
  <si>
    <t>BROWNELL, Aiden</t>
  </si>
  <si>
    <t>GLOWACKI, Oskar</t>
  </si>
  <si>
    <t/>
  </si>
  <si>
    <t>ALBERT, Audrey</t>
  </si>
  <si>
    <t>WILLIMOTT, Amy</t>
  </si>
  <si>
    <t>JANEVSKI, Léa</t>
  </si>
  <si>
    <t>THACKERAY, Nyla</t>
  </si>
  <si>
    <t>RESCHKE, Jami</t>
  </si>
  <si>
    <t>HANNAH, Ashley</t>
  </si>
  <si>
    <t>NELSON, Mackenzie</t>
  </si>
  <si>
    <t>NATH, Zander</t>
  </si>
  <si>
    <t>BERGER, Ophélie</t>
  </si>
  <si>
    <t>BURKHART, Sofia</t>
  </si>
  <si>
    <t>SARTISON, Torrance</t>
  </si>
  <si>
    <t>SCIBERRAS, Annelle</t>
  </si>
  <si>
    <t>DUNKLEY, Olivia</t>
  </si>
  <si>
    <t>BROOKER, Aubree</t>
  </si>
  <si>
    <t>BRASSART, Lola-Rose</t>
  </si>
  <si>
    <t>BISHOP, Seija</t>
  </si>
  <si>
    <t>PELLETIER, Brooke</t>
  </si>
  <si>
    <t>PETERS, Lane</t>
  </si>
  <si>
    <t>WYGIERA, Liam</t>
  </si>
  <si>
    <t>PROTEAU, Émile</t>
  </si>
  <si>
    <t>WONG, Symeon</t>
  </si>
  <si>
    <t>RESCHKE, Lina</t>
  </si>
  <si>
    <t>LEARY, Addison</t>
  </si>
  <si>
    <t>VAN BALKOM, Marlee</t>
  </si>
  <si>
    <t>SAWATZKY, Kait</t>
  </si>
  <si>
    <t>BERG, Katie</t>
  </si>
  <si>
    <t>2024 Pan Am Championships (May 19)</t>
  </si>
  <si>
    <t>2024 Pan Am Club Championships (May 19)</t>
  </si>
  <si>
    <t>2024 Pan Am Championships [Semifinal=Team Final] (May 19)</t>
  </si>
  <si>
    <t>2024 Nationals</t>
  </si>
  <si>
    <t>COOK, Mason</t>
  </si>
  <si>
    <t>JOHNSTON, Logan</t>
  </si>
  <si>
    <t>MCMANUS, Gavin</t>
  </si>
  <si>
    <t>FUDGE, Benjamin</t>
  </si>
  <si>
    <t>HALLEY, Hayden</t>
  </si>
  <si>
    <t>QUINN, Olivia</t>
  </si>
  <si>
    <t>OUELLETTE, Rémi</t>
  </si>
  <si>
    <t>COPELAND, Connor</t>
  </si>
  <si>
    <t>HADD, Benjamin</t>
  </si>
  <si>
    <t>RITCHIE, Owen</t>
  </si>
  <si>
    <t>WIEBE, Meghan</t>
  </si>
  <si>
    <t>MITCHELL, Halle</t>
  </si>
  <si>
    <t>SKJODT, Sophie</t>
  </si>
  <si>
    <t>2024 World Cup SUI</t>
  </si>
  <si>
    <t>2024 World Cup SUI (Jun 29)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</si>
</sst>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24" x14ac:knownFonts="1"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color theme="1"/>
      <name val="Wingdings 2"/>
      <charset val="2"/>
    </font>
    <font>
      <sz val="12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B0F0"/>
      <name val="Calibri"/>
      <family val="2"/>
      <scheme val="minor"/>
    </font>
    <font>
      <sz val="12"/>
      <color rgb="FF7030A0"/>
      <name val="Calibri"/>
      <family val="2"/>
      <scheme val="minor"/>
    </font>
    <font>
      <sz val="12"/>
      <color rgb="FF000000"/>
      <name val="Calibri"/>
      <family val="2"/>
      <scheme val="minor"/>
    </font>
    <font>
      <sz val="13"/>
      <color rgb="FF333333"/>
      <name val="Verdana"/>
      <family val="2"/>
    </font>
    <font>
      <sz val="10"/>
      <color rgb="FF000000"/>
      <name val="Helvetica"/>
      <family val="2"/>
    </font>
    <font>
      <sz val="12"/>
      <color rgb="FF000000"/>
      <name val="Calibri"/>
      <family val="2"/>
    </font>
    <font>
      <sz val="12"/>
      <color rgb="FFC00000"/>
      <name val="Calibri"/>
      <family val="2"/>
      <scheme val="minor"/>
    </font>
    <font>
      <sz val="12"/>
      <color rgb="FFFFB000"/>
      <name val="Calibri"/>
      <family val="2"/>
      <scheme val="minor"/>
    </font>
    <font>
      <sz val="12"/>
      <name val="Wingdings 2"/>
      <charset val="2"/>
    </font>
    <font>
      <sz val="12"/>
      <color rgb="FFFF7000"/>
      <name val="Calibri"/>
      <family val="2"/>
      <scheme val="minor"/>
    </font>
    <font>
      <sz val="12"/>
      <color rgb="FF002060"/>
      <name val="Calibri"/>
      <family val="2"/>
      <scheme val="minor"/>
    </font>
    <font>
      <sz val="12"/>
      <color rgb="FFFF03FD"/>
      <name val="Calibri"/>
      <family val="2"/>
      <scheme val="minor"/>
    </font>
    <font>
      <sz val="12"/>
      <color rgb="FF07B459"/>
      <name val="Calibri"/>
      <family val="2"/>
      <scheme val="minor"/>
    </font>
    <font>
      <sz val="12"/>
      <color rgb="FF00B050"/>
      <name val="Calibri"/>
      <family val="2"/>
      <scheme val="minor"/>
    </font>
    <font>
      <sz val="12"/>
      <color rgb="FFFF00FC"/>
      <name val="Calibri"/>
      <family val="2"/>
      <scheme val="minor"/>
    </font>
    <font>
      <sz val="12"/>
      <color rgb="FF9C0006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5C6FA"/>
        <bgColor indexed="64"/>
      </patternFill>
    </fill>
    <fill>
      <patternFill patternType="solid">
        <fgColor theme="2"/>
        <bgColor rgb="FF000000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D1AD"/>
        <bgColor indexed="64"/>
      </patternFill>
    </fill>
    <fill>
      <patternFill patternType="solid">
        <fgColor rgb="FFFFB6B7"/>
        <bgColor indexed="64"/>
      </patternFill>
    </fill>
    <fill>
      <patternFill patternType="solid">
        <fgColor rgb="FFFFD1AD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BFFE"/>
        <bgColor indexed="64"/>
      </patternFill>
    </fill>
    <fill>
      <patternFill patternType="solid">
        <fgColor rgb="FFFFBFFF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9">
    <xf numFmtId="0" fontId="0" fillId="0" borderId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7" fillId="0" borderId="0" applyNumberFormat="0" applyFill="0" applyBorder="0" applyAlignment="0" applyProtection="0"/>
  </cellStyleXfs>
  <cellXfs count="82">
    <xf numFmtId="0" fontId="0" fillId="0" borderId="0" xfId="0"/>
    <xf numFmtId="0" fontId="3" fillId="0" borderId="0" xfId="0" applyFont="1" applyAlignment="1">
      <alignment horizontal="center"/>
    </xf>
    <xf numFmtId="164" fontId="0" fillId="0" borderId="0" xfId="0" applyNumberFormat="1"/>
    <xf numFmtId="0" fontId="4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5" fillId="0" borderId="0" xfId="0" applyFont="1"/>
    <xf numFmtId="0" fontId="0" fillId="2" borderId="0" xfId="0" applyFill="1"/>
    <xf numFmtId="0" fontId="0" fillId="3" borderId="0" xfId="0" applyFill="1"/>
    <xf numFmtId="164" fontId="0" fillId="3" borderId="0" xfId="0" applyNumberFormat="1" applyFill="1"/>
    <xf numFmtId="164" fontId="2" fillId="0" borderId="0" xfId="0" applyNumberFormat="1" applyFont="1"/>
    <xf numFmtId="0" fontId="11" fillId="0" borderId="0" xfId="0" applyFont="1"/>
    <xf numFmtId="164" fontId="0" fillId="3" borderId="0" xfId="0" applyNumberFormat="1" applyFill="1" applyAlignment="1">
      <alignment horizontal="center"/>
    </xf>
    <xf numFmtId="0" fontId="0" fillId="0" borderId="0" xfId="0" applyAlignment="1">
      <alignment horizontal="left"/>
    </xf>
    <xf numFmtId="0" fontId="0" fillId="3" borderId="0" xfId="0" applyFill="1" applyAlignment="1">
      <alignment horizontal="center"/>
    </xf>
    <xf numFmtId="0" fontId="0" fillId="2" borderId="0" xfId="0" applyFill="1" applyAlignment="1">
      <alignment horizontal="center"/>
    </xf>
    <xf numFmtId="0" fontId="10" fillId="2" borderId="0" xfId="0" applyFont="1" applyFill="1" applyAlignment="1">
      <alignment horizontal="center"/>
    </xf>
    <xf numFmtId="0" fontId="10" fillId="3" borderId="0" xfId="0" applyFont="1" applyFill="1" applyAlignment="1">
      <alignment horizontal="center"/>
    </xf>
    <xf numFmtId="164" fontId="0" fillId="2" borderId="1" xfId="0" applyNumberFormat="1" applyFill="1" applyBorder="1" applyProtection="1">
      <protection locked="0"/>
    </xf>
    <xf numFmtId="164" fontId="0" fillId="3" borderId="1" xfId="0" applyNumberFormat="1" applyFill="1" applyBorder="1" applyProtection="1">
      <protection locked="0"/>
    </xf>
    <xf numFmtId="164" fontId="0" fillId="2" borderId="1" xfId="0" applyNumberFormat="1" applyFill="1" applyBorder="1" applyAlignment="1" applyProtection="1">
      <alignment horizontal="left"/>
      <protection locked="0"/>
    </xf>
    <xf numFmtId="164" fontId="5" fillId="0" borderId="0" xfId="0" applyNumberFormat="1" applyFont="1"/>
    <xf numFmtId="0" fontId="10" fillId="8" borderId="0" xfId="0" applyFont="1" applyFill="1" applyAlignment="1">
      <alignment horizontal="center"/>
    </xf>
    <xf numFmtId="164" fontId="5" fillId="2" borderId="1" xfId="0" applyNumberFormat="1" applyFont="1" applyFill="1" applyBorder="1" applyProtection="1">
      <protection locked="0"/>
    </xf>
    <xf numFmtId="0" fontId="15" fillId="5" borderId="0" xfId="0" applyFont="1" applyFill="1"/>
    <xf numFmtId="0" fontId="8" fillId="6" borderId="0" xfId="0" applyFont="1" applyFill="1"/>
    <xf numFmtId="0" fontId="9" fillId="7" borderId="0" xfId="0" applyFont="1" applyFill="1"/>
    <xf numFmtId="164" fontId="5" fillId="3" borderId="1" xfId="0" applyNumberFormat="1" applyFont="1" applyFill="1" applyBorder="1" applyProtection="1">
      <protection locked="0"/>
    </xf>
    <xf numFmtId="164" fontId="16" fillId="2" borderId="1" xfId="0" applyNumberFormat="1" applyFont="1" applyFill="1" applyBorder="1" applyAlignment="1" applyProtection="1">
      <alignment horizontal="center"/>
      <protection locked="0"/>
    </xf>
    <xf numFmtId="164" fontId="16" fillId="3" borderId="1" xfId="0" applyNumberFormat="1" applyFont="1" applyFill="1" applyBorder="1" applyAlignment="1" applyProtection="1">
      <alignment horizontal="center"/>
      <protection locked="0"/>
    </xf>
    <xf numFmtId="0" fontId="14" fillId="0" borderId="0" xfId="0" applyFont="1"/>
    <xf numFmtId="0" fontId="17" fillId="10" borderId="0" xfId="0" applyFont="1" applyFill="1"/>
    <xf numFmtId="0" fontId="1" fillId="11" borderId="0" xfId="0" applyFont="1" applyFill="1"/>
    <xf numFmtId="164" fontId="0" fillId="0" borderId="0" xfId="0" applyNumberFormat="1" applyAlignment="1">
      <alignment horizontal="center"/>
    </xf>
    <xf numFmtId="0" fontId="18" fillId="13" borderId="0" xfId="0" applyFont="1" applyFill="1"/>
    <xf numFmtId="0" fontId="20" fillId="4" borderId="0" xfId="0" applyFont="1" applyFill="1"/>
    <xf numFmtId="0" fontId="19" fillId="14" borderId="0" xfId="0" applyFont="1" applyFill="1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164" fontId="5" fillId="2" borderId="0" xfId="0" applyNumberFormat="1" applyFont="1" applyFill="1" applyAlignment="1" applyProtection="1">
      <alignment horizontal="center"/>
      <protection locked="0"/>
    </xf>
    <xf numFmtId="164" fontId="5" fillId="3" borderId="0" xfId="0" applyNumberFormat="1" applyFont="1" applyFill="1" applyAlignment="1" applyProtection="1">
      <alignment horizontal="center"/>
      <protection locked="0"/>
    </xf>
    <xf numFmtId="164" fontId="0" fillId="2" borderId="0" xfId="0" applyNumberFormat="1" applyFill="1" applyAlignment="1">
      <alignment horizontal="center"/>
    </xf>
    <xf numFmtId="164" fontId="5" fillId="0" borderId="0" xfId="0" applyNumberFormat="1" applyFont="1" applyAlignment="1" applyProtection="1">
      <alignment horizontal="center"/>
      <protection locked="0"/>
    </xf>
    <xf numFmtId="164" fontId="15" fillId="5" borderId="0" xfId="0" applyNumberFormat="1" applyFont="1" applyFill="1" applyAlignment="1" applyProtection="1">
      <alignment horizontal="center"/>
      <protection locked="0"/>
    </xf>
    <xf numFmtId="164" fontId="1" fillId="11" borderId="0" xfId="0" applyNumberFormat="1" applyFont="1" applyFill="1" applyAlignment="1" applyProtection="1">
      <alignment horizontal="center"/>
      <protection locked="0"/>
    </xf>
    <xf numFmtId="164" fontId="19" fillId="14" borderId="0" xfId="0" applyNumberFormat="1" applyFont="1" applyFill="1" applyAlignment="1" applyProtection="1">
      <alignment horizontal="center"/>
      <protection locked="0"/>
    </xf>
    <xf numFmtId="164" fontId="20" fillId="4" borderId="0" xfId="0" applyNumberFormat="1" applyFont="1" applyFill="1" applyAlignment="1" applyProtection="1">
      <alignment horizontal="center"/>
      <protection locked="0"/>
    </xf>
    <xf numFmtId="164" fontId="8" fillId="6" borderId="0" xfId="0" applyNumberFormat="1" applyFont="1" applyFill="1" applyAlignment="1" applyProtection="1">
      <alignment horizontal="center"/>
      <protection locked="0"/>
    </xf>
    <xf numFmtId="164" fontId="18" fillId="13" borderId="0" xfId="0" applyNumberFormat="1" applyFont="1" applyFill="1" applyAlignment="1" applyProtection="1">
      <alignment horizontal="center"/>
      <protection locked="0"/>
    </xf>
    <xf numFmtId="164" fontId="9" fillId="7" borderId="0" xfId="0" applyNumberFormat="1" applyFont="1" applyFill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164" fontId="0" fillId="9" borderId="0" xfId="0" applyNumberFormat="1" applyFill="1" applyAlignment="1">
      <alignment horizontal="center"/>
    </xf>
    <xf numFmtId="164" fontId="17" fillId="10" borderId="0" xfId="0" applyNumberFormat="1" applyFont="1" applyFill="1" applyAlignment="1" applyProtection="1">
      <alignment horizontal="center"/>
      <protection locked="0"/>
    </xf>
    <xf numFmtId="2" fontId="0" fillId="0" borderId="0" xfId="0" applyNumberFormat="1"/>
    <xf numFmtId="164" fontId="15" fillId="5" borderId="0" xfId="0" applyNumberFormat="1" applyFont="1" applyFill="1" applyProtection="1">
      <protection locked="0"/>
    </xf>
    <xf numFmtId="164" fontId="17" fillId="12" borderId="0" xfId="0" applyNumberFormat="1" applyFont="1" applyFill="1" applyProtection="1">
      <protection locked="0"/>
    </xf>
    <xf numFmtId="164" fontId="1" fillId="11" borderId="0" xfId="0" applyNumberFormat="1" applyFont="1" applyFill="1" applyProtection="1">
      <protection locked="0"/>
    </xf>
    <xf numFmtId="164" fontId="19" fillId="14" borderId="0" xfId="0" applyNumberFormat="1" applyFont="1" applyFill="1" applyProtection="1">
      <protection locked="0"/>
    </xf>
    <xf numFmtId="164" fontId="20" fillId="4" borderId="0" xfId="0" applyNumberFormat="1" applyFont="1" applyFill="1" applyProtection="1">
      <protection locked="0"/>
    </xf>
    <xf numFmtId="164" fontId="8" fillId="6" borderId="0" xfId="0" applyNumberFormat="1" applyFont="1" applyFill="1" applyProtection="1">
      <protection locked="0"/>
    </xf>
    <xf numFmtId="164" fontId="18" fillId="13" borderId="0" xfId="0" applyNumberFormat="1" applyFont="1" applyFill="1" applyProtection="1">
      <protection locked="0"/>
    </xf>
    <xf numFmtId="164" fontId="9" fillId="7" borderId="0" xfId="0" applyNumberFormat="1" applyFont="1" applyFill="1" applyProtection="1">
      <protection locked="0"/>
    </xf>
    <xf numFmtId="0" fontId="0" fillId="0" borderId="0" xfId="0" quotePrefix="1"/>
    <xf numFmtId="164" fontId="22" fillId="15" borderId="0" xfId="0" applyNumberFormat="1" applyFont="1" applyFill="1" applyAlignment="1" applyProtection="1">
      <alignment horizontal="center"/>
      <protection locked="0"/>
    </xf>
    <xf numFmtId="164" fontId="21" fillId="4" borderId="0" xfId="0" applyNumberFormat="1" applyFont="1" applyFill="1" applyAlignment="1" applyProtection="1">
      <alignment horizontal="center"/>
      <protection locked="0"/>
    </xf>
    <xf numFmtId="164" fontId="23" fillId="2" borderId="1" xfId="0" applyNumberFormat="1" applyFont="1" applyFill="1" applyBorder="1" applyAlignment="1" applyProtection="1">
      <alignment horizontal="left"/>
      <protection locked="0"/>
    </xf>
    <xf numFmtId="164" fontId="23" fillId="2" borderId="0" xfId="0" applyNumberFormat="1" applyFont="1" applyFill="1" applyAlignment="1">
      <alignment horizontal="center"/>
    </xf>
    <xf numFmtId="164" fontId="4" fillId="0" borderId="0" xfId="0" applyNumberFormat="1" applyFont="1" applyAlignment="1" applyProtection="1">
      <alignment horizontal="center"/>
      <protection locked="0"/>
    </xf>
    <xf numFmtId="0" fontId="4" fillId="0" borderId="0" xfId="0" applyFont="1" applyAlignment="1" applyProtection="1">
      <alignment horizontal="center"/>
      <protection locked="0"/>
    </xf>
    <xf numFmtId="165" fontId="0" fillId="0" borderId="0" xfId="0" applyNumberFormat="1" applyAlignment="1">
      <alignment horizontal="left"/>
    </xf>
    <xf numFmtId="0" fontId="0" fillId="3" borderId="0" xfId="0" applyFill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Alignment="1">
      <alignment horizontal="center"/>
    </xf>
    <xf numFmtId="0" fontId="2" fillId="3" borderId="0" xfId="0" applyFont="1" applyFill="1" applyAlignment="1">
      <alignment horizontal="center" vertical="center" wrapText="1"/>
    </xf>
    <xf numFmtId="0" fontId="2" fillId="3" borderId="0" xfId="0" applyFont="1" applyFill="1" applyAlignment="1">
      <alignment horizontal="center" vertical="center"/>
    </xf>
    <xf numFmtId="0" fontId="2" fillId="3" borderId="0" xfId="0" applyFont="1" applyFill="1" applyAlignment="1">
      <alignment vertical="center"/>
    </xf>
    <xf numFmtId="0" fontId="2" fillId="3" borderId="0" xfId="0" applyFont="1" applyFill="1" applyAlignment="1" applyProtection="1">
      <alignment horizontal="center"/>
      <protection locked="0"/>
    </xf>
    <xf numFmtId="0" fontId="2" fillId="9" borderId="0" xfId="0" applyFont="1" applyFill="1" applyAlignment="1" applyProtection="1">
      <alignment horizontal="center"/>
      <protection locked="0"/>
    </xf>
    <xf numFmtId="0" fontId="10" fillId="3" borderId="0" xfId="0" applyFont="1" applyFill="1" applyAlignment="1">
      <alignment horizontal="center"/>
    </xf>
    <xf numFmtId="0" fontId="10" fillId="8" borderId="0" xfId="0" applyFont="1" applyFill="1" applyAlignment="1">
      <alignment horizontal="center"/>
    </xf>
    <xf numFmtId="0" fontId="10" fillId="2" borderId="0" xfId="0" applyFont="1" applyFill="1" applyAlignment="1">
      <alignment horizontal="center"/>
    </xf>
  </cellXfs>
  <cellStyles count="4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Normal" xfId="0" builtinId="0"/>
  </cellStyles>
  <dxfs count="451"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FFA300"/>
      </font>
      <fill>
        <patternFill>
          <bgColor theme="7" tint="0.79998168889431442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rgb="FFB4C6E7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6C6FB"/>
        </patternFill>
      </fill>
    </dxf>
    <dxf>
      <font>
        <color rgb="FFFF7000"/>
      </font>
      <fill>
        <patternFill patternType="none">
          <bgColor auto="1"/>
        </patternFill>
      </fill>
    </dxf>
    <dxf>
      <font>
        <color rgb="FFFF0000"/>
      </font>
      <fill>
        <patternFill patternType="none">
          <bgColor auto="1"/>
        </patternFill>
      </fill>
    </dxf>
    <dxf>
      <font>
        <color rgb="FF9C0006"/>
      </font>
    </dxf>
    <dxf>
      <font>
        <color theme="7"/>
      </font>
    </dxf>
    <dxf>
      <font>
        <color theme="9"/>
      </font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E0D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FFAF00"/>
      </font>
      <fill>
        <patternFill>
          <bgColor rgb="FFFFF3CC"/>
        </patternFill>
      </fill>
    </dxf>
    <dxf>
      <font>
        <color rgb="FFFF7000"/>
      </font>
      <fill>
        <patternFill>
          <bgColor rgb="FFFFD1AD"/>
        </patternFill>
      </fill>
    </dxf>
    <dxf>
      <font>
        <color rgb="FFFF0000"/>
      </font>
      <fill>
        <patternFill>
          <bgColor rgb="FFFFB5B7"/>
        </patternFill>
      </fill>
    </dxf>
    <dxf>
      <font>
        <color rgb="FFFF03FD"/>
      </font>
      <fill>
        <patternFill>
          <bgColor rgb="FFFFBFFE"/>
        </patternFill>
      </fill>
    </dxf>
    <dxf>
      <font>
        <color rgb="FF9C0006"/>
      </font>
    </dxf>
    <dxf>
      <font>
        <color rgb="FF9C0006"/>
      </font>
    </dxf>
    <dxf>
      <font>
        <color rgb="FF9C0006"/>
      </font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  <dxf>
      <font>
        <color rgb="FF00B050"/>
      </font>
      <fill>
        <patternFill>
          <bgColor theme="9" tint="0.79998168889431442"/>
        </patternFill>
      </fill>
    </dxf>
    <dxf>
      <font>
        <color rgb="FF00B0F0"/>
      </font>
      <fill>
        <patternFill>
          <bgColor theme="8" tint="0.79998168889431442"/>
        </patternFill>
      </fill>
    </dxf>
    <dxf>
      <font>
        <color rgb="FF002060"/>
      </font>
      <fill>
        <patternFill>
          <bgColor theme="4" tint="0.59996337778862885"/>
        </patternFill>
      </fill>
    </dxf>
    <dxf>
      <font>
        <color rgb="FF7030A0"/>
      </font>
      <fill>
        <patternFill>
          <bgColor rgb="FFE5C6FA"/>
        </patternFill>
      </fill>
    </dxf>
    <dxf>
      <font>
        <color rgb="FFFF0000"/>
      </font>
      <fill>
        <patternFill>
          <bgColor rgb="FFFFB6B7"/>
        </patternFill>
      </fill>
    </dxf>
  </dxfs>
  <tableStyles count="0" defaultTableStyle="TableStyleMedium9" defaultPivotStyle="PivotStyleMedium7"/>
  <colors>
    <mruColors>
      <color rgb="FFFF7000"/>
      <color rgb="FF9C0006"/>
      <color rgb="FFFFAF00"/>
      <color rgb="FFFFD1AD"/>
      <color rgb="FFFFB5B7"/>
      <color rgb="FFFF03FD"/>
      <color rgb="FFFFBFFE"/>
      <color rgb="FFFFF3CC"/>
      <color rgb="FFFF0E0D"/>
      <color rgb="FFE6C6F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26</xdr:row>
          <xdr:rowOff>25400</xdr:rowOff>
        </xdr:from>
        <xdr:to>
          <xdr:col>0</xdr:col>
          <xdr:colOff>965200</xdr:colOff>
          <xdr:row>26</xdr:row>
          <xdr:rowOff>177800</xdr:rowOff>
        </xdr:to>
        <xdr:sp macro="" textlink="">
          <xdr:nvSpPr>
            <xdr:cNvPr id="2049" name="Sort Names" descr="Sort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Sort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12700</xdr:colOff>
          <xdr:row>27</xdr:row>
          <xdr:rowOff>25400</xdr:rowOff>
        </xdr:from>
        <xdr:to>
          <xdr:col>0</xdr:col>
          <xdr:colOff>965200</xdr:colOff>
          <xdr:row>27</xdr:row>
          <xdr:rowOff>190500</xdr:rowOff>
        </xdr:to>
        <xdr:sp macro="" textlink="">
          <xdr:nvSpPr>
            <xdr:cNvPr id="2050" name="Show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Show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28</xdr:row>
          <xdr:rowOff>38100</xdr:rowOff>
        </xdr:from>
        <xdr:to>
          <xdr:col>0</xdr:col>
          <xdr:colOff>965200</xdr:colOff>
          <xdr:row>28</xdr:row>
          <xdr:rowOff>190500</xdr:rowOff>
        </xdr:to>
        <xdr:sp macro="" textlink="">
          <xdr:nvSpPr>
            <xdr:cNvPr id="2051" name="Button 3" descr="Hide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elvetica" pitchFamily="2" charset="0"/>
                </a:rPr>
                <a:t>Hide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29</xdr:row>
          <xdr:rowOff>25400</xdr:rowOff>
        </xdr:from>
        <xdr:to>
          <xdr:col>0</xdr:col>
          <xdr:colOff>977900</xdr:colOff>
          <xdr:row>29</xdr:row>
          <xdr:rowOff>177800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0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Add Athlete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31</xdr:row>
          <xdr:rowOff>25400</xdr:rowOff>
        </xdr:from>
        <xdr:to>
          <xdr:col>0</xdr:col>
          <xdr:colOff>977900</xdr:colOff>
          <xdr:row>31</xdr:row>
          <xdr:rowOff>177800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0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Domestic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32</xdr:row>
          <xdr:rowOff>25400</xdr:rowOff>
        </xdr:from>
        <xdr:to>
          <xdr:col>0</xdr:col>
          <xdr:colOff>965200</xdr:colOff>
          <xdr:row>32</xdr:row>
          <xdr:rowOff>177800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International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25400</xdr:colOff>
          <xdr:row>30</xdr:row>
          <xdr:rowOff>25400</xdr:rowOff>
        </xdr:from>
        <xdr:to>
          <xdr:col>0</xdr:col>
          <xdr:colOff>977900</xdr:colOff>
          <xdr:row>30</xdr:row>
          <xdr:rowOff>177800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  <a:ext uri="{FF2B5EF4-FFF2-40B4-BE49-F238E27FC236}">
                  <a16:creationId xmlns:a16="http://schemas.microsoft.com/office/drawing/2014/main" id="{00000000-0008-0000-0000-00000D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12700</xdr:colOff>
          <xdr:row>31</xdr:row>
          <xdr:rowOff>12700</xdr:rowOff>
        </xdr:from>
        <xdr:to>
          <xdr:col>4</xdr:col>
          <xdr:colOff>495300</xdr:colOff>
          <xdr:row>31</xdr:row>
          <xdr:rowOff>177800</xdr:rowOff>
        </xdr:to>
        <xdr:sp macro="" textlink="">
          <xdr:nvSpPr>
            <xdr:cNvPr id="2082" name="Button 34" descr="Remove Ineligible" hidden="1">
              <a:extLst>
                <a:ext uri="{63B3BB69-23CF-44E3-9099-C40C66FF867C}">
                  <a14:compatExt spid="_x0000_s2082"/>
                </a:ext>
                <a:ext uri="{FF2B5EF4-FFF2-40B4-BE49-F238E27FC236}">
                  <a16:creationId xmlns:a16="http://schemas.microsoft.com/office/drawing/2014/main" id="{00000000-0008-0000-0000-00002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Remove Ineligible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/>
  <dimension ref="A1:G38"/>
  <sheetViews>
    <sheetView tabSelected="1" zoomScaleNormal="100" workbookViewId="0"/>
  </sheetViews>
  <sheetFormatPr baseColWidth="10" defaultRowHeight="16" x14ac:dyDescent="0.2"/>
  <cols>
    <col min="1" max="1" width="14.5" bestFit="1" customWidth="1"/>
    <col min="2" max="2" width="7.1640625" customWidth="1"/>
    <col min="3" max="3" width="26.83203125" customWidth="1"/>
    <col min="4" max="4" width="13.33203125" bestFit="1" customWidth="1"/>
    <col min="5" max="5" width="6.6640625" bestFit="1" customWidth="1"/>
    <col min="6" max="6" width="21.33203125" hidden="1" customWidth="1"/>
    <col min="7" max="7" width="25.1640625" hidden="1" customWidth="1"/>
    <col min="8" max="8" width="35" bestFit="1" customWidth="1"/>
    <col min="9" max="9" width="14.83203125" bestFit="1" customWidth="1"/>
    <col min="10" max="10" width="8.1640625" bestFit="1" customWidth="1"/>
    <col min="11" max="11" width="6.6640625" bestFit="1" customWidth="1"/>
    <col min="12" max="12" width="17.5" bestFit="1" customWidth="1"/>
    <col min="13" max="13" width="8.1640625" bestFit="1" customWidth="1"/>
    <col min="14" max="14" width="7.33203125" bestFit="1" customWidth="1"/>
    <col min="15" max="15" width="19.5" bestFit="1" customWidth="1"/>
    <col min="16" max="16" width="8.1640625" bestFit="1" customWidth="1"/>
    <col min="17" max="17" width="7.5" bestFit="1" customWidth="1"/>
    <col min="18" max="18" width="14.1640625" bestFit="1" customWidth="1"/>
    <col min="20" max="20" width="7.33203125" customWidth="1"/>
    <col min="21" max="21" width="16.83203125" customWidth="1"/>
    <col min="22" max="22" width="8.1640625" customWidth="1"/>
    <col min="23" max="23" width="7.33203125" customWidth="1"/>
    <col min="24" max="24" width="16.83203125" customWidth="1"/>
    <col min="25" max="25" width="11" customWidth="1"/>
    <col min="26" max="34" width="10.83203125" customWidth="1"/>
    <col min="41" max="55" width="10.83203125" customWidth="1"/>
    <col min="62" max="76" width="10.83203125" customWidth="1"/>
    <col min="86" max="100" width="10.83203125" customWidth="1"/>
    <col min="107" max="121" width="10.83203125" customWidth="1"/>
    <col min="128" max="142" width="10.83203125" customWidth="1"/>
    <col min="149" max="163" width="10.83203125" customWidth="1"/>
    <col min="170" max="184" width="10.83203125" customWidth="1"/>
    <col min="191" max="205" width="10.83203125" customWidth="1"/>
    <col min="212" max="226" width="10.83203125" customWidth="1"/>
    <col min="233" max="247" width="10.83203125" customWidth="1"/>
    <col min="254" max="268" width="10.83203125" customWidth="1"/>
    <col min="275" max="289" width="10.83203125" customWidth="1"/>
    <col min="296" max="310" width="10.83203125" customWidth="1"/>
    <col min="317" max="331" width="10.83203125" customWidth="1"/>
  </cols>
  <sheetData>
    <row r="1" spans="1:7" x14ac:dyDescent="0.2">
      <c r="A1" t="s">
        <v>32</v>
      </c>
      <c r="B1" t="s">
        <v>1</v>
      </c>
      <c r="C1" t="s">
        <v>34</v>
      </c>
      <c r="D1" s="36" t="s">
        <v>9</v>
      </c>
      <c r="F1" t="s">
        <v>34</v>
      </c>
      <c r="G1" s="36" t="s">
        <v>9</v>
      </c>
    </row>
    <row r="2" spans="1:7" x14ac:dyDescent="0.2">
      <c r="A2" s="6" t="s">
        <v>33</v>
      </c>
      <c r="B2" s="6">
        <v>1</v>
      </c>
      <c r="C2" s="6" t="str">
        <f>IF(B2&gt;MAX('TRA-M'!B:B),"",INDEX('TRA-M'!C:C,MATCH(B2,'TRA-M'!B:B,0)))</f>
        <v>CYMAN, Cody</v>
      </c>
      <c r="D2" s="14" t="str">
        <f>IF(B2&gt;MAX('TRA-M'!B:B),"",INDEX('TRA-M'!J:J,MATCH(B2,'TRA-M'!B:B,0)))</f>
        <v>National Team</v>
      </c>
      <c r="E2" s="12"/>
      <c r="F2" s="6" t="str">
        <f>IF(B2&gt;MAX('TRA-M'!A:A),"",INDEX('TRA-M'!C:C,MATCH(B2,'TRA-M'!A:A,0)))</f>
        <v>DODD, Gavin</v>
      </c>
      <c r="G2" s="14" t="str">
        <f>IF(B2&gt;MAX('TRA-M'!A:A),"",INDEX('TRA-M'!J:J,MATCH(B2,'TRA-M'!A:A,0)))</f>
        <v>National Team</v>
      </c>
    </row>
    <row r="3" spans="1:7" x14ac:dyDescent="0.2">
      <c r="A3" s="6"/>
      <c r="B3" s="6">
        <v>2</v>
      </c>
      <c r="C3" s="6" t="str">
        <f>IF(B3&gt;MAX('TRA-M'!B:B),"",INDEX('TRA-M'!C:C,MATCH(B3,'TRA-M'!B:B,0)))</f>
        <v>EVSTIGNEEV, Gleb</v>
      </c>
      <c r="D3" s="14" t="str">
        <f>IF(B3&gt;MAX('TRA-M'!B:B),"",INDEX('TRA-M'!J:J,MATCH(B3,'TRA-M'!B:B,0)))</f>
        <v>National Team</v>
      </c>
      <c r="E3" s="12"/>
      <c r="F3" s="6" t="str">
        <f>IF(B3&gt;MAX('TRA-M'!A:A),"",INDEX('TRA-M'!C:C,MATCH(B3,'TRA-M'!A:A,0)))</f>
        <v>ADJEMIAN, Alexan</v>
      </c>
      <c r="G3" s="14" t="str">
        <f>IF(B3&gt;MAX('TRA-M'!A:A),"",INDEX('TRA-M'!J:J,MATCH(B3,'TRA-M'!A:A,0)))</f>
        <v>National Team</v>
      </c>
    </row>
    <row r="4" spans="1:7" hidden="1" x14ac:dyDescent="0.2">
      <c r="A4" s="6"/>
      <c r="B4" s="6">
        <v>3</v>
      </c>
      <c r="C4" s="6" t="str">
        <f>IF(B4&gt;MAX('TRA-M'!B:B),"",INDEX('TRA-M'!C:C,MATCH(B4,'TRA-M'!B:B,0)))</f>
        <v/>
      </c>
      <c r="D4" s="14" t="str">
        <f>IF(B4&gt;MAX('TRA-M'!B:B),"",INDEX('TRA-M'!J:J,MATCH(B4,'TRA-M'!B:B,0)))</f>
        <v/>
      </c>
      <c r="E4" s="12"/>
      <c r="F4" s="6" t="str">
        <f>IF(B4&gt;MAX('TRA-M'!A:A),"",INDEX('TRA-M'!C:C,MATCH(B4,'TRA-M'!A:A,0)))</f>
        <v>CLOUTIER, Étienne</v>
      </c>
      <c r="G4" s="14" t="str">
        <f>IF(B4&gt;MAX('TRA-M'!A:A),"",INDEX('TRA-M'!J:J,MATCH(B4,'TRA-M'!A:A,0)))</f>
        <v>National Team</v>
      </c>
    </row>
    <row r="5" spans="1:7" hidden="1" x14ac:dyDescent="0.2">
      <c r="A5" s="6"/>
      <c r="B5" s="6">
        <v>4</v>
      </c>
      <c r="C5" s="6" t="str">
        <f>IF(B5&gt;MAX('TRA-M'!B:B),"",INDEX('TRA-M'!C:C,MATCH(B5,'TRA-M'!B:B,0)))</f>
        <v/>
      </c>
      <c r="D5" s="14" t="str">
        <f>IF(B5&gt;MAX('TRA-M'!B:B),"",INDEX('TRA-M'!J:J,MATCH(B5,'TRA-M'!B:B,0)))</f>
        <v/>
      </c>
      <c r="F5" s="6" t="str">
        <f>IF(B5&gt;MAX('TRA-M'!A:A),"",INDEX('TRA-M'!C:C,MATCH(B5,'TRA-M'!A:A,0)))</f>
        <v>CYMAN, Cody</v>
      </c>
      <c r="G5" s="14" t="str">
        <f>IF(B5&gt;MAX('TRA-M'!A:A),"",INDEX('TRA-M'!J:J,MATCH(B5,'TRA-M'!A:A,0)))</f>
        <v>National Team</v>
      </c>
    </row>
    <row r="6" spans="1:7" x14ac:dyDescent="0.2">
      <c r="A6" s="7" t="s">
        <v>36</v>
      </c>
      <c r="B6" s="7">
        <v>1</v>
      </c>
      <c r="C6" s="7" t="str">
        <f>IF(B6&gt;MAX('TRA-W'!B:B),"",INDEX('TRA-W'!C:C,MATCH(B6,'TRA-W'!B:B,0)))</f>
        <v>ROY, Anne-Jolie</v>
      </c>
      <c r="D6" s="13" t="str">
        <f>IF(B6&gt;MAX('TRA-W'!B:B),"",INDEX('TRA-W'!J:J,MATCH(B6,'TRA-W'!B:B,0)))</f>
        <v>National Team</v>
      </c>
      <c r="F6" s="7" t="str">
        <f>IF(B2&gt;MAX('TRA-W'!A:A),"",INDEX('TRA-W'!C:C,MATCH(B2,'TRA-W'!A:A,0)))</f>
        <v>BONNE, Rielle</v>
      </c>
      <c r="G6" s="13" t="str">
        <f>IF(B2&gt;MAX('TRA-W'!A:A),"",INDEX('TRA-W'!J:J,MATCH(B2,'TRA-W'!A:A,0)))</f>
        <v>National Team</v>
      </c>
    </row>
    <row r="7" spans="1:7" x14ac:dyDescent="0.2">
      <c r="A7" s="7"/>
      <c r="B7" s="7">
        <v>2</v>
      </c>
      <c r="C7" s="7" t="str">
        <f>IF(B7&gt;MAX('TRA-W'!B:B),"",INDEX('TRA-W'!C:C,MATCH(B7,'TRA-W'!B:B,0)))</f>
        <v>PINNOCK, Liana</v>
      </c>
      <c r="D7" s="13" t="str">
        <f>IF(B7&gt;MAX('TRA-W'!B:B),"",INDEX('TRA-W'!J:J,MATCH(B7,'TRA-W'!B:B,0)))</f>
        <v>National Team</v>
      </c>
      <c r="F7" s="7" t="str">
        <f>IF(B3&gt;MAX('TRA-W'!A:A),"",INDEX('TRA-W'!C:C,MATCH(B3,'TRA-W'!A:A,0)))</f>
        <v>CORRIVEAU, Mélina</v>
      </c>
      <c r="G7" s="13" t="str">
        <f>IF(B3&gt;MAX('TRA-W'!A:A),"",INDEX('TRA-W'!J:J,MATCH(B3,'TRA-W'!A:A,0)))</f>
        <v>National Team</v>
      </c>
    </row>
    <row r="8" spans="1:7" x14ac:dyDescent="0.2">
      <c r="A8" s="7"/>
      <c r="B8" s="7">
        <v>3</v>
      </c>
      <c r="C8" s="7" t="str">
        <f>IF(B8&gt;MAX('TRA-W'!B:B),"",INDEX('TRA-W'!C:C,MATCH(B8,'TRA-W'!B:B,0)))</f>
        <v>JAMES, Roshni</v>
      </c>
      <c r="D8" s="13" t="str">
        <f>IF(B8&gt;MAX('TRA-W'!B:B),"",INDEX('TRA-W'!J:J,MATCH(B8,'TRA-W'!B:B,0)))</f>
        <v>National Team</v>
      </c>
      <c r="F8" s="7" t="str">
        <f>IF(B4&gt;MAX('TRA-W'!A:A),"",INDEX('TRA-W'!C:C,MATCH(B4,'TRA-W'!A:A,0)))</f>
        <v>ROY, Anne-Jolie</v>
      </c>
      <c r="G8" s="13" t="str">
        <f>IF(B4&gt;MAX('TRA-W'!A:A),"",INDEX('TRA-W'!J:J,MATCH(B4,'TRA-W'!A:A,0)))</f>
        <v>National Team</v>
      </c>
    </row>
    <row r="9" spans="1:7" x14ac:dyDescent="0.2">
      <c r="A9" s="7"/>
      <c r="B9" s="7">
        <v>4</v>
      </c>
      <c r="C9" s="7" t="str">
        <f>IF(B9&gt;MAX('TRA-W'!B:B),"",INDEX('TRA-W'!C:C,MATCH(B9,'TRA-W'!B:B,0)))</f>
        <v>KUZNAK, Sienna</v>
      </c>
      <c r="D9" s="13" t="str">
        <f>IF(B9&gt;MAX('TRA-W'!B:B),"",INDEX('TRA-W'!J:J,MATCH(B9,'TRA-W'!B:B,0)))</f>
        <v>National Team</v>
      </c>
      <c r="F9" s="7" t="str">
        <f>IF(B5&gt;MAX('TRA-W'!A:A),"",INDEX('TRA-W'!C:C,MATCH(B5,'TRA-W'!A:A,0)))</f>
        <v>PINNOCK, Liana</v>
      </c>
      <c r="G9" s="13" t="str">
        <f>IF(B5&gt;MAX('TRA-W'!A:A),"",INDEX('TRA-W'!J:J,MATCH(B5,'TRA-W'!A:A,0)))</f>
        <v>National Team</v>
      </c>
    </row>
    <row r="10" spans="1:7" x14ac:dyDescent="0.2">
      <c r="A10" s="6" t="s">
        <v>37</v>
      </c>
      <c r="B10" s="6">
        <v>1</v>
      </c>
      <c r="C10" s="6" t="str">
        <f>IF(B10&gt;MAX('TUM-M'!B:B),"",INDEX('TUM-M'!C:C,MATCH(B10,'TUM-M'!B:B,0)))</f>
        <v>VIAU, Nathan</v>
      </c>
      <c r="D10" s="14" t="str">
        <f>IF(B10&gt;MAX('TUM-M'!B:B),"",INDEX('TUM-M'!J:J,MATCH(B10,'TUM-M'!B:B,0)))</f>
        <v>National Team</v>
      </c>
      <c r="F10" s="6" t="str">
        <f>IF(B2&gt;MAX('TUM-M'!A:A),"",INDEX('TUM-M'!C:C,MATCH(B2,'TUM-M'!A:A,0)))</f>
        <v>MATTHEWS, Jared</v>
      </c>
      <c r="G10" s="14" t="str">
        <f>IF(B2&gt;MAX('TUM-M'!A:A),"",INDEX('TUM-M'!J:J,MATCH(B2,'TUM-M'!A:A,0)))</f>
        <v>National Team</v>
      </c>
    </row>
    <row r="11" spans="1:7" x14ac:dyDescent="0.2">
      <c r="A11" s="6"/>
      <c r="B11" s="6">
        <v>2</v>
      </c>
      <c r="C11" s="6" t="str">
        <f>IF(B11&gt;MAX('TUM-M'!B:B),"",INDEX('TUM-M'!C:C,MATCH(B11,'TUM-M'!B:B,0)))</f>
        <v>ZUREK, Nolan</v>
      </c>
      <c r="D11" s="14" t="str">
        <f>IF(B11&gt;MAX('TUM-M'!B:B),"",INDEX('TUM-M'!J:J,MATCH(B11,'TUM-M'!B:B,0)))</f>
        <v>National Team</v>
      </c>
      <c r="F11" s="6" t="str">
        <f>IF(B3&gt;MAX('TUM-M'!A:A),"",INDEX('TUM-M'!C:C,MATCH(B3,'TUM-M'!A:A,0)))</f>
        <v>THOMPSON, Justin</v>
      </c>
      <c r="G11" s="14" t="str">
        <f>IF(B3&gt;MAX('TUM-M'!A:A),"",INDEX('TUM-M'!J:J,MATCH(B3,'TUM-M'!A:A,0)))</f>
        <v>National Team</v>
      </c>
    </row>
    <row r="12" spans="1:7" x14ac:dyDescent="0.2">
      <c r="A12" s="6"/>
      <c r="B12" s="6">
        <v>3</v>
      </c>
      <c r="C12" s="6" t="str">
        <f>IF(B12&gt;MAX('TUM-M'!B:B),"",INDEX('TUM-M'!C:C,MATCH(B12,'TUM-M'!B:B,0)))</f>
        <v>MOORE, Riley</v>
      </c>
      <c r="D12" s="14" t="str">
        <f>IF(B12&gt;MAX('TUM-M'!B:B),"",INDEX('TUM-M'!J:J,MATCH(B12,'TUM-M'!B:B,0)))</f>
        <v>National Team</v>
      </c>
      <c r="F12" s="6" t="str">
        <f>IF(B4&gt;MAX('TUM-M'!A:A),"",INDEX('TUM-M'!C:C,MATCH(B4,'TUM-M'!A:A,0)))</f>
        <v>CANUEL, Victor</v>
      </c>
      <c r="G12" s="14" t="str">
        <f>IF(B4&gt;MAX('TUM-M'!A:A),"",INDEX('TUM-M'!J:J,MATCH(B4,'TUM-M'!A:A,0)))</f>
        <v>National Team</v>
      </c>
    </row>
    <row r="13" spans="1:7" x14ac:dyDescent="0.2">
      <c r="A13" s="6"/>
      <c r="B13" s="6">
        <v>4</v>
      </c>
      <c r="C13" s="6" t="str">
        <f>IF(B13&gt;MAX('TUM-M'!B:B),"",INDEX('TUM-M'!C:C,MATCH(B13,'TUM-M'!B:B,0)))</f>
        <v>PINSK, Benjamin</v>
      </c>
      <c r="D13" s="14" t="str">
        <f>IF(B13&gt;MAX('TUM-M'!B:B),"",INDEX('TUM-M'!J:J,MATCH(B13,'TUM-M'!B:B,0)))</f>
        <v>National Team</v>
      </c>
      <c r="F13" s="6" t="str">
        <f>IF(B5&gt;MAX('TUM-M'!A:A),"",INDEX('TUM-M'!C:C,MATCH(B5,'TUM-M'!A:A,0)))</f>
        <v>NEUFELD, Simon</v>
      </c>
      <c r="G13" s="14" t="str">
        <f>IF(B5&gt;MAX('TUM-M'!A:A),"",INDEX('TUM-M'!J:J,MATCH(B5,'TUM-M'!A:A,0)))</f>
        <v>National Team</v>
      </c>
    </row>
    <row r="14" spans="1:7" x14ac:dyDescent="0.2">
      <c r="A14" s="7" t="s">
        <v>38</v>
      </c>
      <c r="B14" s="7">
        <v>1</v>
      </c>
      <c r="C14" s="7" t="str">
        <f>IF(B14&gt;MAX('TUM-W'!B:B),"",INDEX('TUM-W'!C:C,MATCH(B14,'TUM-W'!B:B,0)))</f>
        <v>PECK, Rachel</v>
      </c>
      <c r="D14" s="13" t="str">
        <f>IF(B14&gt;MAX('TUM-W'!B:B),"",INDEX('TUM-W'!J:J,MATCH(B14,'TUM-W'!B:B,0)))</f>
        <v>National Team</v>
      </c>
      <c r="F14" s="7" t="str">
        <f>IF(B2&gt;MAX('TUM-W'!A:A),"",INDEX('TUM-W'!C:C,MATCH(B2,'TUM-W'!A:A,0)))</f>
        <v>JACKSON, Claire</v>
      </c>
      <c r="G14" s="13" t="str">
        <f>IF(B2&gt;MAX('TUM-W'!A:A),"",INDEX('TUM-W'!J:J,MATCH(B2,'TUM-W'!A:A,0)))</f>
        <v>National Team</v>
      </c>
    </row>
    <row r="15" spans="1:7" x14ac:dyDescent="0.2">
      <c r="A15" s="7"/>
      <c r="B15" s="7">
        <v>2</v>
      </c>
      <c r="C15" s="7" t="str">
        <f>IF(B15&gt;MAX('TUM-W'!B:B),"",INDEX('TUM-W'!C:C,MATCH(B15,'TUM-W'!B:B,0)))</f>
        <v>BASTIEN, Rose</v>
      </c>
      <c r="D15" s="13" t="str">
        <f>IF(B15&gt;MAX('TUM-W'!B:B),"",INDEX('TUM-W'!J:J,MATCH(B15,'TUM-W'!B:B,0)))</f>
        <v>National Team</v>
      </c>
      <c r="F15" s="7" t="str">
        <f>IF(B3&gt;MAX('TUM-W'!A:A),"",INDEX('TUM-W'!C:C,MATCH(B3,'TUM-W'!A:A,0)))</f>
        <v>PILLINGER, Taylor</v>
      </c>
      <c r="G15" s="13" t="str">
        <f>IF(B3&gt;MAX('TUM-W'!A:A),"",INDEX('TUM-W'!J:J,MATCH(B3,'TUM-W'!A:A,0)))</f>
        <v>National Team</v>
      </c>
    </row>
    <row r="16" spans="1:7" x14ac:dyDescent="0.2">
      <c r="A16" s="7"/>
      <c r="B16" s="7">
        <v>3</v>
      </c>
      <c r="C16" s="7" t="str">
        <f>IF(B16&gt;MAX('TUM-W'!B:B),"",INDEX('TUM-W'!C:C,MATCH(B16,'TUM-W'!B:B,0)))</f>
        <v>SARTISON, Torrance</v>
      </c>
      <c r="D16" s="13" t="str">
        <f>IF(B16&gt;MAX('TUM-W'!B:B),"",INDEX('TUM-W'!J:J,MATCH(B16,'TUM-W'!B:B,0)))</f>
        <v>National Team</v>
      </c>
      <c r="F16" s="7" t="str">
        <f>IF(B4&gt;MAX('TUM-W'!A:A),"",INDEX('TUM-W'!C:C,MATCH(B4,'TUM-W'!A:A,0)))</f>
        <v>BERGER, Ophélie</v>
      </c>
      <c r="G16" s="13" t="str">
        <f>IF(B4&gt;MAX('TUM-W'!A:A),"",INDEX('TUM-W'!J:J,MATCH(B4,'TUM-W'!A:A,0)))</f>
        <v>National Team</v>
      </c>
    </row>
    <row r="17" spans="1:7" x14ac:dyDescent="0.2">
      <c r="A17" s="7"/>
      <c r="B17" s="7">
        <v>4</v>
      </c>
      <c r="C17" s="7" t="str">
        <f>IF(B17&gt;MAX('TUM-W'!B:B),"",INDEX('TUM-W'!C:C,MATCH(B17,'TUM-W'!B:B,0)))</f>
        <v>OLSEN, Brooklyn</v>
      </c>
      <c r="D17" s="13" t="str">
        <f>IF(B17&gt;MAX('TUM-W'!B:B),"",INDEX('TUM-W'!J:J,MATCH(B17,'TUM-W'!B:B,0)))</f>
        <v>National Team</v>
      </c>
      <c r="F17" s="7" t="str">
        <f>IF(B5&gt;MAX('TUM-W'!A:A),"",INDEX('TUM-W'!C:C,MATCH(B5,'TUM-W'!A:A,0)))</f>
        <v>IBACH, Sam</v>
      </c>
      <c r="G17" s="13" t="str">
        <f>IF(B5&gt;MAX('TUM-W'!A:A),"",INDEX('TUM-W'!J:J,MATCH(B5,'TUM-W'!A:A,0)))</f>
        <v>National Team</v>
      </c>
    </row>
    <row r="18" spans="1:7" x14ac:dyDescent="0.2">
      <c r="A18" s="6" t="s">
        <v>39</v>
      </c>
      <c r="B18" s="6">
        <v>1</v>
      </c>
      <c r="C18" s="6" t="str">
        <f>IF(B18&gt;MAX('DMT-M'!B:B),"",INDEX('DMT-M'!C:C,MATCH(B18,'DMT-M'!B:B,0)))</f>
        <v>ROBERTSON, Griffyn</v>
      </c>
      <c r="D18" s="14" t="str">
        <f>IF(B18&gt;MAX('DMT-M'!B:B),"",INDEX('DMT-M'!J:J,MATCH(B18,'DMT-M'!B:B,0)))</f>
        <v>National Team</v>
      </c>
      <c r="F18" s="6" t="str">
        <f>IF(B2&gt;MAX('DMT-M'!A:A),"",INDEX('DMT-M'!C:C,MATCH(B2,'DMT-M'!A:A,0)))</f>
        <v>DODD, Gavin</v>
      </c>
      <c r="G18" s="14" t="str">
        <f>IF(B2&gt;MAX('DMT-M'!A:A),"",INDEX('DMT-M'!J:J,MATCH(B2,'DMT-M'!A:A,0)))</f>
        <v>National Team</v>
      </c>
    </row>
    <row r="19" spans="1:7" x14ac:dyDescent="0.2">
      <c r="A19" s="6"/>
      <c r="B19" s="6">
        <v>2</v>
      </c>
      <c r="C19" s="6" t="str">
        <f>IF(B19&gt;MAX('DMT-M'!B:B),"",INDEX('DMT-M'!C:C,MATCH(B19,'DMT-M'!B:B,0)))</f>
        <v>PINSK, Benjamin</v>
      </c>
      <c r="D19" s="14" t="str">
        <f>IF(B19&gt;MAX('DMT-M'!B:B),"",INDEX('DMT-M'!J:J,MATCH(B19,'DMT-M'!B:B,0)))</f>
        <v>National Team</v>
      </c>
      <c r="F19" s="6" t="str">
        <f>IF(B3&gt;MAX('DMT-M'!A:A),"",INDEX('DMT-M'!C:C,MATCH(B3,'DMT-M'!A:A,0)))</f>
        <v>ZUREK, Nolan</v>
      </c>
      <c r="G19" s="14" t="str">
        <f>IF(B3&gt;MAX('DMT-M'!A:A),"",INDEX('DMT-M'!J:J,MATCH(B3,'DMT-M'!A:A,0)))</f>
        <v>National Team</v>
      </c>
    </row>
    <row r="20" spans="1:7" x14ac:dyDescent="0.2">
      <c r="A20" s="6"/>
      <c r="B20" s="6">
        <v>3</v>
      </c>
      <c r="C20" s="6" t="str">
        <f>IF(B20&gt;MAX('DMT-M'!B:B),"",INDEX('DMT-M'!C:C,MATCH(B20,'DMT-M'!B:B,0)))</f>
        <v>ANDERSEN, Travis</v>
      </c>
      <c r="D20" s="14" t="str">
        <f>IF(B20&gt;MAX('DMT-M'!B:B),"",INDEX('DMT-M'!J:J,MATCH(B20,'DMT-M'!B:B,0)))</f>
        <v>National Team</v>
      </c>
      <c r="F20" s="6" t="str">
        <f>IF(B4&gt;MAX('DMT-M'!A:A),"",INDEX('DMT-M'!C:C,MATCH(B4,'DMT-M'!A:A,0)))</f>
        <v>NEUFELD, Simon</v>
      </c>
      <c r="G20" s="14" t="str">
        <f>IF(B4&gt;MAX('DMT-M'!A:A),"",INDEX('DMT-M'!J:J,MATCH(B4,'DMT-M'!A:A,0)))</f>
        <v>National Team</v>
      </c>
    </row>
    <row r="21" spans="1:7" x14ac:dyDescent="0.2">
      <c r="A21" s="6"/>
      <c r="B21" s="6">
        <v>4</v>
      </c>
      <c r="C21" s="6" t="str">
        <f>IF(B21&gt;MAX('DMT-M'!B:B),"",INDEX('DMT-M'!C:C,MATCH(B21,'DMT-M'!B:B,0)))</f>
        <v>HIGHSTEAD, Declan</v>
      </c>
      <c r="D21" s="14" t="str">
        <f>IF(B21&gt;MAX('DMT-M'!B:B),"",INDEX('DMT-M'!J:J,MATCH(B21,'DMT-M'!B:B,0)))</f>
        <v>National Team</v>
      </c>
      <c r="F21" s="6" t="str">
        <f>IF(B5&gt;MAX('DMT-M'!A:A),"",INDEX('DMT-M'!C:C,MATCH(B5,'DMT-M'!A:A,0)))</f>
        <v>LUPISH, Kieran</v>
      </c>
      <c r="G21" s="14" t="str">
        <f>IF(B5&gt;MAX('DMT-M'!A:A),"",INDEX('DMT-M'!J:J,MATCH(B5,'DMT-M'!A:A,0)))</f>
        <v>National Team</v>
      </c>
    </row>
    <row r="22" spans="1:7" x14ac:dyDescent="0.2">
      <c r="A22" s="7" t="s">
        <v>40</v>
      </c>
      <c r="B22" s="7">
        <v>1</v>
      </c>
      <c r="C22" s="7" t="str">
        <f>IF(B22&gt;MAX('DMT-W'!B:B),"",INDEX('DMT-W'!C:C,MATCH(B22,'DMT-W'!B:B,0)))</f>
        <v>JACKSON, Claire</v>
      </c>
      <c r="D22" s="13" t="str">
        <f>IF(B22&gt;MAX('DMT-W'!B:B),"",INDEX('DMT-W'!J:J,MATCH(B22,'DMT-W'!B:B,0)))</f>
        <v>National Team</v>
      </c>
      <c r="F22" s="7" t="str">
        <f>IF(B2&gt;MAX('DMT-W'!A:A),"",INDEX('DMT-W'!C:C,MATCH(B2,'DMT-W'!A:A,0)))</f>
        <v>KUZNAK, Sienna</v>
      </c>
      <c r="G22" s="13" t="str">
        <f>IF(B2&gt;MAX('DMT-W'!A:A),"",INDEX('DMT-W'!J:J,MATCH(B2,'DMT-W'!A:A,0)))</f>
        <v>National Team</v>
      </c>
    </row>
    <row r="23" spans="1:7" x14ac:dyDescent="0.2">
      <c r="A23" s="7"/>
      <c r="B23" s="7">
        <v>2</v>
      </c>
      <c r="C23" s="7" t="str">
        <f>IF(B23&gt;MAX('DMT-W'!B:B),"",INDEX('DMT-W'!C:C,MATCH(B23,'DMT-W'!B:B,0)))</f>
        <v>RYGA, Ruby</v>
      </c>
      <c r="D23" s="13" t="str">
        <f>IF(B23&gt;MAX('DMT-W'!B:B),"",INDEX('DMT-W'!J:J,MATCH(B23,'DMT-W'!B:B,0)))</f>
        <v>National Team</v>
      </c>
      <c r="F23" s="7" t="str">
        <f>IF(B3&gt;MAX('DMT-W'!A:A),"",INDEX('DMT-W'!C:C,MATCH(B3,'DMT-W'!A:A,0)))</f>
        <v>PHANEUF, Zoe</v>
      </c>
      <c r="G23" s="13" t="str">
        <f>IF(B3&gt;MAX('DMT-W'!A:A),"",INDEX('DMT-W'!J:J,MATCH(B3,'DMT-W'!A:A,0)))</f>
        <v>National Team</v>
      </c>
    </row>
    <row r="24" spans="1:7" x14ac:dyDescent="0.2">
      <c r="A24" s="7"/>
      <c r="B24" s="7">
        <v>3</v>
      </c>
      <c r="C24" s="7" t="str">
        <f>IF(B24&gt;MAX('DMT-W'!B:B),"",INDEX('DMT-W'!C:C,MATCH(B24,'DMT-W'!B:B,0)))</f>
        <v>PEPPER, Nix</v>
      </c>
      <c r="D24" s="13" t="str">
        <f>IF(B24&gt;MAX('DMT-W'!B:B),"",INDEX('DMT-W'!J:J,MATCH(B24,'DMT-W'!B:B,0)))</f>
        <v>National Team</v>
      </c>
      <c r="F24" s="7" t="str">
        <f>IF(B4&gt;MAX('DMT-W'!A:A),"",INDEX('DMT-W'!C:C,MATCH(B4,'DMT-W'!A:A,0)))</f>
        <v>HOWELL, Kayla</v>
      </c>
      <c r="G24" s="13" t="str">
        <f>IF(B4&gt;MAX('DMT-W'!A:A),"",INDEX('DMT-W'!J:J,MATCH(B4,'DMT-W'!A:A,0)))</f>
        <v>National Team</v>
      </c>
    </row>
    <row r="25" spans="1:7" x14ac:dyDescent="0.2">
      <c r="A25" s="7"/>
      <c r="B25" s="7">
        <v>4</v>
      </c>
      <c r="C25" s="7" t="str">
        <f>IF(B25&gt;MAX('DMT-W'!B:B),"",INDEX('DMT-W'!C:C,MATCH(B25,'DMT-W'!B:B,0)))</f>
        <v>OLSEN, Brooklyn</v>
      </c>
      <c r="D25" s="13" t="str">
        <f>IF(B25&gt;MAX('DMT-W'!B:B),"",INDEX('DMT-W'!J:J,MATCH(B25,'DMT-W'!B:B,0)))</f>
        <v>National Team</v>
      </c>
      <c r="F25" s="7" t="str">
        <f>IF(B5&gt;MAX('DMT-W'!A:A),"",INDEX('DMT-W'!C:C,MATCH(B5,'DMT-W'!A:A,0)))</f>
        <v>JACKSON, Claire</v>
      </c>
      <c r="G25" s="13" t="str">
        <f>IF(B5&gt;MAX('DMT-W'!A:A),"",INDEX('DMT-W'!J:J,MATCH(B5,'DMT-W'!A:A,0)))</f>
        <v>National Team</v>
      </c>
    </row>
    <row r="26" spans="1:7" x14ac:dyDescent="0.2">
      <c r="D26" s="36"/>
    </row>
    <row r="27" spans="1:7" x14ac:dyDescent="0.2">
      <c r="B27" t="s">
        <v>30</v>
      </c>
    </row>
    <row r="28" spans="1:7" x14ac:dyDescent="0.2">
      <c r="B28" t="s">
        <v>28</v>
      </c>
    </row>
    <row r="29" spans="1:7" x14ac:dyDescent="0.2">
      <c r="B29" t="s">
        <v>29</v>
      </c>
    </row>
    <row r="30" spans="1:7" x14ac:dyDescent="0.2">
      <c r="B30" s="12" t="s">
        <v>51</v>
      </c>
      <c r="D30" t="s">
        <v>49</v>
      </c>
    </row>
    <row r="31" spans="1:7" x14ac:dyDescent="0.2">
      <c r="B31" s="12" t="s">
        <v>58</v>
      </c>
      <c r="D31" t="s">
        <v>49</v>
      </c>
      <c r="E31" t="s">
        <v>49</v>
      </c>
    </row>
    <row r="32" spans="1:7" x14ac:dyDescent="0.2">
      <c r="B32" t="s">
        <v>50</v>
      </c>
    </row>
    <row r="33" spans="1:3" x14ac:dyDescent="0.2">
      <c r="B33" t="s">
        <v>59</v>
      </c>
    </row>
    <row r="34" spans="1:3" x14ac:dyDescent="0.2">
      <c r="A34" t="s">
        <v>35</v>
      </c>
      <c r="B34" s="68">
        <v>45472</v>
      </c>
      <c r="C34" s="68"/>
    </row>
    <row r="35" spans="1:3" x14ac:dyDescent="0.2">
      <c r="B35" t="s">
        <v>242</v>
      </c>
    </row>
    <row r="37" spans="1:3" x14ac:dyDescent="0.2">
      <c r="B37" s="61"/>
    </row>
    <row r="38" spans="1:3" x14ac:dyDescent="0.2">
      <c r="B38" s="61"/>
    </row>
  </sheetData>
  <sheetProtection formatCells="0" formatColumns="0" formatRows="0"/>
  <mergeCells count="1">
    <mergeCell ref="B34:C34"/>
  </mergeCells>
  <conditionalFormatting sqref="G2:G25">
    <cfRule type="containsText" dxfId="450" priority="6" operator="containsText" text="No DD">
      <formula>NOT(ISERROR(SEARCH("No DD",G2)))</formula>
    </cfRule>
    <cfRule type="containsText" dxfId="449" priority="9" operator="containsText" text="Merit">
      <formula>NOT(ISERROR(SEARCH("Merit",G2)))</formula>
    </cfRule>
    <cfRule type="containsText" dxfId="448" priority="10" operator="containsText" text="Excellence">
      <formula>NOT(ISERROR(SEARCH("Excellence",G2)))</formula>
    </cfRule>
    <cfRule type="containsText" dxfId="447" priority="11" operator="containsText" text="Worlds Team">
      <formula>NOT(ISERROR(SEARCH("Worlds Team",G2)))</formula>
    </cfRule>
    <cfRule type="containsText" dxfId="446" priority="12" operator="containsText" text="National Team">
      <formula>NOT(ISERROR(SEARCH("National Team",G2)))</formula>
    </cfRule>
  </conditionalFormatting>
  <conditionalFormatting sqref="D2:D25">
    <cfRule type="containsText" dxfId="445" priority="1" operator="containsText" text="No DD">
      <formula>NOT(ISERROR(SEARCH("No DD",D2)))</formula>
    </cfRule>
    <cfRule type="containsText" dxfId="444" priority="2" operator="containsText" text="Merit">
      <formula>NOT(ISERROR(SEARCH("Merit",D2)))</formula>
    </cfRule>
    <cfRule type="containsText" dxfId="443" priority="3" operator="containsText" text="Excellence">
      <formula>NOT(ISERROR(SEARCH("Excellence",D2)))</formula>
    </cfRule>
    <cfRule type="containsText" dxfId="442" priority="4" operator="containsText" text="Worlds Team">
      <formula>NOT(ISERROR(SEARCH("Worlds Team",D2)))</formula>
    </cfRule>
    <cfRule type="containsText" dxfId="441" priority="5" operator="containsText" text="National Team">
      <formula>NOT(ISERROR(SEARCH("National Team",D2)))</formula>
    </cfRule>
  </conditionalFormatting>
  <dataValidations count="2">
    <dataValidation type="list" allowBlank="1" showInputMessage="1" showErrorMessage="1" sqref="D30:D31" xr:uid="{D08F591B-E1ED-7A40-99FD-CEC4A428C792}">
      <formula1>"Select,TRA-M,TRA-W,TUM-M,TUM-W,DMT-M,DMT-W"</formula1>
    </dataValidation>
    <dataValidation type="list" allowBlank="1" showInputMessage="1" showErrorMessage="1" sqref="E31" xr:uid="{34EE6C87-AAA8-A345-8399-C87931D9699B}">
      <formula1>IF($D$31="Select",D31,INDIRECT("'"&amp;$D$31&amp;"'!"&amp;"C4:C"&amp;MATCH(TRUE,INDEX(INDIRECT("'"&amp;$D$31&amp;"'!"&amp;"C4:C100")="",0),0)+2))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Sort Names">
              <controlPr defaultSize="0" autoFill="0" autoPict="0" macro="[0]!_xludf.Sort" altText="Sort">
                <anchor moveWithCells="1" sizeWithCells="1">
                  <from>
                    <xdr:col>0</xdr:col>
                    <xdr:colOff>12700</xdr:colOff>
                    <xdr:row>26</xdr:row>
                    <xdr:rowOff>25400</xdr:rowOff>
                  </from>
                  <to>
                    <xdr:col>0</xdr:col>
                    <xdr:colOff>965200</xdr:colOff>
                    <xdr:row>26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Show">
              <controlPr defaultSize="0" autoFill="0" autoPict="0" macro="[0]!Show_All" altText="">
                <anchor moveWithCells="1" sizeWithCells="1">
                  <from>
                    <xdr:col>0</xdr:col>
                    <xdr:colOff>12700</xdr:colOff>
                    <xdr:row>27</xdr:row>
                    <xdr:rowOff>25400</xdr:rowOff>
                  </from>
                  <to>
                    <xdr:col>0</xdr:col>
                    <xdr:colOff>965200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autoFill="0" autoPict="0" macro="[0]!_xludf.Hide" altText="Hide">
                <anchor moveWithCells="1" sizeWithCells="1">
                  <from>
                    <xdr:col>0</xdr:col>
                    <xdr:colOff>25400</xdr:colOff>
                    <xdr:row>28</xdr:row>
                    <xdr:rowOff>38100</xdr:rowOff>
                  </from>
                  <to>
                    <xdr:col>0</xdr:col>
                    <xdr:colOff>965200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Button 6">
              <controlPr defaultSize="0" print="0" autoFill="0" autoPict="0" macro="[0]!Add_Athlete">
                <anchor moveWithCells="1" sizeWithCells="1">
                  <from>
                    <xdr:col>0</xdr:col>
                    <xdr:colOff>25400</xdr:colOff>
                    <xdr:row>29</xdr:row>
                    <xdr:rowOff>25400</xdr:rowOff>
                  </from>
                  <to>
                    <xdr:col>0</xdr:col>
                    <xdr:colOff>977900</xdr:colOff>
                    <xdr:row>29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7" name="Button 9">
              <controlPr defaultSize="0" print="0" autoFill="0" autoPict="0" macro="[0]!Delete_Domestic">
                <anchor moveWithCells="1" sizeWithCells="1">
                  <from>
                    <xdr:col>0</xdr:col>
                    <xdr:colOff>25400</xdr:colOff>
                    <xdr:row>31</xdr:row>
                    <xdr:rowOff>25400</xdr:rowOff>
                  </from>
                  <to>
                    <xdr:col>0</xdr:col>
                    <xdr:colOff>977900</xdr:colOff>
                    <xdr:row>31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8" name="Button 11">
              <controlPr defaultSize="0" print="0" autoFill="0" autoPict="0" macro="[0]!Delete_International">
                <anchor moveWithCells="1" sizeWithCells="1">
                  <from>
                    <xdr:col>0</xdr:col>
                    <xdr:colOff>25400</xdr:colOff>
                    <xdr:row>32</xdr:row>
                    <xdr:rowOff>25400</xdr:rowOff>
                  </from>
                  <to>
                    <xdr:col>0</xdr:col>
                    <xdr:colOff>965200</xdr:colOff>
                    <xdr:row>32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9" name="Button 13">
              <controlPr defaultSize="0" print="0" autoFill="0" autoPict="0" macro="[0]!Remove">
                <anchor moveWithCells="1" sizeWithCells="1">
                  <from>
                    <xdr:col>0</xdr:col>
                    <xdr:colOff>25400</xdr:colOff>
                    <xdr:row>30</xdr:row>
                    <xdr:rowOff>25400</xdr:rowOff>
                  </from>
                  <to>
                    <xdr:col>0</xdr:col>
                    <xdr:colOff>977900</xdr:colOff>
                    <xdr:row>30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10" name="Button 34">
              <controlPr defaultSize="0" print="0" autoFill="0" autoPict="0" macro="[0]!Remove_Ineligible" altText="Remove Ineligible">
                <anchor moveWithCells="1" sizeWithCells="1">
                  <from>
                    <xdr:col>3</xdr:col>
                    <xdr:colOff>12700</xdr:colOff>
                    <xdr:row>31</xdr:row>
                    <xdr:rowOff>12700</xdr:rowOff>
                  </from>
                  <to>
                    <xdr:col>4</xdr:col>
                    <xdr:colOff>495300</xdr:colOff>
                    <xdr:row>31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TV72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7.66406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27" customWidth="1"/>
    <col min="20" max="20" width="14.6640625" customWidth="1"/>
    <col min="21" max="21" width="27" customWidth="1"/>
    <col min="22" max="22" width="24.6640625" customWidth="1"/>
    <col min="23" max="23" width="13" customWidth="1"/>
    <col min="24" max="24" width="28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63" width="10.83203125" hidden="1" customWidth="1"/>
    <col min="264" max="276" width="10.83203125" customWidth="1"/>
    <col min="277" max="277" width="10.83203125" style="36" customWidth="1"/>
    <col min="278" max="297" width="10.83203125" hidden="1" customWidth="1"/>
    <col min="298" max="311" width="10.83203125" customWidth="1"/>
    <col min="312" max="542" width="10.83203125" hidden="1" customWidth="1"/>
  </cols>
  <sheetData>
    <row r="1" spans="1:542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70</v>
      </c>
      <c r="M1" s="75" t="s">
        <v>25</v>
      </c>
      <c r="N1" s="74" t="s">
        <v>71</v>
      </c>
      <c r="O1" s="75" t="s">
        <v>25</v>
      </c>
      <c r="P1" s="74" t="s">
        <v>129</v>
      </c>
      <c r="Q1" s="75" t="s">
        <v>25</v>
      </c>
      <c r="R1" s="75" t="s">
        <v>72</v>
      </c>
      <c r="S1" s="75" t="s">
        <v>25</v>
      </c>
      <c r="T1" s="74" t="s">
        <v>73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169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228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172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176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178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225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 t="s">
        <v>226</v>
      </c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 t="s">
        <v>243</v>
      </c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79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79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79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79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79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79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79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79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79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79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79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79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DD"),SUMPRODUCT((J$4:J$41&lt;&gt;"")*(J$4:J$41&lt;&gt;"No DD")*(F$4:F$41&gt;F4))+1,IF(J4="No DD",SUMPRODUCT((J$4:J$41="No DD")*(F$4:F$41&gt;F4))+1+SUMPRODUCT((J$4:J$41&lt;&gt;"")*(J$4:J$41&lt;&gt;"No DD")),""))</f>
        <v>1</v>
      </c>
      <c r="B4" s="4" t="str" cm="1">
        <f t="array" ref="B4">IF(AND(J4&lt;&gt;"",J4&lt;&gt;"No DD",G4=""),SUMPRODUCT((J$4:J$41&lt;&gt;"")*(J$4:J$41&lt;&gt;"No DD")*(G$4:G$41="")*(F$4:F$41&gt;F4))+1,IF(J4="No DD",SUMPRODUCT((J$4:J$41="No DD")*(F$4:F$41&gt;F4)*(G$4:G$41=""))+1+SUMPRODUCT((J$4:J$41&lt;&gt;"")*(G$4:G$41="")*(J$4:J$41&lt;&gt;"No DD")),""))</f>
        <v/>
      </c>
      <c r="C4" s="5" t="s">
        <v>67</v>
      </c>
      <c r="D4" s="4" t="s">
        <v>5</v>
      </c>
      <c r="E4" s="4">
        <v>2003</v>
      </c>
      <c r="F4" s="9">
        <f>SUM(L4:V4)+SUM(L4:T4)*0.0000001+SUM(L4)*0.0000000000001</f>
        <v>202.62002012100567</v>
      </c>
      <c r="G4" s="66" t="s">
        <v>46</v>
      </c>
      <c r="H4" s="3" t="str">
        <f>IF(OR(AND(AO4&gt;=AY$43,AO4&lt;&gt;"",AQ4&gt;=AY$47,AQ4&lt;&gt;"",AN4=""),AND(AR4&gt;=AY$43,AR4&lt;&gt;"",AT4&gt;=AY$47,AT4&lt;&gt;"",AN4=""),AND(AV4&gt;=AY$43,AV4&lt;&gt;"",AX4&gt;=AY$47,AX4&lt;&gt;"",AN4=""),AND(BP4&gt;=BZ$43,BP4&lt;&gt;"",BR4&gt;=BZ$47,BR4&lt;&gt;"",BO4=""),AND(BS4&gt;=BZ$43,BS4&lt;&gt;"",BU4&gt;=BZ$47,BU4&lt;&gt;"",BO4=""),AND(BW4&gt;=BZ$43,BW4&lt;&gt;"",BY4&gt;=BZ$47,BY4&lt;&gt;"",BO4=""),AND(CQ4&gt;=DA$43,CQ4&lt;&gt;"",CS4&gt;=DA$47,CS4&lt;&gt;"",CP4=""),AND(CT4&gt;=DA$43,CT4&lt;&gt;"",CV4&gt;=DA$47,CV4&lt;&gt;"",CP4=""),AND(CX4&gt;=DA$43,CX4&lt;&gt;"",CZ4&gt;=DA$47,CZ4&lt;&gt;"",CP4=""),AND(DX4&gt;=EK$43,DX4&lt;&gt;"",DZ4&gt;=EK$47,DZ4&lt;&gt;""),AND(EA4&gt;=EK$43,EA4&lt;&gt;"",EC4&gt;=EK$47,EC4&lt;&gt;""),AND(EE4&gt;=EK$43,EE4&lt;&gt;"",EG4&gt;=EK$47,EG4&lt;&gt;""),AND(EH4&gt;=EK$43,EH4&lt;&gt;"",EJ4&gt;=EK$47,EJ4&lt;&gt;""),AND(FF4&gt;=FS$43,FF4&lt;&gt;"",FH4&gt;=FS$47,FH4&lt;&gt;""),AND(FI4&gt;=FS$43,FI4&lt;&gt;"",FK4&gt;=FS$47,FK4&lt;&gt;""),AND(FM4&gt;=FS$43,FM4&lt;&gt;"",FO4&gt;=FS$47,FO4&lt;&gt;""),AND(FP4&gt;=FS$43,FP4&lt;&gt;"",FR4&gt;=FS$47,FR4&lt;&gt;""),AND(GN4&gt;=HA$43,GN4&lt;&gt;"",GP4&gt;=HA$47,GP4&lt;&gt;""),AND(GQ4&gt;=HA$43,GQ4&lt;&gt;"",GS4&gt;=HA$47,GS4&lt;&gt;""),AND(GU4&gt;=HA$43,GU4&lt;&gt;"",GW4&gt;=HA$47,GW4&lt;&gt;""),AND(GX4&gt;=HA$43,GX4&lt;&gt;"",GZ4&gt;=HA$47,GZ4&lt;&gt;""),AND(HV4&gt;=II$43,HV4&lt;&gt;"",HX4&gt;=II$47,HX4&lt;&gt;""),AND(HY4&gt;=II$43,HY4&lt;&gt;"",IA4&gt;=II$47,IA4&lt;&gt;""),AND(IC4&gt;=II$43,IC4&lt;&gt;"",IE4&gt;=II$47,IE4&lt;&gt;""),AND(IF4&gt;=II$43,IF4&lt;&gt;"",IH4&gt;=II$47,IH4&lt;&gt;""),AND(JD4&gt;=JQ$43,JD4&lt;&gt;"",JF4&gt;=JQ$47,JF4&lt;&gt;""),AND(JG4&gt;=JQ$43,JG4&lt;&gt;"",JI4&gt;=JQ$47,JI4&lt;&gt;""),AND(JK4&gt;=JQ$43,JK4&lt;&gt;"",JM4&gt;=JQ$47,JM4&lt;&gt;""),AND(JN4&gt;=JQ$43,JN4&lt;&gt;"",JP4&gt;=JQ$47,JP4&lt;&gt;""),AND(KL4&gt;=KY$43,KL4&lt;&gt;"",KN4&gt;=KY$47,KN4&lt;&gt;""),AND(KO4&gt;=KY$43,KO4&lt;&gt;"",KQ4&gt;=KY$47,KQ4&lt;&gt;""),AND(KS4&gt;=KY$43,KS4&lt;&gt;"",KU4&gt;=KY$47,KU4&lt;&gt;""),AND(KV4&gt;=KY$43,KV4&lt;&gt;"",KX4&gt;=KY$47,KX4&lt;&gt;""),AND(LT4&gt;=MG$43,LT4&lt;&gt;"",LV4&gt;=MG$47,LV4&lt;&gt;""),AND(LW4&gt;=MG$43,LW4&lt;&gt;"",LY4&gt;=MG$47,LY4&lt;&gt;""),AND(MA4&gt;=MG$43,MA4&lt;&gt;"",MC4&gt;=MG$47,MC4&lt;&gt;""),AND(MD4&gt;=MG$43,MD4&lt;&gt;"",MF4&gt;=MG$47,MF4&lt;&gt;""),AND(NB4&gt;=NO$43,NB4&lt;&gt;"",ND4&gt;=NO$47,ND4&lt;&gt;""),AND(NE4&gt;=NO$43,NE4&lt;&gt;"",NG4&gt;=NO$47,NG4&lt;&gt;""),AND(NI4&gt;=NO$43,NI4&lt;&gt;"",NK4&gt;=NO$47,NK4&lt;&gt;""),AND(NL4&gt;=NO$43,NL4&lt;&gt;"",NN4&gt;=NO$47,NN4&lt;&gt;""),AND(OJ4&gt;=OW$43,OJ4&lt;&gt;"",OL4&gt;=OW$47,OL4&lt;&gt;""),AND(OM4&gt;=OW$43,OM4&lt;&gt;"",OO4&gt;=OW$47,OO4&lt;&gt;""),AND(OQ4&gt;=OW$43,OQ4&lt;&gt;"",OS4&gt;=OW$47,OS4&lt;&gt;""),AND(OT4&gt;=OW$43,OT4&lt;&gt;"",OV4&gt;=OW$47,OV4&lt;&gt;""),AND(PR4&gt;=QE$43,PR4&lt;&gt;"",PT4&gt;=QE$47,PT4&lt;&gt;""),AND(PU4&gt;=QE$43,PU4&lt;&gt;"",PW4&gt;=QE$47,PW4&lt;&gt;""),AND(PY4&gt;=QE$43,PY4&lt;&gt;"",QA4&gt;=QE$47,QA4&lt;&gt;""),AND(QB4&gt;=QE$43,QB4&lt;&gt;"",QD4&gt;=QE$47,QD4&lt;&gt;""),AND(QZ4&gt;=RM$43,QZ4&lt;&gt;"",RB4&gt;=RM$47,RB4&lt;&gt;""),AND(RC4&gt;=RM$43,RC4&lt;&gt;"",RE4&gt;=RM$47,RE4&lt;&gt;""),AND(RG4&gt;=RM$43,RG4&lt;&gt;"",RI4&gt;=RM$47,RI4&lt;&gt;""),AND(RJ4&gt;=RM$43,RJ4&lt;&gt;"",RL4&gt;=RM$47,RL4&lt;&gt;""),AND(SH4&gt;=SU$43,SH4&lt;&gt;"",SJ4&gt;=SU$47,SJ4&lt;&gt;""),AND(SK4&gt;=SU$43,SK4&lt;&gt;"",SM4&gt;=SU$47,SM4&lt;&gt;""),AND(SO4&gt;=SU$43,SO4&lt;&gt;"",SQ4&gt;=SU$47,SQ4&lt;&gt;""),AND(SR4&gt;=SU$43,SR4&lt;&gt;"",ST4&gt;=SU$47,ST4&lt;&gt;"")),"P","")</f>
        <v>P</v>
      </c>
      <c r="I4" s="3" t="str">
        <f>IF(OR(AND(AQ4&gt;=AY$47,AQ4&lt;&gt;"",AN4=""),AND(AT4&gt;=AY$47,AT4&lt;&gt;"",AN4=""),AND(AX4&gt;=AY$47,AX4&lt;&gt;"",AN4=""),AND(BR4&gt;=BZ$47,BR4&lt;&gt;"",BO4=""),AND(BU4&gt;=BZ$47,BU4&lt;&gt;"",BO4=""),AND(BY4&gt;=BZ$47,BY4&lt;&gt;"",BO4=""),AND(CS4&gt;=DA$47,CS4&lt;&gt;"",CP4=""),AND(CV4&gt;=DA$47,CV4&lt;&gt;"",CP4=""),AND(CZ4&gt;=DA$47,CZ4&lt;&gt;"",CP4=""),AND(DZ4&gt;=EK$47,DZ4&lt;&gt;""),AND(EC4&gt;=EK$47,EC4&lt;&gt;""),AND(EG4&gt;=EK$47,EG4&lt;&gt;""),AND(EJ4&gt;=EK$47,EJ4&lt;&gt;""),AND(FH4&gt;=FS$47,FH4&lt;&gt;""),AND(FK4&gt;=FS$47,FK4&lt;&gt;""),AND(FO4&gt;=FS$47,FO4&lt;&gt;""),AND(FR4&gt;=FS$47,FR4&lt;&gt;""),AND(GP4&gt;=HA$47,GP4&lt;&gt;""),AND(GS4&gt;=HA$47,GS4&lt;&gt;""),AND(GW4&gt;=HA$47,GW4&lt;&gt;""),AND(GZ4&gt;=HA$47,GZ4&lt;&gt;""),AND(HX4&gt;=II$47,HX4&lt;&gt;""),AND(IA4&gt;=II$47,IA4&lt;&gt;""),AND(IE4&gt;=II$47,IE4&lt;&gt;""),AND(IH4&gt;=II$47,IH4&lt;&gt;""),AND(JF4&gt;=JQ$47,JF4&lt;&gt;""),AND(JI4&gt;=JQ$47,JI4&lt;&gt;""),AND(JM4&gt;=JQ$47,JM4&lt;&gt;""),AND(JP4&gt;=JQ$47,JP4&lt;&gt;""),AND(KN4&gt;=KY$47,KN4&lt;&gt;""),AND(KQ4&gt;=KY$47,KQ4&lt;&gt;""),AND(KU4&gt;=KY$47,KU4&lt;&gt;""),AND(KX4&gt;=KY$47,KX4&lt;&gt;""),AND(LV4&gt;=MG$47,LV4&lt;&gt;""),AND(LY4&gt;=MG$47,LY4&lt;&gt;""),AND(MC4&gt;=MG$47,MC4&lt;&gt;""),AND(MF4&gt;=MG$47,MF4&lt;&gt;""),AND(ND4&gt;=NO$47,ND4&lt;&gt;""),AND(NG4&gt;=NO$47,NG4&lt;&gt;""),AND(NK4&gt;=NO$47,NK4&lt;&gt;""),AND(NN4&gt;=NO$47,NN4&lt;&gt;""),AND(OL4&gt;=OW$47,OL4&lt;&gt;""),AND(OO4&gt;=OW$47,OO4&lt;&gt;""),AND(OS4&gt;=OW$47,OS4&lt;&gt;""),AND(OV4&gt;=OW$47,OV4&lt;&gt;""),AND(PT4&gt;=QE$47,PT4&lt;&gt;""),AND(PW4&gt;=QE$47,PW4&lt;&gt;""),AND(QA4&gt;=QE$47,QA4&lt;&gt;""),AND(QD4&gt;=QE$47,QD4&lt;&gt;""),AND(RB4&gt;=RM$47,RB4&lt;&gt;""),AND(RE4&gt;=RM$47,RE4&lt;&gt;""),AND(RI4&gt;=RM$47,RI4&lt;&gt;""),AND(RL4&gt;=RM$47,RL4&lt;&gt;""),AND(SJ4&gt;=SU$47,SJ4&lt;&gt;""),AND(SM4&gt;=SU$47,SM4&lt;&gt;""),AND(SQ4&gt;=SU$47,SQ4&lt;&gt;""),AND(ST4&gt;=SU$47,ST4&lt;&gt;"")),"P","")</f>
        <v>P</v>
      </c>
      <c r="J4" s="36" t="str">
        <f>IF(AND(I4="P",H4=""),"No DD",IF(OR(AND(AO4&gt;=AY$46,AO4&lt;&gt;"",AQ4&gt;=AY$50,AQ4&lt;&gt;"",AN4=""),AND(AR4&gt;=AY$46,AR4&lt;&gt;"",AT4&gt;=AY$50,AT4&lt;&gt;"",AN4=""),AND(AV4&gt;=AY$46,AV4&lt;&gt;"",AX4&gt;=AY$50,AX4&lt;&gt;"",AN4=""),AND(BP4&gt;=BZ$46,BP4&lt;&gt;"",BR4&gt;=BZ$50,BR4&lt;&gt;"",BO4=""),AND(BS4&gt;=BZ$46,BS4&lt;&gt;"",BU4&gt;=BZ$50,BU4&lt;&gt;"",BO4=""),AND(BW4&gt;=BZ$46,BW4&lt;&gt;"",BY4&gt;=BZ$50,BY4&lt;&gt;"",BO4=""),AND(CQ4&gt;=DA$46,CQ4&lt;&gt;"",CS4&gt;=DA$50,CS4&lt;&gt;"",CP4=""),AND(CT4&gt;=DA$46,CT4&lt;&gt;"",CV4&gt;=DA$50,CV4&lt;&gt;"",CP4=""),AND(CX4&gt;=DA$46,CX4&lt;&gt;"",CZ4&gt;=DA$50,CZ4&lt;&gt;"",CP4=""),AND(DX4&gt;=EK$46,DX4&lt;&gt;"",DZ4&gt;=EK$50,DZ4&lt;&gt;""),AND(EA4&gt;=EK$46,EA4&lt;&gt;"",EC4&gt;=EK$50,EC4&lt;&gt;""),AND(EE4&gt;=EK$46,EE4&lt;&gt;"",EG4&gt;=EK$50,EG4&lt;&gt;""),AND(EH4&gt;=EK$46,EH4&lt;&gt;"",EJ4&gt;=EK$50,EJ4&lt;&gt;""),AND(FF4&gt;=FS$46,FF4&lt;&gt;"",FH4&gt;=FS$50,FH4&lt;&gt;""),AND(FI4&gt;=FS$46,FI4&lt;&gt;"",FK4&gt;=FS$50,FK4&lt;&gt;""),AND(FM4&gt;=FS$46,FM4&lt;&gt;"",FO4&gt;=FS$50,FO4&lt;&gt;""),AND(FP4&gt;=FS$46,FP4&lt;&gt;"",FR4&gt;=FS$50,FR4&lt;&gt;""),AND(GN4&gt;=HA$46,GN4&lt;&gt;"",GP4&gt;=HA$50,GP4&lt;&gt;""),AND(GQ4&gt;=HA$46,GQ4&lt;&gt;"",GS4&gt;=HA$50,GS4&lt;&gt;""),AND(GU4&gt;=HA$46,GU4&lt;&gt;"",GW4&gt;=HA$50,GW4&lt;&gt;""),AND(GX4&gt;=HA$46,GX4&lt;&gt;"",GZ4&gt;=HA$50,GZ4&lt;&gt;""),AND(HV4&gt;=II$46,HV4&lt;&gt;"",HX4&gt;=II$50,HX4&lt;&gt;""),AND(HY4&gt;=II$46,HY4&lt;&gt;"",IA4&gt;=II$50,IA4&lt;&gt;""),AND(IC4&gt;=II$46,IC4&lt;&gt;"",IE4&gt;=II$50,IE4&lt;&gt;""),AND(IF4&gt;=II$46,IF4&lt;&gt;"",IH4&gt;=II$50,IH4&lt;&gt;""),AND(JD4&gt;=JQ$46,JD4&lt;&gt;"",JF4&gt;=JQ$50,JF4&lt;&gt;""),AND(JG4&gt;=JQ$46,JG4&lt;&gt;"",JI4&gt;=JQ$50,JI4&lt;&gt;""),AND(JK4&gt;=JQ$46,JK4&lt;&gt;"",JM4&gt;=JQ$50,JM4&lt;&gt;""),AND(JN4&gt;=JQ$46,JN4&lt;&gt;"",JP4&gt;=JQ$50,JP4&lt;&gt;""),AND(KL4&gt;=KY$46,KL4&lt;&gt;"",KN4&gt;=KY$50,KN4&lt;&gt;""),AND(KO4&gt;=KY$46,KO4&lt;&gt;"",KQ4&gt;=KY$50,KQ4&lt;&gt;""),AND(KS4&gt;=KY$46,KS4&lt;&gt;"",KU4&gt;=KY$50,KU4&lt;&gt;""),AND(KV4&gt;=KY$46,KV4&lt;&gt;"",KX4&gt;=KY$50,KX4&lt;&gt;""),AND(LT4&gt;=MG$46,LT4&lt;&gt;"",LV4&gt;=MG$50,LV4&lt;&gt;""),AND(LW4&gt;=MG$46,LW4&lt;&gt;"",LY4&gt;=MG$50,LY4&lt;&gt;""),AND(MA4&gt;=MG$46,MA4&lt;&gt;"",MC4&gt;=MG$50,MC4&lt;&gt;""),AND(MD4&gt;=MG$46,MD4&lt;&gt;"",MF4&gt;=MG$50,MF4&lt;&gt;""),AND(NB4&gt;=NO$46,NB4&lt;&gt;"",ND4&gt;=NO$50,ND4&lt;&gt;""),AND(NE4&gt;=NO$46,NE4&lt;&gt;"",NG4&gt;=NO$50,NG4&lt;&gt;""),AND(NI4&gt;=NO$46,NI4&lt;&gt;"",NK4&gt;=NO$50,NK4&lt;&gt;""),AND(NL4&gt;=NO$46,NL4&lt;&gt;"",NN4&gt;=NO$50,NN4&lt;&gt;""),AND(OJ4&gt;=OW$46,OJ4&lt;&gt;"",OL4&gt;=OW$50,OL4&lt;&gt;""),AND(OM4&gt;=OW$46,OM4&lt;&gt;"",OO4&gt;=OW$50,OO4&lt;&gt;""),AND(OQ4&gt;=OW$46,OQ4&lt;&gt;"",OS4&gt;=OW$50,OS4&lt;&gt;""),AND(OT4&gt;=OW$46,OT4&lt;&gt;"",OV4&gt;=OW$50,OV4&lt;&gt;""),AND(PR4&gt;=QE$46,PR4&lt;&gt;"",PT4&gt;=QE$50,PT4&lt;&gt;""),AND(PU4&gt;=QE$46,PU4&lt;&gt;"",PW4&gt;=QE$50,PW4&lt;&gt;""),AND(PY4&gt;=QE$46,PY4&lt;&gt;"",QA4&gt;=QE$50,QA4&lt;&gt;""),AND(QB4&gt;=QE$46,QB4&lt;&gt;"",QD4&gt;=QE$50,QD4&lt;&gt;""),AND(QZ4&gt;=RM$46,QZ4&lt;&gt;"",RB4&gt;=RM$50,RB4&lt;&gt;""),AND(RC4&gt;=RM$46,RC4&lt;&gt;"",RE4&gt;=RM$50,RE4&lt;&gt;""),AND(RG4&gt;=RM$46,RG4&lt;&gt;"",RI4&gt;=RM$50,RI4&lt;&gt;""),AND(RJ4&gt;=RM$46,RJ4&lt;&gt;"",RL4&gt;=RM$50,RL4&lt;&gt;""),AND(SH4&gt;=SU$46,SH4&lt;&gt;"",SJ4&gt;=SU$50,SJ4&lt;&gt;""),AND(SK4&gt;=SU$46,SK4&lt;&gt;"",SM4&gt;=SU$50,SM4&lt;&gt;""),AND(SO4&gt;=SU$46,SO4&lt;&gt;"",SQ4&gt;=SU$50,SQ4&lt;&gt;""),AND(SR4&gt;=SU$46,SR4&lt;&gt;"",ST4&gt;=SU$50,ST4&lt;&gt;"")),"Merit",IF(OR(AND(AO4&gt;=AY$45,AO4&lt;&gt;"",AQ4&gt;=AY$49,AQ4&lt;&gt;"",AN4=""),AND(AR4&gt;=AY$45,AR4&lt;&gt;"",AT4&gt;=AY$49,AT4&lt;&gt;"",AN4=""),AND(AV4&gt;=AY$45,AV4&lt;&gt;"",AX4&gt;=AY$49,AX4&lt;&gt;"",AN4=""),AND(BP4&gt;=BZ$45,BP4&lt;&gt;"",BR4&gt;=BZ$49,BR4&lt;&gt;"",BO4=""),AND(BS4&gt;=BZ$45,BS4&lt;&gt;"",BU4&gt;=BZ$49,BU4&lt;&gt;"",BO4=""),AND(BW4&gt;=BZ$45,BW4&lt;&gt;"",BY4&gt;=BZ$49,BY4&lt;&gt;"",BO4=""),AND(CQ4&gt;=DA$45,CQ4&lt;&gt;"",CS4&gt;=DA$49,CS4&lt;&gt;"",CP4=""),AND(CT4&gt;=DA$45,CT4&lt;&gt;"",CV4&gt;=DA$49,CV4&lt;&gt;"",CP4=""),AND(CX4&gt;=DA$45,CX4&lt;&gt;"",CZ4&gt;=DA$49,CZ4&lt;&gt;"",CP4=""),AND(DX4&gt;=EK$45,DX4&lt;&gt;"",DZ4&gt;=EK$49,DZ4&lt;&gt;""),AND(EA4&gt;=EK$45,EA4&lt;&gt;"",EC4&gt;=EK$49,EC4&lt;&gt;""),AND(EE4&gt;=EK$45,EE4&lt;&gt;"",EG4&gt;=EK$49,EG4&lt;&gt;""),AND(EH4&gt;=EK$45,EH4&lt;&gt;"",EJ4&gt;=EK$49,EJ4&lt;&gt;""),AND(FF4&gt;=FS$45,FF4&lt;&gt;"",FH4&gt;=FS$49,FH4&lt;&gt;""),AND(FI4&gt;=FS$45,FI4&lt;&gt;"",FK4&gt;=FS$49,FK4&lt;&gt;""),AND(FM4&gt;=FS$45,FM4&lt;&gt;"",FO4&gt;=FS$49,FO4&lt;&gt;""),AND(FP4&gt;=FS$45,FP4&lt;&gt;"",FR4&gt;=FS$49,FR4&lt;&gt;""),AND(GN4&gt;=HA$45,GN4&lt;&gt;"",GP4&gt;=HA$49,GP4&lt;&gt;""),AND(GQ4&gt;=HA$45,GQ4&lt;&gt;"",GS4&gt;=HA$49,GS4&lt;&gt;""),AND(GU4&gt;=HA$45,GU4&lt;&gt;"",GW4&gt;=HA$49,GW4&lt;&gt;""),AND(GX4&gt;=HA$45,GX4&lt;&gt;"",GZ4&gt;=HA$49,GZ4&lt;&gt;""),AND(HV4&gt;=II$45,HV4&lt;&gt;"",HX4&gt;=II$49,HX4&lt;&gt;""),AND(HY4&gt;=II$45,HY4&lt;&gt;"",IA4&gt;=II$49,IA4&lt;&gt;""),AND(IC4&gt;=II$45,IC4&lt;&gt;"",IE4&gt;=II$49,IE4&lt;&gt;""),AND(IF4&gt;=II$45,IF4&lt;&gt;"",IH4&gt;=II$49,IH4&lt;&gt;""),AND(JD4&gt;=JQ$45,JD4&lt;&gt;"",JF4&gt;=JQ$49,JF4&lt;&gt;""),AND(JG4&gt;=JQ$45,JG4&lt;&gt;"",JI4&gt;=JQ$49,JI4&lt;&gt;""),AND(JK4&gt;=JQ$45,JK4&lt;&gt;"",JM4&gt;=JQ$49,JM4&lt;&gt;""),AND(JN4&gt;=JQ$45,JN4&lt;&gt;"",JP4&gt;=JQ$49,JP4&lt;&gt;""),AND(KL4&gt;=KY$45,KL4&lt;&gt;"",KN4&gt;=KY$49,KN4&lt;&gt;""),AND(KO4&gt;=KY$45,KO4&lt;&gt;"",KQ4&gt;=KY$49,KQ4&lt;&gt;""),AND(KS4&gt;=KY$45,KS4&lt;&gt;"",KU4&gt;=KY$49,KU4&lt;&gt;""),AND(KV4&gt;=KY$45,KV4&lt;&gt;"",KX4&gt;=KY$49,KX4&lt;&gt;""),AND(LT4&gt;=MG$45,LT4&lt;&gt;"",LV4&gt;=MG$49,LV4&lt;&gt;""),AND(LW4&gt;=MG$45,LW4&lt;&gt;"",LY4&gt;=MG$49,LY4&lt;&gt;""),AND(MA4&gt;=MG$45,MA4&lt;&gt;"",MC4&gt;=MG$49,MC4&lt;&gt;""),AND(MD4&gt;=MG$45,MD4&lt;&gt;"",MF4&gt;=MG$49,MF4&lt;&gt;""),AND(NB4&gt;=NO$45,NB4&lt;&gt;"",ND4&gt;=NO$49,ND4&lt;&gt;""),AND(NE4&gt;=NO$45,NE4&lt;&gt;"",NG4&gt;=NO$49,NG4&lt;&gt;""),AND(NI4&gt;=NO$45,NI4&lt;&gt;"",NK4&gt;=NO$49,NK4&lt;&gt;""),AND(NL4&gt;=NO$45,NL4&lt;&gt;"",NN4&gt;=NO$49,NN4&lt;&gt;""),AND(OJ4&gt;=OW$45,OJ4&lt;&gt;"",OL4&gt;=OW$49,OL4&lt;&gt;""),AND(OM4&gt;=OW$45,OM4&lt;&gt;"",OO4&gt;=OW$49,OO4&lt;&gt;""),AND(OQ4&gt;=OW$45,OQ4&lt;&gt;"",OS4&gt;=OW$49,OS4&lt;&gt;""),AND(OT4&gt;=OW$45,OT4&lt;&gt;"",OV4&gt;=OW$49,OV4&lt;&gt;""),AND(PR4&gt;=QE$45,PR4&lt;&gt;"",PT4&gt;=QE$49,PT4&lt;&gt;""),AND(PU4&gt;=QE$45,PU4&lt;&gt;"",PW4&gt;=QE$49,PW4&lt;&gt;""),AND(PY4&gt;=QE$45,PY4&lt;&gt;"",QA4&gt;=QE$49,QA4&lt;&gt;""),AND(QB4&gt;=QE$45,QB4&lt;&gt;"",QD4&gt;=QE$49,QD4&lt;&gt;""),AND(QZ4&gt;=RM$45,QZ4&lt;&gt;"",RB4&gt;=RM$49,RB4&lt;&gt;""),AND(RC4&gt;=RM$45,RC4&lt;&gt;"",RE4&gt;=RM$49,RE4&lt;&gt;""),AND(RG4&gt;=RM$45,RG4&lt;&gt;"",RI4&gt;=RM$49,RI4&lt;&gt;""),AND(RJ4&gt;=RM$45,RJ4&lt;&gt;"",RL4&gt;=RM$49,RL4&lt;&gt;""),AND(SH4&gt;=SU$45,SH4&lt;&gt;"",SJ4&gt;=SU$49,SJ4&lt;&gt;""),AND(SK4&gt;=SU$45,SK4&lt;&gt;"",SM4&gt;=SU$49,SM4&lt;&gt;""),AND(SO4&gt;=SU$45,SO4&lt;&gt;"",SQ4&gt;=SU$49,SQ4&lt;&gt;""),AND(SR4&gt;=SU$45,SR4&lt;&gt;"",ST4&gt;=SU$49,ST4&lt;&gt;"")),"Excellence",IF(K4="P","Worlds Team",IF(H4="P","National Team","")))))</f>
        <v>National Team</v>
      </c>
      <c r="K4" s="3" t="str">
        <f>IF(OR(AND(AO4&gt;=AY$44,AO4&lt;&gt;"",AQ4&gt;=AY$48,AQ4&lt;&gt;"",AN4=""),AND(AR4&gt;=AY$44,AR4&lt;&gt;"",AT4&gt;=AY$48,AT4&lt;&gt;"",AN4=""),AND(AV4&gt;=AY$44,AV4&lt;&gt;"",AX4&gt;=AY$48,AX4&lt;&gt;"",AN4=""),AND(BP4&gt;=BZ$44,BP4&lt;&gt;"",BR4&gt;=BZ$48,BR4&lt;&gt;"",BO4=""),AND(BS4&gt;=BZ$44,BS4&lt;&gt;"",BU4&gt;=BZ$48,BU4&lt;&gt;"",BO4=""),AND(BW4&gt;=BZ$44,BW4&lt;&gt;"",BY4&gt;=BZ$48,BY4&lt;&gt;"",BO4=""),AND(CQ4&gt;=DA$44,CQ4&lt;&gt;"",CS4&gt;=DA$48,CS4&lt;&gt;"",CP4=""),AND(CT4&gt;=DA$44,CT4&lt;&gt;"",CV4&gt;=DA$48,CV4&lt;&gt;"",CP4=""),AND(CX4&gt;=DA$44,CX4&lt;&gt;"",CZ4&gt;=DA$48,CZ4&lt;&gt;"",CP4=""),AND(DX4&gt;=EK$44,DX4&lt;&gt;"",DZ4&gt;=EK$48,DZ4&lt;&gt;""),AND(EA4&gt;=EK$44,EA4&lt;&gt;"",EC4&gt;=EK$48,EC4&lt;&gt;""),AND(EE4&gt;=EK$44,EE4&lt;&gt;"",EG4&gt;=EK$48,EG4&lt;&gt;""),AND(EH4&gt;=EK$44,EH4&lt;&gt;"",EJ4&gt;=EK$48,EJ4&lt;&gt;""),AND(FF4&gt;=FS$44,FF4&lt;&gt;"",FH4&gt;=FS$48,FH4&lt;&gt;""),AND(FI4&gt;=FS$44,FI4&lt;&gt;"",FK4&gt;=FS$48,FK4&lt;&gt;""),AND(FM4&gt;=FS$44,FM4&lt;&gt;"",FO4&gt;=FS$48,FO4&lt;&gt;""),AND(FP4&gt;=FS$44,FP4&lt;&gt;"",FR4&gt;=FS$48,FR4&lt;&gt;""),AND(GN4&gt;=HA$44,GN4&lt;&gt;"",GP4&gt;=HA$48,GP4&lt;&gt;""),AND(GQ4&gt;=HA$44,GQ4&lt;&gt;"",GS4&gt;=HA$48,GS4&lt;&gt;""),AND(GU4&gt;=HA$44,GU4&lt;&gt;"",GW4&gt;=HA$48,GW4&lt;&gt;""),AND(GX4&gt;=HA$44,GX4&lt;&gt;"",GZ4&gt;=HA$48,GZ4&lt;&gt;""),AND(HV4&gt;=II$44,HV4&lt;&gt;"",HX4&gt;=II$48,HX4&lt;&gt;""),AND(HY4&gt;=II$44,HY4&lt;&gt;"",IA4&gt;=II$48,IA4&lt;&gt;""),AND(IC4&gt;=II$44,IC4&lt;&gt;"",IE4&gt;=II$48,IE4&lt;&gt;""),AND(IF4&gt;=II$44,IF4&lt;&gt;"",IH4&gt;=II$48,IH4&lt;&gt;""),AND(JD4&gt;=JQ$44,JD4&lt;&gt;"",JF4&gt;=JQ$48,JF4&lt;&gt;""),AND(JG4&gt;=JQ$44,JG4&lt;&gt;"",JI4&gt;=JQ$48,JI4&lt;&gt;""),AND(JK4&gt;=JQ$44,JK4&lt;&gt;"",JM4&gt;=JQ$48,JM4&lt;&gt;""),AND(JN4&gt;=JQ$44,JN4&lt;&gt;"",JP4&gt;=JQ$48,JP4&lt;&gt;""),AND(KL4&gt;=KY$44,KL4&lt;&gt;"",KN4&gt;=KY$48,KN4&lt;&gt;""),AND(KO4&gt;=KY$44,KO4&lt;&gt;"",KQ4&gt;=KY$48,KQ4&lt;&gt;""),AND(KS4&gt;=KY$44,KS4&lt;&gt;"",KU4&gt;=KY$48,KU4&lt;&gt;""),AND(KV4&gt;=KY$44,KV4&lt;&gt;"",KX4&gt;=KY$48,KX4&lt;&gt;""),AND(LT4&gt;=MG$44,LT4&lt;&gt;"",LV4&gt;=MG$48,LV4&lt;&gt;""),AND(LW4&gt;=MG$44,LW4&lt;&gt;"",LY4&gt;=MG$48,LY4&lt;&gt;""),AND(MA4&gt;=MG$44,MA4&lt;&gt;"",MC4&gt;=MG$48,MC4&lt;&gt;""),AND(MD4&gt;=MG$44,MD4&lt;&gt;"",MF4&gt;=MG$48,MF4&lt;&gt;""),AND(NB4&gt;=NO$44,NB4&lt;&gt;"",ND4&gt;=NO$48,ND4&lt;&gt;""),AND(NE4&gt;=NO$44,NE4&lt;&gt;"",NG4&gt;=NO$48,NG4&lt;&gt;""),AND(NI4&gt;=NO$44,NI4&lt;&gt;"",NK4&gt;=NO$48,NK4&lt;&gt;""),AND(NL4&gt;=NO$44,NL4&lt;&gt;"",NN4&gt;=NO$48,NN4&lt;&gt;""),AND(OJ4&gt;=OW$44,OJ4&lt;&gt;"",OL4&gt;=OW$48,OL4&lt;&gt;""),AND(OM4&gt;=OW$44,OM4&lt;&gt;"",OO4&gt;=OW$48,OO4&lt;&gt;""),AND(OQ4&gt;=OW$44,OQ4&lt;&gt;"",OS4&gt;=OW$48,OS4&lt;&gt;""),AND(OT4&gt;=OW$44,OT4&lt;&gt;"",OV4&gt;=OW$48,OV4&lt;&gt;""),AND(PR4&gt;=QE$44,PR4&lt;&gt;"",PT4&gt;=QE$48,PT4&lt;&gt;""),AND(PU4&gt;=QE$44,PU4&lt;&gt;"",PW4&gt;=QE$48,PW4&lt;&gt;""),AND(PY4&gt;=QE$44,PY4&lt;&gt;"",QA4&gt;=QE$48,QA4&lt;&gt;""),AND(QB4&gt;=QE$44,QB4&lt;&gt;"",QD4&gt;=QE$48,QD4&lt;&gt;""),AND(QZ4&gt;=RM$44,QZ4&lt;&gt;"",RB4&gt;=RM$48,RB4&lt;&gt;""),AND(RC4&gt;=RM$44,RC4&lt;&gt;"",RE4&gt;=RM$48,RE4&lt;&gt;""),AND(RG4&gt;=RM$44,RG4&lt;&gt;"",RI4&gt;=RM$48,RI4&lt;&gt;""),AND(RJ4&gt;=RM$44,RJ4&lt;&gt;"",RL4&gt;=RM$48,RL4&lt;&gt;""),AND(SH4&gt;=SU$44,SH4&lt;&gt;"",SJ4&gt;=SU$48,SJ4&lt;&gt;""),AND(SK4&gt;=SU$44,SK4&lt;&gt;"",SM4&gt;=SU$48,SM4&lt;&gt;""),AND(SO4&gt;=SU$44,SO4&lt;&gt;"",SQ4&gt;=SU$48,SQ4&lt;&gt;""),AND(SR4&gt;=SU$44,SR4&lt;&gt;"",ST4&gt;=SU$48,ST4&lt;&gt;"")),"P","")</f>
        <v/>
      </c>
      <c r="L4" s="8">
        <f>IF(COUNT(AQ4,AT4,BR4,BU4,CS4,CV4)&gt;0,LARGE((AQ4,AT4,BR4,BU4,CS4,CV4),1),0)</f>
        <v>56.56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55.88000000000001</v>
      </c>
      <c r="O4" s="8" t="str">
        <f>IF(N4="","",IF(OR(N4=CS4,N4=CV4),$CA$1,IF(OR(N4=BR4,N4=BU4),$AZ$1,IF(OR(N4=AQ4,N4=AT4),$Y$1,""))))</f>
        <v>2024 Elite Canada</v>
      </c>
      <c r="P4" s="8">
        <f>IF(COUNT(AQ4,AT4,BR4,BU4,CS4,CV4)&gt;2,MAX(AX4,BY4,CZ4,LARGE((AQ4,AT4,BR4,BU4,CS4,CV4),3)),IF(MAX(AX4,BY4,CZ4)&gt;0,MAX(AX4,BY4,CZ4),0))</f>
        <v>55.379999999999995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16.399999999999999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2023 World Cup BUL (Oct 7)</v>
      </c>
      <c r="T4" s="8">
        <f>IF(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&gt;0,MAX(IF(AO4&gt;=$AY$43,AP4,0),IF(AR4&gt;=$AY$43,AS4,0),IF(AV4&gt;=$AY$43,AW4,0),IF(BP4&gt;=$BZ$43,BQ4,0),IF(BS4&gt;=$BZ$43,BT4,0),IF(BW4&gt;=$BZ$43,BX4,0),IF(CQ4&gt;=$DA$43,CR4,0),IF(CT4&gt;=$DA$43,CU4,0),IF(CX4&gt;=$DA$43,CY4,0),IF(DX4&gt;=$EK$43,DY4,0),IF(EA4&gt;=$EK$43,EB4,0),IF(EE4&gt;=$EK$43,EF4,0),IF(EH4&gt;=$EK$43,EI4,0),IF(FF4&gt;=$FS$43,FG4,0),IF(FI4&gt;=$FS$43,FJ4,0),IF(FM4&gt;=$FS$43,FN4,0),IF(FP4&gt;=$FS$43,FQ4,0),IF(GN4&gt;=$HA$43,GO4,0),IF(GQ4&gt;=$HA$43,GR4,0),IF(GU4&gt;=$HA$43,GV4,0),IF(GX4&gt;=$HA$43,GY4,0),IF(HV4&gt;=$II$43,HW4,0),IF(HY4&gt;=$II$43,HZ4,0),IF(IC4&gt;=$II$43,ID4,0),IF(IF4&gt;=$II$43,IG4,0),IF(JD4&gt;=$JQ$43,JE4,0),IF(JG4&gt;=$JQ$43,JH4,0),IF(JK4&gt;=$JQ$43,JL4,0),IF(JN4&gt;=$JQ$43,JO4,0),IF(KL4&gt;=$KY$43,KM4,0),IF(KO4&gt;=$KY$43,KP4,0),IF(KS4&gt;=$KY$43,KT4,0),IF(KV4&gt;=$KY$43,KW4,0),IF(LT4&gt;=$MG$43,LU4,0),IF(LW4&gt;=$MG$43,LX4,0),IF(MA4&gt;=$MG$43,MB4,0),IF(MD4&gt;=$MG$43,ME4,0),IF(NB4&gt;=$NO$43,NC4,0),IF(NE4&gt;=$NO$43,NF4,0),IF(NI4&gt;=$NO$43,NJ4,0),IF(NL4&gt;=$NO$43,NM4,0),IF(OJ4&gt;=$OW$43,OK4,0),IF(OM4&gt;=$OW$43,ON4,0),IF(OQ4&gt;=$OW$43,OR4,0),IF(OT4&gt;=$OW$43,OU4,0),IF(PR4&gt;=$QE$43,PS4,0),IF(PU4&gt;=$QE$43,PV4,0),IF(PY4&gt;=$QE$43,PZ4,0),IF(QB4&gt;=$QE$43,QC4,0),IF(QZ4&gt;=$RM$43,RA4,0),IF(RC4&gt;=$RM$43,RD4,0),IF(RG4&gt;=$RM$43,RH4,0),IF(RJ4&gt;=$RM$43,RK4,0),IF(SH4&gt;=$SU$43,SI4,0),IF(SK4&gt;=$SU$43,SL4,0),IF(SO4&gt;=$SU$43,SP4,0),IF(SR4&gt;=$SU$43,SS4,0)),0)</f>
        <v>16.989999999999998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World Cup BUL (Oct 7)</v>
      </c>
      <c r="V4" s="8">
        <f>IF(MAX(DB4,DC4)&gt;0,MAX(DB4,DC4),"")</f>
        <v>1.4099999999999966</v>
      </c>
      <c r="W4" s="11" t="str">
        <f>IF(V4="","",IF(V4=DB4,"("&amp;DB$2&amp;")",IF(V4=DC4,"("&amp;DC$2&amp;")")))</f>
        <v>(Optional)</v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>2023 World Cup BUL (Oct 7)</v>
      </c>
      <c r="Y4" s="22">
        <v>10.3</v>
      </c>
      <c r="Z4" s="22">
        <v>6</v>
      </c>
      <c r="AA4" s="22">
        <v>10</v>
      </c>
      <c r="AB4" s="22">
        <v>11.73</v>
      </c>
      <c r="AC4" s="22">
        <v>0</v>
      </c>
      <c r="AD4" s="22">
        <v>13.9</v>
      </c>
      <c r="AE4" s="22">
        <v>9</v>
      </c>
      <c r="AF4" s="22">
        <v>14.7</v>
      </c>
      <c r="AG4" s="22">
        <v>16.48</v>
      </c>
      <c r="AH4" s="22">
        <v>0</v>
      </c>
      <c r="AI4" s="22">
        <v>1.6</v>
      </c>
      <c r="AJ4" s="22">
        <v>1</v>
      </c>
      <c r="AK4" s="22">
        <v>2</v>
      </c>
      <c r="AL4" s="22">
        <v>1.8</v>
      </c>
      <c r="AM4" s="22">
        <v>0</v>
      </c>
      <c r="AN4" s="27"/>
      <c r="AO4" s="38">
        <f>IF(AA4&gt;0,AA4,"")</f>
        <v>10</v>
      </c>
      <c r="AP4" s="38">
        <f>IF(AB4&gt;0,AB4,"")</f>
        <v>11.73</v>
      </c>
      <c r="AQ4" s="40">
        <f>IF(SUM(Y4:AB4)-AC4&gt;0,SUM(Y4:AB4)-AC4,"")</f>
        <v>38.03</v>
      </c>
      <c r="AR4" s="40">
        <f>IF(AF4&gt;0,AF4,"")</f>
        <v>14.7</v>
      </c>
      <c r="AS4" s="40">
        <f>IF(AG4&gt;0,AG4,"")</f>
        <v>16.48</v>
      </c>
      <c r="AT4" s="40">
        <f>IF(SUM(AD4:AG4)-AH4&gt;0,SUM(AD4:AG4)-AH4,"")</f>
        <v>54.08</v>
      </c>
      <c r="AU4" s="40">
        <f>IF(AQ4="","",MAX(AQ4,AT4))</f>
        <v>54.08</v>
      </c>
      <c r="AV4" s="40">
        <f>IF(AK4&gt;0,AK4,"")</f>
        <v>2</v>
      </c>
      <c r="AW4" s="40">
        <f>IF(AL4&gt;0,AL4,"")</f>
        <v>1.8</v>
      </c>
      <c r="AX4" s="40">
        <f>IF(SUM(AI4:AL4)-AM4&gt;0,SUM(AI4:AL4)-AM4,"")</f>
        <v>6.3999999999999995</v>
      </c>
      <c r="AY4" s="40">
        <f>IF(SUM(AU4,AX4)&gt;0,SUM(AU4,AX4),"")</f>
        <v>60.48</v>
      </c>
      <c r="AZ4" s="26">
        <v>14.6</v>
      </c>
      <c r="BA4" s="26">
        <v>9</v>
      </c>
      <c r="BB4" s="26">
        <v>15.8</v>
      </c>
      <c r="BC4" s="26">
        <v>16.48</v>
      </c>
      <c r="BD4" s="26">
        <v>0</v>
      </c>
      <c r="BE4" s="26">
        <v>3.37</v>
      </c>
      <c r="BF4" s="26">
        <v>3.3</v>
      </c>
      <c r="BG4" s="26">
        <v>7.1</v>
      </c>
      <c r="BH4" s="26">
        <v>6.97</v>
      </c>
      <c r="BI4" s="26">
        <v>0</v>
      </c>
      <c r="BJ4" s="26">
        <v>11.8</v>
      </c>
      <c r="BK4" s="26">
        <v>7</v>
      </c>
      <c r="BL4" s="26">
        <v>12.4</v>
      </c>
      <c r="BM4" s="26">
        <v>13.35</v>
      </c>
      <c r="BN4" s="26">
        <v>0</v>
      </c>
      <c r="BO4" s="28"/>
      <c r="BP4" s="39">
        <f>IF(BB4&gt;0,BB4,"")</f>
        <v>15.8</v>
      </c>
      <c r="BQ4" s="39">
        <f>IF(BC4&gt;0,BC4,"")</f>
        <v>16.48</v>
      </c>
      <c r="BR4" s="11">
        <f>IF(SUM(AZ4:BC4)-BD4&gt;0,SUM(AZ4:BC4)-BD4,"")</f>
        <v>55.88000000000001</v>
      </c>
      <c r="BS4" s="11">
        <f>IF(BG4&gt;0,BG4,"")</f>
        <v>7.1</v>
      </c>
      <c r="BT4" s="11">
        <f>IF(BH4&gt;0,BH4,"")</f>
        <v>6.97</v>
      </c>
      <c r="BU4" s="11">
        <f>IF(SUM(BE4:BH4)-BI4&gt;0,SUM(BE4:BH4)-BI4,"")</f>
        <v>20.74</v>
      </c>
      <c r="BV4" s="11">
        <f>IF(BR4="","",MAX(BR4,BU4))</f>
        <v>55.88000000000001</v>
      </c>
      <c r="BW4" s="11">
        <f>IF(BL4&gt;0,BL4,"")</f>
        <v>12.4</v>
      </c>
      <c r="BX4" s="11">
        <f>IF(BM4&gt;0,BM4,"")</f>
        <v>13.35</v>
      </c>
      <c r="BY4" s="11">
        <f>IF(SUM(BJ4:BM4)-BN4&gt;0,SUM(BJ4:BM4)-BN4,"")</f>
        <v>44.550000000000004</v>
      </c>
      <c r="BZ4" s="11">
        <f>IF(SUM(BV4,BY4)&gt;0,SUM(BV4,BY4),"")</f>
        <v>100.43</v>
      </c>
      <c r="CA4" s="22">
        <v>16.2</v>
      </c>
      <c r="CB4" s="22">
        <v>8.9</v>
      </c>
      <c r="CC4" s="22">
        <v>15.2</v>
      </c>
      <c r="CD4" s="22">
        <v>16.260000000000002</v>
      </c>
      <c r="CE4" s="22">
        <v>0</v>
      </c>
      <c r="CF4" s="22">
        <v>15.6</v>
      </c>
      <c r="CG4" s="22">
        <v>8.8000000000000007</v>
      </c>
      <c r="CH4" s="22">
        <v>14.5</v>
      </c>
      <c r="CI4" s="22">
        <v>16.11</v>
      </c>
      <c r="CJ4" s="22">
        <v>0</v>
      </c>
      <c r="CK4" s="22">
        <v>15.5</v>
      </c>
      <c r="CL4" s="22">
        <v>8.9</v>
      </c>
      <c r="CM4" s="22">
        <v>15</v>
      </c>
      <c r="CN4" s="22">
        <v>15.98</v>
      </c>
      <c r="CO4" s="22">
        <v>0</v>
      </c>
      <c r="CP4" s="27"/>
      <c r="CQ4" s="38">
        <f>IF(CC4&gt;0,CC4,"")</f>
        <v>15.2</v>
      </c>
      <c r="CR4" s="38">
        <f>IF(CD4&gt;0,CD4,"")</f>
        <v>16.260000000000002</v>
      </c>
      <c r="CS4" s="40">
        <f>IF(SUM(CA4:CD4)-CE4&gt;0,SUM(CA4:CD4)-CE4,"")</f>
        <v>56.56</v>
      </c>
      <c r="CT4" s="40">
        <f>IF(CH4&gt;0,CH4,"")</f>
        <v>14.5</v>
      </c>
      <c r="CU4" s="40">
        <f>IF(CI4&gt;0,CI4,"")</f>
        <v>16.11</v>
      </c>
      <c r="CV4" s="40">
        <f>IF(SUM(CF4:CI4)-CJ4&gt;0,SUM(CF4:CI4)-CJ4,"")</f>
        <v>55.01</v>
      </c>
      <c r="CW4" s="40">
        <f>IF(CS4="","",MAX(CS4,CV4))</f>
        <v>56.56</v>
      </c>
      <c r="CX4" s="40">
        <f>IF(CM4&gt;0,CM4,"")</f>
        <v>15</v>
      </c>
      <c r="CY4" s="40">
        <f>IF(CN4&gt;0,CN4,"")</f>
        <v>15.98</v>
      </c>
      <c r="CZ4" s="40">
        <f>IF(SUM(CK4:CN4)-CO4&gt;0,SUM(CK4:CN4)-CO4,"")</f>
        <v>55.379999999999995</v>
      </c>
      <c r="DA4" s="40">
        <f>IF(SUM(CW4,CZ4)&gt;0,SUM(CW4,CZ4),"")</f>
        <v>111.94</v>
      </c>
      <c r="DB4" s="50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>1.4099999999999966</v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14.5</v>
      </c>
      <c r="DE4" s="17">
        <v>9</v>
      </c>
      <c r="DF4" s="17">
        <v>16.2</v>
      </c>
      <c r="DG4" s="17">
        <v>16.100000000000001</v>
      </c>
      <c r="DH4" s="17">
        <v>0</v>
      </c>
      <c r="DI4" s="17">
        <v>14.2</v>
      </c>
      <c r="DJ4" s="17">
        <v>9.1999999999999993</v>
      </c>
      <c r="DK4" s="17">
        <v>16.399999999999999</v>
      </c>
      <c r="DL4" s="17">
        <v>16.989999999999998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16.2</v>
      </c>
      <c r="DY4" s="40">
        <f>IF(DG4&gt;0,DG4,"")</f>
        <v>16.100000000000001</v>
      </c>
      <c r="DZ4" s="40">
        <f>IF(SUM(DD4:DG4)-DH4&gt;0,SUM(DD4:DG4)-DH4,"")</f>
        <v>55.800000000000004</v>
      </c>
      <c r="EA4" s="40">
        <f>IF(DK4&gt;0,DK4,"")</f>
        <v>16.399999999999999</v>
      </c>
      <c r="EB4" s="40">
        <f>IF(DL4&gt;0,DL4,"")</f>
        <v>16.989999999999998</v>
      </c>
      <c r="EC4" s="40">
        <f>IF(SUM(DI4:DL4)-DM4&gt;0,SUM(DI4:DL4)-DM4,"")</f>
        <v>56.789999999999992</v>
      </c>
      <c r="ED4" s="40">
        <f>IF(MAX(DZ4,EC4)&gt;0,MAX(DZ4,EC4),"")</f>
        <v>56.789999999999992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56.789999999999992</v>
      </c>
      <c r="EL4" s="18">
        <v>13</v>
      </c>
      <c r="EM4" s="18">
        <v>9.1999999999999993</v>
      </c>
      <c r="EN4" s="18">
        <v>15.8</v>
      </c>
      <c r="EO4" s="18">
        <v>16.510000000000002</v>
      </c>
      <c r="EP4" s="18">
        <v>0</v>
      </c>
      <c r="EQ4" s="18">
        <v>13.5</v>
      </c>
      <c r="ER4" s="18">
        <v>8.9</v>
      </c>
      <c r="ES4" s="18">
        <v>15.3</v>
      </c>
      <c r="ET4" s="18">
        <v>16.62</v>
      </c>
      <c r="EU4" s="18">
        <v>0</v>
      </c>
      <c r="EV4" s="18"/>
      <c r="EW4" s="18"/>
      <c r="EX4" s="18"/>
      <c r="EY4" s="18"/>
      <c r="EZ4" s="18"/>
      <c r="FA4" s="18"/>
      <c r="FB4" s="18"/>
      <c r="FC4" s="18"/>
      <c r="FD4" s="18"/>
      <c r="FE4" s="18"/>
      <c r="FF4" s="11">
        <f>IF(EN4&gt;0,EN4,"")</f>
        <v>15.8</v>
      </c>
      <c r="FG4" s="11">
        <f>IF(EO4&gt;0,EO4,"")</f>
        <v>16.510000000000002</v>
      </c>
      <c r="FH4" s="11">
        <f>IF(SUM(EL4:EO4)-EP4&gt;0,SUM(EL4:EO4)-EP4,"")</f>
        <v>54.510000000000005</v>
      </c>
      <c r="FI4" s="11">
        <f>IF(ES4&gt;0,ES4,"")</f>
        <v>15.3</v>
      </c>
      <c r="FJ4" s="11">
        <f>IF(ET4&gt;0,ET4,"")</f>
        <v>16.62</v>
      </c>
      <c r="FK4" s="11">
        <f>IF(SUM(EQ4:ET4)-EU4&gt;0,SUM(EQ4:ET4)-EU4,"")</f>
        <v>54.320000000000007</v>
      </c>
      <c r="FL4" s="11">
        <f>IF(MAX(FH4,FK4)&gt;0,MAX(FH4,FK4),"")</f>
        <v>54.510000000000005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 t="str">
        <f>IF(FC4&gt;0,FC4,"")</f>
        <v/>
      </c>
      <c r="FQ4" s="11" t="str">
        <f>IF(FD4&gt;0,FD4,"")</f>
        <v/>
      </c>
      <c r="FR4" s="11" t="str">
        <f>IF(SUM(FA4:FD4)-FE4&gt;0,SUM(FA4:FD4)-FE4,"")</f>
        <v/>
      </c>
      <c r="FS4" s="11">
        <f>IF(SUM(FL4,FO4,FR4)&gt;0,SUM(FL4,FO4,FR4),"")</f>
        <v>54.510000000000005</v>
      </c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17"/>
      <c r="GH4" s="17"/>
      <c r="GI4" s="17"/>
      <c r="GJ4" s="17"/>
      <c r="GK4" s="17"/>
      <c r="GL4" s="17"/>
      <c r="GM4" s="17"/>
      <c r="GN4" s="40" t="str">
        <f>IF(FV4&gt;0,FV4,"")</f>
        <v/>
      </c>
      <c r="GO4" s="40" t="str">
        <f>IF(FW4&gt;0,FW4,"")</f>
        <v/>
      </c>
      <c r="GP4" s="40" t="str">
        <f>IF(SUM(FT4:FW4)-FX4&gt;0,SUM(FT4:FW4)-FX4,"")</f>
        <v/>
      </c>
      <c r="GQ4" s="40" t="str">
        <f>IF(GA4&gt;0,GA4,"")</f>
        <v/>
      </c>
      <c r="GR4" s="40" t="str">
        <f>IF(GB4&gt;0,GB4,"")</f>
        <v/>
      </c>
      <c r="GS4" s="40" t="str">
        <f>IF(SUM(FY4:GB4)-GC4&gt;0,SUM(FY4:GB4)-GC4,"")</f>
        <v/>
      </c>
      <c r="GT4" s="40" t="str">
        <f>IF(MAX(GP4,GS4)&gt;0,MAX(GP4,GS4),"")</f>
        <v/>
      </c>
      <c r="GU4" s="40" t="str">
        <f>IF(GF4&gt;0,GF4,"")</f>
        <v/>
      </c>
      <c r="GV4" s="40" t="str">
        <f>IF(GG4&gt;0,GG4,"")</f>
        <v/>
      </c>
      <c r="GW4" s="40" t="str">
        <f>IF(SUM(GD4:GG4)-GH4&gt;0,SUM(GD4:GG4)-GH4,"")</f>
        <v/>
      </c>
      <c r="GX4" s="40" t="str">
        <f>IF(GK4&gt;0,GK4,"")</f>
        <v/>
      </c>
      <c r="GY4" s="40" t="str">
        <f>IF(GL4&gt;0,GL4,"")</f>
        <v/>
      </c>
      <c r="GZ4" s="40" t="str">
        <f>IF(SUM(GI4:GL4)-GM4&gt;0,SUM(GI4:GL4)-GM4,"")</f>
        <v/>
      </c>
      <c r="HA4" s="40" t="str">
        <f>IF(SUM(GT4,GW4,GZ4)&gt;0,SUM(GT4,GW4,GZ4),"")</f>
        <v/>
      </c>
      <c r="HB4" s="18"/>
      <c r="HC4" s="18"/>
      <c r="HD4" s="18"/>
      <c r="HE4" s="18"/>
      <c r="HF4" s="18"/>
      <c r="HG4" s="18"/>
      <c r="HH4" s="18"/>
      <c r="HI4" s="18"/>
      <c r="HJ4" s="18"/>
      <c r="HK4" s="18"/>
      <c r="HL4" s="18"/>
      <c r="HM4" s="18"/>
      <c r="HN4" s="18"/>
      <c r="HO4" s="18"/>
      <c r="HP4" s="18"/>
      <c r="HQ4" s="18"/>
      <c r="HR4" s="18"/>
      <c r="HS4" s="18"/>
      <c r="HT4" s="18"/>
      <c r="HU4" s="18"/>
      <c r="HV4" s="11" t="str">
        <f>IF(HD4&gt;0,HD4,"")</f>
        <v/>
      </c>
      <c r="HW4" s="11" t="str">
        <f>IF(HE4&gt;0,HE4,"")</f>
        <v/>
      </c>
      <c r="HX4" s="11" t="str">
        <f>IF(SUM(HB4:HE4)-HF4&gt;0,SUM(HB4:HE4)-HF4,"")</f>
        <v/>
      </c>
      <c r="HY4" s="11" t="str">
        <f>IF(HI4&gt;0,HI4,"")</f>
        <v/>
      </c>
      <c r="HZ4" s="11" t="str">
        <f>IF(HJ4&gt;0,HJ4,"")</f>
        <v/>
      </c>
      <c r="IA4" s="11" t="str">
        <f>IF(SUM(HG4:HJ4)-HK4&gt;0,SUM(HG4:HJ4)-HK4,"")</f>
        <v/>
      </c>
      <c r="IB4" s="11" t="str">
        <f>IF(MAX(HX4,IA4)&gt;0,MAX(HX4,IA4),"")</f>
        <v/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 t="str">
        <f>IF(HS4&gt;0,HS4,"")</f>
        <v/>
      </c>
      <c r="IG4" s="11" t="str">
        <f>IF(HT4&gt;0,HT4,"")</f>
        <v/>
      </c>
      <c r="IH4" s="11" t="str">
        <f>IF(SUM(HQ4:HT4)-HU4&gt;0,SUM(HQ4:HT4)-HU4,"")</f>
        <v/>
      </c>
      <c r="II4" s="11" t="str">
        <f>IF(SUM(IB4,IE4,IH4)&gt;0,SUM(IB4,IE4,IH4),"")</f>
        <v/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>
        <v>14.7</v>
      </c>
      <c r="JS4" s="18">
        <v>9</v>
      </c>
      <c r="JT4" s="18">
        <v>15.8</v>
      </c>
      <c r="JU4" s="18">
        <v>16.920000000000002</v>
      </c>
      <c r="JV4" s="18">
        <v>0.2</v>
      </c>
      <c r="JW4" s="18">
        <v>1.6</v>
      </c>
      <c r="JX4" s="18">
        <v>0.8</v>
      </c>
      <c r="JY4" s="18">
        <v>2</v>
      </c>
      <c r="JZ4" s="18">
        <v>1.83</v>
      </c>
      <c r="KA4" s="18">
        <v>0</v>
      </c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>
        <f>IF(JT4&gt;0,JT4,"")</f>
        <v>15.8</v>
      </c>
      <c r="KM4" s="11">
        <f>IF(JU4&gt;0,JU4,"")</f>
        <v>16.920000000000002</v>
      </c>
      <c r="KN4" s="11">
        <f>IF(SUM(JR4:JU4)-JV4&gt;0,SUM(JR4:JU4)-JV4,"")</f>
        <v>56.22</v>
      </c>
      <c r="KO4" s="11">
        <f>IF(JY4&gt;0,JY4,"")</f>
        <v>2</v>
      </c>
      <c r="KP4" s="11">
        <f>IF(JZ4&gt;0,JZ4,"")</f>
        <v>1.83</v>
      </c>
      <c r="KQ4" s="11">
        <f>IF(SUM(JW4:JZ4)-KA4&gt;0,SUM(JW4:JZ4)-KA4,"")</f>
        <v>6.23</v>
      </c>
      <c r="KR4" s="11">
        <f>IF(MAX(KN4,KQ4)&gt;0,MAX(KN4,KQ4),"")</f>
        <v>56.22</v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>
        <f>IF(SUM(KR4,KU4,KX4)&gt;0,SUM(KR4,KU4,KX4),"")</f>
        <v>56.22</v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15.399999999999999</v>
      </c>
      <c r="SW4" s="22">
        <f>IF($CP4="P",CB4,(CB4+BA4)/2)</f>
        <v>8.9499999999999993</v>
      </c>
      <c r="SX4" s="22">
        <f>IF($CP4="P",CC4,(CC4+BB4)/2)</f>
        <v>15.5</v>
      </c>
      <c r="SY4" s="22">
        <f>IF($CP4="P",CD4,(CD4+BC4)/2)</f>
        <v>16.37</v>
      </c>
      <c r="SZ4" s="22">
        <f>IF($CP4="P",CE4,(CE4+BD4)/2)</f>
        <v>0</v>
      </c>
      <c r="TA4" s="22">
        <f>IF($CP4="P",CF4,(CF4+BE4)/2)</f>
        <v>9.4849999999999994</v>
      </c>
      <c r="TB4" s="22">
        <f>IF($CP4="P",CG4,(CG4+BF4)/2)</f>
        <v>6.0500000000000007</v>
      </c>
      <c r="TC4" s="22">
        <f>IF($CP4="P",CH4,(CH4+BG4)/2)</f>
        <v>10.8</v>
      </c>
      <c r="TD4" s="22">
        <f>IF($CP4="P",CI4,(CI4+BH4)/2)</f>
        <v>11.54</v>
      </c>
      <c r="TE4" s="22">
        <f>IF($CP4="P",CJ4,(CJ4+BI4)/2)</f>
        <v>0</v>
      </c>
      <c r="TF4" s="22">
        <f>IF($CP4="P",CK4,(CK4+BJ4)/2)</f>
        <v>13.65</v>
      </c>
      <c r="TG4" s="22">
        <f>IF($CP4="P",CL4,(CL4+BK4)/2)</f>
        <v>7.95</v>
      </c>
      <c r="TH4" s="22">
        <f>IF($CP4="P",CM4,(CM4+BL4)/2)</f>
        <v>13.7</v>
      </c>
      <c r="TI4" s="22">
        <f>IF($CP4="P",CN4,(CN4+BM4)/2)</f>
        <v>14.664999999999999</v>
      </c>
      <c r="TJ4" s="22">
        <f>IF($CP4="P",CO4,(CO4+BN4)/2)</f>
        <v>0</v>
      </c>
      <c r="TK4" s="27" t="s">
        <v>46</v>
      </c>
      <c r="TL4" s="40">
        <f>IF(SX4&gt;0,SX4,"")</f>
        <v>15.5</v>
      </c>
      <c r="TM4" s="40">
        <f>IF(SY4&gt;0,SY4,"")</f>
        <v>16.37</v>
      </c>
      <c r="TN4" s="40">
        <f>IF(SUM(SV4:SY4)-SZ4&gt;0,SUM(SV4:SY4)-SZ4,"")</f>
        <v>56.22</v>
      </c>
      <c r="TO4" s="40">
        <f>IF(TC4&gt;0,TC4,"")</f>
        <v>10.8</v>
      </c>
      <c r="TP4" s="40">
        <f>IF(TD4&gt;0,TD4,"")</f>
        <v>11.54</v>
      </c>
      <c r="TQ4" s="40">
        <f>IF(SUM(TA4:TD4)-TE4&gt;0,SUM(TA4:TD4)-TE4,"")</f>
        <v>37.875</v>
      </c>
      <c r="TR4" s="40">
        <f>IF(MAX(TN4,TQ4)&gt;0,MAX(TN4,TQ4),"")</f>
        <v>56.22</v>
      </c>
      <c r="TS4" s="40">
        <f>IF(TH4&gt;0,TH4,"")</f>
        <v>13.7</v>
      </c>
      <c r="TT4" s="40">
        <f>IF(TI4&gt;0,TI4,"")</f>
        <v>14.664999999999999</v>
      </c>
      <c r="TU4" s="40">
        <f>IF(SUM(TF4:TI4)-TJ4&gt;0,SUM(TF4:TI4)-TJ4,"")</f>
        <v>49.964999999999996</v>
      </c>
      <c r="TV4" s="40">
        <f>IF(SUM(TR4,TU4)&gt;0,SUM(TR4,TU4),"")</f>
        <v>106.185</v>
      </c>
    </row>
    <row r="5" spans="1:542" x14ac:dyDescent="0.2">
      <c r="A5" s="4" cm="1">
        <f t="array" ref="A5">IF(AND(J5&lt;&gt;"",J5&lt;&gt;"No DD"),SUMPRODUCT((J$4:J$41&lt;&gt;"")*(J$4:J$41&lt;&gt;"No DD")*(F$4:F$41&gt;F5))+1,IF(J5="No DD",SUMPRODUCT((J$4:J$41="No DD")*(F$4:F$41&gt;F5))+1+SUMPRODUCT((J$4:J$41&lt;&gt;"")*(J$4:J$41&lt;&gt;"No DD")),""))</f>
        <v>2</v>
      </c>
      <c r="B5" s="4" t="str" cm="1">
        <f t="array" ref="B5">IF(AND(J5&lt;&gt;"",J5&lt;&gt;"No DD",G5=""),SUMPRODUCT((J$4:J$41&lt;&gt;"")*(J$4:J$41&lt;&gt;"No DD")*(G$4:G$41="")*(F$4:F$41&gt;F5))+1,IF(J5="No DD",SUMPRODUCT((J$4:J$41="No DD")*(F$4:F$41&gt;F5)*(G$4:G$41=""))+1+SUMPRODUCT((J$4:J$41&lt;&gt;"")*(G$4:G$41="")*(J$4:J$41&lt;&gt;"No DD")),""))</f>
        <v/>
      </c>
      <c r="C5" s="5" t="s">
        <v>141</v>
      </c>
      <c r="D5" s="4" t="s">
        <v>6</v>
      </c>
      <c r="E5" s="4">
        <v>2006</v>
      </c>
      <c r="F5" s="9">
        <f>SUM(L5:V5)+SUM(L5:T5)*0.0000001+SUM(L5)*0.0000000000001</f>
        <v>200.18002001800562</v>
      </c>
      <c r="G5" s="66" t="s">
        <v>46</v>
      </c>
      <c r="H5" s="3" t="str">
        <f>IF(OR(AND(AO5&gt;=AY$43,AO5&lt;&gt;"",AQ5&gt;=AY$47,AQ5&lt;&gt;"",AN5=""),AND(AR5&gt;=AY$43,AR5&lt;&gt;"",AT5&gt;=AY$47,AT5&lt;&gt;"",AN5=""),AND(AV5&gt;=AY$43,AV5&lt;&gt;"",AX5&gt;=AY$47,AX5&lt;&gt;"",AN5=""),AND(BP5&gt;=BZ$43,BP5&lt;&gt;"",BR5&gt;=BZ$47,BR5&lt;&gt;"",BO5=""),AND(BS5&gt;=BZ$43,BS5&lt;&gt;"",BU5&gt;=BZ$47,BU5&lt;&gt;"",BO5=""),AND(BW5&gt;=BZ$43,BW5&lt;&gt;"",BY5&gt;=BZ$47,BY5&lt;&gt;"",BO5=""),AND(CQ5&gt;=DA$43,CQ5&lt;&gt;"",CS5&gt;=DA$47,CS5&lt;&gt;"",CP5=""),AND(CT5&gt;=DA$43,CT5&lt;&gt;"",CV5&gt;=DA$47,CV5&lt;&gt;"",CP5=""),AND(CX5&gt;=DA$43,CX5&lt;&gt;"",CZ5&gt;=DA$47,CZ5&lt;&gt;"",CP5=""),AND(DX5&gt;=EK$43,DX5&lt;&gt;"",DZ5&gt;=EK$47,DZ5&lt;&gt;""),AND(EA5&gt;=EK$43,EA5&lt;&gt;"",EC5&gt;=EK$47,EC5&lt;&gt;""),AND(EE5&gt;=EK$43,EE5&lt;&gt;"",EG5&gt;=EK$47,EG5&lt;&gt;""),AND(EH5&gt;=EK$43,EH5&lt;&gt;"",EJ5&gt;=EK$47,EJ5&lt;&gt;""),AND(FF5&gt;=FS$43,FF5&lt;&gt;"",FH5&gt;=FS$47,FH5&lt;&gt;""),AND(FI5&gt;=FS$43,FI5&lt;&gt;"",FK5&gt;=FS$47,FK5&lt;&gt;""),AND(FM5&gt;=FS$43,FM5&lt;&gt;"",FO5&gt;=FS$47,FO5&lt;&gt;""),AND(FP5&gt;=FS$43,FP5&lt;&gt;"",FR5&gt;=FS$47,FR5&lt;&gt;""),AND(GN5&gt;=HA$43,GN5&lt;&gt;"",GP5&gt;=HA$47,GP5&lt;&gt;""),AND(GQ5&gt;=HA$43,GQ5&lt;&gt;"",GS5&gt;=HA$47,GS5&lt;&gt;""),AND(GU5&gt;=HA$43,GU5&lt;&gt;"",GW5&gt;=HA$47,GW5&lt;&gt;""),AND(GX5&gt;=HA$43,GX5&lt;&gt;"",GZ5&gt;=HA$47,GZ5&lt;&gt;""),AND(HV5&gt;=II$43,HV5&lt;&gt;"",HX5&gt;=II$47,HX5&lt;&gt;""),AND(HY5&gt;=II$43,HY5&lt;&gt;"",IA5&gt;=II$47,IA5&lt;&gt;""),AND(IC5&gt;=II$43,IC5&lt;&gt;"",IE5&gt;=II$47,IE5&lt;&gt;""),AND(IF5&gt;=II$43,IF5&lt;&gt;"",IH5&gt;=II$47,IH5&lt;&gt;""),AND(JD5&gt;=JQ$43,JD5&lt;&gt;"",JF5&gt;=JQ$47,JF5&lt;&gt;""),AND(JG5&gt;=JQ$43,JG5&lt;&gt;"",JI5&gt;=JQ$47,JI5&lt;&gt;""),AND(JK5&gt;=JQ$43,JK5&lt;&gt;"",JM5&gt;=JQ$47,JM5&lt;&gt;""),AND(JN5&gt;=JQ$43,JN5&lt;&gt;"",JP5&gt;=JQ$47,JP5&lt;&gt;""),AND(KL5&gt;=KY$43,KL5&lt;&gt;"",KN5&gt;=KY$47,KN5&lt;&gt;""),AND(KO5&gt;=KY$43,KO5&lt;&gt;"",KQ5&gt;=KY$47,KQ5&lt;&gt;""),AND(KS5&gt;=KY$43,KS5&lt;&gt;"",KU5&gt;=KY$47,KU5&lt;&gt;""),AND(KV5&gt;=KY$43,KV5&lt;&gt;"",KX5&gt;=KY$47,KX5&lt;&gt;""),AND(LT5&gt;=MG$43,LT5&lt;&gt;"",LV5&gt;=MG$47,LV5&lt;&gt;""),AND(LW5&gt;=MG$43,LW5&lt;&gt;"",LY5&gt;=MG$47,LY5&lt;&gt;""),AND(MA5&gt;=MG$43,MA5&lt;&gt;"",MC5&gt;=MG$47,MC5&lt;&gt;""),AND(MD5&gt;=MG$43,MD5&lt;&gt;"",MF5&gt;=MG$47,MF5&lt;&gt;""),AND(NB5&gt;=NO$43,NB5&lt;&gt;"",ND5&gt;=NO$47,ND5&lt;&gt;""),AND(NE5&gt;=NO$43,NE5&lt;&gt;"",NG5&gt;=NO$47,NG5&lt;&gt;""),AND(NI5&gt;=NO$43,NI5&lt;&gt;"",NK5&gt;=NO$47,NK5&lt;&gt;""),AND(NL5&gt;=NO$43,NL5&lt;&gt;"",NN5&gt;=NO$47,NN5&lt;&gt;""),AND(OJ5&gt;=OW$43,OJ5&lt;&gt;"",OL5&gt;=OW$47,OL5&lt;&gt;""),AND(OM5&gt;=OW$43,OM5&lt;&gt;"",OO5&gt;=OW$47,OO5&lt;&gt;""),AND(OQ5&gt;=OW$43,OQ5&lt;&gt;"",OS5&gt;=OW$47,OS5&lt;&gt;""),AND(OT5&gt;=OW$43,OT5&lt;&gt;"",OV5&gt;=OW$47,OV5&lt;&gt;""),AND(PR5&gt;=QE$43,PR5&lt;&gt;"",PT5&gt;=QE$47,PT5&lt;&gt;""),AND(PU5&gt;=QE$43,PU5&lt;&gt;"",PW5&gt;=QE$47,PW5&lt;&gt;""),AND(PY5&gt;=QE$43,PY5&lt;&gt;"",QA5&gt;=QE$47,QA5&lt;&gt;""),AND(QB5&gt;=QE$43,QB5&lt;&gt;"",QD5&gt;=QE$47,QD5&lt;&gt;""),AND(QZ5&gt;=RM$43,QZ5&lt;&gt;"",RB5&gt;=RM$47,RB5&lt;&gt;""),AND(RC5&gt;=RM$43,RC5&lt;&gt;"",RE5&gt;=RM$47,RE5&lt;&gt;""),AND(RG5&gt;=RM$43,RG5&lt;&gt;"",RI5&gt;=RM$47,RI5&lt;&gt;""),AND(RJ5&gt;=RM$43,RJ5&lt;&gt;"",RL5&gt;=RM$47,RL5&lt;&gt;""),AND(SH5&gt;=SU$43,SH5&lt;&gt;"",SJ5&gt;=SU$47,SJ5&lt;&gt;""),AND(SK5&gt;=SU$43,SK5&lt;&gt;"",SM5&gt;=SU$47,SM5&lt;&gt;""),AND(SO5&gt;=SU$43,SO5&lt;&gt;"",SQ5&gt;=SU$47,SQ5&lt;&gt;""),AND(SR5&gt;=SU$43,SR5&lt;&gt;"",ST5&gt;=SU$47,ST5&lt;&gt;"")),"P","")</f>
        <v>P</v>
      </c>
      <c r="I5" s="3" t="str">
        <f>IF(OR(AND(AQ5&gt;=AY$47,AQ5&lt;&gt;"",AN5=""),AND(AT5&gt;=AY$47,AT5&lt;&gt;"",AN5=""),AND(AX5&gt;=AY$47,AX5&lt;&gt;"",AN5=""),AND(BR5&gt;=BZ$47,BR5&lt;&gt;"",BO5=""),AND(BU5&gt;=BZ$47,BU5&lt;&gt;"",BO5=""),AND(BY5&gt;=BZ$47,BY5&lt;&gt;"",BO5=""),AND(CS5&gt;=DA$47,CS5&lt;&gt;"",CP5=""),AND(CV5&gt;=DA$47,CV5&lt;&gt;"",CP5=""),AND(CZ5&gt;=DA$47,CZ5&lt;&gt;"",CP5=""),AND(DZ5&gt;=EK$47,DZ5&lt;&gt;""),AND(EC5&gt;=EK$47,EC5&lt;&gt;""),AND(EG5&gt;=EK$47,EG5&lt;&gt;""),AND(EJ5&gt;=EK$47,EJ5&lt;&gt;""),AND(FH5&gt;=FS$47,FH5&lt;&gt;""),AND(FK5&gt;=FS$47,FK5&lt;&gt;""),AND(FO5&gt;=FS$47,FO5&lt;&gt;""),AND(FR5&gt;=FS$47,FR5&lt;&gt;""),AND(GP5&gt;=HA$47,GP5&lt;&gt;""),AND(GS5&gt;=HA$47,GS5&lt;&gt;""),AND(GW5&gt;=HA$47,GW5&lt;&gt;""),AND(GZ5&gt;=HA$47,GZ5&lt;&gt;""),AND(HX5&gt;=II$47,HX5&lt;&gt;""),AND(IA5&gt;=II$47,IA5&lt;&gt;""),AND(IE5&gt;=II$47,IE5&lt;&gt;""),AND(IH5&gt;=II$47,IH5&lt;&gt;""),AND(JF5&gt;=JQ$47,JF5&lt;&gt;""),AND(JI5&gt;=JQ$47,JI5&lt;&gt;""),AND(JM5&gt;=JQ$47,JM5&lt;&gt;""),AND(JP5&gt;=JQ$47,JP5&lt;&gt;""),AND(KN5&gt;=KY$47,KN5&lt;&gt;""),AND(KQ5&gt;=KY$47,KQ5&lt;&gt;""),AND(KU5&gt;=KY$47,KU5&lt;&gt;""),AND(KX5&gt;=KY$47,KX5&lt;&gt;""),AND(LV5&gt;=MG$47,LV5&lt;&gt;""),AND(LY5&gt;=MG$47,LY5&lt;&gt;""),AND(MC5&gt;=MG$47,MC5&lt;&gt;""),AND(MF5&gt;=MG$47,MF5&lt;&gt;""),AND(ND5&gt;=NO$47,ND5&lt;&gt;""),AND(NG5&gt;=NO$47,NG5&lt;&gt;""),AND(NK5&gt;=NO$47,NK5&lt;&gt;""),AND(NN5&gt;=NO$47,NN5&lt;&gt;""),AND(OL5&gt;=OW$47,OL5&lt;&gt;""),AND(OO5&gt;=OW$47,OO5&lt;&gt;""),AND(OS5&gt;=OW$47,OS5&lt;&gt;""),AND(OV5&gt;=OW$47,OV5&lt;&gt;""),AND(PT5&gt;=QE$47,PT5&lt;&gt;""),AND(PW5&gt;=QE$47,PW5&lt;&gt;""),AND(QA5&gt;=QE$47,QA5&lt;&gt;""),AND(QD5&gt;=QE$47,QD5&lt;&gt;""),AND(RB5&gt;=RM$47,RB5&lt;&gt;""),AND(RE5&gt;=RM$47,RE5&lt;&gt;""),AND(RI5&gt;=RM$47,RI5&lt;&gt;""),AND(RL5&gt;=RM$47,RL5&lt;&gt;""),AND(SJ5&gt;=SU$47,SJ5&lt;&gt;""),AND(SM5&gt;=SU$47,SM5&lt;&gt;""),AND(SQ5&gt;=SU$47,SQ5&lt;&gt;""),AND(ST5&gt;=SU$47,ST5&lt;&gt;"")),"P","")</f>
        <v>P</v>
      </c>
      <c r="J5" s="36" t="str">
        <f>IF(AND(I5="P",H5=""),"No DD",IF(OR(AND(AO5&gt;=AY$46,AO5&lt;&gt;"",AQ5&gt;=AY$50,AQ5&lt;&gt;"",AN5=""),AND(AR5&gt;=AY$46,AR5&lt;&gt;"",AT5&gt;=AY$50,AT5&lt;&gt;"",AN5=""),AND(AV5&gt;=AY$46,AV5&lt;&gt;"",AX5&gt;=AY$50,AX5&lt;&gt;"",AN5=""),AND(BP5&gt;=BZ$46,BP5&lt;&gt;"",BR5&gt;=BZ$50,BR5&lt;&gt;"",BO5=""),AND(BS5&gt;=BZ$46,BS5&lt;&gt;"",BU5&gt;=BZ$50,BU5&lt;&gt;"",BO5=""),AND(BW5&gt;=BZ$46,BW5&lt;&gt;"",BY5&gt;=BZ$50,BY5&lt;&gt;"",BO5=""),AND(CQ5&gt;=DA$46,CQ5&lt;&gt;"",CS5&gt;=DA$50,CS5&lt;&gt;"",CP5=""),AND(CT5&gt;=DA$46,CT5&lt;&gt;"",CV5&gt;=DA$50,CV5&lt;&gt;"",CP5=""),AND(CX5&gt;=DA$46,CX5&lt;&gt;"",CZ5&gt;=DA$50,CZ5&lt;&gt;"",CP5=""),AND(DX5&gt;=EK$46,DX5&lt;&gt;"",DZ5&gt;=EK$50,DZ5&lt;&gt;""),AND(EA5&gt;=EK$46,EA5&lt;&gt;"",EC5&gt;=EK$50,EC5&lt;&gt;""),AND(EE5&gt;=EK$46,EE5&lt;&gt;"",EG5&gt;=EK$50,EG5&lt;&gt;""),AND(EH5&gt;=EK$46,EH5&lt;&gt;"",EJ5&gt;=EK$50,EJ5&lt;&gt;""),AND(FF5&gt;=FS$46,FF5&lt;&gt;"",FH5&gt;=FS$50,FH5&lt;&gt;""),AND(FI5&gt;=FS$46,FI5&lt;&gt;"",FK5&gt;=FS$50,FK5&lt;&gt;""),AND(FM5&gt;=FS$46,FM5&lt;&gt;"",FO5&gt;=FS$50,FO5&lt;&gt;""),AND(FP5&gt;=FS$46,FP5&lt;&gt;"",FR5&gt;=FS$50,FR5&lt;&gt;""),AND(GN5&gt;=HA$46,GN5&lt;&gt;"",GP5&gt;=HA$50,GP5&lt;&gt;""),AND(GQ5&gt;=HA$46,GQ5&lt;&gt;"",GS5&gt;=HA$50,GS5&lt;&gt;""),AND(GU5&gt;=HA$46,GU5&lt;&gt;"",GW5&gt;=HA$50,GW5&lt;&gt;""),AND(GX5&gt;=HA$46,GX5&lt;&gt;"",GZ5&gt;=HA$50,GZ5&lt;&gt;""),AND(HV5&gt;=II$46,HV5&lt;&gt;"",HX5&gt;=II$50,HX5&lt;&gt;""),AND(HY5&gt;=II$46,HY5&lt;&gt;"",IA5&gt;=II$50,IA5&lt;&gt;""),AND(IC5&gt;=II$46,IC5&lt;&gt;"",IE5&gt;=II$50,IE5&lt;&gt;""),AND(IF5&gt;=II$46,IF5&lt;&gt;"",IH5&gt;=II$50,IH5&lt;&gt;""),AND(JD5&gt;=JQ$46,JD5&lt;&gt;"",JF5&gt;=JQ$50,JF5&lt;&gt;""),AND(JG5&gt;=JQ$46,JG5&lt;&gt;"",JI5&gt;=JQ$50,JI5&lt;&gt;""),AND(JK5&gt;=JQ$46,JK5&lt;&gt;"",JM5&gt;=JQ$50,JM5&lt;&gt;""),AND(JN5&gt;=JQ$46,JN5&lt;&gt;"",JP5&gt;=JQ$50,JP5&lt;&gt;""),AND(KL5&gt;=KY$46,KL5&lt;&gt;"",KN5&gt;=KY$50,KN5&lt;&gt;""),AND(KO5&gt;=KY$46,KO5&lt;&gt;"",KQ5&gt;=KY$50,KQ5&lt;&gt;""),AND(KS5&gt;=KY$46,KS5&lt;&gt;"",KU5&gt;=KY$50,KU5&lt;&gt;""),AND(KV5&gt;=KY$46,KV5&lt;&gt;"",KX5&gt;=KY$50,KX5&lt;&gt;""),AND(LT5&gt;=MG$46,LT5&lt;&gt;"",LV5&gt;=MG$50,LV5&lt;&gt;""),AND(LW5&gt;=MG$46,LW5&lt;&gt;"",LY5&gt;=MG$50,LY5&lt;&gt;""),AND(MA5&gt;=MG$46,MA5&lt;&gt;"",MC5&gt;=MG$50,MC5&lt;&gt;""),AND(MD5&gt;=MG$46,MD5&lt;&gt;"",MF5&gt;=MG$50,MF5&lt;&gt;""),AND(NB5&gt;=NO$46,NB5&lt;&gt;"",ND5&gt;=NO$50,ND5&lt;&gt;""),AND(NE5&gt;=NO$46,NE5&lt;&gt;"",NG5&gt;=NO$50,NG5&lt;&gt;""),AND(NI5&gt;=NO$46,NI5&lt;&gt;"",NK5&gt;=NO$50,NK5&lt;&gt;""),AND(NL5&gt;=NO$46,NL5&lt;&gt;"",NN5&gt;=NO$50,NN5&lt;&gt;""),AND(OJ5&gt;=OW$46,OJ5&lt;&gt;"",OL5&gt;=OW$50,OL5&lt;&gt;""),AND(OM5&gt;=OW$46,OM5&lt;&gt;"",OO5&gt;=OW$50,OO5&lt;&gt;""),AND(OQ5&gt;=OW$46,OQ5&lt;&gt;"",OS5&gt;=OW$50,OS5&lt;&gt;""),AND(OT5&gt;=OW$46,OT5&lt;&gt;"",OV5&gt;=OW$50,OV5&lt;&gt;""),AND(PR5&gt;=QE$46,PR5&lt;&gt;"",PT5&gt;=QE$50,PT5&lt;&gt;""),AND(PU5&gt;=QE$46,PU5&lt;&gt;"",PW5&gt;=QE$50,PW5&lt;&gt;""),AND(PY5&gt;=QE$46,PY5&lt;&gt;"",QA5&gt;=QE$50,QA5&lt;&gt;""),AND(QB5&gt;=QE$46,QB5&lt;&gt;"",QD5&gt;=QE$50,QD5&lt;&gt;""),AND(QZ5&gt;=RM$46,QZ5&lt;&gt;"",RB5&gt;=RM$50,RB5&lt;&gt;""),AND(RC5&gt;=RM$46,RC5&lt;&gt;"",RE5&gt;=RM$50,RE5&lt;&gt;""),AND(RG5&gt;=RM$46,RG5&lt;&gt;"",RI5&gt;=RM$50,RI5&lt;&gt;""),AND(RJ5&gt;=RM$46,RJ5&lt;&gt;"",RL5&gt;=RM$50,RL5&lt;&gt;""),AND(SH5&gt;=SU$46,SH5&lt;&gt;"",SJ5&gt;=SU$50,SJ5&lt;&gt;""),AND(SK5&gt;=SU$46,SK5&lt;&gt;"",SM5&gt;=SU$50,SM5&lt;&gt;""),AND(SO5&gt;=SU$46,SO5&lt;&gt;"",SQ5&gt;=SU$50,SQ5&lt;&gt;""),AND(SR5&gt;=SU$46,SR5&lt;&gt;"",ST5&gt;=SU$50,ST5&lt;&gt;"")),"Merit",IF(OR(AND(AO5&gt;=AY$45,AO5&lt;&gt;"",AQ5&gt;=AY$49,AQ5&lt;&gt;"",AN5=""),AND(AR5&gt;=AY$45,AR5&lt;&gt;"",AT5&gt;=AY$49,AT5&lt;&gt;"",AN5=""),AND(AV5&gt;=AY$45,AV5&lt;&gt;"",AX5&gt;=AY$49,AX5&lt;&gt;"",AN5=""),AND(BP5&gt;=BZ$45,BP5&lt;&gt;"",BR5&gt;=BZ$49,BR5&lt;&gt;"",BO5=""),AND(BS5&gt;=BZ$45,BS5&lt;&gt;"",BU5&gt;=BZ$49,BU5&lt;&gt;"",BO5=""),AND(BW5&gt;=BZ$45,BW5&lt;&gt;"",BY5&gt;=BZ$49,BY5&lt;&gt;"",BO5=""),AND(CQ5&gt;=DA$45,CQ5&lt;&gt;"",CS5&gt;=DA$49,CS5&lt;&gt;"",CP5=""),AND(CT5&gt;=DA$45,CT5&lt;&gt;"",CV5&gt;=DA$49,CV5&lt;&gt;"",CP5=""),AND(CX5&gt;=DA$45,CX5&lt;&gt;"",CZ5&gt;=DA$49,CZ5&lt;&gt;"",CP5=""),AND(DX5&gt;=EK$45,DX5&lt;&gt;"",DZ5&gt;=EK$49,DZ5&lt;&gt;""),AND(EA5&gt;=EK$45,EA5&lt;&gt;"",EC5&gt;=EK$49,EC5&lt;&gt;""),AND(EE5&gt;=EK$45,EE5&lt;&gt;"",EG5&gt;=EK$49,EG5&lt;&gt;""),AND(EH5&gt;=EK$45,EH5&lt;&gt;"",EJ5&gt;=EK$49,EJ5&lt;&gt;""),AND(FF5&gt;=FS$45,FF5&lt;&gt;"",FH5&gt;=FS$49,FH5&lt;&gt;""),AND(FI5&gt;=FS$45,FI5&lt;&gt;"",FK5&gt;=FS$49,FK5&lt;&gt;""),AND(FM5&gt;=FS$45,FM5&lt;&gt;"",FO5&gt;=FS$49,FO5&lt;&gt;""),AND(FP5&gt;=FS$45,FP5&lt;&gt;"",FR5&gt;=FS$49,FR5&lt;&gt;""),AND(GN5&gt;=HA$45,GN5&lt;&gt;"",GP5&gt;=HA$49,GP5&lt;&gt;""),AND(GQ5&gt;=HA$45,GQ5&lt;&gt;"",GS5&gt;=HA$49,GS5&lt;&gt;""),AND(GU5&gt;=HA$45,GU5&lt;&gt;"",GW5&gt;=HA$49,GW5&lt;&gt;""),AND(GX5&gt;=HA$45,GX5&lt;&gt;"",GZ5&gt;=HA$49,GZ5&lt;&gt;""),AND(HV5&gt;=II$45,HV5&lt;&gt;"",HX5&gt;=II$49,HX5&lt;&gt;""),AND(HY5&gt;=II$45,HY5&lt;&gt;"",IA5&gt;=II$49,IA5&lt;&gt;""),AND(IC5&gt;=II$45,IC5&lt;&gt;"",IE5&gt;=II$49,IE5&lt;&gt;""),AND(IF5&gt;=II$45,IF5&lt;&gt;"",IH5&gt;=II$49,IH5&lt;&gt;""),AND(JD5&gt;=JQ$45,JD5&lt;&gt;"",JF5&gt;=JQ$49,JF5&lt;&gt;""),AND(JG5&gt;=JQ$45,JG5&lt;&gt;"",JI5&gt;=JQ$49,JI5&lt;&gt;""),AND(JK5&gt;=JQ$45,JK5&lt;&gt;"",JM5&gt;=JQ$49,JM5&lt;&gt;""),AND(JN5&gt;=JQ$45,JN5&lt;&gt;"",JP5&gt;=JQ$49,JP5&lt;&gt;""),AND(KL5&gt;=KY$45,KL5&lt;&gt;"",KN5&gt;=KY$49,KN5&lt;&gt;""),AND(KO5&gt;=KY$45,KO5&lt;&gt;"",KQ5&gt;=KY$49,KQ5&lt;&gt;""),AND(KS5&gt;=KY$45,KS5&lt;&gt;"",KU5&gt;=KY$49,KU5&lt;&gt;""),AND(KV5&gt;=KY$45,KV5&lt;&gt;"",KX5&gt;=KY$49,KX5&lt;&gt;""),AND(LT5&gt;=MG$45,LT5&lt;&gt;"",LV5&gt;=MG$49,LV5&lt;&gt;""),AND(LW5&gt;=MG$45,LW5&lt;&gt;"",LY5&gt;=MG$49,LY5&lt;&gt;""),AND(MA5&gt;=MG$45,MA5&lt;&gt;"",MC5&gt;=MG$49,MC5&lt;&gt;""),AND(MD5&gt;=MG$45,MD5&lt;&gt;"",MF5&gt;=MG$49,MF5&lt;&gt;""),AND(NB5&gt;=NO$45,NB5&lt;&gt;"",ND5&gt;=NO$49,ND5&lt;&gt;""),AND(NE5&gt;=NO$45,NE5&lt;&gt;"",NG5&gt;=NO$49,NG5&lt;&gt;""),AND(NI5&gt;=NO$45,NI5&lt;&gt;"",NK5&gt;=NO$49,NK5&lt;&gt;""),AND(NL5&gt;=NO$45,NL5&lt;&gt;"",NN5&gt;=NO$49,NN5&lt;&gt;""),AND(OJ5&gt;=OW$45,OJ5&lt;&gt;"",OL5&gt;=OW$49,OL5&lt;&gt;""),AND(OM5&gt;=OW$45,OM5&lt;&gt;"",OO5&gt;=OW$49,OO5&lt;&gt;""),AND(OQ5&gt;=OW$45,OQ5&lt;&gt;"",OS5&gt;=OW$49,OS5&lt;&gt;""),AND(OT5&gt;=OW$45,OT5&lt;&gt;"",OV5&gt;=OW$49,OV5&lt;&gt;""),AND(PR5&gt;=QE$45,PR5&lt;&gt;"",PT5&gt;=QE$49,PT5&lt;&gt;""),AND(PU5&gt;=QE$45,PU5&lt;&gt;"",PW5&gt;=QE$49,PW5&lt;&gt;""),AND(PY5&gt;=QE$45,PY5&lt;&gt;"",QA5&gt;=QE$49,QA5&lt;&gt;""),AND(QB5&gt;=QE$45,QB5&lt;&gt;"",QD5&gt;=QE$49,QD5&lt;&gt;""),AND(QZ5&gt;=RM$45,QZ5&lt;&gt;"",RB5&gt;=RM$49,RB5&lt;&gt;""),AND(RC5&gt;=RM$45,RC5&lt;&gt;"",RE5&gt;=RM$49,RE5&lt;&gt;""),AND(RG5&gt;=RM$45,RG5&lt;&gt;"",RI5&gt;=RM$49,RI5&lt;&gt;""),AND(RJ5&gt;=RM$45,RJ5&lt;&gt;"",RL5&gt;=RM$49,RL5&lt;&gt;""),AND(SH5&gt;=SU$45,SH5&lt;&gt;"",SJ5&gt;=SU$49,SJ5&lt;&gt;""),AND(SK5&gt;=SU$45,SK5&lt;&gt;"",SM5&gt;=SU$49,SM5&lt;&gt;""),AND(SO5&gt;=SU$45,SO5&lt;&gt;"",SQ5&gt;=SU$49,SQ5&lt;&gt;""),AND(SR5&gt;=SU$45,SR5&lt;&gt;"",ST5&gt;=SU$49,ST5&lt;&gt;"")),"Excellence",IF(K5="P","Worlds Team",IF(H5="P","National Team","")))))</f>
        <v>National Team</v>
      </c>
      <c r="K5" s="3" t="str">
        <f>IF(OR(AND(AO5&gt;=AY$44,AO5&lt;&gt;"",AQ5&gt;=AY$48,AQ5&lt;&gt;"",AN5=""),AND(AR5&gt;=AY$44,AR5&lt;&gt;"",AT5&gt;=AY$48,AT5&lt;&gt;"",AN5=""),AND(AV5&gt;=AY$44,AV5&lt;&gt;"",AX5&gt;=AY$48,AX5&lt;&gt;"",AN5=""),AND(BP5&gt;=BZ$44,BP5&lt;&gt;"",BR5&gt;=BZ$48,BR5&lt;&gt;"",BO5=""),AND(BS5&gt;=BZ$44,BS5&lt;&gt;"",BU5&gt;=BZ$48,BU5&lt;&gt;"",BO5=""),AND(BW5&gt;=BZ$44,BW5&lt;&gt;"",BY5&gt;=BZ$48,BY5&lt;&gt;"",BO5=""),AND(CQ5&gt;=DA$44,CQ5&lt;&gt;"",CS5&gt;=DA$48,CS5&lt;&gt;"",CP5=""),AND(CT5&gt;=DA$44,CT5&lt;&gt;"",CV5&gt;=DA$48,CV5&lt;&gt;"",CP5=""),AND(CX5&gt;=DA$44,CX5&lt;&gt;"",CZ5&gt;=DA$48,CZ5&lt;&gt;"",CP5=""),AND(DX5&gt;=EK$44,DX5&lt;&gt;"",DZ5&gt;=EK$48,DZ5&lt;&gt;""),AND(EA5&gt;=EK$44,EA5&lt;&gt;"",EC5&gt;=EK$48,EC5&lt;&gt;""),AND(EE5&gt;=EK$44,EE5&lt;&gt;"",EG5&gt;=EK$48,EG5&lt;&gt;""),AND(EH5&gt;=EK$44,EH5&lt;&gt;"",EJ5&gt;=EK$48,EJ5&lt;&gt;""),AND(FF5&gt;=FS$44,FF5&lt;&gt;"",FH5&gt;=FS$48,FH5&lt;&gt;""),AND(FI5&gt;=FS$44,FI5&lt;&gt;"",FK5&gt;=FS$48,FK5&lt;&gt;""),AND(FM5&gt;=FS$44,FM5&lt;&gt;"",FO5&gt;=FS$48,FO5&lt;&gt;""),AND(FP5&gt;=FS$44,FP5&lt;&gt;"",FR5&gt;=FS$48,FR5&lt;&gt;""),AND(GN5&gt;=HA$44,GN5&lt;&gt;"",GP5&gt;=HA$48,GP5&lt;&gt;""),AND(GQ5&gt;=HA$44,GQ5&lt;&gt;"",GS5&gt;=HA$48,GS5&lt;&gt;""),AND(GU5&gt;=HA$44,GU5&lt;&gt;"",GW5&gt;=HA$48,GW5&lt;&gt;""),AND(GX5&gt;=HA$44,GX5&lt;&gt;"",GZ5&gt;=HA$48,GZ5&lt;&gt;""),AND(HV5&gt;=II$44,HV5&lt;&gt;"",HX5&gt;=II$48,HX5&lt;&gt;""),AND(HY5&gt;=II$44,HY5&lt;&gt;"",IA5&gt;=II$48,IA5&lt;&gt;""),AND(IC5&gt;=II$44,IC5&lt;&gt;"",IE5&gt;=II$48,IE5&lt;&gt;""),AND(IF5&gt;=II$44,IF5&lt;&gt;"",IH5&gt;=II$48,IH5&lt;&gt;""),AND(JD5&gt;=JQ$44,JD5&lt;&gt;"",JF5&gt;=JQ$48,JF5&lt;&gt;""),AND(JG5&gt;=JQ$44,JG5&lt;&gt;"",JI5&gt;=JQ$48,JI5&lt;&gt;""),AND(JK5&gt;=JQ$44,JK5&lt;&gt;"",JM5&gt;=JQ$48,JM5&lt;&gt;""),AND(JN5&gt;=JQ$44,JN5&lt;&gt;"",JP5&gt;=JQ$48,JP5&lt;&gt;""),AND(KL5&gt;=KY$44,KL5&lt;&gt;"",KN5&gt;=KY$48,KN5&lt;&gt;""),AND(KO5&gt;=KY$44,KO5&lt;&gt;"",KQ5&gt;=KY$48,KQ5&lt;&gt;""),AND(KS5&gt;=KY$44,KS5&lt;&gt;"",KU5&gt;=KY$48,KU5&lt;&gt;""),AND(KV5&gt;=KY$44,KV5&lt;&gt;"",KX5&gt;=KY$48,KX5&lt;&gt;""),AND(LT5&gt;=MG$44,LT5&lt;&gt;"",LV5&gt;=MG$48,LV5&lt;&gt;""),AND(LW5&gt;=MG$44,LW5&lt;&gt;"",LY5&gt;=MG$48,LY5&lt;&gt;""),AND(MA5&gt;=MG$44,MA5&lt;&gt;"",MC5&gt;=MG$48,MC5&lt;&gt;""),AND(MD5&gt;=MG$44,MD5&lt;&gt;"",MF5&gt;=MG$48,MF5&lt;&gt;""),AND(NB5&gt;=NO$44,NB5&lt;&gt;"",ND5&gt;=NO$48,ND5&lt;&gt;""),AND(NE5&gt;=NO$44,NE5&lt;&gt;"",NG5&gt;=NO$48,NG5&lt;&gt;""),AND(NI5&gt;=NO$44,NI5&lt;&gt;"",NK5&gt;=NO$48,NK5&lt;&gt;""),AND(NL5&gt;=NO$44,NL5&lt;&gt;"",NN5&gt;=NO$48,NN5&lt;&gt;""),AND(OJ5&gt;=OW$44,OJ5&lt;&gt;"",OL5&gt;=OW$48,OL5&lt;&gt;""),AND(OM5&gt;=OW$44,OM5&lt;&gt;"",OO5&gt;=OW$48,OO5&lt;&gt;""),AND(OQ5&gt;=OW$44,OQ5&lt;&gt;"",OS5&gt;=OW$48,OS5&lt;&gt;""),AND(OT5&gt;=OW$44,OT5&lt;&gt;"",OV5&gt;=OW$48,OV5&lt;&gt;""),AND(PR5&gt;=QE$44,PR5&lt;&gt;"",PT5&gt;=QE$48,PT5&lt;&gt;""),AND(PU5&gt;=QE$44,PU5&lt;&gt;"",PW5&gt;=QE$48,PW5&lt;&gt;""),AND(PY5&gt;=QE$44,PY5&lt;&gt;"",QA5&gt;=QE$48,QA5&lt;&gt;""),AND(QB5&gt;=QE$44,QB5&lt;&gt;"",QD5&gt;=QE$48,QD5&lt;&gt;""),AND(QZ5&gt;=RM$44,QZ5&lt;&gt;"",RB5&gt;=RM$48,RB5&lt;&gt;""),AND(RC5&gt;=RM$44,RC5&lt;&gt;"",RE5&gt;=RM$48,RE5&lt;&gt;""),AND(RG5&gt;=RM$44,RG5&lt;&gt;"",RI5&gt;=RM$48,RI5&lt;&gt;""),AND(RJ5&gt;=RM$44,RJ5&lt;&gt;"",RL5&gt;=RM$48,RL5&lt;&gt;""),AND(SH5&gt;=SU$44,SH5&lt;&gt;"",SJ5&gt;=SU$48,SJ5&lt;&gt;""),AND(SK5&gt;=SU$44,SK5&lt;&gt;"",SM5&gt;=SU$48,SM5&lt;&gt;""),AND(SO5&gt;=SU$44,SO5&lt;&gt;"",SQ5&gt;=SU$48,SQ5&lt;&gt;""),AND(SR5&gt;=SU$44,SR5&lt;&gt;"",ST5&gt;=SU$48,ST5&lt;&gt;"")),"P","")</f>
        <v/>
      </c>
      <c r="L5" s="8">
        <f>IF(COUNT(AQ5,AT5,BR5,BU5,CS5,CV5)&gt;0,LARGE((AQ5,AT5,BR5,BU5,CS5,CV5),1),0)</f>
        <v>56.34</v>
      </c>
      <c r="M5" s="8" t="str">
        <f>IF(L5="","",IF(OR(L5=CS5,L5=CV5),$CA$1,IF(OR(L5=BR5,L5=BU5),$AZ$1,IF(OR(L5=AQ5,L5=AT5),$Y$1,""))))</f>
        <v>2024 Nationals</v>
      </c>
      <c r="N5" s="8">
        <f>IF(COUNT(AQ5,AT5,BR5,BU5,CS5,CV5)&gt;1,LARGE((AQ5,AT5,BR5,BU5,CS5,CV5),2),0)</f>
        <v>55.72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56.4</v>
      </c>
      <c r="Q5" s="8" t="str">
        <f>IF(P5="","",IF(OR(P5=CS5,P5=CV5,P5=CZ5),$CA$1,IF(OR(P5=BR5,P5=BU5,P5=BY5),$AZ$1,IF(OR(P5=AQ5,P5=AT5,P5=AX5),$Y$1,""))))</f>
        <v>2024 Nationals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16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Nationals</v>
      </c>
      <c r="T5" s="8">
        <f>IF(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&gt;0,MAX(IF(AO5&gt;=$AY$43,AP5,0),IF(AR5&gt;=$AY$43,AS5,0),IF(AV5&gt;=$AY$43,AW5,0),IF(BP5&gt;=$BZ$43,BQ5,0),IF(BS5&gt;=$BZ$43,BT5,0),IF(BW5&gt;=$BZ$43,BX5,0),IF(CQ5&gt;=$DA$43,CR5,0),IF(CT5&gt;=$DA$43,CU5,0),IF(CX5&gt;=$DA$43,CY5,0),IF(DX5&gt;=$EK$43,DY5,0),IF(EA5&gt;=$EK$43,EB5,0),IF(EE5&gt;=$EK$43,EF5,0),IF(EH5&gt;=$EK$43,EI5,0),IF(FF5&gt;=$FS$43,FG5,0),IF(FI5&gt;=$FS$43,FJ5,0),IF(FM5&gt;=$FS$43,FN5,0),IF(FP5&gt;=$FS$43,FQ5,0),IF(GN5&gt;=$HA$43,GO5,0),IF(GQ5&gt;=$HA$43,GR5,0),IF(GU5&gt;=$HA$43,GV5,0),IF(GX5&gt;=$HA$43,GY5,0),IF(HV5&gt;=$II$43,HW5,0),IF(HY5&gt;=$II$43,HZ5,0),IF(IC5&gt;=$II$43,ID5,0),IF(IF5&gt;=$II$43,IG5,0),IF(JD5&gt;=$JQ$43,JE5,0),IF(JG5&gt;=$JQ$43,JH5,0),IF(JK5&gt;=$JQ$43,JL5,0),IF(JN5&gt;=$JQ$43,JO5,0),IF(KL5&gt;=$KY$43,KM5,0),IF(KO5&gt;=$KY$43,KP5,0),IF(KS5&gt;=$KY$43,KT5,0),IF(KV5&gt;=$KY$43,KW5,0),IF(LT5&gt;=$MG$43,LU5,0),IF(LW5&gt;=$MG$43,LX5,0),IF(MA5&gt;=$MG$43,MB5,0),IF(MD5&gt;=$MG$43,ME5,0),IF(NB5&gt;=$NO$43,NC5,0),IF(NE5&gt;=$NO$43,NF5,0),IF(NI5&gt;=$NO$43,NJ5,0),IF(NL5&gt;=$NO$43,NM5,0),IF(OJ5&gt;=$OW$43,OK5,0),IF(OM5&gt;=$OW$43,ON5,0),IF(OQ5&gt;=$OW$43,OR5,0),IF(OT5&gt;=$OW$43,OU5,0),IF(PR5&gt;=$QE$43,PS5,0),IF(PU5&gt;=$QE$43,PV5,0),IF(PY5&gt;=$QE$43,PZ5,0),IF(QB5&gt;=$QE$43,QC5,0),IF(QZ5&gt;=$RM$43,RA5,0),IF(RC5&gt;=$RM$43,RD5,0),IF(RG5&gt;=$RM$43,RH5,0),IF(RJ5&gt;=$RM$43,RK5,0),IF(SH5&gt;=$SU$43,SI5,0),IF(SK5&gt;=$SU$43,SL5,0),IF(SO5&gt;=$SU$43,SP5,0),IF(SR5&gt;=$SU$43,SS5,0)),0)</f>
        <v>15.72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2023 WAGC (Nov 18)</v>
      </c>
      <c r="V5" s="8" t="str">
        <f>IF(MAX(DB5,DC5)&gt;0,MAX(DB5,DC5),"")</f>
        <v/>
      </c>
      <c r="W5" s="11" t="str">
        <f>IF(V5="","",IF(V5=DB5,"("&amp;DB$2&amp;")",IF(V5=DC5,"("&amp;DC$2&amp;")")))</f>
        <v/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/>
      </c>
      <c r="Y5" s="22">
        <v>4.5999999999999996</v>
      </c>
      <c r="Z5" s="22">
        <v>2.5</v>
      </c>
      <c r="AA5" s="22">
        <v>4.9000000000000004</v>
      </c>
      <c r="AB5" s="22">
        <v>5.0999999999999996</v>
      </c>
      <c r="AC5" s="22">
        <v>0</v>
      </c>
      <c r="AD5" s="22">
        <v>6.1</v>
      </c>
      <c r="AE5" s="22">
        <v>3.6</v>
      </c>
      <c r="AF5" s="22">
        <v>6.5</v>
      </c>
      <c r="AG5" s="22">
        <v>6.78</v>
      </c>
      <c r="AH5" s="22">
        <v>0</v>
      </c>
      <c r="AI5" s="22"/>
      <c r="AJ5" s="22"/>
      <c r="AK5" s="22"/>
      <c r="AL5" s="22"/>
      <c r="AM5" s="22"/>
      <c r="AN5" s="27"/>
      <c r="AO5" s="38">
        <f>IF(AA5&gt;0,AA5,"")</f>
        <v>4.9000000000000004</v>
      </c>
      <c r="AP5" s="38">
        <f>IF(AB5&gt;0,AB5,"")</f>
        <v>5.0999999999999996</v>
      </c>
      <c r="AQ5" s="40">
        <f>IF(SUM(Y5:AB5)-AC5&gt;0,SUM(Y5:AB5)-AC5,"")</f>
        <v>17.100000000000001</v>
      </c>
      <c r="AR5" s="40">
        <f>IF(AF5&gt;0,AF5,"")</f>
        <v>6.5</v>
      </c>
      <c r="AS5" s="40">
        <f>IF(AG5&gt;0,AG5,"")</f>
        <v>6.78</v>
      </c>
      <c r="AT5" s="40">
        <f>IF(SUM(AD5:AG5)-AH5&gt;0,SUM(AD5:AG5)-AH5,"")</f>
        <v>22.98</v>
      </c>
      <c r="AU5" s="40">
        <f>IF(AQ5="","",MAX(AQ5,AT5))</f>
        <v>22.98</v>
      </c>
      <c r="AV5" s="40" t="str">
        <f>IF(AK5&gt;0,AK5,"")</f>
        <v/>
      </c>
      <c r="AW5" s="40" t="str">
        <f>IF(AL5&gt;0,AL5,"")</f>
        <v/>
      </c>
      <c r="AX5" s="40" t="str">
        <f>IF(SUM(AI5:AL5)-AM5&gt;0,SUM(AI5:AL5)-AM5,"")</f>
        <v/>
      </c>
      <c r="AY5" s="40">
        <f>IF(SUM(AU5,AX5)&gt;0,SUM(AU5,AX5),"")</f>
        <v>22.98</v>
      </c>
      <c r="AZ5" s="26">
        <v>15.7</v>
      </c>
      <c r="BA5" s="26">
        <v>9.5</v>
      </c>
      <c r="BB5" s="26">
        <v>15.4</v>
      </c>
      <c r="BC5" s="26">
        <v>14.39</v>
      </c>
      <c r="BD5" s="26">
        <v>0</v>
      </c>
      <c r="BE5" s="26">
        <v>16.100000000000001</v>
      </c>
      <c r="BF5" s="26">
        <v>9.1999999999999993</v>
      </c>
      <c r="BG5" s="26">
        <v>15.4</v>
      </c>
      <c r="BH5" s="26">
        <v>15.02</v>
      </c>
      <c r="BI5" s="26">
        <v>0</v>
      </c>
      <c r="BJ5" s="26">
        <v>15</v>
      </c>
      <c r="BK5" s="26">
        <v>8.8000000000000007</v>
      </c>
      <c r="BL5" s="26">
        <v>13.5</v>
      </c>
      <c r="BM5" s="26">
        <v>14.31</v>
      </c>
      <c r="BN5" s="26">
        <v>0</v>
      </c>
      <c r="BO5" s="28"/>
      <c r="BP5" s="39">
        <f>IF(BB5&gt;0,BB5,"")</f>
        <v>15.4</v>
      </c>
      <c r="BQ5" s="39">
        <f>IF(BC5&gt;0,BC5,"")</f>
        <v>14.39</v>
      </c>
      <c r="BR5" s="11">
        <f>IF(SUM(AZ5:BC5)-BD5&gt;0,SUM(AZ5:BC5)-BD5,"")</f>
        <v>54.99</v>
      </c>
      <c r="BS5" s="11">
        <f>IF(BG5&gt;0,BG5,"")</f>
        <v>15.4</v>
      </c>
      <c r="BT5" s="11">
        <f>IF(BH5&gt;0,BH5,"")</f>
        <v>15.02</v>
      </c>
      <c r="BU5" s="11">
        <f>IF(SUM(BE5:BH5)-BI5&gt;0,SUM(BE5:BH5)-BI5,"")</f>
        <v>55.72</v>
      </c>
      <c r="BV5" s="11">
        <f>IF(BR5="","",MAX(BR5,BU5))</f>
        <v>55.72</v>
      </c>
      <c r="BW5" s="11">
        <f>IF(BL5&gt;0,BL5,"")</f>
        <v>13.5</v>
      </c>
      <c r="BX5" s="11">
        <f>IF(BM5&gt;0,BM5,"")</f>
        <v>14.31</v>
      </c>
      <c r="BY5" s="11">
        <f>IF(SUM(BJ5:BM5)-BN5&gt;0,SUM(BJ5:BM5)-BN5,"")</f>
        <v>51.61</v>
      </c>
      <c r="BZ5" s="11">
        <f>IF(SUM(BV5,BY5)&gt;0,SUM(BV5,BY5),"")</f>
        <v>107.33</v>
      </c>
      <c r="CA5" s="22">
        <v>3.2</v>
      </c>
      <c r="CB5" s="22">
        <v>1.9</v>
      </c>
      <c r="CC5" s="22">
        <v>3.2</v>
      </c>
      <c r="CD5" s="22">
        <v>3.48</v>
      </c>
      <c r="CE5" s="22">
        <v>0</v>
      </c>
      <c r="CF5" s="22">
        <v>15.4</v>
      </c>
      <c r="CG5" s="22">
        <v>9.3000000000000007</v>
      </c>
      <c r="CH5" s="22">
        <v>16</v>
      </c>
      <c r="CI5" s="22">
        <v>15.64</v>
      </c>
      <c r="CJ5" s="22">
        <v>0</v>
      </c>
      <c r="CK5" s="22">
        <v>15.8</v>
      </c>
      <c r="CL5" s="22">
        <v>9.1</v>
      </c>
      <c r="CM5" s="22">
        <v>16</v>
      </c>
      <c r="CN5" s="22">
        <v>15.5</v>
      </c>
      <c r="CO5" s="22">
        <v>0</v>
      </c>
      <c r="CP5" s="27"/>
      <c r="CQ5" s="38">
        <f>IF(CC5&gt;0,CC5,"")</f>
        <v>3.2</v>
      </c>
      <c r="CR5" s="38">
        <f>IF(CD5&gt;0,CD5,"")</f>
        <v>3.48</v>
      </c>
      <c r="CS5" s="40">
        <f>IF(SUM(CA5:CD5)-CE5&gt;0,SUM(CA5:CD5)-CE5,"")</f>
        <v>11.780000000000001</v>
      </c>
      <c r="CT5" s="40">
        <f>IF(CH5&gt;0,CH5,"")</f>
        <v>16</v>
      </c>
      <c r="CU5" s="40">
        <f>IF(CI5&gt;0,CI5,"")</f>
        <v>15.64</v>
      </c>
      <c r="CV5" s="40">
        <f>IF(SUM(CF5:CI5)-CJ5&gt;0,SUM(CF5:CI5)-CJ5,"")</f>
        <v>56.34</v>
      </c>
      <c r="CW5" s="40">
        <f>IF(CS5="","",MAX(CS5,CV5))</f>
        <v>56.34</v>
      </c>
      <c r="CX5" s="40">
        <f>IF(CM5&gt;0,CM5,"")</f>
        <v>16</v>
      </c>
      <c r="CY5" s="40">
        <f>IF(CN5&gt;0,CN5,"")</f>
        <v>15.5</v>
      </c>
      <c r="CZ5" s="40">
        <f>IF(SUM(CK5:CN5)-CO5&gt;0,SUM(CK5:CN5)-CO5,"")</f>
        <v>56.4</v>
      </c>
      <c r="DA5" s="40">
        <f>IF(SUM(CW5,CZ5)&gt;0,SUM(CW5,CZ5),"")</f>
        <v>112.74000000000001</v>
      </c>
      <c r="DB5" s="50" t="str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/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 t="str">
        <f>IF(EN5&gt;0,EN5,"")</f>
        <v/>
      </c>
      <c r="FG5" s="11" t="str">
        <f>IF(EO5&gt;0,EO5,"")</f>
        <v/>
      </c>
      <c r="FH5" s="11" t="str">
        <f>IF(SUM(EL5:EO5)-EP5&gt;0,SUM(EL5:EO5)-EP5,"")</f>
        <v/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 t="str">
        <f>IF(MAX(FH5,FK5)&gt;0,MAX(FH5,FK5),"")</f>
        <v/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 t="str">
        <f>IF(SUM(FL5,FO5,FR5)&gt;0,SUM(FL5,FO5,FR5),"")</f>
        <v/>
      </c>
      <c r="FT5" s="17">
        <v>12.9</v>
      </c>
      <c r="FU5" s="17">
        <v>9.1999999999999993</v>
      </c>
      <c r="FV5" s="17">
        <v>15.4</v>
      </c>
      <c r="FW5" s="17">
        <v>15.72</v>
      </c>
      <c r="FX5" s="17">
        <v>0</v>
      </c>
      <c r="FY5" s="17">
        <v>1.5</v>
      </c>
      <c r="FZ5" s="17">
        <v>1</v>
      </c>
      <c r="GA5" s="17">
        <v>2</v>
      </c>
      <c r="GB5" s="17">
        <v>1.73</v>
      </c>
      <c r="GC5" s="17">
        <v>0</v>
      </c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>
        <f>IF(FV5&gt;0,FV5,"")</f>
        <v>15.4</v>
      </c>
      <c r="GO5" s="40">
        <f>IF(FW5&gt;0,FW5,"")</f>
        <v>15.72</v>
      </c>
      <c r="GP5" s="40">
        <f>IF(SUM(FT5:FW5)-FX5&gt;0,SUM(FT5:FW5)-FX5,"")</f>
        <v>53.22</v>
      </c>
      <c r="GQ5" s="40">
        <f>IF(GA5&gt;0,GA5,"")</f>
        <v>2</v>
      </c>
      <c r="GR5" s="40">
        <f>IF(GB5&gt;0,GB5,"")</f>
        <v>1.73</v>
      </c>
      <c r="GS5" s="40">
        <f>IF(SUM(FY5:GB5)-GC5&gt;0,SUM(FY5:GB5)-GC5,"")</f>
        <v>6.23</v>
      </c>
      <c r="GT5" s="40">
        <f>IF(MAX(GP5,GS5)&gt;0,MAX(GP5,GS5),"")</f>
        <v>53.22</v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>
        <f>IF(SUM(GT5,GW5,GZ5)&gt;0,SUM(GT5,GW5,GZ5),"")</f>
        <v>53.22</v>
      </c>
      <c r="HB5" s="18">
        <v>11.8</v>
      </c>
      <c r="HC5" s="18">
        <v>7</v>
      </c>
      <c r="HD5" s="18">
        <v>12.3</v>
      </c>
      <c r="HE5" s="18">
        <v>12.61</v>
      </c>
      <c r="HF5" s="18">
        <v>0</v>
      </c>
      <c r="HG5" s="18">
        <v>14.2</v>
      </c>
      <c r="HH5" s="18">
        <v>9.3000000000000007</v>
      </c>
      <c r="HI5" s="18">
        <v>15.4</v>
      </c>
      <c r="HJ5" s="18">
        <v>15.44</v>
      </c>
      <c r="HK5" s="18">
        <v>0</v>
      </c>
      <c r="HL5" s="18"/>
      <c r="HM5" s="18"/>
      <c r="HN5" s="18"/>
      <c r="HO5" s="18"/>
      <c r="HP5" s="18"/>
      <c r="HQ5" s="18">
        <v>1.6</v>
      </c>
      <c r="HR5" s="18">
        <v>1</v>
      </c>
      <c r="HS5" s="18">
        <v>2</v>
      </c>
      <c r="HT5" s="18">
        <v>1.72</v>
      </c>
      <c r="HU5" s="18">
        <v>0</v>
      </c>
      <c r="HV5" s="11">
        <f>IF(HD5&gt;0,HD5,"")</f>
        <v>12.3</v>
      </c>
      <c r="HW5" s="11">
        <f>IF(HE5&gt;0,HE5,"")</f>
        <v>12.61</v>
      </c>
      <c r="HX5" s="11">
        <f>IF(SUM(HB5:HE5)-HF5&gt;0,SUM(HB5:HE5)-HF5,"")</f>
        <v>43.71</v>
      </c>
      <c r="HY5" s="11">
        <f>IF(HI5&gt;0,HI5,"")</f>
        <v>15.4</v>
      </c>
      <c r="HZ5" s="11">
        <f>IF(HJ5&gt;0,HJ5,"")</f>
        <v>15.44</v>
      </c>
      <c r="IA5" s="11">
        <f>IF(SUM(HG5:HJ5)-HK5&gt;0,SUM(HG5:HJ5)-HK5,"")</f>
        <v>54.339999999999996</v>
      </c>
      <c r="IB5" s="11">
        <f>IF(MAX(HX5,IA5)&gt;0,MAX(HX5,IA5),"")</f>
        <v>54.339999999999996</v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>
        <f>IF(HS5&gt;0,HS5,"")</f>
        <v>2</v>
      </c>
      <c r="IG5" s="11">
        <f>IF(HT5&gt;0,HT5,"")</f>
        <v>1.72</v>
      </c>
      <c r="IH5" s="11">
        <f>IF(SUM(HQ5:HT5)-HU5&gt;0,SUM(HQ5:HT5)-HU5,"")</f>
        <v>6.3199999999999994</v>
      </c>
      <c r="II5" s="11">
        <f>IF(SUM(IB5,IE5,IH5)&gt;0,SUM(IB5,IE5,IH5),"")</f>
        <v>60.66</v>
      </c>
      <c r="IJ5" s="17">
        <v>12.8</v>
      </c>
      <c r="IK5" s="17">
        <v>8.9</v>
      </c>
      <c r="IL5" s="17">
        <v>15.4</v>
      </c>
      <c r="IM5" s="17">
        <v>15.56</v>
      </c>
      <c r="IN5" s="17">
        <v>0</v>
      </c>
      <c r="IO5" s="17">
        <v>14.9</v>
      </c>
      <c r="IP5" s="17">
        <v>9.1</v>
      </c>
      <c r="IQ5" s="17">
        <v>15.4</v>
      </c>
      <c r="IR5" s="17">
        <v>15.34</v>
      </c>
      <c r="IS5" s="17">
        <v>0</v>
      </c>
      <c r="IT5" s="17"/>
      <c r="IU5" s="17"/>
      <c r="IV5" s="17"/>
      <c r="IW5" s="17"/>
      <c r="IX5" s="17"/>
      <c r="IY5" s="17">
        <v>4.8</v>
      </c>
      <c r="IZ5" s="17">
        <v>2.8</v>
      </c>
      <c r="JA5" s="17">
        <v>4.9000000000000004</v>
      </c>
      <c r="JB5" s="17">
        <v>5.05</v>
      </c>
      <c r="JC5" s="17">
        <v>0</v>
      </c>
      <c r="JD5" s="40">
        <f>IF(IL5&gt;0,IL5,"")</f>
        <v>15.4</v>
      </c>
      <c r="JE5" s="40">
        <f>IF(IM5&gt;0,IM5,"")</f>
        <v>15.56</v>
      </c>
      <c r="JF5" s="40">
        <f>IF(SUM(IJ5:IM5)-IN5&gt;0,SUM(IJ5:IM5)-IN5,"")</f>
        <v>52.660000000000004</v>
      </c>
      <c r="JG5" s="40">
        <f>IF(IQ5&gt;0,IQ5,"")</f>
        <v>15.4</v>
      </c>
      <c r="JH5" s="40">
        <f>IF(IR5&gt;0,IR5,"")</f>
        <v>15.34</v>
      </c>
      <c r="JI5" s="40">
        <f>IF(SUM(IO5:IR5)-IS5&gt;0,SUM(IO5:IR5)-IS5,"")</f>
        <v>54.739999999999995</v>
      </c>
      <c r="JJ5" s="40">
        <f>IF(MAX(JF5,JI5)&gt;0,MAX(JF5,JI5),"")</f>
        <v>54.739999999999995</v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>
        <f>IF(JA5&gt;0,JA5,"")</f>
        <v>4.9000000000000004</v>
      </c>
      <c r="JO5" s="40">
        <f>IF(JB5&gt;0,JB5,"")</f>
        <v>5.05</v>
      </c>
      <c r="JP5" s="40">
        <f>IF(SUM(IY5:JB5)-JC5&gt;0,SUM(IY5:JB5)-JC5,"")</f>
        <v>17.55</v>
      </c>
      <c r="JQ5" s="40">
        <f>IF(SUM(JJ5,JM5,JP5)&gt;0,SUM(JJ5,JM5,JP5),"")</f>
        <v>72.289999999999992</v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9.4499999999999993</v>
      </c>
      <c r="SW5" s="22">
        <f>IF($CP5="P",CB5,(CB5+BA5)/2)</f>
        <v>5.7</v>
      </c>
      <c r="SX5" s="22">
        <f>IF($CP5="P",CC5,(CC5+BB5)/2)</f>
        <v>9.3000000000000007</v>
      </c>
      <c r="SY5" s="22">
        <f>IF($CP5="P",CD5,(CD5+BC5)/2)</f>
        <v>8.9350000000000005</v>
      </c>
      <c r="SZ5" s="22">
        <f>IF($CP5="P",CE5,(CE5+BD5)/2)</f>
        <v>0</v>
      </c>
      <c r="TA5" s="22">
        <f>IF($CP5="P",CF5,(CF5+BE5)/2)</f>
        <v>15.75</v>
      </c>
      <c r="TB5" s="22">
        <f>IF($CP5="P",CG5,(CG5+BF5)/2)</f>
        <v>9.25</v>
      </c>
      <c r="TC5" s="22">
        <f>IF($CP5="P",CH5,(CH5+BG5)/2)</f>
        <v>15.7</v>
      </c>
      <c r="TD5" s="22">
        <f>IF($CP5="P",CI5,(CI5+BH5)/2)</f>
        <v>15.33</v>
      </c>
      <c r="TE5" s="22">
        <f>IF($CP5="P",CJ5,(CJ5+BI5)/2)</f>
        <v>0</v>
      </c>
      <c r="TF5" s="22">
        <f>IF($CP5="P",CK5,(CK5+BJ5)/2)</f>
        <v>15.4</v>
      </c>
      <c r="TG5" s="22">
        <f>IF($CP5="P",CL5,(CL5+BK5)/2)</f>
        <v>8.9499999999999993</v>
      </c>
      <c r="TH5" s="22">
        <f>IF($CP5="P",CM5,(CM5+BL5)/2)</f>
        <v>14.75</v>
      </c>
      <c r="TI5" s="22">
        <f>IF($CP5="P",CN5,(CN5+BM5)/2)</f>
        <v>14.905000000000001</v>
      </c>
      <c r="TJ5" s="22">
        <f>IF($CP5="P",CO5,(CO5+BN5)/2)</f>
        <v>0</v>
      </c>
      <c r="TK5" s="27" t="s">
        <v>46</v>
      </c>
      <c r="TL5" s="40">
        <f>IF(SX5&gt;0,SX5,"")</f>
        <v>9.3000000000000007</v>
      </c>
      <c r="TM5" s="40">
        <f>IF(SY5&gt;0,SY5,"")</f>
        <v>8.9350000000000005</v>
      </c>
      <c r="TN5" s="40">
        <f>IF(SUM(SV5:SY5)-SZ5&gt;0,SUM(SV5:SY5)-SZ5,"")</f>
        <v>33.384999999999998</v>
      </c>
      <c r="TO5" s="40">
        <f>IF(TC5&gt;0,TC5,"")</f>
        <v>15.7</v>
      </c>
      <c r="TP5" s="40">
        <f>IF(TD5&gt;0,TD5,"")</f>
        <v>15.33</v>
      </c>
      <c r="TQ5" s="40">
        <f>IF(SUM(TA5:TD5)-TE5&gt;0,SUM(TA5:TD5)-TE5,"")</f>
        <v>56.03</v>
      </c>
      <c r="TR5" s="40">
        <f>IF(MAX(TN5,TQ5)&gt;0,MAX(TN5,TQ5),"")</f>
        <v>56.03</v>
      </c>
      <c r="TS5" s="40">
        <f>IF(TH5&gt;0,TH5,"")</f>
        <v>14.75</v>
      </c>
      <c r="TT5" s="40">
        <f>IF(TI5&gt;0,TI5,"")</f>
        <v>14.905000000000001</v>
      </c>
      <c r="TU5" s="40">
        <f>IF(SUM(TF5:TI5)-TJ5&gt;0,SUM(TF5:TI5)-TJ5,"")</f>
        <v>54.005000000000003</v>
      </c>
      <c r="TV5" s="40">
        <f>IF(SUM(TR5,TU5)&gt;0,SUM(TR5,TU5),"")</f>
        <v>110.035</v>
      </c>
    </row>
    <row r="6" spans="1:542" x14ac:dyDescent="0.2">
      <c r="A6" s="4" cm="1">
        <f t="array" ref="A6">IF(AND(J6&lt;&gt;"",J6&lt;&gt;"No DD"),SUMPRODUCT((J$4:J$41&lt;&gt;"")*(J$4:J$41&lt;&gt;"No DD")*(F$4:F$41&gt;F6))+1,IF(J6="No DD",SUMPRODUCT((J$4:J$41="No DD")*(F$4:F$41&gt;F6))+1+SUMPRODUCT((J$4:J$41&lt;&gt;"")*(J$4:J$41&lt;&gt;"No DD")),""))</f>
        <v>3</v>
      </c>
      <c r="B6" s="4" t="str" cm="1">
        <f t="array" ref="B6">IF(AND(J6&lt;&gt;"",J6&lt;&gt;"No DD",G6=""),SUMPRODUCT((J$4:J$41&lt;&gt;"")*(J$4:J$41&lt;&gt;"No DD")*(G$4:G$41="")*(F$4:F$41&gt;F6))+1,IF(J6="No DD",SUMPRODUCT((J$4:J$41="No DD")*(F$4:F$41&gt;F6)*(G$4:G$41=""))+1+SUMPRODUCT((J$4:J$41&lt;&gt;"")*(G$4:G$41="")*(J$4:J$41&lt;&gt;"No DD")),""))</f>
        <v/>
      </c>
      <c r="C6" s="5" t="s">
        <v>97</v>
      </c>
      <c r="D6" s="4" t="s">
        <v>6</v>
      </c>
      <c r="E6" s="4">
        <v>2005</v>
      </c>
      <c r="F6" s="9">
        <f>SUM(L6:V6)+SUM(L6:T6)*0.0000001+SUM(L6)*0.0000000000001</f>
        <v>196.38001951500556</v>
      </c>
      <c r="G6" s="66" t="s">
        <v>46</v>
      </c>
      <c r="H6" s="3" t="str">
        <f>IF(OR(AND(AO6&gt;=AY$43,AO6&lt;&gt;"",AQ6&gt;=AY$47,AQ6&lt;&gt;"",AN6=""),AND(AR6&gt;=AY$43,AR6&lt;&gt;"",AT6&gt;=AY$47,AT6&lt;&gt;"",AN6=""),AND(AV6&gt;=AY$43,AV6&lt;&gt;"",AX6&gt;=AY$47,AX6&lt;&gt;"",AN6=""),AND(BP6&gt;=BZ$43,BP6&lt;&gt;"",BR6&gt;=BZ$47,BR6&lt;&gt;"",BO6=""),AND(BS6&gt;=BZ$43,BS6&lt;&gt;"",BU6&gt;=BZ$47,BU6&lt;&gt;"",BO6=""),AND(BW6&gt;=BZ$43,BW6&lt;&gt;"",BY6&gt;=BZ$47,BY6&lt;&gt;"",BO6=""),AND(CQ6&gt;=DA$43,CQ6&lt;&gt;"",CS6&gt;=DA$47,CS6&lt;&gt;"",CP6=""),AND(CT6&gt;=DA$43,CT6&lt;&gt;"",CV6&gt;=DA$47,CV6&lt;&gt;"",CP6=""),AND(CX6&gt;=DA$43,CX6&lt;&gt;"",CZ6&gt;=DA$47,CZ6&lt;&gt;"",CP6=""),AND(DX6&gt;=EK$43,DX6&lt;&gt;"",DZ6&gt;=EK$47,DZ6&lt;&gt;""),AND(EA6&gt;=EK$43,EA6&lt;&gt;"",EC6&gt;=EK$47,EC6&lt;&gt;""),AND(EE6&gt;=EK$43,EE6&lt;&gt;"",EG6&gt;=EK$47,EG6&lt;&gt;""),AND(EH6&gt;=EK$43,EH6&lt;&gt;"",EJ6&gt;=EK$47,EJ6&lt;&gt;""),AND(FF6&gt;=FS$43,FF6&lt;&gt;"",FH6&gt;=FS$47,FH6&lt;&gt;""),AND(FI6&gt;=FS$43,FI6&lt;&gt;"",FK6&gt;=FS$47,FK6&lt;&gt;""),AND(FM6&gt;=FS$43,FM6&lt;&gt;"",FO6&gt;=FS$47,FO6&lt;&gt;""),AND(FP6&gt;=FS$43,FP6&lt;&gt;"",FR6&gt;=FS$47,FR6&lt;&gt;""),AND(GN6&gt;=HA$43,GN6&lt;&gt;"",GP6&gt;=HA$47,GP6&lt;&gt;""),AND(GQ6&gt;=HA$43,GQ6&lt;&gt;"",GS6&gt;=HA$47,GS6&lt;&gt;""),AND(GU6&gt;=HA$43,GU6&lt;&gt;"",GW6&gt;=HA$47,GW6&lt;&gt;""),AND(GX6&gt;=HA$43,GX6&lt;&gt;"",GZ6&gt;=HA$47,GZ6&lt;&gt;""),AND(HV6&gt;=II$43,HV6&lt;&gt;"",HX6&gt;=II$47,HX6&lt;&gt;""),AND(HY6&gt;=II$43,HY6&lt;&gt;"",IA6&gt;=II$47,IA6&lt;&gt;""),AND(IC6&gt;=II$43,IC6&lt;&gt;"",IE6&gt;=II$47,IE6&lt;&gt;""),AND(IF6&gt;=II$43,IF6&lt;&gt;"",IH6&gt;=II$47,IH6&lt;&gt;""),AND(JD6&gt;=JQ$43,JD6&lt;&gt;"",JF6&gt;=JQ$47,JF6&lt;&gt;""),AND(JG6&gt;=JQ$43,JG6&lt;&gt;"",JI6&gt;=JQ$47,JI6&lt;&gt;""),AND(JK6&gt;=JQ$43,JK6&lt;&gt;"",JM6&gt;=JQ$47,JM6&lt;&gt;""),AND(JN6&gt;=JQ$43,JN6&lt;&gt;"",JP6&gt;=JQ$47,JP6&lt;&gt;""),AND(KL6&gt;=KY$43,KL6&lt;&gt;"",KN6&gt;=KY$47,KN6&lt;&gt;""),AND(KO6&gt;=KY$43,KO6&lt;&gt;"",KQ6&gt;=KY$47,KQ6&lt;&gt;""),AND(KS6&gt;=KY$43,KS6&lt;&gt;"",KU6&gt;=KY$47,KU6&lt;&gt;""),AND(KV6&gt;=KY$43,KV6&lt;&gt;"",KX6&gt;=KY$47,KX6&lt;&gt;""),AND(LT6&gt;=MG$43,LT6&lt;&gt;"",LV6&gt;=MG$47,LV6&lt;&gt;""),AND(LW6&gt;=MG$43,LW6&lt;&gt;"",LY6&gt;=MG$47,LY6&lt;&gt;""),AND(MA6&gt;=MG$43,MA6&lt;&gt;"",MC6&gt;=MG$47,MC6&lt;&gt;""),AND(MD6&gt;=MG$43,MD6&lt;&gt;"",MF6&gt;=MG$47,MF6&lt;&gt;""),AND(NB6&gt;=NO$43,NB6&lt;&gt;"",ND6&gt;=NO$47,ND6&lt;&gt;""),AND(NE6&gt;=NO$43,NE6&lt;&gt;"",NG6&gt;=NO$47,NG6&lt;&gt;""),AND(NI6&gt;=NO$43,NI6&lt;&gt;"",NK6&gt;=NO$47,NK6&lt;&gt;""),AND(NL6&gt;=NO$43,NL6&lt;&gt;"",NN6&gt;=NO$47,NN6&lt;&gt;""),AND(OJ6&gt;=OW$43,OJ6&lt;&gt;"",OL6&gt;=OW$47,OL6&lt;&gt;""),AND(OM6&gt;=OW$43,OM6&lt;&gt;"",OO6&gt;=OW$47,OO6&lt;&gt;""),AND(OQ6&gt;=OW$43,OQ6&lt;&gt;"",OS6&gt;=OW$47,OS6&lt;&gt;""),AND(OT6&gt;=OW$43,OT6&lt;&gt;"",OV6&gt;=OW$47,OV6&lt;&gt;""),AND(PR6&gt;=QE$43,PR6&lt;&gt;"",PT6&gt;=QE$47,PT6&lt;&gt;""),AND(PU6&gt;=QE$43,PU6&lt;&gt;"",PW6&gt;=QE$47,PW6&lt;&gt;""),AND(PY6&gt;=QE$43,PY6&lt;&gt;"",QA6&gt;=QE$47,QA6&lt;&gt;""),AND(QB6&gt;=QE$43,QB6&lt;&gt;"",QD6&gt;=QE$47,QD6&lt;&gt;""),AND(QZ6&gt;=RM$43,QZ6&lt;&gt;"",RB6&gt;=RM$47,RB6&lt;&gt;""),AND(RC6&gt;=RM$43,RC6&lt;&gt;"",RE6&gt;=RM$47,RE6&lt;&gt;""),AND(RG6&gt;=RM$43,RG6&lt;&gt;"",RI6&gt;=RM$47,RI6&lt;&gt;""),AND(RJ6&gt;=RM$43,RJ6&lt;&gt;"",RL6&gt;=RM$47,RL6&lt;&gt;""),AND(SH6&gt;=SU$43,SH6&lt;&gt;"",SJ6&gt;=SU$47,SJ6&lt;&gt;""),AND(SK6&gt;=SU$43,SK6&lt;&gt;"",SM6&gt;=SU$47,SM6&lt;&gt;""),AND(SO6&gt;=SU$43,SO6&lt;&gt;"",SQ6&gt;=SU$47,SQ6&lt;&gt;""),AND(SR6&gt;=SU$43,SR6&lt;&gt;"",ST6&gt;=SU$47,ST6&lt;&gt;"")),"P","")</f>
        <v>P</v>
      </c>
      <c r="I6" s="3" t="str">
        <f>IF(OR(AND(AQ6&gt;=AY$47,AQ6&lt;&gt;"",AN6=""),AND(AT6&gt;=AY$47,AT6&lt;&gt;"",AN6=""),AND(AX6&gt;=AY$47,AX6&lt;&gt;"",AN6=""),AND(BR6&gt;=BZ$47,BR6&lt;&gt;"",BO6=""),AND(BU6&gt;=BZ$47,BU6&lt;&gt;"",BO6=""),AND(BY6&gt;=BZ$47,BY6&lt;&gt;"",BO6=""),AND(CS6&gt;=DA$47,CS6&lt;&gt;"",CP6=""),AND(CV6&gt;=DA$47,CV6&lt;&gt;"",CP6=""),AND(CZ6&gt;=DA$47,CZ6&lt;&gt;"",CP6=""),AND(DZ6&gt;=EK$47,DZ6&lt;&gt;""),AND(EC6&gt;=EK$47,EC6&lt;&gt;""),AND(EG6&gt;=EK$47,EG6&lt;&gt;""),AND(EJ6&gt;=EK$47,EJ6&lt;&gt;""),AND(FH6&gt;=FS$47,FH6&lt;&gt;""),AND(FK6&gt;=FS$47,FK6&lt;&gt;""),AND(FO6&gt;=FS$47,FO6&lt;&gt;""),AND(FR6&gt;=FS$47,FR6&lt;&gt;""),AND(GP6&gt;=HA$47,GP6&lt;&gt;""),AND(GS6&gt;=HA$47,GS6&lt;&gt;""),AND(GW6&gt;=HA$47,GW6&lt;&gt;""),AND(GZ6&gt;=HA$47,GZ6&lt;&gt;""),AND(HX6&gt;=II$47,HX6&lt;&gt;""),AND(IA6&gt;=II$47,IA6&lt;&gt;""),AND(IE6&gt;=II$47,IE6&lt;&gt;""),AND(IH6&gt;=II$47,IH6&lt;&gt;""),AND(JF6&gt;=JQ$47,JF6&lt;&gt;""),AND(JI6&gt;=JQ$47,JI6&lt;&gt;""),AND(JM6&gt;=JQ$47,JM6&lt;&gt;""),AND(JP6&gt;=JQ$47,JP6&lt;&gt;""),AND(KN6&gt;=KY$47,KN6&lt;&gt;""),AND(KQ6&gt;=KY$47,KQ6&lt;&gt;""),AND(KU6&gt;=KY$47,KU6&lt;&gt;""),AND(KX6&gt;=KY$47,KX6&lt;&gt;""),AND(LV6&gt;=MG$47,LV6&lt;&gt;""),AND(LY6&gt;=MG$47,LY6&lt;&gt;""),AND(MC6&gt;=MG$47,MC6&lt;&gt;""),AND(MF6&gt;=MG$47,MF6&lt;&gt;""),AND(ND6&gt;=NO$47,ND6&lt;&gt;""),AND(NG6&gt;=NO$47,NG6&lt;&gt;""),AND(NK6&gt;=NO$47,NK6&lt;&gt;""),AND(NN6&gt;=NO$47,NN6&lt;&gt;""),AND(OL6&gt;=OW$47,OL6&lt;&gt;""),AND(OO6&gt;=OW$47,OO6&lt;&gt;""),AND(OS6&gt;=OW$47,OS6&lt;&gt;""),AND(OV6&gt;=OW$47,OV6&lt;&gt;""),AND(PT6&gt;=QE$47,PT6&lt;&gt;""),AND(PW6&gt;=QE$47,PW6&lt;&gt;""),AND(QA6&gt;=QE$47,QA6&lt;&gt;""),AND(QD6&gt;=QE$47,QD6&lt;&gt;""),AND(RB6&gt;=RM$47,RB6&lt;&gt;""),AND(RE6&gt;=RM$47,RE6&lt;&gt;""),AND(RI6&gt;=RM$47,RI6&lt;&gt;""),AND(RL6&gt;=RM$47,RL6&lt;&gt;""),AND(SJ6&gt;=SU$47,SJ6&lt;&gt;""),AND(SM6&gt;=SU$47,SM6&lt;&gt;""),AND(SQ6&gt;=SU$47,SQ6&lt;&gt;""),AND(ST6&gt;=SU$47,ST6&lt;&gt;"")),"P","")</f>
        <v>P</v>
      </c>
      <c r="J6" s="36" t="str">
        <f>IF(AND(I6="P",H6=""),"No DD",IF(OR(AND(AO6&gt;=AY$46,AO6&lt;&gt;"",AQ6&gt;=AY$50,AQ6&lt;&gt;"",AN6=""),AND(AR6&gt;=AY$46,AR6&lt;&gt;"",AT6&gt;=AY$50,AT6&lt;&gt;"",AN6=""),AND(AV6&gt;=AY$46,AV6&lt;&gt;"",AX6&gt;=AY$50,AX6&lt;&gt;"",AN6=""),AND(BP6&gt;=BZ$46,BP6&lt;&gt;"",BR6&gt;=BZ$50,BR6&lt;&gt;"",BO6=""),AND(BS6&gt;=BZ$46,BS6&lt;&gt;"",BU6&gt;=BZ$50,BU6&lt;&gt;"",BO6=""),AND(BW6&gt;=BZ$46,BW6&lt;&gt;"",BY6&gt;=BZ$50,BY6&lt;&gt;"",BO6=""),AND(CQ6&gt;=DA$46,CQ6&lt;&gt;"",CS6&gt;=DA$50,CS6&lt;&gt;"",CP6=""),AND(CT6&gt;=DA$46,CT6&lt;&gt;"",CV6&gt;=DA$50,CV6&lt;&gt;"",CP6=""),AND(CX6&gt;=DA$46,CX6&lt;&gt;"",CZ6&gt;=DA$50,CZ6&lt;&gt;"",CP6=""),AND(DX6&gt;=EK$46,DX6&lt;&gt;"",DZ6&gt;=EK$50,DZ6&lt;&gt;""),AND(EA6&gt;=EK$46,EA6&lt;&gt;"",EC6&gt;=EK$50,EC6&lt;&gt;""),AND(EE6&gt;=EK$46,EE6&lt;&gt;"",EG6&gt;=EK$50,EG6&lt;&gt;""),AND(EH6&gt;=EK$46,EH6&lt;&gt;"",EJ6&gt;=EK$50,EJ6&lt;&gt;""),AND(FF6&gt;=FS$46,FF6&lt;&gt;"",FH6&gt;=FS$50,FH6&lt;&gt;""),AND(FI6&gt;=FS$46,FI6&lt;&gt;"",FK6&gt;=FS$50,FK6&lt;&gt;""),AND(FM6&gt;=FS$46,FM6&lt;&gt;"",FO6&gt;=FS$50,FO6&lt;&gt;""),AND(FP6&gt;=FS$46,FP6&lt;&gt;"",FR6&gt;=FS$50,FR6&lt;&gt;""),AND(GN6&gt;=HA$46,GN6&lt;&gt;"",GP6&gt;=HA$50,GP6&lt;&gt;""),AND(GQ6&gt;=HA$46,GQ6&lt;&gt;"",GS6&gt;=HA$50,GS6&lt;&gt;""),AND(GU6&gt;=HA$46,GU6&lt;&gt;"",GW6&gt;=HA$50,GW6&lt;&gt;""),AND(GX6&gt;=HA$46,GX6&lt;&gt;"",GZ6&gt;=HA$50,GZ6&lt;&gt;""),AND(HV6&gt;=II$46,HV6&lt;&gt;"",HX6&gt;=II$50,HX6&lt;&gt;""),AND(HY6&gt;=II$46,HY6&lt;&gt;"",IA6&gt;=II$50,IA6&lt;&gt;""),AND(IC6&gt;=II$46,IC6&lt;&gt;"",IE6&gt;=II$50,IE6&lt;&gt;""),AND(IF6&gt;=II$46,IF6&lt;&gt;"",IH6&gt;=II$50,IH6&lt;&gt;""),AND(JD6&gt;=JQ$46,JD6&lt;&gt;"",JF6&gt;=JQ$50,JF6&lt;&gt;""),AND(JG6&gt;=JQ$46,JG6&lt;&gt;"",JI6&gt;=JQ$50,JI6&lt;&gt;""),AND(JK6&gt;=JQ$46,JK6&lt;&gt;"",JM6&gt;=JQ$50,JM6&lt;&gt;""),AND(JN6&gt;=JQ$46,JN6&lt;&gt;"",JP6&gt;=JQ$50,JP6&lt;&gt;""),AND(KL6&gt;=KY$46,KL6&lt;&gt;"",KN6&gt;=KY$50,KN6&lt;&gt;""),AND(KO6&gt;=KY$46,KO6&lt;&gt;"",KQ6&gt;=KY$50,KQ6&lt;&gt;""),AND(KS6&gt;=KY$46,KS6&lt;&gt;"",KU6&gt;=KY$50,KU6&lt;&gt;""),AND(KV6&gt;=KY$46,KV6&lt;&gt;"",KX6&gt;=KY$50,KX6&lt;&gt;""),AND(LT6&gt;=MG$46,LT6&lt;&gt;"",LV6&gt;=MG$50,LV6&lt;&gt;""),AND(LW6&gt;=MG$46,LW6&lt;&gt;"",LY6&gt;=MG$50,LY6&lt;&gt;""),AND(MA6&gt;=MG$46,MA6&lt;&gt;"",MC6&gt;=MG$50,MC6&lt;&gt;""),AND(MD6&gt;=MG$46,MD6&lt;&gt;"",MF6&gt;=MG$50,MF6&lt;&gt;""),AND(NB6&gt;=NO$46,NB6&lt;&gt;"",ND6&gt;=NO$50,ND6&lt;&gt;""),AND(NE6&gt;=NO$46,NE6&lt;&gt;"",NG6&gt;=NO$50,NG6&lt;&gt;""),AND(NI6&gt;=NO$46,NI6&lt;&gt;"",NK6&gt;=NO$50,NK6&lt;&gt;""),AND(NL6&gt;=NO$46,NL6&lt;&gt;"",NN6&gt;=NO$50,NN6&lt;&gt;""),AND(OJ6&gt;=OW$46,OJ6&lt;&gt;"",OL6&gt;=OW$50,OL6&lt;&gt;""),AND(OM6&gt;=OW$46,OM6&lt;&gt;"",OO6&gt;=OW$50,OO6&lt;&gt;""),AND(OQ6&gt;=OW$46,OQ6&lt;&gt;"",OS6&gt;=OW$50,OS6&lt;&gt;""),AND(OT6&gt;=OW$46,OT6&lt;&gt;"",OV6&gt;=OW$50,OV6&lt;&gt;""),AND(PR6&gt;=QE$46,PR6&lt;&gt;"",PT6&gt;=QE$50,PT6&lt;&gt;""),AND(PU6&gt;=QE$46,PU6&lt;&gt;"",PW6&gt;=QE$50,PW6&lt;&gt;""),AND(PY6&gt;=QE$46,PY6&lt;&gt;"",QA6&gt;=QE$50,QA6&lt;&gt;""),AND(QB6&gt;=QE$46,QB6&lt;&gt;"",QD6&gt;=QE$50,QD6&lt;&gt;""),AND(QZ6&gt;=RM$46,QZ6&lt;&gt;"",RB6&gt;=RM$50,RB6&lt;&gt;""),AND(RC6&gt;=RM$46,RC6&lt;&gt;"",RE6&gt;=RM$50,RE6&lt;&gt;""),AND(RG6&gt;=RM$46,RG6&lt;&gt;"",RI6&gt;=RM$50,RI6&lt;&gt;""),AND(RJ6&gt;=RM$46,RJ6&lt;&gt;"",RL6&gt;=RM$50,RL6&lt;&gt;""),AND(SH6&gt;=SU$46,SH6&lt;&gt;"",SJ6&gt;=SU$50,SJ6&lt;&gt;""),AND(SK6&gt;=SU$46,SK6&lt;&gt;"",SM6&gt;=SU$50,SM6&lt;&gt;""),AND(SO6&gt;=SU$46,SO6&lt;&gt;"",SQ6&gt;=SU$50,SQ6&lt;&gt;""),AND(SR6&gt;=SU$46,SR6&lt;&gt;"",ST6&gt;=SU$50,ST6&lt;&gt;"")),"Merit",IF(OR(AND(AO6&gt;=AY$45,AO6&lt;&gt;"",AQ6&gt;=AY$49,AQ6&lt;&gt;"",AN6=""),AND(AR6&gt;=AY$45,AR6&lt;&gt;"",AT6&gt;=AY$49,AT6&lt;&gt;"",AN6=""),AND(AV6&gt;=AY$45,AV6&lt;&gt;"",AX6&gt;=AY$49,AX6&lt;&gt;"",AN6=""),AND(BP6&gt;=BZ$45,BP6&lt;&gt;"",BR6&gt;=BZ$49,BR6&lt;&gt;"",BO6=""),AND(BS6&gt;=BZ$45,BS6&lt;&gt;"",BU6&gt;=BZ$49,BU6&lt;&gt;"",BO6=""),AND(BW6&gt;=BZ$45,BW6&lt;&gt;"",BY6&gt;=BZ$49,BY6&lt;&gt;"",BO6=""),AND(CQ6&gt;=DA$45,CQ6&lt;&gt;"",CS6&gt;=DA$49,CS6&lt;&gt;"",CP6=""),AND(CT6&gt;=DA$45,CT6&lt;&gt;"",CV6&gt;=DA$49,CV6&lt;&gt;"",CP6=""),AND(CX6&gt;=DA$45,CX6&lt;&gt;"",CZ6&gt;=DA$49,CZ6&lt;&gt;"",CP6=""),AND(DX6&gt;=EK$45,DX6&lt;&gt;"",DZ6&gt;=EK$49,DZ6&lt;&gt;""),AND(EA6&gt;=EK$45,EA6&lt;&gt;"",EC6&gt;=EK$49,EC6&lt;&gt;""),AND(EE6&gt;=EK$45,EE6&lt;&gt;"",EG6&gt;=EK$49,EG6&lt;&gt;""),AND(EH6&gt;=EK$45,EH6&lt;&gt;"",EJ6&gt;=EK$49,EJ6&lt;&gt;""),AND(FF6&gt;=FS$45,FF6&lt;&gt;"",FH6&gt;=FS$49,FH6&lt;&gt;""),AND(FI6&gt;=FS$45,FI6&lt;&gt;"",FK6&gt;=FS$49,FK6&lt;&gt;""),AND(FM6&gt;=FS$45,FM6&lt;&gt;"",FO6&gt;=FS$49,FO6&lt;&gt;""),AND(FP6&gt;=FS$45,FP6&lt;&gt;"",FR6&gt;=FS$49,FR6&lt;&gt;""),AND(GN6&gt;=HA$45,GN6&lt;&gt;"",GP6&gt;=HA$49,GP6&lt;&gt;""),AND(GQ6&gt;=HA$45,GQ6&lt;&gt;"",GS6&gt;=HA$49,GS6&lt;&gt;""),AND(GU6&gt;=HA$45,GU6&lt;&gt;"",GW6&gt;=HA$49,GW6&lt;&gt;""),AND(GX6&gt;=HA$45,GX6&lt;&gt;"",GZ6&gt;=HA$49,GZ6&lt;&gt;""),AND(HV6&gt;=II$45,HV6&lt;&gt;"",HX6&gt;=II$49,HX6&lt;&gt;""),AND(HY6&gt;=II$45,HY6&lt;&gt;"",IA6&gt;=II$49,IA6&lt;&gt;""),AND(IC6&gt;=II$45,IC6&lt;&gt;"",IE6&gt;=II$49,IE6&lt;&gt;""),AND(IF6&gt;=II$45,IF6&lt;&gt;"",IH6&gt;=II$49,IH6&lt;&gt;""),AND(JD6&gt;=JQ$45,JD6&lt;&gt;"",JF6&gt;=JQ$49,JF6&lt;&gt;""),AND(JG6&gt;=JQ$45,JG6&lt;&gt;"",JI6&gt;=JQ$49,JI6&lt;&gt;""),AND(JK6&gt;=JQ$45,JK6&lt;&gt;"",JM6&gt;=JQ$49,JM6&lt;&gt;""),AND(JN6&gt;=JQ$45,JN6&lt;&gt;"",JP6&gt;=JQ$49,JP6&lt;&gt;""),AND(KL6&gt;=KY$45,KL6&lt;&gt;"",KN6&gt;=KY$49,KN6&lt;&gt;""),AND(KO6&gt;=KY$45,KO6&lt;&gt;"",KQ6&gt;=KY$49,KQ6&lt;&gt;""),AND(KS6&gt;=KY$45,KS6&lt;&gt;"",KU6&gt;=KY$49,KU6&lt;&gt;""),AND(KV6&gt;=KY$45,KV6&lt;&gt;"",KX6&gt;=KY$49,KX6&lt;&gt;""),AND(LT6&gt;=MG$45,LT6&lt;&gt;"",LV6&gt;=MG$49,LV6&lt;&gt;""),AND(LW6&gt;=MG$45,LW6&lt;&gt;"",LY6&gt;=MG$49,LY6&lt;&gt;""),AND(MA6&gt;=MG$45,MA6&lt;&gt;"",MC6&gt;=MG$49,MC6&lt;&gt;""),AND(MD6&gt;=MG$45,MD6&lt;&gt;"",MF6&gt;=MG$49,MF6&lt;&gt;""),AND(NB6&gt;=NO$45,NB6&lt;&gt;"",ND6&gt;=NO$49,ND6&lt;&gt;""),AND(NE6&gt;=NO$45,NE6&lt;&gt;"",NG6&gt;=NO$49,NG6&lt;&gt;""),AND(NI6&gt;=NO$45,NI6&lt;&gt;"",NK6&gt;=NO$49,NK6&lt;&gt;""),AND(NL6&gt;=NO$45,NL6&lt;&gt;"",NN6&gt;=NO$49,NN6&lt;&gt;""),AND(OJ6&gt;=OW$45,OJ6&lt;&gt;"",OL6&gt;=OW$49,OL6&lt;&gt;""),AND(OM6&gt;=OW$45,OM6&lt;&gt;"",OO6&gt;=OW$49,OO6&lt;&gt;""),AND(OQ6&gt;=OW$45,OQ6&lt;&gt;"",OS6&gt;=OW$49,OS6&lt;&gt;""),AND(OT6&gt;=OW$45,OT6&lt;&gt;"",OV6&gt;=OW$49,OV6&lt;&gt;""),AND(PR6&gt;=QE$45,PR6&lt;&gt;"",PT6&gt;=QE$49,PT6&lt;&gt;""),AND(PU6&gt;=QE$45,PU6&lt;&gt;"",PW6&gt;=QE$49,PW6&lt;&gt;""),AND(PY6&gt;=QE$45,PY6&lt;&gt;"",QA6&gt;=QE$49,QA6&lt;&gt;""),AND(QB6&gt;=QE$45,QB6&lt;&gt;"",QD6&gt;=QE$49,QD6&lt;&gt;""),AND(QZ6&gt;=RM$45,QZ6&lt;&gt;"",RB6&gt;=RM$49,RB6&lt;&gt;""),AND(RC6&gt;=RM$45,RC6&lt;&gt;"",RE6&gt;=RM$49,RE6&lt;&gt;""),AND(RG6&gt;=RM$45,RG6&lt;&gt;"",RI6&gt;=RM$49,RI6&lt;&gt;""),AND(RJ6&gt;=RM$45,RJ6&lt;&gt;"",RL6&gt;=RM$49,RL6&lt;&gt;""),AND(SH6&gt;=SU$45,SH6&lt;&gt;"",SJ6&gt;=SU$49,SJ6&lt;&gt;""),AND(SK6&gt;=SU$45,SK6&lt;&gt;"",SM6&gt;=SU$49,SM6&lt;&gt;""),AND(SO6&gt;=SU$45,SO6&lt;&gt;"",SQ6&gt;=SU$49,SQ6&lt;&gt;""),AND(SR6&gt;=SU$45,SR6&lt;&gt;"",ST6&gt;=SU$49,ST6&lt;&gt;"")),"Excellence",IF(K6="P","Worlds Team",IF(H6="P","National Team","")))))</f>
        <v>National Team</v>
      </c>
      <c r="K6" s="3" t="str">
        <f>IF(OR(AND(AO6&gt;=AY$44,AO6&lt;&gt;"",AQ6&gt;=AY$48,AQ6&lt;&gt;"",AN6=""),AND(AR6&gt;=AY$44,AR6&lt;&gt;"",AT6&gt;=AY$48,AT6&lt;&gt;"",AN6=""),AND(AV6&gt;=AY$44,AV6&lt;&gt;"",AX6&gt;=AY$48,AX6&lt;&gt;"",AN6=""),AND(BP6&gt;=BZ$44,BP6&lt;&gt;"",BR6&gt;=BZ$48,BR6&lt;&gt;"",BO6=""),AND(BS6&gt;=BZ$44,BS6&lt;&gt;"",BU6&gt;=BZ$48,BU6&lt;&gt;"",BO6=""),AND(BW6&gt;=BZ$44,BW6&lt;&gt;"",BY6&gt;=BZ$48,BY6&lt;&gt;"",BO6=""),AND(CQ6&gt;=DA$44,CQ6&lt;&gt;"",CS6&gt;=DA$48,CS6&lt;&gt;"",CP6=""),AND(CT6&gt;=DA$44,CT6&lt;&gt;"",CV6&gt;=DA$48,CV6&lt;&gt;"",CP6=""),AND(CX6&gt;=DA$44,CX6&lt;&gt;"",CZ6&gt;=DA$48,CZ6&lt;&gt;"",CP6=""),AND(DX6&gt;=EK$44,DX6&lt;&gt;"",DZ6&gt;=EK$48,DZ6&lt;&gt;""),AND(EA6&gt;=EK$44,EA6&lt;&gt;"",EC6&gt;=EK$48,EC6&lt;&gt;""),AND(EE6&gt;=EK$44,EE6&lt;&gt;"",EG6&gt;=EK$48,EG6&lt;&gt;""),AND(EH6&gt;=EK$44,EH6&lt;&gt;"",EJ6&gt;=EK$48,EJ6&lt;&gt;""),AND(FF6&gt;=FS$44,FF6&lt;&gt;"",FH6&gt;=FS$48,FH6&lt;&gt;""),AND(FI6&gt;=FS$44,FI6&lt;&gt;"",FK6&gt;=FS$48,FK6&lt;&gt;""),AND(FM6&gt;=FS$44,FM6&lt;&gt;"",FO6&gt;=FS$48,FO6&lt;&gt;""),AND(FP6&gt;=FS$44,FP6&lt;&gt;"",FR6&gt;=FS$48,FR6&lt;&gt;""),AND(GN6&gt;=HA$44,GN6&lt;&gt;"",GP6&gt;=HA$48,GP6&lt;&gt;""),AND(GQ6&gt;=HA$44,GQ6&lt;&gt;"",GS6&gt;=HA$48,GS6&lt;&gt;""),AND(GU6&gt;=HA$44,GU6&lt;&gt;"",GW6&gt;=HA$48,GW6&lt;&gt;""),AND(GX6&gt;=HA$44,GX6&lt;&gt;"",GZ6&gt;=HA$48,GZ6&lt;&gt;""),AND(HV6&gt;=II$44,HV6&lt;&gt;"",HX6&gt;=II$48,HX6&lt;&gt;""),AND(HY6&gt;=II$44,HY6&lt;&gt;"",IA6&gt;=II$48,IA6&lt;&gt;""),AND(IC6&gt;=II$44,IC6&lt;&gt;"",IE6&gt;=II$48,IE6&lt;&gt;""),AND(IF6&gt;=II$44,IF6&lt;&gt;"",IH6&gt;=II$48,IH6&lt;&gt;""),AND(JD6&gt;=JQ$44,JD6&lt;&gt;"",JF6&gt;=JQ$48,JF6&lt;&gt;""),AND(JG6&gt;=JQ$44,JG6&lt;&gt;"",JI6&gt;=JQ$48,JI6&lt;&gt;""),AND(JK6&gt;=JQ$44,JK6&lt;&gt;"",JM6&gt;=JQ$48,JM6&lt;&gt;""),AND(JN6&gt;=JQ$44,JN6&lt;&gt;"",JP6&gt;=JQ$48,JP6&lt;&gt;""),AND(KL6&gt;=KY$44,KL6&lt;&gt;"",KN6&gt;=KY$48,KN6&lt;&gt;""),AND(KO6&gt;=KY$44,KO6&lt;&gt;"",KQ6&gt;=KY$48,KQ6&lt;&gt;""),AND(KS6&gt;=KY$44,KS6&lt;&gt;"",KU6&gt;=KY$48,KU6&lt;&gt;""),AND(KV6&gt;=KY$44,KV6&lt;&gt;"",KX6&gt;=KY$48,KX6&lt;&gt;""),AND(LT6&gt;=MG$44,LT6&lt;&gt;"",LV6&gt;=MG$48,LV6&lt;&gt;""),AND(LW6&gt;=MG$44,LW6&lt;&gt;"",LY6&gt;=MG$48,LY6&lt;&gt;""),AND(MA6&gt;=MG$44,MA6&lt;&gt;"",MC6&gt;=MG$48,MC6&lt;&gt;""),AND(MD6&gt;=MG$44,MD6&lt;&gt;"",MF6&gt;=MG$48,MF6&lt;&gt;""),AND(NB6&gt;=NO$44,NB6&lt;&gt;"",ND6&gt;=NO$48,ND6&lt;&gt;""),AND(NE6&gt;=NO$44,NE6&lt;&gt;"",NG6&gt;=NO$48,NG6&lt;&gt;""),AND(NI6&gt;=NO$44,NI6&lt;&gt;"",NK6&gt;=NO$48,NK6&lt;&gt;""),AND(NL6&gt;=NO$44,NL6&lt;&gt;"",NN6&gt;=NO$48,NN6&lt;&gt;""),AND(OJ6&gt;=OW$44,OJ6&lt;&gt;"",OL6&gt;=OW$48,OL6&lt;&gt;""),AND(OM6&gt;=OW$44,OM6&lt;&gt;"",OO6&gt;=OW$48,OO6&lt;&gt;""),AND(OQ6&gt;=OW$44,OQ6&lt;&gt;"",OS6&gt;=OW$48,OS6&lt;&gt;""),AND(OT6&gt;=OW$44,OT6&lt;&gt;"",OV6&gt;=OW$48,OV6&lt;&gt;""),AND(PR6&gt;=QE$44,PR6&lt;&gt;"",PT6&gt;=QE$48,PT6&lt;&gt;""),AND(PU6&gt;=QE$44,PU6&lt;&gt;"",PW6&gt;=QE$48,PW6&lt;&gt;""),AND(PY6&gt;=QE$44,PY6&lt;&gt;"",QA6&gt;=QE$48,QA6&lt;&gt;""),AND(QB6&gt;=QE$44,QB6&lt;&gt;"",QD6&gt;=QE$48,QD6&lt;&gt;""),AND(QZ6&gt;=RM$44,QZ6&lt;&gt;"",RB6&gt;=RM$48,RB6&lt;&gt;""),AND(RC6&gt;=RM$44,RC6&lt;&gt;"",RE6&gt;=RM$48,RE6&lt;&gt;""),AND(RG6&gt;=RM$44,RG6&lt;&gt;"",RI6&gt;=RM$48,RI6&lt;&gt;""),AND(RJ6&gt;=RM$44,RJ6&lt;&gt;"",RL6&gt;=RM$48,RL6&lt;&gt;""),AND(SH6&gt;=SU$44,SH6&lt;&gt;"",SJ6&gt;=SU$48,SJ6&lt;&gt;""),AND(SK6&gt;=SU$44,SK6&lt;&gt;"",SM6&gt;=SU$48,SM6&lt;&gt;""),AND(SO6&gt;=SU$44,SO6&lt;&gt;"",SQ6&gt;=SU$48,SQ6&lt;&gt;""),AND(SR6&gt;=SU$44,SR6&lt;&gt;"",ST6&gt;=SU$48,ST6&lt;&gt;"")),"P","")</f>
        <v/>
      </c>
      <c r="L6" s="8">
        <f>IF(COUNT(AQ6,AT6,BR6,BU6,CS6,CV6)&gt;0,LARGE((AQ6,AT6,BR6,BU6,CS6,CV6),1),0)</f>
        <v>55.86</v>
      </c>
      <c r="M6" s="8" t="str">
        <f>IF(L6="","",IF(OR(L6=CS6,L6=CV6),$CA$1,IF(OR(L6=BR6,L6=BU6),$AZ$1,IF(OR(L6=AQ6,L6=AT6),$Y$1,""))))</f>
        <v>2024 Elite Canada</v>
      </c>
      <c r="N6" s="8">
        <f>IF(COUNT(AQ6,AT6,BR6,BU6,CS6,CV6)&gt;1,LARGE((AQ6,AT6,BR6,BU6,CS6,CV6),2),0)</f>
        <v>53.49</v>
      </c>
      <c r="O6" s="8" t="str">
        <f>IF(N6="","",IF(OR(N6=CS6,N6=CV6),$CA$1,IF(OR(N6=BR6,N6=BU6),$AZ$1,IF(OR(N6=AQ6,N6=AT6),$Y$1,""))))</f>
        <v>2024 Elite Canada</v>
      </c>
      <c r="P6" s="8">
        <f>IF(COUNT(AQ6,AT6,BR6,BU6,CS6,CV6)&gt;2,MAX(AX6,BY6,CZ6,LARGE((AQ6,AT6,BR6,BU6,CS6,CV6),3)),IF(MAX(AX6,BY6,CZ6)&gt;0,MAX(AX6,BY6,CZ6),0))</f>
        <v>55.17</v>
      </c>
      <c r="Q6" s="8" t="str">
        <f>IF(P6="","",IF(OR(P6=CS6,P6=CV6,P6=CZ6),$CA$1,IF(OR(P6=BR6,P6=BU6,P6=BY6),$AZ$1,IF(OR(P6=AQ6,P6=AT6,P6=AX6),$Y$1,""))))</f>
        <v>2024 Elite Canada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15.4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2024 Elite Canada</v>
      </c>
      <c r="T6" s="8">
        <f>IF(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&gt;0,MAX(IF(AO6&gt;=$AY$43,AP6,0),IF(AR6&gt;=$AY$43,AS6,0),IF(AV6&gt;=$AY$43,AW6,0),IF(BP6&gt;=$BZ$43,BQ6,0),IF(BS6&gt;=$BZ$43,BT6,0),IF(BW6&gt;=$BZ$43,BX6,0),IF(CQ6&gt;=$DA$43,CR6,0),IF(CT6&gt;=$DA$43,CU6,0),IF(CX6&gt;=$DA$43,CY6,0),IF(DX6&gt;=$EK$43,DY6,0),IF(EA6&gt;=$EK$43,EB6,0),IF(EE6&gt;=$EK$43,EF6,0),IF(EH6&gt;=$EK$43,EI6,0),IF(FF6&gt;=$FS$43,FG6,0),IF(FI6&gt;=$FS$43,FJ6,0),IF(FM6&gt;=$FS$43,FN6,0),IF(FP6&gt;=$FS$43,FQ6,0),IF(GN6&gt;=$HA$43,GO6,0),IF(GQ6&gt;=$HA$43,GR6,0),IF(GU6&gt;=$HA$43,GV6,0),IF(GX6&gt;=$HA$43,GY6,0),IF(HV6&gt;=$II$43,HW6,0),IF(HY6&gt;=$II$43,HZ6,0),IF(IC6&gt;=$II$43,ID6,0),IF(IF6&gt;=$II$43,IG6,0),IF(JD6&gt;=$JQ$43,JE6,0),IF(JG6&gt;=$JQ$43,JH6,0),IF(JK6&gt;=$JQ$43,JL6,0),IF(JN6&gt;=$JQ$43,JO6,0),IF(KL6&gt;=$KY$43,KM6,0),IF(KO6&gt;=$KY$43,KP6,0),IF(KS6&gt;=$KY$43,KT6,0),IF(KV6&gt;=$KY$43,KW6,0),IF(LT6&gt;=$MG$43,LU6,0),IF(LW6&gt;=$MG$43,LX6,0),IF(MA6&gt;=$MG$43,MB6,0),IF(MD6&gt;=$MG$43,ME6,0),IF(NB6&gt;=$NO$43,NC6,0),IF(NE6&gt;=$NO$43,NF6,0),IF(NI6&gt;=$NO$43,NJ6,0),IF(NL6&gt;=$NO$43,NM6,0),IF(OJ6&gt;=$OW$43,OK6,0),IF(OM6&gt;=$OW$43,ON6,0),IF(OQ6&gt;=$OW$43,OR6,0),IF(OT6&gt;=$OW$43,OU6,0),IF(PR6&gt;=$QE$43,PS6,0),IF(PU6&gt;=$QE$43,PV6,0),IF(PY6&gt;=$QE$43,PZ6,0),IF(QB6&gt;=$QE$43,QC6,0),IF(QZ6&gt;=$RM$43,RA6,0),IF(RC6&gt;=$RM$43,RD6,0),IF(RG6&gt;=$RM$43,RH6,0),IF(RJ6&gt;=$RM$43,RK6,0),IF(SH6&gt;=$SU$43,SI6,0),IF(SK6&gt;=$SU$43,SL6,0),IF(SO6&gt;=$SU$43,SP6,0),IF(SR6&gt;=$SU$43,SS6,0)),0)</f>
        <v>15.23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2024 World Cup SUI (Jun 29)</v>
      </c>
      <c r="V6" s="8">
        <f>IF(MAX(DB6,DC6)&gt;0,MAX(DB6,DC6),"")</f>
        <v>1.2299999999999969</v>
      </c>
      <c r="W6" s="11" t="str">
        <f>IF(V6="","",IF(V6=DB6,"("&amp;DB$2&amp;")",IF(V6=DC6,"("&amp;DC$2&amp;")")))</f>
        <v>(Optional)</v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>2024 Pan Am Club Championships (May 19)</v>
      </c>
      <c r="Y6" s="22">
        <v>5.8</v>
      </c>
      <c r="Z6" s="22">
        <v>3.4</v>
      </c>
      <c r="AA6" s="22">
        <v>5.9</v>
      </c>
      <c r="AB6" s="22">
        <v>6.18</v>
      </c>
      <c r="AC6" s="22">
        <v>0</v>
      </c>
      <c r="AD6" s="22">
        <v>5.7</v>
      </c>
      <c r="AE6" s="22">
        <v>3.3</v>
      </c>
      <c r="AF6" s="22">
        <v>5.9</v>
      </c>
      <c r="AG6" s="22">
        <v>6.13</v>
      </c>
      <c r="AH6" s="22">
        <v>0</v>
      </c>
      <c r="AI6" s="22"/>
      <c r="AJ6" s="22"/>
      <c r="AK6" s="22"/>
      <c r="AL6" s="22"/>
      <c r="AM6" s="22"/>
      <c r="AN6" s="27"/>
      <c r="AO6" s="38">
        <f>IF(AA6&gt;0,AA6,"")</f>
        <v>5.9</v>
      </c>
      <c r="AP6" s="38">
        <f>IF(AB6&gt;0,AB6,"")</f>
        <v>6.18</v>
      </c>
      <c r="AQ6" s="40">
        <f>IF(SUM(Y6:AB6)-AC6&gt;0,SUM(Y6:AB6)-AC6,"")</f>
        <v>21.28</v>
      </c>
      <c r="AR6" s="40">
        <f>IF(AF6&gt;0,AF6,"")</f>
        <v>5.9</v>
      </c>
      <c r="AS6" s="40">
        <f>IF(AG6&gt;0,AG6,"")</f>
        <v>6.13</v>
      </c>
      <c r="AT6" s="40">
        <f>IF(SUM(AD6:AG6)-AH6&gt;0,SUM(AD6:AG6)-AH6,"")</f>
        <v>21.03</v>
      </c>
      <c r="AU6" s="40">
        <f>IF(AQ6="","",MAX(AQ6,AT6))</f>
        <v>21.28</v>
      </c>
      <c r="AV6" s="40" t="str">
        <f>IF(AK6&gt;0,AK6,"")</f>
        <v/>
      </c>
      <c r="AW6" s="40" t="str">
        <f>IF(AL6&gt;0,AL6,"")</f>
        <v/>
      </c>
      <c r="AX6" s="40" t="str">
        <f>IF(SUM(AI6:AL6)-AM6&gt;0,SUM(AI6:AL6)-AM6,"")</f>
        <v/>
      </c>
      <c r="AY6" s="40">
        <f>IF(SUM(AU6,AX6)&gt;0,SUM(AU6,AX6),"")</f>
        <v>21.28</v>
      </c>
      <c r="AZ6" s="26">
        <v>15.9</v>
      </c>
      <c r="BA6" s="26">
        <v>9.6</v>
      </c>
      <c r="BB6" s="26">
        <v>15.4</v>
      </c>
      <c r="BC6" s="26">
        <v>14.96</v>
      </c>
      <c r="BD6" s="26">
        <v>0</v>
      </c>
      <c r="BE6" s="26">
        <v>15.8</v>
      </c>
      <c r="BF6" s="26">
        <v>9</v>
      </c>
      <c r="BG6" s="26">
        <v>13.8</v>
      </c>
      <c r="BH6" s="26">
        <v>14.89</v>
      </c>
      <c r="BI6" s="26">
        <v>0</v>
      </c>
      <c r="BJ6" s="26">
        <v>15.3</v>
      </c>
      <c r="BK6" s="26">
        <v>9.5</v>
      </c>
      <c r="BL6" s="26">
        <v>15.4</v>
      </c>
      <c r="BM6" s="26">
        <v>14.97</v>
      </c>
      <c r="BN6" s="26">
        <v>0</v>
      </c>
      <c r="BO6" s="28"/>
      <c r="BP6" s="39">
        <f>IF(BB6&gt;0,BB6,"")</f>
        <v>15.4</v>
      </c>
      <c r="BQ6" s="39">
        <f>IF(BC6&gt;0,BC6,"")</f>
        <v>14.96</v>
      </c>
      <c r="BR6" s="11">
        <f>IF(SUM(AZ6:BC6)-BD6&gt;0,SUM(AZ6:BC6)-BD6,"")</f>
        <v>55.86</v>
      </c>
      <c r="BS6" s="11">
        <f>IF(BG6&gt;0,BG6,"")</f>
        <v>13.8</v>
      </c>
      <c r="BT6" s="11">
        <f>IF(BH6&gt;0,BH6,"")</f>
        <v>14.89</v>
      </c>
      <c r="BU6" s="11">
        <f>IF(SUM(BE6:BH6)-BI6&gt;0,SUM(BE6:BH6)-BI6,"")</f>
        <v>53.49</v>
      </c>
      <c r="BV6" s="11">
        <f>IF(BR6="","",MAX(BR6,BU6))</f>
        <v>55.86</v>
      </c>
      <c r="BW6" s="11">
        <f>IF(BL6&gt;0,BL6,"")</f>
        <v>15.4</v>
      </c>
      <c r="BX6" s="11">
        <f>IF(BM6&gt;0,BM6,"")</f>
        <v>14.97</v>
      </c>
      <c r="BY6" s="11">
        <f>IF(SUM(BJ6:BM6)-BN6&gt;0,SUM(BJ6:BM6)-BN6,"")</f>
        <v>55.17</v>
      </c>
      <c r="BZ6" s="11">
        <f>IF(SUM(BV6,BY6)&gt;0,SUM(BV6,BY6),"")</f>
        <v>111.03</v>
      </c>
      <c r="CA6" s="22">
        <v>4.5999999999999996</v>
      </c>
      <c r="CB6" s="22">
        <v>2.7</v>
      </c>
      <c r="CC6" s="22">
        <v>5.0999999999999996</v>
      </c>
      <c r="CD6" s="22">
        <v>4.7699999999999996</v>
      </c>
      <c r="CE6" s="22">
        <v>0</v>
      </c>
      <c r="CF6" s="22">
        <v>3.2</v>
      </c>
      <c r="CG6" s="22">
        <v>1.8</v>
      </c>
      <c r="CH6" s="22">
        <v>3.2</v>
      </c>
      <c r="CI6" s="22">
        <v>3.16</v>
      </c>
      <c r="CJ6" s="22">
        <v>0</v>
      </c>
      <c r="CK6" s="22"/>
      <c r="CL6" s="22"/>
      <c r="CM6" s="22"/>
      <c r="CN6" s="22"/>
      <c r="CO6" s="22"/>
      <c r="CP6" s="27"/>
      <c r="CQ6" s="38">
        <f>IF(CC6&gt;0,CC6,"")</f>
        <v>5.0999999999999996</v>
      </c>
      <c r="CR6" s="38">
        <f>IF(CD6&gt;0,CD6,"")</f>
        <v>4.7699999999999996</v>
      </c>
      <c r="CS6" s="40">
        <f>IF(SUM(CA6:CD6)-CE6&gt;0,SUM(CA6:CD6)-CE6,"")</f>
        <v>17.169999999999998</v>
      </c>
      <c r="CT6" s="40">
        <f>IF(CH6&gt;0,CH6,"")</f>
        <v>3.2</v>
      </c>
      <c r="CU6" s="40">
        <f>IF(CI6&gt;0,CI6,"")</f>
        <v>3.16</v>
      </c>
      <c r="CV6" s="40">
        <f>IF(SUM(CF6:CI6)-CJ6&gt;0,SUM(CF6:CI6)-CJ6,"")</f>
        <v>11.36</v>
      </c>
      <c r="CW6" s="40">
        <f>IF(CS6="","",MAX(CS6,CV6))</f>
        <v>17.169999999999998</v>
      </c>
      <c r="CX6" s="40" t="str">
        <f>IF(CM6&gt;0,CM6,"")</f>
        <v/>
      </c>
      <c r="CY6" s="40" t="str">
        <f>IF(CN6&gt;0,CN6,"")</f>
        <v/>
      </c>
      <c r="CZ6" s="40" t="str">
        <f>IF(SUM(CK6:CN6)-CO6&gt;0,SUM(CK6:CN6)-CO6,"")</f>
        <v/>
      </c>
      <c r="DA6" s="40">
        <f>IF(SUM(CW6,CZ6)&gt;0,SUM(CW6,CZ6),"")</f>
        <v>17.169999999999998</v>
      </c>
      <c r="DB6" s="50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>1.2299999999999969</v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 t="str">
        <f>IF(EN6&gt;0,EN6,"")</f>
        <v/>
      </c>
      <c r="FG6" s="11" t="str">
        <f>IF(EO6&gt;0,EO6,"")</f>
        <v/>
      </c>
      <c r="FH6" s="11" t="str">
        <f>IF(SUM(EL6:EO6)-EP6&gt;0,SUM(EL6:EO6)-EP6,"")</f>
        <v/>
      </c>
      <c r="FI6" s="11" t="str">
        <f>IF(ES6&gt;0,ES6,"")</f>
        <v/>
      </c>
      <c r="FJ6" s="11" t="str">
        <f>IF(ET6&gt;0,ET6,"")</f>
        <v/>
      </c>
      <c r="FK6" s="11" t="str">
        <f>IF(SUM(EQ6:ET6)-EU6&gt;0,SUM(EQ6:ET6)-EU6,"")</f>
        <v/>
      </c>
      <c r="FL6" s="11" t="str">
        <f>IF(MAX(FH6,FK6)&gt;0,MAX(FH6,FK6),"")</f>
        <v/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 t="str">
        <f>IF(SUM(FL6,FO6,FR6)&gt;0,SUM(FL6,FO6,FR6),"")</f>
        <v/>
      </c>
      <c r="FT6" s="17">
        <v>4.0999999999999996</v>
      </c>
      <c r="FU6" s="17">
        <v>2.5</v>
      </c>
      <c r="FV6" s="17">
        <v>5.0999999999999996</v>
      </c>
      <c r="FW6" s="17">
        <v>4.79</v>
      </c>
      <c r="FX6" s="17">
        <v>0</v>
      </c>
      <c r="FY6" s="17">
        <v>4.3</v>
      </c>
      <c r="FZ6" s="17">
        <v>2.7</v>
      </c>
      <c r="GA6" s="17">
        <v>5.0999999999999996</v>
      </c>
      <c r="GB6" s="17">
        <v>4.83</v>
      </c>
      <c r="GC6" s="17">
        <v>0</v>
      </c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>
        <f>IF(FV6&gt;0,FV6,"")</f>
        <v>5.0999999999999996</v>
      </c>
      <c r="GO6" s="40">
        <f>IF(FW6&gt;0,FW6,"")</f>
        <v>4.79</v>
      </c>
      <c r="GP6" s="40">
        <f>IF(SUM(FT6:FW6)-FX6&gt;0,SUM(FT6:FW6)-FX6,"")</f>
        <v>16.489999999999998</v>
      </c>
      <c r="GQ6" s="40">
        <f>IF(GA6&gt;0,GA6,"")</f>
        <v>5.0999999999999996</v>
      </c>
      <c r="GR6" s="40">
        <f>IF(GB6&gt;0,GB6,"")</f>
        <v>4.83</v>
      </c>
      <c r="GS6" s="40">
        <f>IF(SUM(FY6:GB6)-GC6&gt;0,SUM(FY6:GB6)-GC6,"")</f>
        <v>16.93</v>
      </c>
      <c r="GT6" s="40">
        <f>IF(MAX(GP6,GS6)&gt;0,MAX(GP6,GS6),"")</f>
        <v>16.93</v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>
        <f>IF(SUM(GT6,GW6,GZ6)&gt;0,SUM(GT6,GW6,GZ6),"")</f>
        <v>16.93</v>
      </c>
      <c r="HB6" s="18">
        <v>14.3</v>
      </c>
      <c r="HC6" s="18">
        <v>9.5</v>
      </c>
      <c r="HD6" s="18">
        <v>15.4</v>
      </c>
      <c r="HE6" s="18">
        <v>14.93</v>
      </c>
      <c r="HF6" s="18">
        <v>0</v>
      </c>
      <c r="HG6" s="18">
        <v>13.5</v>
      </c>
      <c r="HH6" s="18">
        <v>9.1999999999999993</v>
      </c>
      <c r="HI6" s="18">
        <v>15.2</v>
      </c>
      <c r="HJ6" s="18">
        <v>14.44</v>
      </c>
      <c r="HK6" s="18">
        <v>0</v>
      </c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>
        <f>IF(HD6&gt;0,HD6,"")</f>
        <v>15.4</v>
      </c>
      <c r="HW6" s="11">
        <f>IF(HE6&gt;0,HE6,"")</f>
        <v>14.93</v>
      </c>
      <c r="HX6" s="11">
        <f>IF(SUM(HB6:HE6)-HF6&gt;0,SUM(HB6:HE6)-HF6,"")</f>
        <v>54.13</v>
      </c>
      <c r="HY6" s="11">
        <f>IF(HI6&gt;0,HI6,"")</f>
        <v>15.2</v>
      </c>
      <c r="HZ6" s="11">
        <f>IF(HJ6&gt;0,HJ6,"")</f>
        <v>14.44</v>
      </c>
      <c r="IA6" s="11">
        <f>IF(SUM(HG6:HJ6)-HK6&gt;0,SUM(HG6:HJ6)-HK6,"")</f>
        <v>52.339999999999996</v>
      </c>
      <c r="IB6" s="11">
        <f>IF(MAX(HX6,IA6)&gt;0,MAX(HX6,IA6),"")</f>
        <v>54.13</v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>
        <f>IF(SUM(IB6,IE6,IH6)&gt;0,SUM(IB6,IE6,IH6),"")</f>
        <v>54.13</v>
      </c>
      <c r="IJ6" s="17">
        <v>14.7</v>
      </c>
      <c r="IK6" s="17">
        <v>9.1999999999999993</v>
      </c>
      <c r="IL6" s="17">
        <v>15</v>
      </c>
      <c r="IM6" s="17">
        <v>15.22</v>
      </c>
      <c r="IN6" s="17">
        <v>0</v>
      </c>
      <c r="IO6" s="17">
        <v>15.2</v>
      </c>
      <c r="IP6" s="17">
        <v>9.4</v>
      </c>
      <c r="IQ6" s="17">
        <v>15</v>
      </c>
      <c r="IR6" s="17">
        <v>15.12</v>
      </c>
      <c r="IS6" s="17">
        <v>0</v>
      </c>
      <c r="IT6" s="17"/>
      <c r="IU6" s="17"/>
      <c r="IV6" s="17"/>
      <c r="IW6" s="17"/>
      <c r="IX6" s="17"/>
      <c r="IY6" s="17">
        <v>7.6</v>
      </c>
      <c r="IZ6" s="17">
        <v>4.5999999999999996</v>
      </c>
      <c r="JA6" s="17">
        <v>8.1999999999999993</v>
      </c>
      <c r="JB6" s="17">
        <v>7.85</v>
      </c>
      <c r="JC6" s="17">
        <v>0</v>
      </c>
      <c r="JD6" s="40">
        <f>IF(IL6&gt;0,IL6,"")</f>
        <v>15</v>
      </c>
      <c r="JE6" s="40">
        <f>IF(IM6&gt;0,IM6,"")</f>
        <v>15.22</v>
      </c>
      <c r="JF6" s="40">
        <f>IF(SUM(IJ6:IM6)-IN6&gt;0,SUM(IJ6:IM6)-IN6,"")</f>
        <v>54.12</v>
      </c>
      <c r="JG6" s="40">
        <f>IF(IQ6&gt;0,IQ6,"")</f>
        <v>15</v>
      </c>
      <c r="JH6" s="40">
        <f>IF(IR6&gt;0,IR6,"")</f>
        <v>15.12</v>
      </c>
      <c r="JI6" s="40">
        <f>IF(SUM(IO6:IR6)-IS6&gt;0,SUM(IO6:IR6)-IS6,"")</f>
        <v>54.72</v>
      </c>
      <c r="JJ6" s="40">
        <f>IF(MAX(JF6,JI6)&gt;0,MAX(JF6,JI6),"")</f>
        <v>54.72</v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>
        <f>IF(JA6&gt;0,JA6,"")</f>
        <v>8.1999999999999993</v>
      </c>
      <c r="JO6" s="40">
        <f>IF(JB6&gt;0,JB6,"")</f>
        <v>7.85</v>
      </c>
      <c r="JP6" s="40">
        <f>IF(SUM(IY6:JB6)-JC6&gt;0,SUM(IY6:JB6)-JC6,"")</f>
        <v>28.25</v>
      </c>
      <c r="JQ6" s="40">
        <f>IF(SUM(JJ6,JM6,JP6)&gt;0,SUM(JJ6,JM6,JP6),"")</f>
        <v>82.97</v>
      </c>
      <c r="JR6" s="18">
        <v>14.5</v>
      </c>
      <c r="JS6" s="18">
        <v>9.6999999999999993</v>
      </c>
      <c r="JT6" s="18">
        <v>13.4</v>
      </c>
      <c r="JU6" s="18">
        <v>15.39</v>
      </c>
      <c r="JV6" s="18">
        <v>0</v>
      </c>
      <c r="JW6" s="18">
        <v>14.6</v>
      </c>
      <c r="JX6" s="18">
        <v>9.4</v>
      </c>
      <c r="JY6" s="18">
        <v>14.4</v>
      </c>
      <c r="JZ6" s="18">
        <v>15.23</v>
      </c>
      <c r="KA6" s="18">
        <v>0</v>
      </c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>
        <f>IF(JT6&gt;0,JT6,"")</f>
        <v>13.4</v>
      </c>
      <c r="KM6" s="11">
        <f>IF(JU6&gt;0,JU6,"")</f>
        <v>15.39</v>
      </c>
      <c r="KN6" s="11">
        <f>IF(SUM(JR6:JU6)-JV6&gt;0,SUM(JR6:JU6)-JV6,"")</f>
        <v>52.99</v>
      </c>
      <c r="KO6" s="11">
        <f>IF(JY6&gt;0,JY6,"")</f>
        <v>14.4</v>
      </c>
      <c r="KP6" s="11">
        <f>IF(JZ6&gt;0,JZ6,"")</f>
        <v>15.23</v>
      </c>
      <c r="KQ6" s="11">
        <f>IF(SUM(JW6:JZ6)-KA6&gt;0,SUM(JW6:JZ6)-KA6,"")</f>
        <v>53.629999999999995</v>
      </c>
      <c r="KR6" s="11">
        <f>IF(MAX(KN6,KQ6)&gt;0,MAX(KN6,KQ6),"")</f>
        <v>53.629999999999995</v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>
        <f>IF(SUM(KR6,KU6,KX6)&gt;0,SUM(KR6,KU6,KX6),"")</f>
        <v>53.629999999999995</v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10.25</v>
      </c>
      <c r="SW6" s="22">
        <f>IF($CP6="P",CB6,(CB6+BA6)/2)</f>
        <v>6.15</v>
      </c>
      <c r="SX6" s="22">
        <f>IF($CP6="P",CC6,(CC6+BB6)/2)</f>
        <v>10.25</v>
      </c>
      <c r="SY6" s="22">
        <f>IF($CP6="P",CD6,(CD6+BC6)/2)</f>
        <v>9.8650000000000002</v>
      </c>
      <c r="SZ6" s="22">
        <f>IF($CP6="P",CE6,(CE6+BD6)/2)</f>
        <v>0</v>
      </c>
      <c r="TA6" s="22">
        <f>IF($CP6="P",CF6,(CF6+BE6)/2)</f>
        <v>9.5</v>
      </c>
      <c r="TB6" s="22">
        <f>IF($CP6="P",CG6,(CG6+BF6)/2)</f>
        <v>5.4</v>
      </c>
      <c r="TC6" s="22">
        <f>IF($CP6="P",CH6,(CH6+BG6)/2)</f>
        <v>8.5</v>
      </c>
      <c r="TD6" s="22">
        <f>IF($CP6="P",CI6,(CI6+BH6)/2)</f>
        <v>9.0250000000000004</v>
      </c>
      <c r="TE6" s="22">
        <f>IF($CP6="P",CJ6,(CJ6+BI6)/2)</f>
        <v>0</v>
      </c>
      <c r="TF6" s="22">
        <f>IF($CP6="P",CK6,(CK6+BJ6)/2)</f>
        <v>7.65</v>
      </c>
      <c r="TG6" s="22">
        <f>IF($CP6="P",CL6,(CL6+BK6)/2)</f>
        <v>4.75</v>
      </c>
      <c r="TH6" s="22">
        <f>IF($CP6="P",CM6,(CM6+BL6)/2)</f>
        <v>7.7</v>
      </c>
      <c r="TI6" s="22">
        <f>IF($CP6="P",CN6,(CN6+BM6)/2)</f>
        <v>7.4850000000000003</v>
      </c>
      <c r="TJ6" s="22">
        <f>IF($CP6="P",CO6,(CO6+BN6)/2)</f>
        <v>0</v>
      </c>
      <c r="TK6" s="27" t="s">
        <v>46</v>
      </c>
      <c r="TL6" s="40">
        <f>IF(SX6&gt;0,SX6,"")</f>
        <v>10.25</v>
      </c>
      <c r="TM6" s="40">
        <f>IF(SY6&gt;0,SY6,"")</f>
        <v>9.8650000000000002</v>
      </c>
      <c r="TN6" s="40">
        <f>IF(SUM(SV6:SY6)-SZ6&gt;0,SUM(SV6:SY6)-SZ6,"")</f>
        <v>36.515000000000001</v>
      </c>
      <c r="TO6" s="40">
        <f>IF(TC6&gt;0,TC6,"")</f>
        <v>8.5</v>
      </c>
      <c r="TP6" s="40">
        <f>IF(TD6&gt;0,TD6,"")</f>
        <v>9.0250000000000004</v>
      </c>
      <c r="TQ6" s="40">
        <f>IF(SUM(TA6:TD6)-TE6&gt;0,SUM(TA6:TD6)-TE6,"")</f>
        <v>32.424999999999997</v>
      </c>
      <c r="TR6" s="40">
        <f>IF(MAX(TN6,TQ6)&gt;0,MAX(TN6,TQ6),"")</f>
        <v>36.515000000000001</v>
      </c>
      <c r="TS6" s="40">
        <f>IF(TH6&gt;0,TH6,"")</f>
        <v>7.7</v>
      </c>
      <c r="TT6" s="40">
        <f>IF(TI6&gt;0,TI6,"")</f>
        <v>7.4850000000000003</v>
      </c>
      <c r="TU6" s="40">
        <f>IF(SUM(TF6:TI6)-TJ6&gt;0,SUM(TF6:TI6)-TJ6,"")</f>
        <v>27.585000000000001</v>
      </c>
      <c r="TV6" s="40">
        <f>IF(SUM(TR6,TU6)&gt;0,SUM(TR6,TU6),"")</f>
        <v>64.099999999999994</v>
      </c>
    </row>
    <row r="7" spans="1:542" x14ac:dyDescent="0.2">
      <c r="A7" s="4" cm="1">
        <f t="array" ref="A7">IF(AND(J7&lt;&gt;"",J7&lt;&gt;"No DD"),SUMPRODUCT((J$4:J$41&lt;&gt;"")*(J$4:J$41&lt;&gt;"No DD")*(F$4:F$41&gt;F7))+1,IF(J7="No DD",SUMPRODUCT((J$4:J$41="No DD")*(F$4:F$41&gt;F7))+1+SUMPRODUCT((J$4:J$41&lt;&gt;"")*(J$4:J$41&lt;&gt;"No DD")),""))</f>
        <v>4</v>
      </c>
      <c r="B7" s="4" cm="1">
        <f t="array" ref="B7">IF(AND(J7&lt;&gt;"",J7&lt;&gt;"No DD",G7=""),SUMPRODUCT((J$4:J$41&lt;&gt;"")*(J$4:J$41&lt;&gt;"No DD")*(G$4:G$41="")*(F$4:F$41&gt;F7))+1,IF(J7="No DD",SUMPRODUCT((J$4:J$41="No DD")*(F$4:F$41&gt;F7)*(G$4:G$41=""))+1+SUMPRODUCT((J$4:J$41&lt;&gt;"")*(G$4:G$41="")*(J$4:J$41&lt;&gt;"No DD")),""))</f>
        <v>1</v>
      </c>
      <c r="C7" s="5" t="s">
        <v>180</v>
      </c>
      <c r="D7" s="4" t="s">
        <v>4</v>
      </c>
      <c r="E7" s="4">
        <v>2007</v>
      </c>
      <c r="F7" s="9">
        <f>SUM(L7:V7)+SUM(L7:T7)*0.0000001+SUM(L7)*0.0000000000001</f>
        <v>192.56001925600535</v>
      </c>
      <c r="G7" s="66"/>
      <c r="H7" s="3" t="str">
        <f>IF(OR(AND(AO7&gt;=AY$43,AO7&lt;&gt;"",AQ7&gt;=AY$47,AQ7&lt;&gt;"",AN7=""),AND(AR7&gt;=AY$43,AR7&lt;&gt;"",AT7&gt;=AY$47,AT7&lt;&gt;"",AN7=""),AND(AV7&gt;=AY$43,AV7&lt;&gt;"",AX7&gt;=AY$47,AX7&lt;&gt;"",AN7=""),AND(BP7&gt;=BZ$43,BP7&lt;&gt;"",BR7&gt;=BZ$47,BR7&lt;&gt;"",BO7=""),AND(BS7&gt;=BZ$43,BS7&lt;&gt;"",BU7&gt;=BZ$47,BU7&lt;&gt;"",BO7=""),AND(BW7&gt;=BZ$43,BW7&lt;&gt;"",BY7&gt;=BZ$47,BY7&lt;&gt;"",BO7=""),AND(CQ7&gt;=DA$43,CQ7&lt;&gt;"",CS7&gt;=DA$47,CS7&lt;&gt;"",CP7=""),AND(CT7&gt;=DA$43,CT7&lt;&gt;"",CV7&gt;=DA$47,CV7&lt;&gt;"",CP7=""),AND(CX7&gt;=DA$43,CX7&lt;&gt;"",CZ7&gt;=DA$47,CZ7&lt;&gt;"",CP7=""),AND(DX7&gt;=EK$43,DX7&lt;&gt;"",DZ7&gt;=EK$47,DZ7&lt;&gt;""),AND(EA7&gt;=EK$43,EA7&lt;&gt;"",EC7&gt;=EK$47,EC7&lt;&gt;""),AND(EE7&gt;=EK$43,EE7&lt;&gt;"",EG7&gt;=EK$47,EG7&lt;&gt;""),AND(EH7&gt;=EK$43,EH7&lt;&gt;"",EJ7&gt;=EK$47,EJ7&lt;&gt;""),AND(FF7&gt;=FS$43,FF7&lt;&gt;"",FH7&gt;=FS$47,FH7&lt;&gt;""),AND(FI7&gt;=FS$43,FI7&lt;&gt;"",FK7&gt;=FS$47,FK7&lt;&gt;""),AND(FM7&gt;=FS$43,FM7&lt;&gt;"",FO7&gt;=FS$47,FO7&lt;&gt;""),AND(FP7&gt;=FS$43,FP7&lt;&gt;"",FR7&gt;=FS$47,FR7&lt;&gt;""),AND(GN7&gt;=HA$43,GN7&lt;&gt;"",GP7&gt;=HA$47,GP7&lt;&gt;""),AND(GQ7&gt;=HA$43,GQ7&lt;&gt;"",GS7&gt;=HA$47,GS7&lt;&gt;""),AND(GU7&gt;=HA$43,GU7&lt;&gt;"",GW7&gt;=HA$47,GW7&lt;&gt;""),AND(GX7&gt;=HA$43,GX7&lt;&gt;"",GZ7&gt;=HA$47,GZ7&lt;&gt;""),AND(HV7&gt;=II$43,HV7&lt;&gt;"",HX7&gt;=II$47,HX7&lt;&gt;""),AND(HY7&gt;=II$43,HY7&lt;&gt;"",IA7&gt;=II$47,IA7&lt;&gt;""),AND(IC7&gt;=II$43,IC7&lt;&gt;"",IE7&gt;=II$47,IE7&lt;&gt;""),AND(IF7&gt;=II$43,IF7&lt;&gt;"",IH7&gt;=II$47,IH7&lt;&gt;""),AND(JD7&gt;=JQ$43,JD7&lt;&gt;"",JF7&gt;=JQ$47,JF7&lt;&gt;""),AND(JG7&gt;=JQ$43,JG7&lt;&gt;"",JI7&gt;=JQ$47,JI7&lt;&gt;""),AND(JK7&gt;=JQ$43,JK7&lt;&gt;"",JM7&gt;=JQ$47,JM7&lt;&gt;""),AND(JN7&gt;=JQ$43,JN7&lt;&gt;"",JP7&gt;=JQ$47,JP7&lt;&gt;""),AND(KL7&gt;=KY$43,KL7&lt;&gt;"",KN7&gt;=KY$47,KN7&lt;&gt;""),AND(KO7&gt;=KY$43,KO7&lt;&gt;"",KQ7&gt;=KY$47,KQ7&lt;&gt;""),AND(KS7&gt;=KY$43,KS7&lt;&gt;"",KU7&gt;=KY$47,KU7&lt;&gt;""),AND(KV7&gt;=KY$43,KV7&lt;&gt;"",KX7&gt;=KY$47,KX7&lt;&gt;""),AND(LT7&gt;=MG$43,LT7&lt;&gt;"",LV7&gt;=MG$47,LV7&lt;&gt;""),AND(LW7&gt;=MG$43,LW7&lt;&gt;"",LY7&gt;=MG$47,LY7&lt;&gt;""),AND(MA7&gt;=MG$43,MA7&lt;&gt;"",MC7&gt;=MG$47,MC7&lt;&gt;""),AND(MD7&gt;=MG$43,MD7&lt;&gt;"",MF7&gt;=MG$47,MF7&lt;&gt;""),AND(NB7&gt;=NO$43,NB7&lt;&gt;"",ND7&gt;=NO$47,ND7&lt;&gt;""),AND(NE7&gt;=NO$43,NE7&lt;&gt;"",NG7&gt;=NO$47,NG7&lt;&gt;""),AND(NI7&gt;=NO$43,NI7&lt;&gt;"",NK7&gt;=NO$47,NK7&lt;&gt;""),AND(NL7&gt;=NO$43,NL7&lt;&gt;"",NN7&gt;=NO$47,NN7&lt;&gt;""),AND(OJ7&gt;=OW$43,OJ7&lt;&gt;"",OL7&gt;=OW$47,OL7&lt;&gt;""),AND(OM7&gt;=OW$43,OM7&lt;&gt;"",OO7&gt;=OW$47,OO7&lt;&gt;""),AND(OQ7&gt;=OW$43,OQ7&lt;&gt;"",OS7&gt;=OW$47,OS7&lt;&gt;""),AND(OT7&gt;=OW$43,OT7&lt;&gt;"",OV7&gt;=OW$47,OV7&lt;&gt;""),AND(PR7&gt;=QE$43,PR7&lt;&gt;"",PT7&gt;=QE$47,PT7&lt;&gt;""),AND(PU7&gt;=QE$43,PU7&lt;&gt;"",PW7&gt;=QE$47,PW7&lt;&gt;""),AND(PY7&gt;=QE$43,PY7&lt;&gt;"",QA7&gt;=QE$47,QA7&lt;&gt;""),AND(QB7&gt;=QE$43,QB7&lt;&gt;"",QD7&gt;=QE$47,QD7&lt;&gt;""),AND(QZ7&gt;=RM$43,QZ7&lt;&gt;"",RB7&gt;=RM$47,RB7&lt;&gt;""),AND(RC7&gt;=RM$43,RC7&lt;&gt;"",RE7&gt;=RM$47,RE7&lt;&gt;""),AND(RG7&gt;=RM$43,RG7&lt;&gt;"",RI7&gt;=RM$47,RI7&lt;&gt;""),AND(RJ7&gt;=RM$43,RJ7&lt;&gt;"",RL7&gt;=RM$47,RL7&lt;&gt;""),AND(SH7&gt;=SU$43,SH7&lt;&gt;"",SJ7&gt;=SU$47,SJ7&lt;&gt;""),AND(SK7&gt;=SU$43,SK7&lt;&gt;"",SM7&gt;=SU$47,SM7&lt;&gt;""),AND(SO7&gt;=SU$43,SO7&lt;&gt;"",SQ7&gt;=SU$47,SQ7&lt;&gt;""),AND(SR7&gt;=SU$43,SR7&lt;&gt;"",ST7&gt;=SU$47,ST7&lt;&gt;"")),"P","")</f>
        <v>P</v>
      </c>
      <c r="I7" s="3" t="str">
        <f>IF(OR(AND(AQ7&gt;=AY$47,AQ7&lt;&gt;"",AN7=""),AND(AT7&gt;=AY$47,AT7&lt;&gt;"",AN7=""),AND(AX7&gt;=AY$47,AX7&lt;&gt;"",AN7=""),AND(BR7&gt;=BZ$47,BR7&lt;&gt;"",BO7=""),AND(BU7&gt;=BZ$47,BU7&lt;&gt;"",BO7=""),AND(BY7&gt;=BZ$47,BY7&lt;&gt;"",BO7=""),AND(CS7&gt;=DA$47,CS7&lt;&gt;"",CP7=""),AND(CV7&gt;=DA$47,CV7&lt;&gt;"",CP7=""),AND(CZ7&gt;=DA$47,CZ7&lt;&gt;"",CP7=""),AND(DZ7&gt;=EK$47,DZ7&lt;&gt;""),AND(EC7&gt;=EK$47,EC7&lt;&gt;""),AND(EG7&gt;=EK$47,EG7&lt;&gt;""),AND(EJ7&gt;=EK$47,EJ7&lt;&gt;""),AND(FH7&gt;=FS$47,FH7&lt;&gt;""),AND(FK7&gt;=FS$47,FK7&lt;&gt;""),AND(FO7&gt;=FS$47,FO7&lt;&gt;""),AND(FR7&gt;=FS$47,FR7&lt;&gt;""),AND(GP7&gt;=HA$47,GP7&lt;&gt;""),AND(GS7&gt;=HA$47,GS7&lt;&gt;""),AND(GW7&gt;=HA$47,GW7&lt;&gt;""),AND(GZ7&gt;=HA$47,GZ7&lt;&gt;""),AND(HX7&gt;=II$47,HX7&lt;&gt;""),AND(IA7&gt;=II$47,IA7&lt;&gt;""),AND(IE7&gt;=II$47,IE7&lt;&gt;""),AND(IH7&gt;=II$47,IH7&lt;&gt;""),AND(JF7&gt;=JQ$47,JF7&lt;&gt;""),AND(JI7&gt;=JQ$47,JI7&lt;&gt;""),AND(JM7&gt;=JQ$47,JM7&lt;&gt;""),AND(JP7&gt;=JQ$47,JP7&lt;&gt;""),AND(KN7&gt;=KY$47,KN7&lt;&gt;""),AND(KQ7&gt;=KY$47,KQ7&lt;&gt;""),AND(KU7&gt;=KY$47,KU7&lt;&gt;""),AND(KX7&gt;=KY$47,KX7&lt;&gt;""),AND(LV7&gt;=MG$47,LV7&lt;&gt;""),AND(LY7&gt;=MG$47,LY7&lt;&gt;""),AND(MC7&gt;=MG$47,MC7&lt;&gt;""),AND(MF7&gt;=MG$47,MF7&lt;&gt;""),AND(ND7&gt;=NO$47,ND7&lt;&gt;""),AND(NG7&gt;=NO$47,NG7&lt;&gt;""),AND(NK7&gt;=NO$47,NK7&lt;&gt;""),AND(NN7&gt;=NO$47,NN7&lt;&gt;""),AND(OL7&gt;=OW$47,OL7&lt;&gt;""),AND(OO7&gt;=OW$47,OO7&lt;&gt;""),AND(OS7&gt;=OW$47,OS7&lt;&gt;""),AND(OV7&gt;=OW$47,OV7&lt;&gt;""),AND(PT7&gt;=QE$47,PT7&lt;&gt;""),AND(PW7&gt;=QE$47,PW7&lt;&gt;""),AND(QA7&gt;=QE$47,QA7&lt;&gt;""),AND(QD7&gt;=QE$47,QD7&lt;&gt;""),AND(RB7&gt;=RM$47,RB7&lt;&gt;""),AND(RE7&gt;=RM$47,RE7&lt;&gt;""),AND(RI7&gt;=RM$47,RI7&lt;&gt;""),AND(RL7&gt;=RM$47,RL7&lt;&gt;""),AND(SJ7&gt;=SU$47,SJ7&lt;&gt;""),AND(SM7&gt;=SU$47,SM7&lt;&gt;""),AND(SQ7&gt;=SU$47,SQ7&lt;&gt;""),AND(ST7&gt;=SU$47,ST7&lt;&gt;"")),"P","")</f>
        <v>P</v>
      </c>
      <c r="J7" s="36" t="str">
        <f>IF(AND(I7="P",H7=""),"No DD",IF(OR(AND(AO7&gt;=AY$46,AO7&lt;&gt;"",AQ7&gt;=AY$50,AQ7&lt;&gt;"",AN7=""),AND(AR7&gt;=AY$46,AR7&lt;&gt;"",AT7&gt;=AY$50,AT7&lt;&gt;"",AN7=""),AND(AV7&gt;=AY$46,AV7&lt;&gt;"",AX7&gt;=AY$50,AX7&lt;&gt;"",AN7=""),AND(BP7&gt;=BZ$46,BP7&lt;&gt;"",BR7&gt;=BZ$50,BR7&lt;&gt;"",BO7=""),AND(BS7&gt;=BZ$46,BS7&lt;&gt;"",BU7&gt;=BZ$50,BU7&lt;&gt;"",BO7=""),AND(BW7&gt;=BZ$46,BW7&lt;&gt;"",BY7&gt;=BZ$50,BY7&lt;&gt;"",BO7=""),AND(CQ7&gt;=DA$46,CQ7&lt;&gt;"",CS7&gt;=DA$50,CS7&lt;&gt;"",CP7=""),AND(CT7&gt;=DA$46,CT7&lt;&gt;"",CV7&gt;=DA$50,CV7&lt;&gt;"",CP7=""),AND(CX7&gt;=DA$46,CX7&lt;&gt;"",CZ7&gt;=DA$50,CZ7&lt;&gt;"",CP7=""),AND(DX7&gt;=EK$46,DX7&lt;&gt;"",DZ7&gt;=EK$50,DZ7&lt;&gt;""),AND(EA7&gt;=EK$46,EA7&lt;&gt;"",EC7&gt;=EK$50,EC7&lt;&gt;""),AND(EE7&gt;=EK$46,EE7&lt;&gt;"",EG7&gt;=EK$50,EG7&lt;&gt;""),AND(EH7&gt;=EK$46,EH7&lt;&gt;"",EJ7&gt;=EK$50,EJ7&lt;&gt;""),AND(FF7&gt;=FS$46,FF7&lt;&gt;"",FH7&gt;=FS$50,FH7&lt;&gt;""),AND(FI7&gt;=FS$46,FI7&lt;&gt;"",FK7&gt;=FS$50,FK7&lt;&gt;""),AND(FM7&gt;=FS$46,FM7&lt;&gt;"",FO7&gt;=FS$50,FO7&lt;&gt;""),AND(FP7&gt;=FS$46,FP7&lt;&gt;"",FR7&gt;=FS$50,FR7&lt;&gt;""),AND(GN7&gt;=HA$46,GN7&lt;&gt;"",GP7&gt;=HA$50,GP7&lt;&gt;""),AND(GQ7&gt;=HA$46,GQ7&lt;&gt;"",GS7&gt;=HA$50,GS7&lt;&gt;""),AND(GU7&gt;=HA$46,GU7&lt;&gt;"",GW7&gt;=HA$50,GW7&lt;&gt;""),AND(GX7&gt;=HA$46,GX7&lt;&gt;"",GZ7&gt;=HA$50,GZ7&lt;&gt;""),AND(HV7&gt;=II$46,HV7&lt;&gt;"",HX7&gt;=II$50,HX7&lt;&gt;""),AND(HY7&gt;=II$46,HY7&lt;&gt;"",IA7&gt;=II$50,IA7&lt;&gt;""),AND(IC7&gt;=II$46,IC7&lt;&gt;"",IE7&gt;=II$50,IE7&lt;&gt;""),AND(IF7&gt;=II$46,IF7&lt;&gt;"",IH7&gt;=II$50,IH7&lt;&gt;""),AND(JD7&gt;=JQ$46,JD7&lt;&gt;"",JF7&gt;=JQ$50,JF7&lt;&gt;""),AND(JG7&gt;=JQ$46,JG7&lt;&gt;"",JI7&gt;=JQ$50,JI7&lt;&gt;""),AND(JK7&gt;=JQ$46,JK7&lt;&gt;"",JM7&gt;=JQ$50,JM7&lt;&gt;""),AND(JN7&gt;=JQ$46,JN7&lt;&gt;"",JP7&gt;=JQ$50,JP7&lt;&gt;""),AND(KL7&gt;=KY$46,KL7&lt;&gt;"",KN7&gt;=KY$50,KN7&lt;&gt;""),AND(KO7&gt;=KY$46,KO7&lt;&gt;"",KQ7&gt;=KY$50,KQ7&lt;&gt;""),AND(KS7&gt;=KY$46,KS7&lt;&gt;"",KU7&gt;=KY$50,KU7&lt;&gt;""),AND(KV7&gt;=KY$46,KV7&lt;&gt;"",KX7&gt;=KY$50,KX7&lt;&gt;""),AND(LT7&gt;=MG$46,LT7&lt;&gt;"",LV7&gt;=MG$50,LV7&lt;&gt;""),AND(LW7&gt;=MG$46,LW7&lt;&gt;"",LY7&gt;=MG$50,LY7&lt;&gt;""),AND(MA7&gt;=MG$46,MA7&lt;&gt;"",MC7&gt;=MG$50,MC7&lt;&gt;""),AND(MD7&gt;=MG$46,MD7&lt;&gt;"",MF7&gt;=MG$50,MF7&lt;&gt;""),AND(NB7&gt;=NO$46,NB7&lt;&gt;"",ND7&gt;=NO$50,ND7&lt;&gt;""),AND(NE7&gt;=NO$46,NE7&lt;&gt;"",NG7&gt;=NO$50,NG7&lt;&gt;""),AND(NI7&gt;=NO$46,NI7&lt;&gt;"",NK7&gt;=NO$50,NK7&lt;&gt;""),AND(NL7&gt;=NO$46,NL7&lt;&gt;"",NN7&gt;=NO$50,NN7&lt;&gt;""),AND(OJ7&gt;=OW$46,OJ7&lt;&gt;"",OL7&gt;=OW$50,OL7&lt;&gt;""),AND(OM7&gt;=OW$46,OM7&lt;&gt;"",OO7&gt;=OW$50,OO7&lt;&gt;""),AND(OQ7&gt;=OW$46,OQ7&lt;&gt;"",OS7&gt;=OW$50,OS7&lt;&gt;""),AND(OT7&gt;=OW$46,OT7&lt;&gt;"",OV7&gt;=OW$50,OV7&lt;&gt;""),AND(PR7&gt;=QE$46,PR7&lt;&gt;"",PT7&gt;=QE$50,PT7&lt;&gt;""),AND(PU7&gt;=QE$46,PU7&lt;&gt;"",PW7&gt;=QE$50,PW7&lt;&gt;""),AND(PY7&gt;=QE$46,PY7&lt;&gt;"",QA7&gt;=QE$50,QA7&lt;&gt;""),AND(QB7&gt;=QE$46,QB7&lt;&gt;"",QD7&gt;=QE$50,QD7&lt;&gt;""),AND(QZ7&gt;=RM$46,QZ7&lt;&gt;"",RB7&gt;=RM$50,RB7&lt;&gt;""),AND(RC7&gt;=RM$46,RC7&lt;&gt;"",RE7&gt;=RM$50,RE7&lt;&gt;""),AND(RG7&gt;=RM$46,RG7&lt;&gt;"",RI7&gt;=RM$50,RI7&lt;&gt;""),AND(RJ7&gt;=RM$46,RJ7&lt;&gt;"",RL7&gt;=RM$50,RL7&lt;&gt;""),AND(SH7&gt;=SU$46,SH7&lt;&gt;"",SJ7&gt;=SU$50,SJ7&lt;&gt;""),AND(SK7&gt;=SU$46,SK7&lt;&gt;"",SM7&gt;=SU$50,SM7&lt;&gt;""),AND(SO7&gt;=SU$46,SO7&lt;&gt;"",SQ7&gt;=SU$50,SQ7&lt;&gt;""),AND(SR7&gt;=SU$46,SR7&lt;&gt;"",ST7&gt;=SU$50,ST7&lt;&gt;"")),"Merit",IF(OR(AND(AO7&gt;=AY$45,AO7&lt;&gt;"",AQ7&gt;=AY$49,AQ7&lt;&gt;"",AN7=""),AND(AR7&gt;=AY$45,AR7&lt;&gt;"",AT7&gt;=AY$49,AT7&lt;&gt;"",AN7=""),AND(AV7&gt;=AY$45,AV7&lt;&gt;"",AX7&gt;=AY$49,AX7&lt;&gt;"",AN7=""),AND(BP7&gt;=BZ$45,BP7&lt;&gt;"",BR7&gt;=BZ$49,BR7&lt;&gt;"",BO7=""),AND(BS7&gt;=BZ$45,BS7&lt;&gt;"",BU7&gt;=BZ$49,BU7&lt;&gt;"",BO7=""),AND(BW7&gt;=BZ$45,BW7&lt;&gt;"",BY7&gt;=BZ$49,BY7&lt;&gt;"",BO7=""),AND(CQ7&gt;=DA$45,CQ7&lt;&gt;"",CS7&gt;=DA$49,CS7&lt;&gt;"",CP7=""),AND(CT7&gt;=DA$45,CT7&lt;&gt;"",CV7&gt;=DA$49,CV7&lt;&gt;"",CP7=""),AND(CX7&gt;=DA$45,CX7&lt;&gt;"",CZ7&gt;=DA$49,CZ7&lt;&gt;"",CP7=""),AND(DX7&gt;=EK$45,DX7&lt;&gt;"",DZ7&gt;=EK$49,DZ7&lt;&gt;""),AND(EA7&gt;=EK$45,EA7&lt;&gt;"",EC7&gt;=EK$49,EC7&lt;&gt;""),AND(EE7&gt;=EK$45,EE7&lt;&gt;"",EG7&gt;=EK$49,EG7&lt;&gt;""),AND(EH7&gt;=EK$45,EH7&lt;&gt;"",EJ7&gt;=EK$49,EJ7&lt;&gt;""),AND(FF7&gt;=FS$45,FF7&lt;&gt;"",FH7&gt;=FS$49,FH7&lt;&gt;""),AND(FI7&gt;=FS$45,FI7&lt;&gt;"",FK7&gt;=FS$49,FK7&lt;&gt;""),AND(FM7&gt;=FS$45,FM7&lt;&gt;"",FO7&gt;=FS$49,FO7&lt;&gt;""),AND(FP7&gt;=FS$45,FP7&lt;&gt;"",FR7&gt;=FS$49,FR7&lt;&gt;""),AND(GN7&gt;=HA$45,GN7&lt;&gt;"",GP7&gt;=HA$49,GP7&lt;&gt;""),AND(GQ7&gt;=HA$45,GQ7&lt;&gt;"",GS7&gt;=HA$49,GS7&lt;&gt;""),AND(GU7&gt;=HA$45,GU7&lt;&gt;"",GW7&gt;=HA$49,GW7&lt;&gt;""),AND(GX7&gt;=HA$45,GX7&lt;&gt;"",GZ7&gt;=HA$49,GZ7&lt;&gt;""),AND(HV7&gt;=II$45,HV7&lt;&gt;"",HX7&gt;=II$49,HX7&lt;&gt;""),AND(HY7&gt;=II$45,HY7&lt;&gt;"",IA7&gt;=II$49,IA7&lt;&gt;""),AND(IC7&gt;=II$45,IC7&lt;&gt;"",IE7&gt;=II$49,IE7&lt;&gt;""),AND(IF7&gt;=II$45,IF7&lt;&gt;"",IH7&gt;=II$49,IH7&lt;&gt;""),AND(JD7&gt;=JQ$45,JD7&lt;&gt;"",JF7&gt;=JQ$49,JF7&lt;&gt;""),AND(JG7&gt;=JQ$45,JG7&lt;&gt;"",JI7&gt;=JQ$49,JI7&lt;&gt;""),AND(JK7&gt;=JQ$45,JK7&lt;&gt;"",JM7&gt;=JQ$49,JM7&lt;&gt;""),AND(JN7&gt;=JQ$45,JN7&lt;&gt;"",JP7&gt;=JQ$49,JP7&lt;&gt;""),AND(KL7&gt;=KY$45,KL7&lt;&gt;"",KN7&gt;=KY$49,KN7&lt;&gt;""),AND(KO7&gt;=KY$45,KO7&lt;&gt;"",KQ7&gt;=KY$49,KQ7&lt;&gt;""),AND(KS7&gt;=KY$45,KS7&lt;&gt;"",KU7&gt;=KY$49,KU7&lt;&gt;""),AND(KV7&gt;=KY$45,KV7&lt;&gt;"",KX7&gt;=KY$49,KX7&lt;&gt;""),AND(LT7&gt;=MG$45,LT7&lt;&gt;"",LV7&gt;=MG$49,LV7&lt;&gt;""),AND(LW7&gt;=MG$45,LW7&lt;&gt;"",LY7&gt;=MG$49,LY7&lt;&gt;""),AND(MA7&gt;=MG$45,MA7&lt;&gt;"",MC7&gt;=MG$49,MC7&lt;&gt;""),AND(MD7&gt;=MG$45,MD7&lt;&gt;"",MF7&gt;=MG$49,MF7&lt;&gt;""),AND(NB7&gt;=NO$45,NB7&lt;&gt;"",ND7&gt;=NO$49,ND7&lt;&gt;""),AND(NE7&gt;=NO$45,NE7&lt;&gt;"",NG7&gt;=NO$49,NG7&lt;&gt;""),AND(NI7&gt;=NO$45,NI7&lt;&gt;"",NK7&gt;=NO$49,NK7&lt;&gt;""),AND(NL7&gt;=NO$45,NL7&lt;&gt;"",NN7&gt;=NO$49,NN7&lt;&gt;""),AND(OJ7&gt;=OW$45,OJ7&lt;&gt;"",OL7&gt;=OW$49,OL7&lt;&gt;""),AND(OM7&gt;=OW$45,OM7&lt;&gt;"",OO7&gt;=OW$49,OO7&lt;&gt;""),AND(OQ7&gt;=OW$45,OQ7&lt;&gt;"",OS7&gt;=OW$49,OS7&lt;&gt;""),AND(OT7&gt;=OW$45,OT7&lt;&gt;"",OV7&gt;=OW$49,OV7&lt;&gt;""),AND(PR7&gt;=QE$45,PR7&lt;&gt;"",PT7&gt;=QE$49,PT7&lt;&gt;""),AND(PU7&gt;=QE$45,PU7&lt;&gt;"",PW7&gt;=QE$49,PW7&lt;&gt;""),AND(PY7&gt;=QE$45,PY7&lt;&gt;"",QA7&gt;=QE$49,QA7&lt;&gt;""),AND(QB7&gt;=QE$45,QB7&lt;&gt;"",QD7&gt;=QE$49,QD7&lt;&gt;""),AND(QZ7&gt;=RM$45,QZ7&lt;&gt;"",RB7&gt;=RM$49,RB7&lt;&gt;""),AND(RC7&gt;=RM$45,RC7&lt;&gt;"",RE7&gt;=RM$49,RE7&lt;&gt;""),AND(RG7&gt;=RM$45,RG7&lt;&gt;"",RI7&gt;=RM$49,RI7&lt;&gt;""),AND(RJ7&gt;=RM$45,RJ7&lt;&gt;"",RL7&gt;=RM$49,RL7&lt;&gt;""),AND(SH7&gt;=SU$45,SH7&lt;&gt;"",SJ7&gt;=SU$49,SJ7&lt;&gt;""),AND(SK7&gt;=SU$45,SK7&lt;&gt;"",SM7&gt;=SU$49,SM7&lt;&gt;""),AND(SO7&gt;=SU$45,SO7&lt;&gt;"",SQ7&gt;=SU$49,SQ7&lt;&gt;""),AND(SR7&gt;=SU$45,SR7&lt;&gt;"",ST7&gt;=SU$49,ST7&lt;&gt;"")),"Excellence",IF(K7="P","Worlds Team",IF(H7="P","National Team","")))))</f>
        <v>National Team</v>
      </c>
      <c r="K7" s="3" t="str">
        <f>IF(OR(AND(AO7&gt;=AY$44,AO7&lt;&gt;"",AQ7&gt;=AY$48,AQ7&lt;&gt;"",AN7=""),AND(AR7&gt;=AY$44,AR7&lt;&gt;"",AT7&gt;=AY$48,AT7&lt;&gt;"",AN7=""),AND(AV7&gt;=AY$44,AV7&lt;&gt;"",AX7&gt;=AY$48,AX7&lt;&gt;"",AN7=""),AND(BP7&gt;=BZ$44,BP7&lt;&gt;"",BR7&gt;=BZ$48,BR7&lt;&gt;"",BO7=""),AND(BS7&gt;=BZ$44,BS7&lt;&gt;"",BU7&gt;=BZ$48,BU7&lt;&gt;"",BO7=""),AND(BW7&gt;=BZ$44,BW7&lt;&gt;"",BY7&gt;=BZ$48,BY7&lt;&gt;"",BO7=""),AND(CQ7&gt;=DA$44,CQ7&lt;&gt;"",CS7&gt;=DA$48,CS7&lt;&gt;"",CP7=""),AND(CT7&gt;=DA$44,CT7&lt;&gt;"",CV7&gt;=DA$48,CV7&lt;&gt;"",CP7=""),AND(CX7&gt;=DA$44,CX7&lt;&gt;"",CZ7&gt;=DA$48,CZ7&lt;&gt;"",CP7=""),AND(DX7&gt;=EK$44,DX7&lt;&gt;"",DZ7&gt;=EK$48,DZ7&lt;&gt;""),AND(EA7&gt;=EK$44,EA7&lt;&gt;"",EC7&gt;=EK$48,EC7&lt;&gt;""),AND(EE7&gt;=EK$44,EE7&lt;&gt;"",EG7&gt;=EK$48,EG7&lt;&gt;""),AND(EH7&gt;=EK$44,EH7&lt;&gt;"",EJ7&gt;=EK$48,EJ7&lt;&gt;""),AND(FF7&gt;=FS$44,FF7&lt;&gt;"",FH7&gt;=FS$48,FH7&lt;&gt;""),AND(FI7&gt;=FS$44,FI7&lt;&gt;"",FK7&gt;=FS$48,FK7&lt;&gt;""),AND(FM7&gt;=FS$44,FM7&lt;&gt;"",FO7&gt;=FS$48,FO7&lt;&gt;""),AND(FP7&gt;=FS$44,FP7&lt;&gt;"",FR7&gt;=FS$48,FR7&lt;&gt;""),AND(GN7&gt;=HA$44,GN7&lt;&gt;"",GP7&gt;=HA$48,GP7&lt;&gt;""),AND(GQ7&gt;=HA$44,GQ7&lt;&gt;"",GS7&gt;=HA$48,GS7&lt;&gt;""),AND(GU7&gt;=HA$44,GU7&lt;&gt;"",GW7&gt;=HA$48,GW7&lt;&gt;""),AND(GX7&gt;=HA$44,GX7&lt;&gt;"",GZ7&gt;=HA$48,GZ7&lt;&gt;""),AND(HV7&gt;=II$44,HV7&lt;&gt;"",HX7&gt;=II$48,HX7&lt;&gt;""),AND(HY7&gt;=II$44,HY7&lt;&gt;"",IA7&gt;=II$48,IA7&lt;&gt;""),AND(IC7&gt;=II$44,IC7&lt;&gt;"",IE7&gt;=II$48,IE7&lt;&gt;""),AND(IF7&gt;=II$44,IF7&lt;&gt;"",IH7&gt;=II$48,IH7&lt;&gt;""),AND(JD7&gt;=JQ$44,JD7&lt;&gt;"",JF7&gt;=JQ$48,JF7&lt;&gt;""),AND(JG7&gt;=JQ$44,JG7&lt;&gt;"",JI7&gt;=JQ$48,JI7&lt;&gt;""),AND(JK7&gt;=JQ$44,JK7&lt;&gt;"",JM7&gt;=JQ$48,JM7&lt;&gt;""),AND(JN7&gt;=JQ$44,JN7&lt;&gt;"",JP7&gt;=JQ$48,JP7&lt;&gt;""),AND(KL7&gt;=KY$44,KL7&lt;&gt;"",KN7&gt;=KY$48,KN7&lt;&gt;""),AND(KO7&gt;=KY$44,KO7&lt;&gt;"",KQ7&gt;=KY$48,KQ7&lt;&gt;""),AND(KS7&gt;=KY$44,KS7&lt;&gt;"",KU7&gt;=KY$48,KU7&lt;&gt;""),AND(KV7&gt;=KY$44,KV7&lt;&gt;"",KX7&gt;=KY$48,KX7&lt;&gt;""),AND(LT7&gt;=MG$44,LT7&lt;&gt;"",LV7&gt;=MG$48,LV7&lt;&gt;""),AND(LW7&gt;=MG$44,LW7&lt;&gt;"",LY7&gt;=MG$48,LY7&lt;&gt;""),AND(MA7&gt;=MG$44,MA7&lt;&gt;"",MC7&gt;=MG$48,MC7&lt;&gt;""),AND(MD7&gt;=MG$44,MD7&lt;&gt;"",MF7&gt;=MG$48,MF7&lt;&gt;""),AND(NB7&gt;=NO$44,NB7&lt;&gt;"",ND7&gt;=NO$48,ND7&lt;&gt;""),AND(NE7&gt;=NO$44,NE7&lt;&gt;"",NG7&gt;=NO$48,NG7&lt;&gt;""),AND(NI7&gt;=NO$44,NI7&lt;&gt;"",NK7&gt;=NO$48,NK7&lt;&gt;""),AND(NL7&gt;=NO$44,NL7&lt;&gt;"",NN7&gt;=NO$48,NN7&lt;&gt;""),AND(OJ7&gt;=OW$44,OJ7&lt;&gt;"",OL7&gt;=OW$48,OL7&lt;&gt;""),AND(OM7&gt;=OW$44,OM7&lt;&gt;"",OO7&gt;=OW$48,OO7&lt;&gt;""),AND(OQ7&gt;=OW$44,OQ7&lt;&gt;"",OS7&gt;=OW$48,OS7&lt;&gt;""),AND(OT7&gt;=OW$44,OT7&lt;&gt;"",OV7&gt;=OW$48,OV7&lt;&gt;""),AND(PR7&gt;=QE$44,PR7&lt;&gt;"",PT7&gt;=QE$48,PT7&lt;&gt;""),AND(PU7&gt;=QE$44,PU7&lt;&gt;"",PW7&gt;=QE$48,PW7&lt;&gt;""),AND(PY7&gt;=QE$44,PY7&lt;&gt;"",QA7&gt;=QE$48,QA7&lt;&gt;""),AND(QB7&gt;=QE$44,QB7&lt;&gt;"",QD7&gt;=QE$48,QD7&lt;&gt;""),AND(QZ7&gt;=RM$44,QZ7&lt;&gt;"",RB7&gt;=RM$48,RB7&lt;&gt;""),AND(RC7&gt;=RM$44,RC7&lt;&gt;"",RE7&gt;=RM$48,RE7&lt;&gt;""),AND(RG7&gt;=RM$44,RG7&lt;&gt;"",RI7&gt;=RM$48,RI7&lt;&gt;""),AND(RJ7&gt;=RM$44,RJ7&lt;&gt;"",RL7&gt;=RM$48,RL7&lt;&gt;""),AND(SH7&gt;=SU$44,SH7&lt;&gt;"",SJ7&gt;=SU$48,SJ7&lt;&gt;""),AND(SK7&gt;=SU$44,SK7&lt;&gt;"",SM7&gt;=SU$48,SM7&lt;&gt;""),AND(SO7&gt;=SU$44,SO7&lt;&gt;"",SQ7&gt;=SU$48,SQ7&lt;&gt;""),AND(SR7&gt;=SU$44,SR7&lt;&gt;"",ST7&gt;=SU$48,ST7&lt;&gt;"")),"P","")</f>
        <v/>
      </c>
      <c r="L7" s="8">
        <f>IF(COUNT(AQ7,AT7,BR7,BU7,CS7,CV7)&gt;0,LARGE((AQ7,AT7,BR7,BU7,CS7,CV7),1),0)</f>
        <v>53.759999999999991</v>
      </c>
      <c r="M7" s="8" t="str">
        <f>IF(L7="","",IF(OR(L7=CS7,L7=CV7),$CA$1,IF(OR(L7=BR7,L7=BU7),$AZ$1,IF(OR(L7=AQ7,L7=AT7),$Y$1,""))))</f>
        <v>2023 3rd Domestic Trial</v>
      </c>
      <c r="N7" s="8">
        <f>IF(COUNT(AQ7,AT7,BR7,BU7,CS7,CV7)&gt;1,LARGE((AQ7,AT7,BR7,BU7,CS7,CV7),2),0)</f>
        <v>53.56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54.58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15.000000000000002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2023 3rd Domestic Trial</v>
      </c>
      <c r="T7" s="8">
        <f>IF(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&gt;0,MAX(IF(AO7&gt;=$AY$43,AP7,0),IF(AR7&gt;=$AY$43,AS7,0),IF(AV7&gt;=$AY$43,AW7,0),IF(BP7&gt;=$BZ$43,BQ7,0),IF(BS7&gt;=$BZ$43,BT7,0),IF(BW7&gt;=$BZ$43,BX7,0),IF(CQ7&gt;=$DA$43,CR7,0),IF(CT7&gt;=$DA$43,CU7,0),IF(CX7&gt;=$DA$43,CY7,0),IF(DX7&gt;=$EK$43,DY7,0),IF(EA7&gt;=$EK$43,EB7,0),IF(EE7&gt;=$EK$43,EF7,0),IF(EH7&gt;=$EK$43,EI7,0),IF(FF7&gt;=$FS$43,FG7,0),IF(FI7&gt;=$FS$43,FJ7,0),IF(FM7&gt;=$FS$43,FN7,0),IF(FP7&gt;=$FS$43,FQ7,0),IF(GN7&gt;=$HA$43,GO7,0),IF(GQ7&gt;=$HA$43,GR7,0),IF(GU7&gt;=$HA$43,GV7,0),IF(GX7&gt;=$HA$43,GY7,0),IF(HV7&gt;=$II$43,HW7,0),IF(HY7&gt;=$II$43,HZ7,0),IF(IC7&gt;=$II$43,ID7,0),IF(IF7&gt;=$II$43,IG7,0),IF(JD7&gt;=$JQ$43,JE7,0),IF(JG7&gt;=$JQ$43,JH7,0),IF(JK7&gt;=$JQ$43,JL7,0),IF(JN7&gt;=$JQ$43,JO7,0),IF(KL7&gt;=$KY$43,KM7,0),IF(KO7&gt;=$KY$43,KP7,0),IF(KS7&gt;=$KY$43,KT7,0),IF(KV7&gt;=$KY$43,KW7,0),IF(LT7&gt;=$MG$43,LU7,0),IF(LW7&gt;=$MG$43,LX7,0),IF(MA7&gt;=$MG$43,MB7,0),IF(MD7&gt;=$MG$43,ME7,0),IF(NB7&gt;=$NO$43,NC7,0),IF(NE7&gt;=$NO$43,NF7,0),IF(NI7&gt;=$NO$43,NJ7,0),IF(NL7&gt;=$NO$43,NM7,0),IF(OJ7&gt;=$OW$43,OK7,0),IF(OM7&gt;=$OW$43,ON7,0),IF(OQ7&gt;=$OW$43,OR7,0),IF(OT7&gt;=$OW$43,OU7,0),IF(PR7&gt;=$QE$43,PS7,0),IF(PU7&gt;=$QE$43,PV7,0),IF(PY7&gt;=$QE$43,PZ7,0),IF(QB7&gt;=$QE$43,QC7,0),IF(QZ7&gt;=$RM$43,RA7,0),IF(RC7&gt;=$RM$43,RD7,0),IF(RG7&gt;=$RM$43,RH7,0),IF(RJ7&gt;=$RM$43,RK7,0),IF(SH7&gt;=$SU$43,SI7,0),IF(SK7&gt;=$SU$43,SL7,0),IF(SO7&gt;=$SU$43,SP7,0),IF(SR7&gt;=$SU$43,SS7,0)),0)</f>
        <v>15.66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2024 Nationals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15.4</v>
      </c>
      <c r="Z7" s="22">
        <v>9</v>
      </c>
      <c r="AA7" s="22">
        <v>13.7</v>
      </c>
      <c r="AB7" s="22">
        <v>15.66</v>
      </c>
      <c r="AC7" s="22">
        <v>0</v>
      </c>
      <c r="AD7" s="22"/>
      <c r="AE7" s="22"/>
      <c r="AF7" s="22"/>
      <c r="AG7" s="22"/>
      <c r="AH7" s="22"/>
      <c r="AI7" s="22">
        <v>14.4</v>
      </c>
      <c r="AJ7" s="22">
        <v>9.1</v>
      </c>
      <c r="AK7" s="22">
        <v>15.000000000000002</v>
      </c>
      <c r="AL7" s="22">
        <v>15.43</v>
      </c>
      <c r="AM7" s="22">
        <v>0</v>
      </c>
      <c r="AN7" s="27"/>
      <c r="AO7" s="38">
        <f>IF(AA7&gt;0,AA7,"")</f>
        <v>13.7</v>
      </c>
      <c r="AP7" s="38">
        <f>IF(AB7&gt;0,AB7,"")</f>
        <v>15.66</v>
      </c>
      <c r="AQ7" s="40">
        <f>IF(SUM(Y7:AB7)-AC7&gt;0,SUM(Y7:AB7)-AC7,"")</f>
        <v>53.759999999999991</v>
      </c>
      <c r="AR7" s="40" t="str">
        <f>IF(AF7&gt;0,AF7,"")</f>
        <v/>
      </c>
      <c r="AS7" s="40" t="str">
        <f>IF(AG7&gt;0,AG7,"")</f>
        <v/>
      </c>
      <c r="AT7" s="40" t="str">
        <f>IF(SUM(AD7:AG7)-AH7&gt;0,SUM(AD7:AG7)-AH7,"")</f>
        <v/>
      </c>
      <c r="AU7" s="40">
        <f>IF(AQ7="","",MAX(AQ7,AT7))</f>
        <v>53.759999999999991</v>
      </c>
      <c r="AV7" s="40">
        <f>IF(AK7&gt;0,AK7,"")</f>
        <v>15.000000000000002</v>
      </c>
      <c r="AW7" s="40">
        <f>IF(AL7&gt;0,AL7,"")</f>
        <v>15.43</v>
      </c>
      <c r="AX7" s="40">
        <f>IF(SUM(AI7:AL7)-AM7&gt;0,SUM(AI7:AL7)-AM7,"")</f>
        <v>53.93</v>
      </c>
      <c r="AY7" s="40">
        <f>IF(SUM(AU7,AX7)&gt;0,SUM(AU7,AX7),"")</f>
        <v>107.69</v>
      </c>
      <c r="AZ7" s="26">
        <v>15.3</v>
      </c>
      <c r="BA7" s="26">
        <v>9.1</v>
      </c>
      <c r="BB7" s="26">
        <v>13.4</v>
      </c>
      <c r="BC7" s="26">
        <v>15.04</v>
      </c>
      <c r="BD7" s="26">
        <v>0.1</v>
      </c>
      <c r="BE7" s="26">
        <v>15.1</v>
      </c>
      <c r="BF7" s="26">
        <v>9</v>
      </c>
      <c r="BG7" s="26">
        <v>14</v>
      </c>
      <c r="BH7" s="26">
        <v>15.4</v>
      </c>
      <c r="BI7" s="26">
        <v>0</v>
      </c>
      <c r="BJ7" s="26">
        <v>11.1</v>
      </c>
      <c r="BK7" s="26">
        <v>6.3</v>
      </c>
      <c r="BL7" s="26">
        <v>10.3</v>
      </c>
      <c r="BM7" s="26">
        <v>10.92</v>
      </c>
      <c r="BN7" s="26">
        <v>0</v>
      </c>
      <c r="BO7" s="28"/>
      <c r="BP7" s="39">
        <f>IF(BB7&gt;0,BB7,"")</f>
        <v>13.4</v>
      </c>
      <c r="BQ7" s="39">
        <f>IF(BC7&gt;0,BC7,"")</f>
        <v>15.04</v>
      </c>
      <c r="BR7" s="11">
        <f>IF(SUM(AZ7:BC7)-BD7&gt;0,SUM(AZ7:BC7)-BD7,"")</f>
        <v>52.739999999999995</v>
      </c>
      <c r="BS7" s="11">
        <f>IF(BG7&gt;0,BG7,"")</f>
        <v>14</v>
      </c>
      <c r="BT7" s="11">
        <f>IF(BH7&gt;0,BH7,"")</f>
        <v>15.4</v>
      </c>
      <c r="BU7" s="11">
        <f>IF(SUM(BE7:BH7)-BI7&gt;0,SUM(BE7:BH7)-BI7,"")</f>
        <v>53.5</v>
      </c>
      <c r="BV7" s="11">
        <f>IF(BR7="","",MAX(BR7,BU7))</f>
        <v>53.5</v>
      </c>
      <c r="BW7" s="11">
        <f>IF(BL7&gt;0,BL7,"")</f>
        <v>10.3</v>
      </c>
      <c r="BX7" s="11">
        <f>IF(BM7&gt;0,BM7,"")</f>
        <v>10.92</v>
      </c>
      <c r="BY7" s="11">
        <f>IF(SUM(BJ7:BM7)-BN7&gt;0,SUM(BJ7:BM7)-BN7,"")</f>
        <v>38.619999999999997</v>
      </c>
      <c r="BZ7" s="11">
        <f>IF(SUM(BV7,BY7)&gt;0,SUM(BV7,BY7),"")</f>
        <v>92.12</v>
      </c>
      <c r="CA7" s="22">
        <v>15.5</v>
      </c>
      <c r="CB7" s="22">
        <v>9.3000000000000007</v>
      </c>
      <c r="CC7" s="22">
        <v>13.3</v>
      </c>
      <c r="CD7" s="22">
        <v>15.66</v>
      </c>
      <c r="CE7" s="22">
        <v>0.2</v>
      </c>
      <c r="CF7" s="22">
        <v>4.0999999999999996</v>
      </c>
      <c r="CG7" s="22">
        <v>2.7</v>
      </c>
      <c r="CH7" s="22">
        <v>4.7</v>
      </c>
      <c r="CI7" s="22">
        <v>4.71</v>
      </c>
      <c r="CJ7" s="22">
        <v>0</v>
      </c>
      <c r="CK7" s="22">
        <v>16.5</v>
      </c>
      <c r="CL7" s="22">
        <v>9</v>
      </c>
      <c r="CM7" s="22">
        <v>13.4</v>
      </c>
      <c r="CN7" s="22">
        <v>15.78</v>
      </c>
      <c r="CO7" s="22">
        <v>0.1</v>
      </c>
      <c r="CP7" s="27"/>
      <c r="CQ7" s="38">
        <f>IF(CC7&gt;0,CC7,"")</f>
        <v>13.3</v>
      </c>
      <c r="CR7" s="38">
        <f>IF(CD7&gt;0,CD7,"")</f>
        <v>15.66</v>
      </c>
      <c r="CS7" s="40">
        <f>IF(SUM(CA7:CD7)-CE7&gt;0,SUM(CA7:CD7)-CE7,"")</f>
        <v>53.56</v>
      </c>
      <c r="CT7" s="40">
        <f>IF(CH7&gt;0,CH7,"")</f>
        <v>4.7</v>
      </c>
      <c r="CU7" s="40">
        <f>IF(CI7&gt;0,CI7,"")</f>
        <v>4.71</v>
      </c>
      <c r="CV7" s="40">
        <f>IF(SUM(CF7:CI7)-CJ7&gt;0,SUM(CF7:CI7)-CJ7,"")</f>
        <v>16.21</v>
      </c>
      <c r="CW7" s="40">
        <f>IF(CS7="","",MAX(CS7,CV7))</f>
        <v>53.56</v>
      </c>
      <c r="CX7" s="40">
        <f>IF(CM7&gt;0,CM7,"")</f>
        <v>13.4</v>
      </c>
      <c r="CY7" s="40">
        <f>IF(CN7&gt;0,CN7,"")</f>
        <v>15.78</v>
      </c>
      <c r="CZ7" s="40">
        <f>IF(SUM(CK7:CN7)-CO7&gt;0,SUM(CK7:CN7)-CO7,"")</f>
        <v>54.58</v>
      </c>
      <c r="DA7" s="40">
        <f>IF(SUM(CW7,CZ7)&gt;0,SUM(CW7,CZ7),"")</f>
        <v>108.14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 t="str">
        <f>IF(EN7&gt;0,EN7,"")</f>
        <v/>
      </c>
      <c r="FG7" s="11" t="str">
        <f>IF(EO7&gt;0,EO7,"")</f>
        <v/>
      </c>
      <c r="FH7" s="11" t="str">
        <f>IF(SUM(EL7:EO7)-EP7&gt;0,SUM(EL7:EO7)-EP7,"")</f>
        <v/>
      </c>
      <c r="FI7" s="11" t="str">
        <f>IF(ES7&gt;0,ES7,"")</f>
        <v/>
      </c>
      <c r="FJ7" s="11" t="str">
        <f>IF(ET7&gt;0,ET7,"")</f>
        <v/>
      </c>
      <c r="FK7" s="11" t="str">
        <f>IF(SUM(EQ7:ET7)-EU7&gt;0,SUM(EQ7:ET7)-EU7,"")</f>
        <v/>
      </c>
      <c r="FL7" s="11" t="str">
        <f>IF(MAX(FH7,FK7)&gt;0,MAX(FH7,FK7),"")</f>
        <v/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 t="str">
        <f>IF(SUM(FL7,FO7,FR7)&gt;0,SUM(FL7,FO7,FR7),"")</f>
        <v/>
      </c>
      <c r="FT7" s="17">
        <v>6</v>
      </c>
      <c r="FU7" s="17">
        <v>3.8</v>
      </c>
      <c r="FV7" s="17">
        <v>5.2</v>
      </c>
      <c r="FW7" s="17">
        <v>6.4</v>
      </c>
      <c r="FX7" s="17">
        <v>0</v>
      </c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>
        <f>IF(FV7&gt;0,FV7,"")</f>
        <v>5.2</v>
      </c>
      <c r="GO7" s="40">
        <f>IF(FW7&gt;0,FW7,"")</f>
        <v>6.4</v>
      </c>
      <c r="GP7" s="40">
        <f>IF(SUM(FT7:FW7)-FX7&gt;0,SUM(FT7:FW7)-FX7,"")</f>
        <v>21.4</v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>
        <f>IF(MAX(GP7,GS7)&gt;0,MAX(GP7,GS7),"")</f>
        <v>21.4</v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>
        <f>IF(SUM(GT7,GW7,GZ7)&gt;0,SUM(GT7,GW7,GZ7),"")</f>
        <v>21.4</v>
      </c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 t="str">
        <f>IF(HD7&gt;0,HD7,"")</f>
        <v/>
      </c>
      <c r="HW7" s="11" t="str">
        <f>IF(HE7&gt;0,HE7,"")</f>
        <v/>
      </c>
      <c r="HX7" s="11" t="str">
        <f>IF(SUM(HB7:HE7)-HF7&gt;0,SUM(HB7:HE7)-HF7,"")</f>
        <v/>
      </c>
      <c r="HY7" s="11" t="str">
        <f>IF(HI7&gt;0,HI7,"")</f>
        <v/>
      </c>
      <c r="HZ7" s="11" t="str">
        <f>IF(HJ7&gt;0,HJ7,"")</f>
        <v/>
      </c>
      <c r="IA7" s="11" t="str">
        <f>IF(SUM(HG7:HJ7)-HK7&gt;0,SUM(HG7:HJ7)-HK7,"")</f>
        <v/>
      </c>
      <c r="IB7" s="11" t="str">
        <f>IF(MAX(HX7,IA7)&gt;0,MAX(HX7,IA7),"")</f>
        <v/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 t="str">
        <f>IF(SUM(IB7,IE7,IH7)&gt;0,SUM(IB7,IE7,IH7),"")</f>
        <v/>
      </c>
      <c r="IJ7" s="17">
        <v>1.6</v>
      </c>
      <c r="IK7" s="17">
        <v>0.9</v>
      </c>
      <c r="IL7" s="17">
        <v>2</v>
      </c>
      <c r="IM7" s="17">
        <v>1.75</v>
      </c>
      <c r="IN7" s="17">
        <v>0</v>
      </c>
      <c r="IO7" s="17">
        <v>7.6</v>
      </c>
      <c r="IP7" s="17">
        <v>4.5</v>
      </c>
      <c r="IQ7" s="17">
        <v>7</v>
      </c>
      <c r="IR7" s="17">
        <v>8.17</v>
      </c>
      <c r="IS7" s="17">
        <v>0</v>
      </c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>
        <f>IF(IL7&gt;0,IL7,"")</f>
        <v>2</v>
      </c>
      <c r="JE7" s="40">
        <f>IF(IM7&gt;0,IM7,"")</f>
        <v>1.75</v>
      </c>
      <c r="JF7" s="40">
        <f>IF(SUM(IJ7:IM7)-IN7&gt;0,SUM(IJ7:IM7)-IN7,"")</f>
        <v>6.25</v>
      </c>
      <c r="JG7" s="40">
        <f>IF(IQ7&gt;0,IQ7,"")</f>
        <v>7</v>
      </c>
      <c r="JH7" s="40">
        <f>IF(IR7&gt;0,IR7,"")</f>
        <v>8.17</v>
      </c>
      <c r="JI7" s="40">
        <f>IF(SUM(IO7:IR7)-IS7&gt;0,SUM(IO7:IR7)-IS7,"")</f>
        <v>27.270000000000003</v>
      </c>
      <c r="JJ7" s="40">
        <f>IF(MAX(JF7,JI7)&gt;0,MAX(JF7,JI7),"")</f>
        <v>27.270000000000003</v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>
        <f>IF(SUM(JJ7,JM7,JP7)&gt;0,SUM(JJ7,JM7,JP7),"")</f>
        <v>27.270000000000003</v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15.4</v>
      </c>
      <c r="SW7" s="22">
        <f>IF($CP7="P",CB7,(CB7+BA7)/2)</f>
        <v>9.1999999999999993</v>
      </c>
      <c r="SX7" s="22">
        <f>IF($CP7="P",CC7,(CC7+BB7)/2)</f>
        <v>13.350000000000001</v>
      </c>
      <c r="SY7" s="22">
        <f>IF($CP7="P",CD7,(CD7+BC7)/2)</f>
        <v>15.35</v>
      </c>
      <c r="SZ7" s="22">
        <f>IF($CP7="P",CE7,(CE7+BD7)/2)</f>
        <v>0.15000000000000002</v>
      </c>
      <c r="TA7" s="22">
        <f>IF($CP7="P",CF7,(CF7+BE7)/2)</f>
        <v>9.6</v>
      </c>
      <c r="TB7" s="22">
        <f>IF($CP7="P",CG7,(CG7+BF7)/2)</f>
        <v>5.85</v>
      </c>
      <c r="TC7" s="22">
        <f>IF($CP7="P",CH7,(CH7+BG7)/2)</f>
        <v>9.35</v>
      </c>
      <c r="TD7" s="22">
        <f>IF($CP7="P",CI7,(CI7+BH7)/2)</f>
        <v>10.055</v>
      </c>
      <c r="TE7" s="22">
        <f>IF($CP7="P",CJ7,(CJ7+BI7)/2)</f>
        <v>0</v>
      </c>
      <c r="TF7" s="22">
        <f>IF($CP7="P",CK7,(CK7+BJ7)/2)</f>
        <v>13.8</v>
      </c>
      <c r="TG7" s="22">
        <f>IF($CP7="P",CL7,(CL7+BK7)/2)</f>
        <v>7.65</v>
      </c>
      <c r="TH7" s="22">
        <f>IF($CP7="P",CM7,(CM7+BL7)/2)</f>
        <v>11.850000000000001</v>
      </c>
      <c r="TI7" s="22">
        <f>IF($CP7="P",CN7,(CN7+BM7)/2)</f>
        <v>13.35</v>
      </c>
      <c r="TJ7" s="22">
        <f>IF($CP7="P",CO7,(CO7+BN7)/2)</f>
        <v>0.05</v>
      </c>
      <c r="TK7" s="27" t="s">
        <v>46</v>
      </c>
      <c r="TL7" s="40">
        <f>IF(SX7&gt;0,SX7,"")</f>
        <v>13.350000000000001</v>
      </c>
      <c r="TM7" s="40">
        <f>IF(SY7&gt;0,SY7,"")</f>
        <v>15.35</v>
      </c>
      <c r="TN7" s="40">
        <f>IF(SUM(SV7:SY7)-SZ7&gt;0,SUM(SV7:SY7)-SZ7,"")</f>
        <v>53.150000000000006</v>
      </c>
      <c r="TO7" s="40">
        <f>IF(TC7&gt;0,TC7,"")</f>
        <v>9.35</v>
      </c>
      <c r="TP7" s="40">
        <f>IF(TD7&gt;0,TD7,"")</f>
        <v>10.055</v>
      </c>
      <c r="TQ7" s="40">
        <f>IF(SUM(TA7:TD7)-TE7&gt;0,SUM(TA7:TD7)-TE7,"")</f>
        <v>34.854999999999997</v>
      </c>
      <c r="TR7" s="40">
        <f>IF(MAX(TN7,TQ7)&gt;0,MAX(TN7,TQ7),"")</f>
        <v>53.150000000000006</v>
      </c>
      <c r="TS7" s="40">
        <f>IF(TH7&gt;0,TH7,"")</f>
        <v>11.850000000000001</v>
      </c>
      <c r="TT7" s="40">
        <f>IF(TI7&gt;0,TI7,"")</f>
        <v>13.35</v>
      </c>
      <c r="TU7" s="40">
        <f>IF(SUM(TF7:TI7)-TJ7&gt;0,SUM(TF7:TI7)-TJ7,"")</f>
        <v>46.600000000000009</v>
      </c>
      <c r="TV7" s="40">
        <f>IF(SUM(TR7,TU7)&gt;0,SUM(TR7,TU7),"")</f>
        <v>99.750000000000014</v>
      </c>
    </row>
    <row r="8" spans="1:542" x14ac:dyDescent="0.2">
      <c r="A8" s="4" cm="1">
        <f t="array" ref="A8">IF(AND(J8&lt;&gt;"",J8&lt;&gt;"No DD"),SUMPRODUCT((J$4:J$41&lt;&gt;"")*(J$4:J$41&lt;&gt;"No DD")*(F$4:F$41&gt;F8))+1,IF(J8="No DD",SUMPRODUCT((J$4:J$41="No DD")*(F$4:F$41&gt;F8))+1+SUMPRODUCT((J$4:J$41&lt;&gt;"")*(J$4:J$41&lt;&gt;"No DD")),""))</f>
        <v>5</v>
      </c>
      <c r="B8" s="4" cm="1">
        <f t="array" ref="B8">IF(AND(J8&lt;&gt;"",J8&lt;&gt;"No DD",G8=""),SUMPRODUCT((J$4:J$41&lt;&gt;"")*(J$4:J$41&lt;&gt;"No DD")*(G$4:G$41="")*(F$4:F$41&gt;F8))+1,IF(J8="No DD",SUMPRODUCT((J$4:J$41="No DD")*(F$4:F$41&gt;F8)*(G$4:G$41=""))+1+SUMPRODUCT((J$4:J$41&lt;&gt;"")*(G$4:G$41="")*(J$4:J$41&lt;&gt;"No DD")),""))</f>
        <v>2</v>
      </c>
      <c r="C8" s="5" t="s">
        <v>101</v>
      </c>
      <c r="D8" s="4" t="s">
        <v>100</v>
      </c>
      <c r="E8" s="4">
        <v>2004</v>
      </c>
      <c r="F8" s="9">
        <f>SUM(L8:V8)+SUM(L8:T8)*0.0000001+SUM(L8)*0.0000000000001</f>
        <v>192.03001920300539</v>
      </c>
      <c r="G8" s="66"/>
      <c r="H8" s="3" t="str">
        <f>IF(OR(AND(AO8&gt;=AY$43,AO8&lt;&gt;"",AQ8&gt;=AY$47,AQ8&lt;&gt;"",AN8=""),AND(AR8&gt;=AY$43,AR8&lt;&gt;"",AT8&gt;=AY$47,AT8&lt;&gt;"",AN8=""),AND(AV8&gt;=AY$43,AV8&lt;&gt;"",AX8&gt;=AY$47,AX8&lt;&gt;"",AN8=""),AND(BP8&gt;=BZ$43,BP8&lt;&gt;"",BR8&gt;=BZ$47,BR8&lt;&gt;"",BO8=""),AND(BS8&gt;=BZ$43,BS8&lt;&gt;"",BU8&gt;=BZ$47,BU8&lt;&gt;"",BO8=""),AND(BW8&gt;=BZ$43,BW8&lt;&gt;"",BY8&gt;=BZ$47,BY8&lt;&gt;"",BO8=""),AND(CQ8&gt;=DA$43,CQ8&lt;&gt;"",CS8&gt;=DA$47,CS8&lt;&gt;"",CP8=""),AND(CT8&gt;=DA$43,CT8&lt;&gt;"",CV8&gt;=DA$47,CV8&lt;&gt;"",CP8=""),AND(CX8&gt;=DA$43,CX8&lt;&gt;"",CZ8&gt;=DA$47,CZ8&lt;&gt;"",CP8=""),AND(DX8&gt;=EK$43,DX8&lt;&gt;"",DZ8&gt;=EK$47,DZ8&lt;&gt;""),AND(EA8&gt;=EK$43,EA8&lt;&gt;"",EC8&gt;=EK$47,EC8&lt;&gt;""),AND(EE8&gt;=EK$43,EE8&lt;&gt;"",EG8&gt;=EK$47,EG8&lt;&gt;""),AND(EH8&gt;=EK$43,EH8&lt;&gt;"",EJ8&gt;=EK$47,EJ8&lt;&gt;""),AND(FF8&gt;=FS$43,FF8&lt;&gt;"",FH8&gt;=FS$47,FH8&lt;&gt;""),AND(FI8&gt;=FS$43,FI8&lt;&gt;"",FK8&gt;=FS$47,FK8&lt;&gt;""),AND(FM8&gt;=FS$43,FM8&lt;&gt;"",FO8&gt;=FS$47,FO8&lt;&gt;""),AND(FP8&gt;=FS$43,FP8&lt;&gt;"",FR8&gt;=FS$47,FR8&lt;&gt;""),AND(GN8&gt;=HA$43,GN8&lt;&gt;"",GP8&gt;=HA$47,GP8&lt;&gt;""),AND(GQ8&gt;=HA$43,GQ8&lt;&gt;"",GS8&gt;=HA$47,GS8&lt;&gt;""),AND(GU8&gt;=HA$43,GU8&lt;&gt;"",GW8&gt;=HA$47,GW8&lt;&gt;""),AND(GX8&gt;=HA$43,GX8&lt;&gt;"",GZ8&gt;=HA$47,GZ8&lt;&gt;""),AND(HV8&gt;=II$43,HV8&lt;&gt;"",HX8&gt;=II$47,HX8&lt;&gt;""),AND(HY8&gt;=II$43,HY8&lt;&gt;"",IA8&gt;=II$47,IA8&lt;&gt;""),AND(IC8&gt;=II$43,IC8&lt;&gt;"",IE8&gt;=II$47,IE8&lt;&gt;""),AND(IF8&gt;=II$43,IF8&lt;&gt;"",IH8&gt;=II$47,IH8&lt;&gt;""),AND(JD8&gt;=JQ$43,JD8&lt;&gt;"",JF8&gt;=JQ$47,JF8&lt;&gt;""),AND(JG8&gt;=JQ$43,JG8&lt;&gt;"",JI8&gt;=JQ$47,JI8&lt;&gt;""),AND(JK8&gt;=JQ$43,JK8&lt;&gt;"",JM8&gt;=JQ$47,JM8&lt;&gt;""),AND(JN8&gt;=JQ$43,JN8&lt;&gt;"",JP8&gt;=JQ$47,JP8&lt;&gt;""),AND(KL8&gt;=KY$43,KL8&lt;&gt;"",KN8&gt;=KY$47,KN8&lt;&gt;""),AND(KO8&gt;=KY$43,KO8&lt;&gt;"",KQ8&gt;=KY$47,KQ8&lt;&gt;""),AND(KS8&gt;=KY$43,KS8&lt;&gt;"",KU8&gt;=KY$47,KU8&lt;&gt;""),AND(KV8&gt;=KY$43,KV8&lt;&gt;"",KX8&gt;=KY$47,KX8&lt;&gt;""),AND(LT8&gt;=MG$43,LT8&lt;&gt;"",LV8&gt;=MG$47,LV8&lt;&gt;""),AND(LW8&gt;=MG$43,LW8&lt;&gt;"",LY8&gt;=MG$47,LY8&lt;&gt;""),AND(MA8&gt;=MG$43,MA8&lt;&gt;"",MC8&gt;=MG$47,MC8&lt;&gt;""),AND(MD8&gt;=MG$43,MD8&lt;&gt;"",MF8&gt;=MG$47,MF8&lt;&gt;""),AND(NB8&gt;=NO$43,NB8&lt;&gt;"",ND8&gt;=NO$47,ND8&lt;&gt;""),AND(NE8&gt;=NO$43,NE8&lt;&gt;"",NG8&gt;=NO$47,NG8&lt;&gt;""),AND(NI8&gt;=NO$43,NI8&lt;&gt;"",NK8&gt;=NO$47,NK8&lt;&gt;""),AND(NL8&gt;=NO$43,NL8&lt;&gt;"",NN8&gt;=NO$47,NN8&lt;&gt;""),AND(OJ8&gt;=OW$43,OJ8&lt;&gt;"",OL8&gt;=OW$47,OL8&lt;&gt;""),AND(OM8&gt;=OW$43,OM8&lt;&gt;"",OO8&gt;=OW$47,OO8&lt;&gt;""),AND(OQ8&gt;=OW$43,OQ8&lt;&gt;"",OS8&gt;=OW$47,OS8&lt;&gt;""),AND(OT8&gt;=OW$43,OT8&lt;&gt;"",OV8&gt;=OW$47,OV8&lt;&gt;""),AND(PR8&gt;=QE$43,PR8&lt;&gt;"",PT8&gt;=QE$47,PT8&lt;&gt;""),AND(PU8&gt;=QE$43,PU8&lt;&gt;"",PW8&gt;=QE$47,PW8&lt;&gt;""),AND(PY8&gt;=QE$43,PY8&lt;&gt;"",QA8&gt;=QE$47,QA8&lt;&gt;""),AND(QB8&gt;=QE$43,QB8&lt;&gt;"",QD8&gt;=QE$47,QD8&lt;&gt;""),AND(QZ8&gt;=RM$43,QZ8&lt;&gt;"",RB8&gt;=RM$47,RB8&lt;&gt;""),AND(RC8&gt;=RM$43,RC8&lt;&gt;"",RE8&gt;=RM$47,RE8&lt;&gt;""),AND(RG8&gt;=RM$43,RG8&lt;&gt;"",RI8&gt;=RM$47,RI8&lt;&gt;""),AND(RJ8&gt;=RM$43,RJ8&lt;&gt;"",RL8&gt;=RM$47,RL8&lt;&gt;""),AND(SH8&gt;=SU$43,SH8&lt;&gt;"",SJ8&gt;=SU$47,SJ8&lt;&gt;""),AND(SK8&gt;=SU$43,SK8&lt;&gt;"",SM8&gt;=SU$47,SM8&lt;&gt;""),AND(SO8&gt;=SU$43,SO8&lt;&gt;"",SQ8&gt;=SU$47,SQ8&lt;&gt;""),AND(SR8&gt;=SU$43,SR8&lt;&gt;"",ST8&gt;=SU$47,ST8&lt;&gt;"")),"P","")</f>
        <v>P</v>
      </c>
      <c r="I8" s="3" t="str">
        <f>IF(OR(AND(AQ8&gt;=AY$47,AQ8&lt;&gt;"",AN8=""),AND(AT8&gt;=AY$47,AT8&lt;&gt;"",AN8=""),AND(AX8&gt;=AY$47,AX8&lt;&gt;"",AN8=""),AND(BR8&gt;=BZ$47,BR8&lt;&gt;"",BO8=""),AND(BU8&gt;=BZ$47,BU8&lt;&gt;"",BO8=""),AND(BY8&gt;=BZ$47,BY8&lt;&gt;"",BO8=""),AND(CS8&gt;=DA$47,CS8&lt;&gt;"",CP8=""),AND(CV8&gt;=DA$47,CV8&lt;&gt;"",CP8=""),AND(CZ8&gt;=DA$47,CZ8&lt;&gt;"",CP8=""),AND(DZ8&gt;=EK$47,DZ8&lt;&gt;""),AND(EC8&gt;=EK$47,EC8&lt;&gt;""),AND(EG8&gt;=EK$47,EG8&lt;&gt;""),AND(EJ8&gt;=EK$47,EJ8&lt;&gt;""),AND(FH8&gt;=FS$47,FH8&lt;&gt;""),AND(FK8&gt;=FS$47,FK8&lt;&gt;""),AND(FO8&gt;=FS$47,FO8&lt;&gt;""),AND(FR8&gt;=FS$47,FR8&lt;&gt;""),AND(GP8&gt;=HA$47,GP8&lt;&gt;""),AND(GS8&gt;=HA$47,GS8&lt;&gt;""),AND(GW8&gt;=HA$47,GW8&lt;&gt;""),AND(GZ8&gt;=HA$47,GZ8&lt;&gt;""),AND(HX8&gt;=II$47,HX8&lt;&gt;""),AND(IA8&gt;=II$47,IA8&lt;&gt;""),AND(IE8&gt;=II$47,IE8&lt;&gt;""),AND(IH8&gt;=II$47,IH8&lt;&gt;""),AND(JF8&gt;=JQ$47,JF8&lt;&gt;""),AND(JI8&gt;=JQ$47,JI8&lt;&gt;""),AND(JM8&gt;=JQ$47,JM8&lt;&gt;""),AND(JP8&gt;=JQ$47,JP8&lt;&gt;""),AND(KN8&gt;=KY$47,KN8&lt;&gt;""),AND(KQ8&gt;=KY$47,KQ8&lt;&gt;""),AND(KU8&gt;=KY$47,KU8&lt;&gt;""),AND(KX8&gt;=KY$47,KX8&lt;&gt;""),AND(LV8&gt;=MG$47,LV8&lt;&gt;""),AND(LY8&gt;=MG$47,LY8&lt;&gt;""),AND(MC8&gt;=MG$47,MC8&lt;&gt;""),AND(MF8&gt;=MG$47,MF8&lt;&gt;""),AND(ND8&gt;=NO$47,ND8&lt;&gt;""),AND(NG8&gt;=NO$47,NG8&lt;&gt;""),AND(NK8&gt;=NO$47,NK8&lt;&gt;""),AND(NN8&gt;=NO$47,NN8&lt;&gt;""),AND(OL8&gt;=OW$47,OL8&lt;&gt;""),AND(OO8&gt;=OW$47,OO8&lt;&gt;""),AND(OS8&gt;=OW$47,OS8&lt;&gt;""),AND(OV8&gt;=OW$47,OV8&lt;&gt;""),AND(PT8&gt;=QE$47,PT8&lt;&gt;""),AND(PW8&gt;=QE$47,PW8&lt;&gt;""),AND(QA8&gt;=QE$47,QA8&lt;&gt;""),AND(QD8&gt;=QE$47,QD8&lt;&gt;""),AND(RB8&gt;=RM$47,RB8&lt;&gt;""),AND(RE8&gt;=RM$47,RE8&lt;&gt;""),AND(RI8&gt;=RM$47,RI8&lt;&gt;""),AND(RL8&gt;=RM$47,RL8&lt;&gt;""),AND(SJ8&gt;=SU$47,SJ8&lt;&gt;""),AND(SM8&gt;=SU$47,SM8&lt;&gt;""),AND(SQ8&gt;=SU$47,SQ8&lt;&gt;""),AND(ST8&gt;=SU$47,ST8&lt;&gt;"")),"P","")</f>
        <v>P</v>
      </c>
      <c r="J8" s="36" t="str">
        <f>IF(AND(I8="P",H8=""),"No DD",IF(OR(AND(AO8&gt;=AY$46,AO8&lt;&gt;"",AQ8&gt;=AY$50,AQ8&lt;&gt;"",AN8=""),AND(AR8&gt;=AY$46,AR8&lt;&gt;"",AT8&gt;=AY$50,AT8&lt;&gt;"",AN8=""),AND(AV8&gt;=AY$46,AV8&lt;&gt;"",AX8&gt;=AY$50,AX8&lt;&gt;"",AN8=""),AND(BP8&gt;=BZ$46,BP8&lt;&gt;"",BR8&gt;=BZ$50,BR8&lt;&gt;"",BO8=""),AND(BS8&gt;=BZ$46,BS8&lt;&gt;"",BU8&gt;=BZ$50,BU8&lt;&gt;"",BO8=""),AND(BW8&gt;=BZ$46,BW8&lt;&gt;"",BY8&gt;=BZ$50,BY8&lt;&gt;"",BO8=""),AND(CQ8&gt;=DA$46,CQ8&lt;&gt;"",CS8&gt;=DA$50,CS8&lt;&gt;"",CP8=""),AND(CT8&gt;=DA$46,CT8&lt;&gt;"",CV8&gt;=DA$50,CV8&lt;&gt;"",CP8=""),AND(CX8&gt;=DA$46,CX8&lt;&gt;"",CZ8&gt;=DA$50,CZ8&lt;&gt;"",CP8=""),AND(DX8&gt;=EK$46,DX8&lt;&gt;"",DZ8&gt;=EK$50,DZ8&lt;&gt;""),AND(EA8&gt;=EK$46,EA8&lt;&gt;"",EC8&gt;=EK$50,EC8&lt;&gt;""),AND(EE8&gt;=EK$46,EE8&lt;&gt;"",EG8&gt;=EK$50,EG8&lt;&gt;""),AND(EH8&gt;=EK$46,EH8&lt;&gt;"",EJ8&gt;=EK$50,EJ8&lt;&gt;""),AND(FF8&gt;=FS$46,FF8&lt;&gt;"",FH8&gt;=FS$50,FH8&lt;&gt;""),AND(FI8&gt;=FS$46,FI8&lt;&gt;"",FK8&gt;=FS$50,FK8&lt;&gt;""),AND(FM8&gt;=FS$46,FM8&lt;&gt;"",FO8&gt;=FS$50,FO8&lt;&gt;""),AND(FP8&gt;=FS$46,FP8&lt;&gt;"",FR8&gt;=FS$50,FR8&lt;&gt;""),AND(GN8&gt;=HA$46,GN8&lt;&gt;"",GP8&gt;=HA$50,GP8&lt;&gt;""),AND(GQ8&gt;=HA$46,GQ8&lt;&gt;"",GS8&gt;=HA$50,GS8&lt;&gt;""),AND(GU8&gt;=HA$46,GU8&lt;&gt;"",GW8&gt;=HA$50,GW8&lt;&gt;""),AND(GX8&gt;=HA$46,GX8&lt;&gt;"",GZ8&gt;=HA$50,GZ8&lt;&gt;""),AND(HV8&gt;=II$46,HV8&lt;&gt;"",HX8&gt;=II$50,HX8&lt;&gt;""),AND(HY8&gt;=II$46,HY8&lt;&gt;"",IA8&gt;=II$50,IA8&lt;&gt;""),AND(IC8&gt;=II$46,IC8&lt;&gt;"",IE8&gt;=II$50,IE8&lt;&gt;""),AND(IF8&gt;=II$46,IF8&lt;&gt;"",IH8&gt;=II$50,IH8&lt;&gt;""),AND(JD8&gt;=JQ$46,JD8&lt;&gt;"",JF8&gt;=JQ$50,JF8&lt;&gt;""),AND(JG8&gt;=JQ$46,JG8&lt;&gt;"",JI8&gt;=JQ$50,JI8&lt;&gt;""),AND(JK8&gt;=JQ$46,JK8&lt;&gt;"",JM8&gt;=JQ$50,JM8&lt;&gt;""),AND(JN8&gt;=JQ$46,JN8&lt;&gt;"",JP8&gt;=JQ$50,JP8&lt;&gt;""),AND(KL8&gt;=KY$46,KL8&lt;&gt;"",KN8&gt;=KY$50,KN8&lt;&gt;""),AND(KO8&gt;=KY$46,KO8&lt;&gt;"",KQ8&gt;=KY$50,KQ8&lt;&gt;""),AND(KS8&gt;=KY$46,KS8&lt;&gt;"",KU8&gt;=KY$50,KU8&lt;&gt;""),AND(KV8&gt;=KY$46,KV8&lt;&gt;"",KX8&gt;=KY$50,KX8&lt;&gt;""),AND(LT8&gt;=MG$46,LT8&lt;&gt;"",LV8&gt;=MG$50,LV8&lt;&gt;""),AND(LW8&gt;=MG$46,LW8&lt;&gt;"",LY8&gt;=MG$50,LY8&lt;&gt;""),AND(MA8&gt;=MG$46,MA8&lt;&gt;"",MC8&gt;=MG$50,MC8&lt;&gt;""),AND(MD8&gt;=MG$46,MD8&lt;&gt;"",MF8&gt;=MG$50,MF8&lt;&gt;""),AND(NB8&gt;=NO$46,NB8&lt;&gt;"",ND8&gt;=NO$50,ND8&lt;&gt;""),AND(NE8&gt;=NO$46,NE8&lt;&gt;"",NG8&gt;=NO$50,NG8&lt;&gt;""),AND(NI8&gt;=NO$46,NI8&lt;&gt;"",NK8&gt;=NO$50,NK8&lt;&gt;""),AND(NL8&gt;=NO$46,NL8&lt;&gt;"",NN8&gt;=NO$50,NN8&lt;&gt;""),AND(OJ8&gt;=OW$46,OJ8&lt;&gt;"",OL8&gt;=OW$50,OL8&lt;&gt;""),AND(OM8&gt;=OW$46,OM8&lt;&gt;"",OO8&gt;=OW$50,OO8&lt;&gt;""),AND(OQ8&gt;=OW$46,OQ8&lt;&gt;"",OS8&gt;=OW$50,OS8&lt;&gt;""),AND(OT8&gt;=OW$46,OT8&lt;&gt;"",OV8&gt;=OW$50,OV8&lt;&gt;""),AND(PR8&gt;=QE$46,PR8&lt;&gt;"",PT8&gt;=QE$50,PT8&lt;&gt;""),AND(PU8&gt;=QE$46,PU8&lt;&gt;"",PW8&gt;=QE$50,PW8&lt;&gt;""),AND(PY8&gt;=QE$46,PY8&lt;&gt;"",QA8&gt;=QE$50,QA8&lt;&gt;""),AND(QB8&gt;=QE$46,QB8&lt;&gt;"",QD8&gt;=QE$50,QD8&lt;&gt;""),AND(QZ8&gt;=RM$46,QZ8&lt;&gt;"",RB8&gt;=RM$50,RB8&lt;&gt;""),AND(RC8&gt;=RM$46,RC8&lt;&gt;"",RE8&gt;=RM$50,RE8&lt;&gt;""),AND(RG8&gt;=RM$46,RG8&lt;&gt;"",RI8&gt;=RM$50,RI8&lt;&gt;""),AND(RJ8&gt;=RM$46,RJ8&lt;&gt;"",RL8&gt;=RM$50,RL8&lt;&gt;""),AND(SH8&gt;=SU$46,SH8&lt;&gt;"",SJ8&gt;=SU$50,SJ8&lt;&gt;""),AND(SK8&gt;=SU$46,SK8&lt;&gt;"",SM8&gt;=SU$50,SM8&lt;&gt;""),AND(SO8&gt;=SU$46,SO8&lt;&gt;"",SQ8&gt;=SU$50,SQ8&lt;&gt;""),AND(SR8&gt;=SU$46,SR8&lt;&gt;"",ST8&gt;=SU$50,ST8&lt;&gt;"")),"Merit",IF(OR(AND(AO8&gt;=AY$45,AO8&lt;&gt;"",AQ8&gt;=AY$49,AQ8&lt;&gt;"",AN8=""),AND(AR8&gt;=AY$45,AR8&lt;&gt;"",AT8&gt;=AY$49,AT8&lt;&gt;"",AN8=""),AND(AV8&gt;=AY$45,AV8&lt;&gt;"",AX8&gt;=AY$49,AX8&lt;&gt;"",AN8=""),AND(BP8&gt;=BZ$45,BP8&lt;&gt;"",BR8&gt;=BZ$49,BR8&lt;&gt;"",BO8=""),AND(BS8&gt;=BZ$45,BS8&lt;&gt;"",BU8&gt;=BZ$49,BU8&lt;&gt;"",BO8=""),AND(BW8&gt;=BZ$45,BW8&lt;&gt;"",BY8&gt;=BZ$49,BY8&lt;&gt;"",BO8=""),AND(CQ8&gt;=DA$45,CQ8&lt;&gt;"",CS8&gt;=DA$49,CS8&lt;&gt;"",CP8=""),AND(CT8&gt;=DA$45,CT8&lt;&gt;"",CV8&gt;=DA$49,CV8&lt;&gt;"",CP8=""),AND(CX8&gt;=DA$45,CX8&lt;&gt;"",CZ8&gt;=DA$49,CZ8&lt;&gt;"",CP8=""),AND(DX8&gt;=EK$45,DX8&lt;&gt;"",DZ8&gt;=EK$49,DZ8&lt;&gt;""),AND(EA8&gt;=EK$45,EA8&lt;&gt;"",EC8&gt;=EK$49,EC8&lt;&gt;""),AND(EE8&gt;=EK$45,EE8&lt;&gt;"",EG8&gt;=EK$49,EG8&lt;&gt;""),AND(EH8&gt;=EK$45,EH8&lt;&gt;"",EJ8&gt;=EK$49,EJ8&lt;&gt;""),AND(FF8&gt;=FS$45,FF8&lt;&gt;"",FH8&gt;=FS$49,FH8&lt;&gt;""),AND(FI8&gt;=FS$45,FI8&lt;&gt;"",FK8&gt;=FS$49,FK8&lt;&gt;""),AND(FM8&gt;=FS$45,FM8&lt;&gt;"",FO8&gt;=FS$49,FO8&lt;&gt;""),AND(FP8&gt;=FS$45,FP8&lt;&gt;"",FR8&gt;=FS$49,FR8&lt;&gt;""),AND(GN8&gt;=HA$45,GN8&lt;&gt;"",GP8&gt;=HA$49,GP8&lt;&gt;""),AND(GQ8&gt;=HA$45,GQ8&lt;&gt;"",GS8&gt;=HA$49,GS8&lt;&gt;""),AND(GU8&gt;=HA$45,GU8&lt;&gt;"",GW8&gt;=HA$49,GW8&lt;&gt;""),AND(GX8&gt;=HA$45,GX8&lt;&gt;"",GZ8&gt;=HA$49,GZ8&lt;&gt;""),AND(HV8&gt;=II$45,HV8&lt;&gt;"",HX8&gt;=II$49,HX8&lt;&gt;""),AND(HY8&gt;=II$45,HY8&lt;&gt;"",IA8&gt;=II$49,IA8&lt;&gt;""),AND(IC8&gt;=II$45,IC8&lt;&gt;"",IE8&gt;=II$49,IE8&lt;&gt;""),AND(IF8&gt;=II$45,IF8&lt;&gt;"",IH8&gt;=II$49,IH8&lt;&gt;""),AND(JD8&gt;=JQ$45,JD8&lt;&gt;"",JF8&gt;=JQ$49,JF8&lt;&gt;""),AND(JG8&gt;=JQ$45,JG8&lt;&gt;"",JI8&gt;=JQ$49,JI8&lt;&gt;""),AND(JK8&gt;=JQ$45,JK8&lt;&gt;"",JM8&gt;=JQ$49,JM8&lt;&gt;""),AND(JN8&gt;=JQ$45,JN8&lt;&gt;"",JP8&gt;=JQ$49,JP8&lt;&gt;""),AND(KL8&gt;=KY$45,KL8&lt;&gt;"",KN8&gt;=KY$49,KN8&lt;&gt;""),AND(KO8&gt;=KY$45,KO8&lt;&gt;"",KQ8&gt;=KY$49,KQ8&lt;&gt;""),AND(KS8&gt;=KY$45,KS8&lt;&gt;"",KU8&gt;=KY$49,KU8&lt;&gt;""),AND(KV8&gt;=KY$45,KV8&lt;&gt;"",KX8&gt;=KY$49,KX8&lt;&gt;""),AND(LT8&gt;=MG$45,LT8&lt;&gt;"",LV8&gt;=MG$49,LV8&lt;&gt;""),AND(LW8&gt;=MG$45,LW8&lt;&gt;"",LY8&gt;=MG$49,LY8&lt;&gt;""),AND(MA8&gt;=MG$45,MA8&lt;&gt;"",MC8&gt;=MG$49,MC8&lt;&gt;""),AND(MD8&gt;=MG$45,MD8&lt;&gt;"",MF8&gt;=MG$49,MF8&lt;&gt;""),AND(NB8&gt;=NO$45,NB8&lt;&gt;"",ND8&gt;=NO$49,ND8&lt;&gt;""),AND(NE8&gt;=NO$45,NE8&lt;&gt;"",NG8&gt;=NO$49,NG8&lt;&gt;""),AND(NI8&gt;=NO$45,NI8&lt;&gt;"",NK8&gt;=NO$49,NK8&lt;&gt;""),AND(NL8&gt;=NO$45,NL8&lt;&gt;"",NN8&gt;=NO$49,NN8&lt;&gt;""),AND(OJ8&gt;=OW$45,OJ8&lt;&gt;"",OL8&gt;=OW$49,OL8&lt;&gt;""),AND(OM8&gt;=OW$45,OM8&lt;&gt;"",OO8&gt;=OW$49,OO8&lt;&gt;""),AND(OQ8&gt;=OW$45,OQ8&lt;&gt;"",OS8&gt;=OW$49,OS8&lt;&gt;""),AND(OT8&gt;=OW$45,OT8&lt;&gt;"",OV8&gt;=OW$49,OV8&lt;&gt;""),AND(PR8&gt;=QE$45,PR8&lt;&gt;"",PT8&gt;=QE$49,PT8&lt;&gt;""),AND(PU8&gt;=QE$45,PU8&lt;&gt;"",PW8&gt;=QE$49,PW8&lt;&gt;""),AND(PY8&gt;=QE$45,PY8&lt;&gt;"",QA8&gt;=QE$49,QA8&lt;&gt;""),AND(QB8&gt;=QE$45,QB8&lt;&gt;"",QD8&gt;=QE$49,QD8&lt;&gt;""),AND(QZ8&gt;=RM$45,QZ8&lt;&gt;"",RB8&gt;=RM$49,RB8&lt;&gt;""),AND(RC8&gt;=RM$45,RC8&lt;&gt;"",RE8&gt;=RM$49,RE8&lt;&gt;""),AND(RG8&gt;=RM$45,RG8&lt;&gt;"",RI8&gt;=RM$49,RI8&lt;&gt;""),AND(RJ8&gt;=RM$45,RJ8&lt;&gt;"",RL8&gt;=RM$49,RL8&lt;&gt;""),AND(SH8&gt;=SU$45,SH8&lt;&gt;"",SJ8&gt;=SU$49,SJ8&lt;&gt;""),AND(SK8&gt;=SU$45,SK8&lt;&gt;"",SM8&gt;=SU$49,SM8&lt;&gt;""),AND(SO8&gt;=SU$45,SO8&lt;&gt;"",SQ8&gt;=SU$49,SQ8&lt;&gt;""),AND(SR8&gt;=SU$45,SR8&lt;&gt;"",ST8&gt;=SU$49,ST8&lt;&gt;"")),"Excellence",IF(K8="P","Worlds Team",IF(H8="P","National Team","")))))</f>
        <v>National Team</v>
      </c>
      <c r="K8" s="3" t="str">
        <f>IF(OR(AND(AO8&gt;=AY$44,AO8&lt;&gt;"",AQ8&gt;=AY$48,AQ8&lt;&gt;"",AN8=""),AND(AR8&gt;=AY$44,AR8&lt;&gt;"",AT8&gt;=AY$48,AT8&lt;&gt;"",AN8=""),AND(AV8&gt;=AY$44,AV8&lt;&gt;"",AX8&gt;=AY$48,AX8&lt;&gt;"",AN8=""),AND(BP8&gt;=BZ$44,BP8&lt;&gt;"",BR8&gt;=BZ$48,BR8&lt;&gt;"",BO8=""),AND(BS8&gt;=BZ$44,BS8&lt;&gt;"",BU8&gt;=BZ$48,BU8&lt;&gt;"",BO8=""),AND(BW8&gt;=BZ$44,BW8&lt;&gt;"",BY8&gt;=BZ$48,BY8&lt;&gt;"",BO8=""),AND(CQ8&gt;=DA$44,CQ8&lt;&gt;"",CS8&gt;=DA$48,CS8&lt;&gt;"",CP8=""),AND(CT8&gt;=DA$44,CT8&lt;&gt;"",CV8&gt;=DA$48,CV8&lt;&gt;"",CP8=""),AND(CX8&gt;=DA$44,CX8&lt;&gt;"",CZ8&gt;=DA$48,CZ8&lt;&gt;"",CP8=""),AND(DX8&gt;=EK$44,DX8&lt;&gt;"",DZ8&gt;=EK$48,DZ8&lt;&gt;""),AND(EA8&gt;=EK$44,EA8&lt;&gt;"",EC8&gt;=EK$48,EC8&lt;&gt;""),AND(EE8&gt;=EK$44,EE8&lt;&gt;"",EG8&gt;=EK$48,EG8&lt;&gt;""),AND(EH8&gt;=EK$44,EH8&lt;&gt;"",EJ8&gt;=EK$48,EJ8&lt;&gt;""),AND(FF8&gt;=FS$44,FF8&lt;&gt;"",FH8&gt;=FS$48,FH8&lt;&gt;""),AND(FI8&gt;=FS$44,FI8&lt;&gt;"",FK8&gt;=FS$48,FK8&lt;&gt;""),AND(FM8&gt;=FS$44,FM8&lt;&gt;"",FO8&gt;=FS$48,FO8&lt;&gt;""),AND(FP8&gt;=FS$44,FP8&lt;&gt;"",FR8&gt;=FS$48,FR8&lt;&gt;""),AND(GN8&gt;=HA$44,GN8&lt;&gt;"",GP8&gt;=HA$48,GP8&lt;&gt;""),AND(GQ8&gt;=HA$44,GQ8&lt;&gt;"",GS8&gt;=HA$48,GS8&lt;&gt;""),AND(GU8&gt;=HA$44,GU8&lt;&gt;"",GW8&gt;=HA$48,GW8&lt;&gt;""),AND(GX8&gt;=HA$44,GX8&lt;&gt;"",GZ8&gt;=HA$48,GZ8&lt;&gt;""),AND(HV8&gt;=II$44,HV8&lt;&gt;"",HX8&gt;=II$48,HX8&lt;&gt;""),AND(HY8&gt;=II$44,HY8&lt;&gt;"",IA8&gt;=II$48,IA8&lt;&gt;""),AND(IC8&gt;=II$44,IC8&lt;&gt;"",IE8&gt;=II$48,IE8&lt;&gt;""),AND(IF8&gt;=II$44,IF8&lt;&gt;"",IH8&gt;=II$48,IH8&lt;&gt;""),AND(JD8&gt;=JQ$44,JD8&lt;&gt;"",JF8&gt;=JQ$48,JF8&lt;&gt;""),AND(JG8&gt;=JQ$44,JG8&lt;&gt;"",JI8&gt;=JQ$48,JI8&lt;&gt;""),AND(JK8&gt;=JQ$44,JK8&lt;&gt;"",JM8&gt;=JQ$48,JM8&lt;&gt;""),AND(JN8&gt;=JQ$44,JN8&lt;&gt;"",JP8&gt;=JQ$48,JP8&lt;&gt;""),AND(KL8&gt;=KY$44,KL8&lt;&gt;"",KN8&gt;=KY$48,KN8&lt;&gt;""),AND(KO8&gt;=KY$44,KO8&lt;&gt;"",KQ8&gt;=KY$48,KQ8&lt;&gt;""),AND(KS8&gt;=KY$44,KS8&lt;&gt;"",KU8&gt;=KY$48,KU8&lt;&gt;""),AND(KV8&gt;=KY$44,KV8&lt;&gt;"",KX8&gt;=KY$48,KX8&lt;&gt;""),AND(LT8&gt;=MG$44,LT8&lt;&gt;"",LV8&gt;=MG$48,LV8&lt;&gt;""),AND(LW8&gt;=MG$44,LW8&lt;&gt;"",LY8&gt;=MG$48,LY8&lt;&gt;""),AND(MA8&gt;=MG$44,MA8&lt;&gt;"",MC8&gt;=MG$48,MC8&lt;&gt;""),AND(MD8&gt;=MG$44,MD8&lt;&gt;"",MF8&gt;=MG$48,MF8&lt;&gt;""),AND(NB8&gt;=NO$44,NB8&lt;&gt;"",ND8&gt;=NO$48,ND8&lt;&gt;""),AND(NE8&gt;=NO$44,NE8&lt;&gt;"",NG8&gt;=NO$48,NG8&lt;&gt;""),AND(NI8&gt;=NO$44,NI8&lt;&gt;"",NK8&gt;=NO$48,NK8&lt;&gt;""),AND(NL8&gt;=NO$44,NL8&lt;&gt;"",NN8&gt;=NO$48,NN8&lt;&gt;""),AND(OJ8&gt;=OW$44,OJ8&lt;&gt;"",OL8&gt;=OW$48,OL8&lt;&gt;""),AND(OM8&gt;=OW$44,OM8&lt;&gt;"",OO8&gt;=OW$48,OO8&lt;&gt;""),AND(OQ8&gt;=OW$44,OQ8&lt;&gt;"",OS8&gt;=OW$48,OS8&lt;&gt;""),AND(OT8&gt;=OW$44,OT8&lt;&gt;"",OV8&gt;=OW$48,OV8&lt;&gt;""),AND(PR8&gt;=QE$44,PR8&lt;&gt;"",PT8&gt;=QE$48,PT8&lt;&gt;""),AND(PU8&gt;=QE$44,PU8&lt;&gt;"",PW8&gt;=QE$48,PW8&lt;&gt;""),AND(PY8&gt;=QE$44,PY8&lt;&gt;"",QA8&gt;=QE$48,QA8&lt;&gt;""),AND(QB8&gt;=QE$44,QB8&lt;&gt;"",QD8&gt;=QE$48,QD8&lt;&gt;""),AND(QZ8&gt;=RM$44,QZ8&lt;&gt;"",RB8&gt;=RM$48,RB8&lt;&gt;""),AND(RC8&gt;=RM$44,RC8&lt;&gt;"",RE8&gt;=RM$48,RE8&lt;&gt;""),AND(RG8&gt;=RM$44,RG8&lt;&gt;"",RI8&gt;=RM$48,RI8&lt;&gt;""),AND(RJ8&gt;=RM$44,RJ8&lt;&gt;"",RL8&gt;=RM$48,RL8&lt;&gt;""),AND(SH8&gt;=SU$44,SH8&lt;&gt;"",SJ8&gt;=SU$48,SJ8&lt;&gt;""),AND(SK8&gt;=SU$44,SK8&lt;&gt;"",SM8&gt;=SU$48,SM8&lt;&gt;""),AND(SO8&gt;=SU$44,SO8&lt;&gt;"",SQ8&gt;=SU$48,SQ8&lt;&gt;""),AND(SR8&gt;=SU$44,SR8&lt;&gt;"",ST8&gt;=SU$48,ST8&lt;&gt;"")),"P","")</f>
        <v/>
      </c>
      <c r="L8" s="8">
        <f>IF(COUNT(AQ8,AT8,BR8,BU8,CS8,CV8)&gt;0,LARGE((AQ8,AT8,BR8,BU8,CS8,CV8),1),0)</f>
        <v>53.910000000000004</v>
      </c>
      <c r="M8" s="8" t="str">
        <f>IF(L8="","",IF(OR(L8=CS8,L8=CV8),$CA$1,IF(OR(L8=BR8,L8=BU8),$AZ$1,IF(OR(L8=AQ8,L8=AT8),$Y$1,""))))</f>
        <v>2023 3rd Domestic Trial</v>
      </c>
      <c r="N8" s="8">
        <f>IF(COUNT(AQ8,AT8,BR8,BU8,CS8,CV8)&gt;1,LARGE((AQ8,AT8,BR8,BU8,CS8,CV8),2),0)</f>
        <v>53.04</v>
      </c>
      <c r="O8" s="8" t="str">
        <f>IF(N8="","",IF(OR(N8=CS8,N8=CV8),$CA$1,IF(OR(N8=BR8,N8=BU8),$AZ$1,IF(OR(N8=AQ8,N8=AT8),$Y$1,""))))</f>
        <v>2024 Elite Canada</v>
      </c>
      <c r="P8" s="8">
        <f>IF(COUNT(AQ8,AT8,BR8,BU8,CS8,CV8)&gt;2,MAX(AX8,BY8,CZ8,LARGE((AQ8,AT8,BR8,BU8,CS8,CV8),3)),IF(MAX(AX8,BY8,CZ8)&gt;0,MAX(AX8,BY8,CZ8),0))</f>
        <v>54.489999999999995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14.4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Elite Canada</v>
      </c>
      <c r="T8" s="8">
        <f>IF(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&gt;0,MAX(IF(AO8&gt;=$AY$43,AP8,0),IF(AR8&gt;=$AY$43,AS8,0),IF(AV8&gt;=$AY$43,AW8,0),IF(BP8&gt;=$BZ$43,BQ8,0),IF(BS8&gt;=$BZ$43,BT8,0),IF(BW8&gt;=$BZ$43,BX8,0),IF(CQ8&gt;=$DA$43,CR8,0),IF(CT8&gt;=$DA$43,CU8,0),IF(CX8&gt;=$DA$43,CY8,0),IF(DX8&gt;=$EK$43,DY8,0),IF(EA8&gt;=$EK$43,EB8,0),IF(EE8&gt;=$EK$43,EF8,0),IF(EH8&gt;=$EK$43,EI8,0),IF(FF8&gt;=$FS$43,FG8,0),IF(FI8&gt;=$FS$43,FJ8,0),IF(FM8&gt;=$FS$43,FN8,0),IF(FP8&gt;=$FS$43,FQ8,0),IF(GN8&gt;=$HA$43,GO8,0),IF(GQ8&gt;=$HA$43,GR8,0),IF(GU8&gt;=$HA$43,GV8,0),IF(GX8&gt;=$HA$43,GY8,0),IF(HV8&gt;=$II$43,HW8,0),IF(HY8&gt;=$II$43,HZ8,0),IF(IC8&gt;=$II$43,ID8,0),IF(IF8&gt;=$II$43,IG8,0),IF(JD8&gt;=$JQ$43,JE8,0),IF(JG8&gt;=$JQ$43,JH8,0),IF(JK8&gt;=$JQ$43,JL8,0),IF(JN8&gt;=$JQ$43,JO8,0),IF(KL8&gt;=$KY$43,KM8,0),IF(KO8&gt;=$KY$43,KP8,0),IF(KS8&gt;=$KY$43,KT8,0),IF(KV8&gt;=$KY$43,KW8,0),IF(LT8&gt;=$MG$43,LU8,0),IF(LW8&gt;=$MG$43,LX8,0),IF(MA8&gt;=$MG$43,MB8,0),IF(MD8&gt;=$MG$43,ME8,0),IF(NB8&gt;=$NO$43,NC8,0),IF(NE8&gt;=$NO$43,NF8,0),IF(NI8&gt;=$NO$43,NJ8,0),IF(NL8&gt;=$NO$43,NM8,0),IF(OJ8&gt;=$OW$43,OK8,0),IF(OM8&gt;=$OW$43,ON8,0),IF(OQ8&gt;=$OW$43,OR8,0),IF(OT8&gt;=$OW$43,OU8,0),IF(PR8&gt;=$QE$43,PS8,0),IF(PU8&gt;=$QE$43,PV8,0),IF(PY8&gt;=$QE$43,PZ8,0),IF(QB8&gt;=$QE$43,QC8,0),IF(QZ8&gt;=$RM$43,RA8,0),IF(RC8&gt;=$RM$43,RD8,0),IF(RG8&gt;=$RM$43,RH8,0),IF(RJ8&gt;=$RM$43,RK8,0),IF(SH8&gt;=$SU$43,SI8,0),IF(SK8&gt;=$SU$43,SL8,0),IF(SO8&gt;=$SU$43,SP8,0),IF(SR8&gt;=$SU$43,SS8,0)),0)</f>
        <v>16.190000000000001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11.2</v>
      </c>
      <c r="Z8" s="22">
        <v>7.1</v>
      </c>
      <c r="AA8" s="22">
        <v>10.1</v>
      </c>
      <c r="AB8" s="22">
        <v>13.07</v>
      </c>
      <c r="AC8" s="22">
        <v>0</v>
      </c>
      <c r="AD8" s="22">
        <v>15.3</v>
      </c>
      <c r="AE8" s="22">
        <v>9</v>
      </c>
      <c r="AF8" s="22">
        <v>13.4</v>
      </c>
      <c r="AG8" s="22">
        <v>16.309999999999999</v>
      </c>
      <c r="AH8" s="22">
        <v>0.1</v>
      </c>
      <c r="AI8" s="22">
        <v>15.8</v>
      </c>
      <c r="AJ8" s="22">
        <v>8.5</v>
      </c>
      <c r="AK8" s="22">
        <v>14</v>
      </c>
      <c r="AL8" s="22">
        <v>16.190000000000001</v>
      </c>
      <c r="AM8" s="22">
        <v>0</v>
      </c>
      <c r="AN8" s="27"/>
      <c r="AO8" s="38">
        <f>IF(AA8&gt;0,AA8,"")</f>
        <v>10.1</v>
      </c>
      <c r="AP8" s="38">
        <f>IF(AB8&gt;0,AB8,"")</f>
        <v>13.07</v>
      </c>
      <c r="AQ8" s="40">
        <f>IF(SUM(Y8:AB8)-AC8&gt;0,SUM(Y8:AB8)-AC8,"")</f>
        <v>41.47</v>
      </c>
      <c r="AR8" s="40">
        <f>IF(AF8&gt;0,AF8,"")</f>
        <v>13.4</v>
      </c>
      <c r="AS8" s="40">
        <f>IF(AG8&gt;0,AG8,"")</f>
        <v>16.309999999999999</v>
      </c>
      <c r="AT8" s="40">
        <f>IF(SUM(AD8:AG8)-AH8&gt;0,SUM(AD8:AG8)-AH8,"")</f>
        <v>53.910000000000004</v>
      </c>
      <c r="AU8" s="40">
        <f>IF(AQ8="","",MAX(AQ8,AT8))</f>
        <v>53.910000000000004</v>
      </c>
      <c r="AV8" s="40">
        <f>IF(AK8&gt;0,AK8,"")</f>
        <v>14</v>
      </c>
      <c r="AW8" s="40">
        <f>IF(AL8&gt;0,AL8,"")</f>
        <v>16.190000000000001</v>
      </c>
      <c r="AX8" s="40">
        <f>IF(SUM(AI8:AL8)-AM8&gt;0,SUM(AI8:AL8)-AM8,"")</f>
        <v>54.489999999999995</v>
      </c>
      <c r="AY8" s="40">
        <f>IF(SUM(AU8,AX8)&gt;0,SUM(AU8,AX8),"")</f>
        <v>108.4</v>
      </c>
      <c r="AZ8" s="26">
        <v>1.5</v>
      </c>
      <c r="BA8" s="26">
        <v>0.8</v>
      </c>
      <c r="BB8" s="26">
        <v>2</v>
      </c>
      <c r="BC8" s="26">
        <v>1.64</v>
      </c>
      <c r="BD8" s="26">
        <v>0</v>
      </c>
      <c r="BE8" s="26">
        <v>14.8</v>
      </c>
      <c r="BF8" s="26">
        <v>8.9</v>
      </c>
      <c r="BG8" s="26">
        <v>14.4</v>
      </c>
      <c r="BH8" s="26">
        <v>14.94</v>
      </c>
      <c r="BI8" s="26">
        <v>0</v>
      </c>
      <c r="BJ8" s="26">
        <v>8.9</v>
      </c>
      <c r="BK8" s="26">
        <v>5.0999999999999996</v>
      </c>
      <c r="BL8" s="26">
        <v>5.4</v>
      </c>
      <c r="BM8" s="26">
        <v>8.92</v>
      </c>
      <c r="BN8" s="26">
        <v>0</v>
      </c>
      <c r="BO8" s="28"/>
      <c r="BP8" s="39">
        <f>IF(BB8&gt;0,BB8,"")</f>
        <v>2</v>
      </c>
      <c r="BQ8" s="39">
        <f>IF(BC8&gt;0,BC8,"")</f>
        <v>1.64</v>
      </c>
      <c r="BR8" s="11">
        <f>IF(SUM(AZ8:BC8)-BD8&gt;0,SUM(AZ8:BC8)-BD8,"")</f>
        <v>5.9399999999999995</v>
      </c>
      <c r="BS8" s="11">
        <f>IF(BG8&gt;0,BG8,"")</f>
        <v>14.4</v>
      </c>
      <c r="BT8" s="11">
        <f>IF(BH8&gt;0,BH8,"")</f>
        <v>14.94</v>
      </c>
      <c r="BU8" s="11">
        <f>IF(SUM(BE8:BH8)-BI8&gt;0,SUM(BE8:BH8)-BI8,"")</f>
        <v>53.04</v>
      </c>
      <c r="BV8" s="11">
        <f>IF(BR8="","",MAX(BR8,BU8))</f>
        <v>53.04</v>
      </c>
      <c r="BW8" s="11">
        <f>IF(BL8&gt;0,BL8,"")</f>
        <v>5.4</v>
      </c>
      <c r="BX8" s="11">
        <f>IF(BM8&gt;0,BM8,"")</f>
        <v>8.92</v>
      </c>
      <c r="BY8" s="11">
        <f>IF(SUM(BJ8:BM8)-BN8&gt;0,SUM(BJ8:BM8)-BN8,"")</f>
        <v>28.32</v>
      </c>
      <c r="BZ8" s="11">
        <f>IF(SUM(BV8,BY8)&gt;0,SUM(BV8,BY8),"")</f>
        <v>81.36</v>
      </c>
      <c r="CA8" s="22"/>
      <c r="CB8" s="22"/>
      <c r="CC8" s="22"/>
      <c r="CD8" s="22"/>
      <c r="CE8" s="22"/>
      <c r="CF8" s="22"/>
      <c r="CG8" s="22"/>
      <c r="CH8" s="22"/>
      <c r="CI8" s="22"/>
      <c r="CJ8" s="22"/>
      <c r="CK8" s="22"/>
      <c r="CL8" s="22"/>
      <c r="CM8" s="22"/>
      <c r="CN8" s="22"/>
      <c r="CO8" s="22"/>
      <c r="CP8" s="27"/>
      <c r="CQ8" s="38" t="str">
        <f>IF(CC8&gt;0,CC8,"")</f>
        <v/>
      </c>
      <c r="CR8" s="38" t="str">
        <f>IF(CD8&gt;0,CD8,"")</f>
        <v/>
      </c>
      <c r="CS8" s="40" t="str">
        <f>IF(SUM(CA8:CD8)-CE8&gt;0,SUM(CA8:CD8)-CE8,"")</f>
        <v/>
      </c>
      <c r="CT8" s="40" t="str">
        <f>IF(CH8&gt;0,CH8,"")</f>
        <v/>
      </c>
      <c r="CU8" s="40" t="str">
        <f>IF(CI8&gt;0,CI8,"")</f>
        <v/>
      </c>
      <c r="CV8" s="40" t="str">
        <f>IF(SUM(CF8:CI8)-CJ8&gt;0,SUM(CF8:CI8)-CJ8,"")</f>
        <v/>
      </c>
      <c r="CW8" s="40" t="str">
        <f>IF(CS8="","",MAX(CS8,CV8))</f>
        <v/>
      </c>
      <c r="CX8" s="40" t="str">
        <f>IF(CM8&gt;0,CM8,"")</f>
        <v/>
      </c>
      <c r="CY8" s="40" t="str">
        <f>IF(CN8&gt;0,CN8,"")</f>
        <v/>
      </c>
      <c r="CZ8" s="40" t="str">
        <f>IF(SUM(CK8:CN8)-CO8&gt;0,SUM(CK8:CN8)-CO8,"")</f>
        <v/>
      </c>
      <c r="DA8" s="40" t="str">
        <f>IF(SUM(CW8,CZ8)&gt;0,SUM(CW8,CZ8),"")</f>
        <v/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 t="str">
        <f>IF(EN8&gt;0,EN8,"")</f>
        <v/>
      </c>
      <c r="FG8" s="11" t="str">
        <f>IF(EO8&gt;0,EO8,"")</f>
        <v/>
      </c>
      <c r="FH8" s="11" t="str">
        <f>IF(SUM(EL8:EO8)-EP8&gt;0,SUM(EL8:EO8)-EP8,"")</f>
        <v/>
      </c>
      <c r="FI8" s="11" t="str">
        <f>IF(ES8&gt;0,ES8,"")</f>
        <v/>
      </c>
      <c r="FJ8" s="11" t="str">
        <f>IF(ET8&gt;0,ET8,"")</f>
        <v/>
      </c>
      <c r="FK8" s="11" t="str">
        <f>IF(SUM(EQ8:ET8)-EU8&gt;0,SUM(EQ8:ET8)-EU8,"")</f>
        <v/>
      </c>
      <c r="FL8" s="11" t="str">
        <f>IF(MAX(FH8,FK8)&gt;0,MAX(FH8,FK8),"")</f>
        <v/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 t="str">
        <f>IF(SUM(FL8,FO8,FR8)&gt;0,SUM(FL8,FO8,FR8),"")</f>
        <v/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1" t="str">
        <f>IF(HD8&gt;0,HD8,"")</f>
        <v/>
      </c>
      <c r="HW8" s="11" t="str">
        <f>IF(HE8&gt;0,HE8,"")</f>
        <v/>
      </c>
      <c r="HX8" s="11" t="str">
        <f>IF(SUM(HB8:HE8)-HF8&gt;0,SUM(HB8:HE8)-HF8,"")</f>
        <v/>
      </c>
      <c r="HY8" s="11" t="str">
        <f>IF(HI8&gt;0,HI8,"")</f>
        <v/>
      </c>
      <c r="HZ8" s="11" t="str">
        <f>IF(HJ8&gt;0,HJ8,"")</f>
        <v/>
      </c>
      <c r="IA8" s="11" t="str">
        <f>IF(SUM(HG8:HJ8)-HK8&gt;0,SUM(HG8:HJ8)-HK8,"")</f>
        <v/>
      </c>
      <c r="IB8" s="11" t="str">
        <f>IF(MAX(HX8,IA8)&gt;0,MAX(HX8,IA8),"")</f>
        <v/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 t="str">
        <f>IF(HS8&gt;0,HS8,"")</f>
        <v/>
      </c>
      <c r="IG8" s="11" t="str">
        <f>IF(HT8&gt;0,HT8,"")</f>
        <v/>
      </c>
      <c r="IH8" s="11" t="str">
        <f>IF(SUM(HQ8:HT8)-HU8&gt;0,SUM(HQ8:HT8)-HU8,"")</f>
        <v/>
      </c>
      <c r="II8" s="11" t="str">
        <f>IF(SUM(IB8,IE8,IH8)&gt;0,SUM(IB8,IE8,IH8),"")</f>
        <v/>
      </c>
      <c r="IJ8" s="17">
        <v>11.4</v>
      </c>
      <c r="IK8" s="17">
        <v>6.9</v>
      </c>
      <c r="IL8" s="17">
        <v>11.7</v>
      </c>
      <c r="IM8" s="17">
        <v>12.36</v>
      </c>
      <c r="IN8" s="17">
        <v>0</v>
      </c>
      <c r="IO8" s="17">
        <v>8.8000000000000007</v>
      </c>
      <c r="IP8" s="17">
        <v>5.3</v>
      </c>
      <c r="IQ8" s="17">
        <v>7.3</v>
      </c>
      <c r="IR8" s="17">
        <v>9.57</v>
      </c>
      <c r="IS8" s="17">
        <v>0</v>
      </c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>
        <f>IF(IL8&gt;0,IL8,"")</f>
        <v>11.7</v>
      </c>
      <c r="JE8" s="40">
        <f>IF(IM8&gt;0,IM8,"")</f>
        <v>12.36</v>
      </c>
      <c r="JF8" s="40">
        <f>IF(SUM(IJ8:IM8)-IN8&gt;0,SUM(IJ8:IM8)-IN8,"")</f>
        <v>42.36</v>
      </c>
      <c r="JG8" s="40">
        <f>IF(IQ8&gt;0,IQ8,"")</f>
        <v>7.3</v>
      </c>
      <c r="JH8" s="40">
        <f>IF(IR8&gt;0,IR8,"")</f>
        <v>9.57</v>
      </c>
      <c r="JI8" s="40">
        <f>IF(SUM(IO8:IR8)-IS8&gt;0,SUM(IO8:IR8)-IS8,"")</f>
        <v>30.970000000000002</v>
      </c>
      <c r="JJ8" s="40">
        <f>IF(MAX(JF8,JI8)&gt;0,MAX(JF8,JI8),"")</f>
        <v>42.36</v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>
        <f>IF(SUM(JJ8,JM8,JP8)&gt;0,SUM(JJ8,JM8,JP8),"")</f>
        <v>42.36</v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0.75</v>
      </c>
      <c r="SW8" s="22">
        <f>IF($CP8="P",CB8,(CB8+BA8)/2)</f>
        <v>0.4</v>
      </c>
      <c r="SX8" s="22">
        <f>IF($CP8="P",CC8,(CC8+BB8)/2)</f>
        <v>1</v>
      </c>
      <c r="SY8" s="22">
        <f>IF($CP8="P",CD8,(CD8+BC8)/2)</f>
        <v>0.82</v>
      </c>
      <c r="SZ8" s="22">
        <f>IF($CP8="P",CE8,(CE8+BD8)/2)</f>
        <v>0</v>
      </c>
      <c r="TA8" s="22">
        <f>IF($CP8="P",CF8,(CF8+BE8)/2)</f>
        <v>7.4</v>
      </c>
      <c r="TB8" s="22">
        <f>IF($CP8="P",CG8,(CG8+BF8)/2)</f>
        <v>4.45</v>
      </c>
      <c r="TC8" s="22">
        <f>IF($CP8="P",CH8,(CH8+BG8)/2)</f>
        <v>7.2</v>
      </c>
      <c r="TD8" s="22">
        <f>IF($CP8="P",CI8,(CI8+BH8)/2)</f>
        <v>7.47</v>
      </c>
      <c r="TE8" s="22">
        <f>IF($CP8="P",CJ8,(CJ8+BI8)/2)</f>
        <v>0</v>
      </c>
      <c r="TF8" s="22">
        <f>IF($CP8="P",CK8,(CK8+BJ8)/2)</f>
        <v>4.45</v>
      </c>
      <c r="TG8" s="22">
        <f>IF($CP8="P",CL8,(CL8+BK8)/2)</f>
        <v>2.5499999999999998</v>
      </c>
      <c r="TH8" s="22">
        <f>IF($CP8="P",CM8,(CM8+BL8)/2)</f>
        <v>2.7</v>
      </c>
      <c r="TI8" s="22">
        <f>IF($CP8="P",CN8,(CN8+BM8)/2)</f>
        <v>4.46</v>
      </c>
      <c r="TJ8" s="22">
        <f>IF($CP8="P",CO8,(CO8+BN8)/2)</f>
        <v>0</v>
      </c>
      <c r="TK8" s="27" t="s">
        <v>46</v>
      </c>
      <c r="TL8" s="40">
        <f>IF(SX8&gt;0,SX8,"")</f>
        <v>1</v>
      </c>
      <c r="TM8" s="40">
        <f>IF(SY8&gt;0,SY8,"")</f>
        <v>0.82</v>
      </c>
      <c r="TN8" s="40">
        <f>IF(SUM(SV8:SY8)-SZ8&gt;0,SUM(SV8:SY8)-SZ8,"")</f>
        <v>2.9699999999999998</v>
      </c>
      <c r="TO8" s="40">
        <f>IF(TC8&gt;0,TC8,"")</f>
        <v>7.2</v>
      </c>
      <c r="TP8" s="40">
        <f>IF(TD8&gt;0,TD8,"")</f>
        <v>7.47</v>
      </c>
      <c r="TQ8" s="40">
        <f>IF(SUM(TA8:TD8)-TE8&gt;0,SUM(TA8:TD8)-TE8,"")</f>
        <v>26.52</v>
      </c>
      <c r="TR8" s="40">
        <f>IF(MAX(TN8,TQ8)&gt;0,MAX(TN8,TQ8),"")</f>
        <v>26.52</v>
      </c>
      <c r="TS8" s="40">
        <f>IF(TH8&gt;0,TH8,"")</f>
        <v>2.7</v>
      </c>
      <c r="TT8" s="40">
        <f>IF(TI8&gt;0,TI8,"")</f>
        <v>4.46</v>
      </c>
      <c r="TU8" s="40">
        <f>IF(SUM(TF8:TI8)-TJ8&gt;0,SUM(TF8:TI8)-TJ8,"")</f>
        <v>14.16</v>
      </c>
      <c r="TV8" s="40">
        <f>IF(SUM(TR8,TU8)&gt;0,SUM(TR8,TU8),"")</f>
        <v>40.68</v>
      </c>
    </row>
    <row r="9" spans="1:542" x14ac:dyDescent="0.2">
      <c r="A9" s="4" t="str" cm="1">
        <f t="array" ref="A9">IF(AND(J9&lt;&gt;"",J9&lt;&gt;"No DD"),SUMPRODUCT((J$4:J$41&lt;&gt;"")*(J$4:J$41&lt;&gt;"No DD")*(F$4:F$41&gt;F9))+1,IF(J9="No DD",SUMPRODUCT((J$4:J$41="No DD")*(F$4:F$41&gt;F9))+1+SUMPRODUCT((J$4:J$41&lt;&gt;"")*(J$4:J$41&lt;&gt;"No DD")),""))</f>
        <v/>
      </c>
      <c r="B9" s="4" t="str" cm="1">
        <f t="array" ref="B9">IF(AND(J9&lt;&gt;"",J9&lt;&gt;"No DD",G9=""),SUMPRODUCT((J$4:J$41&lt;&gt;"")*(J$4:J$41&lt;&gt;"No DD")*(G$4:G$41="")*(F$4:F$41&gt;F9))+1,IF(J9="No DD",SUMPRODUCT((J$4:J$41="No DD")*(F$4:F$41&gt;F9)*(G$4:G$41=""))+1+SUMPRODUCT((J$4:J$41&lt;&gt;"")*(G$4:G$41="")*(J$4:J$41&lt;&gt;"No DD")),""))</f>
        <v/>
      </c>
      <c r="C9" s="5" t="s">
        <v>65</v>
      </c>
      <c r="D9" s="4" t="s">
        <v>4</v>
      </c>
      <c r="E9" s="4">
        <v>2003</v>
      </c>
      <c r="F9" s="9">
        <f>SUM(L9:V9)+SUM(L9:T9)*0.0000001+SUM(L9)*0.0000000000001</f>
        <v>187.11001871100527</v>
      </c>
      <c r="G9" s="66"/>
      <c r="H9" s="3" t="str">
        <f>IF(OR(AND(AO9&gt;=AY$43,AO9&lt;&gt;"",AQ9&gt;=AY$47,AQ9&lt;&gt;"",AN9=""),AND(AR9&gt;=AY$43,AR9&lt;&gt;"",AT9&gt;=AY$47,AT9&lt;&gt;"",AN9=""),AND(AV9&gt;=AY$43,AV9&lt;&gt;"",AX9&gt;=AY$47,AX9&lt;&gt;"",AN9=""),AND(BP9&gt;=BZ$43,BP9&lt;&gt;"",BR9&gt;=BZ$47,BR9&lt;&gt;"",BO9=""),AND(BS9&gt;=BZ$43,BS9&lt;&gt;"",BU9&gt;=BZ$47,BU9&lt;&gt;"",BO9=""),AND(BW9&gt;=BZ$43,BW9&lt;&gt;"",BY9&gt;=BZ$47,BY9&lt;&gt;"",BO9=""),AND(CQ9&gt;=DA$43,CQ9&lt;&gt;"",CS9&gt;=DA$47,CS9&lt;&gt;"",CP9=""),AND(CT9&gt;=DA$43,CT9&lt;&gt;"",CV9&gt;=DA$47,CV9&lt;&gt;"",CP9=""),AND(CX9&gt;=DA$43,CX9&lt;&gt;"",CZ9&gt;=DA$47,CZ9&lt;&gt;"",CP9=""),AND(DX9&gt;=EK$43,DX9&lt;&gt;"",DZ9&gt;=EK$47,DZ9&lt;&gt;""),AND(EA9&gt;=EK$43,EA9&lt;&gt;"",EC9&gt;=EK$47,EC9&lt;&gt;""),AND(EE9&gt;=EK$43,EE9&lt;&gt;"",EG9&gt;=EK$47,EG9&lt;&gt;""),AND(EH9&gt;=EK$43,EH9&lt;&gt;"",EJ9&gt;=EK$47,EJ9&lt;&gt;""),AND(FF9&gt;=FS$43,FF9&lt;&gt;"",FH9&gt;=FS$47,FH9&lt;&gt;""),AND(FI9&gt;=FS$43,FI9&lt;&gt;"",FK9&gt;=FS$47,FK9&lt;&gt;""),AND(FM9&gt;=FS$43,FM9&lt;&gt;"",FO9&gt;=FS$47,FO9&lt;&gt;""),AND(FP9&gt;=FS$43,FP9&lt;&gt;"",FR9&gt;=FS$47,FR9&lt;&gt;""),AND(GN9&gt;=HA$43,GN9&lt;&gt;"",GP9&gt;=HA$47,GP9&lt;&gt;""),AND(GQ9&gt;=HA$43,GQ9&lt;&gt;"",GS9&gt;=HA$47,GS9&lt;&gt;""),AND(GU9&gt;=HA$43,GU9&lt;&gt;"",GW9&gt;=HA$47,GW9&lt;&gt;""),AND(GX9&gt;=HA$43,GX9&lt;&gt;"",GZ9&gt;=HA$47,GZ9&lt;&gt;""),AND(HV9&gt;=II$43,HV9&lt;&gt;"",HX9&gt;=II$47,HX9&lt;&gt;""),AND(HY9&gt;=II$43,HY9&lt;&gt;"",IA9&gt;=II$47,IA9&lt;&gt;""),AND(IC9&gt;=II$43,IC9&lt;&gt;"",IE9&gt;=II$47,IE9&lt;&gt;""),AND(IF9&gt;=II$43,IF9&lt;&gt;"",IH9&gt;=II$47,IH9&lt;&gt;""),AND(JD9&gt;=JQ$43,JD9&lt;&gt;"",JF9&gt;=JQ$47,JF9&lt;&gt;""),AND(JG9&gt;=JQ$43,JG9&lt;&gt;"",JI9&gt;=JQ$47,JI9&lt;&gt;""),AND(JK9&gt;=JQ$43,JK9&lt;&gt;"",JM9&gt;=JQ$47,JM9&lt;&gt;""),AND(JN9&gt;=JQ$43,JN9&lt;&gt;"",JP9&gt;=JQ$47,JP9&lt;&gt;""),AND(KL9&gt;=KY$43,KL9&lt;&gt;"",KN9&gt;=KY$47,KN9&lt;&gt;""),AND(KO9&gt;=KY$43,KO9&lt;&gt;"",KQ9&gt;=KY$47,KQ9&lt;&gt;""),AND(KS9&gt;=KY$43,KS9&lt;&gt;"",KU9&gt;=KY$47,KU9&lt;&gt;""),AND(KV9&gt;=KY$43,KV9&lt;&gt;"",KX9&gt;=KY$47,KX9&lt;&gt;""),AND(LT9&gt;=MG$43,LT9&lt;&gt;"",LV9&gt;=MG$47,LV9&lt;&gt;""),AND(LW9&gt;=MG$43,LW9&lt;&gt;"",LY9&gt;=MG$47,LY9&lt;&gt;""),AND(MA9&gt;=MG$43,MA9&lt;&gt;"",MC9&gt;=MG$47,MC9&lt;&gt;""),AND(MD9&gt;=MG$43,MD9&lt;&gt;"",MF9&gt;=MG$47,MF9&lt;&gt;""),AND(NB9&gt;=NO$43,NB9&lt;&gt;"",ND9&gt;=NO$47,ND9&lt;&gt;""),AND(NE9&gt;=NO$43,NE9&lt;&gt;"",NG9&gt;=NO$47,NG9&lt;&gt;""),AND(NI9&gt;=NO$43,NI9&lt;&gt;"",NK9&gt;=NO$47,NK9&lt;&gt;""),AND(NL9&gt;=NO$43,NL9&lt;&gt;"",NN9&gt;=NO$47,NN9&lt;&gt;""),AND(OJ9&gt;=OW$43,OJ9&lt;&gt;"",OL9&gt;=OW$47,OL9&lt;&gt;""),AND(OM9&gt;=OW$43,OM9&lt;&gt;"",OO9&gt;=OW$47,OO9&lt;&gt;""),AND(OQ9&gt;=OW$43,OQ9&lt;&gt;"",OS9&gt;=OW$47,OS9&lt;&gt;""),AND(OT9&gt;=OW$43,OT9&lt;&gt;"",OV9&gt;=OW$47,OV9&lt;&gt;""),AND(PR9&gt;=QE$43,PR9&lt;&gt;"",PT9&gt;=QE$47,PT9&lt;&gt;""),AND(PU9&gt;=QE$43,PU9&lt;&gt;"",PW9&gt;=QE$47,PW9&lt;&gt;""),AND(PY9&gt;=QE$43,PY9&lt;&gt;"",QA9&gt;=QE$47,QA9&lt;&gt;""),AND(QB9&gt;=QE$43,QB9&lt;&gt;"",QD9&gt;=QE$47,QD9&lt;&gt;""),AND(QZ9&gt;=RM$43,QZ9&lt;&gt;"",RB9&gt;=RM$47,RB9&lt;&gt;""),AND(RC9&gt;=RM$43,RC9&lt;&gt;"",RE9&gt;=RM$47,RE9&lt;&gt;""),AND(RG9&gt;=RM$43,RG9&lt;&gt;"",RI9&gt;=RM$47,RI9&lt;&gt;""),AND(RJ9&gt;=RM$43,RJ9&lt;&gt;"",RL9&gt;=RM$47,RL9&lt;&gt;""),AND(SH9&gt;=SU$43,SH9&lt;&gt;"",SJ9&gt;=SU$47,SJ9&lt;&gt;""),AND(SK9&gt;=SU$43,SK9&lt;&gt;"",SM9&gt;=SU$47,SM9&lt;&gt;""),AND(SO9&gt;=SU$43,SO9&lt;&gt;"",SQ9&gt;=SU$47,SQ9&lt;&gt;""),AND(SR9&gt;=SU$43,SR9&lt;&gt;"",ST9&gt;=SU$47,ST9&lt;&gt;"")),"P","")</f>
        <v/>
      </c>
      <c r="I9" s="3" t="str">
        <f>IF(OR(AND(AQ9&gt;=AY$47,AQ9&lt;&gt;"",AN9=""),AND(AT9&gt;=AY$47,AT9&lt;&gt;"",AN9=""),AND(AX9&gt;=AY$47,AX9&lt;&gt;"",AN9=""),AND(BR9&gt;=BZ$47,BR9&lt;&gt;"",BO9=""),AND(BU9&gt;=BZ$47,BU9&lt;&gt;"",BO9=""),AND(BY9&gt;=BZ$47,BY9&lt;&gt;"",BO9=""),AND(CS9&gt;=DA$47,CS9&lt;&gt;"",CP9=""),AND(CV9&gt;=DA$47,CV9&lt;&gt;"",CP9=""),AND(CZ9&gt;=DA$47,CZ9&lt;&gt;"",CP9=""),AND(DZ9&gt;=EK$47,DZ9&lt;&gt;""),AND(EC9&gt;=EK$47,EC9&lt;&gt;""),AND(EG9&gt;=EK$47,EG9&lt;&gt;""),AND(EJ9&gt;=EK$47,EJ9&lt;&gt;""),AND(FH9&gt;=FS$47,FH9&lt;&gt;""),AND(FK9&gt;=FS$47,FK9&lt;&gt;""),AND(FO9&gt;=FS$47,FO9&lt;&gt;""),AND(FR9&gt;=FS$47,FR9&lt;&gt;""),AND(GP9&gt;=HA$47,GP9&lt;&gt;""),AND(GS9&gt;=HA$47,GS9&lt;&gt;""),AND(GW9&gt;=HA$47,GW9&lt;&gt;""),AND(GZ9&gt;=HA$47,GZ9&lt;&gt;""),AND(HX9&gt;=II$47,HX9&lt;&gt;""),AND(IA9&gt;=II$47,IA9&lt;&gt;""),AND(IE9&gt;=II$47,IE9&lt;&gt;""),AND(IH9&gt;=II$47,IH9&lt;&gt;""),AND(JF9&gt;=JQ$47,JF9&lt;&gt;""),AND(JI9&gt;=JQ$47,JI9&lt;&gt;""),AND(JM9&gt;=JQ$47,JM9&lt;&gt;""),AND(JP9&gt;=JQ$47,JP9&lt;&gt;""),AND(KN9&gt;=KY$47,KN9&lt;&gt;""),AND(KQ9&gt;=KY$47,KQ9&lt;&gt;""),AND(KU9&gt;=KY$47,KU9&lt;&gt;""),AND(KX9&gt;=KY$47,KX9&lt;&gt;""),AND(LV9&gt;=MG$47,LV9&lt;&gt;""),AND(LY9&gt;=MG$47,LY9&lt;&gt;""),AND(MC9&gt;=MG$47,MC9&lt;&gt;""),AND(MF9&gt;=MG$47,MF9&lt;&gt;""),AND(ND9&gt;=NO$47,ND9&lt;&gt;""),AND(NG9&gt;=NO$47,NG9&lt;&gt;""),AND(NK9&gt;=NO$47,NK9&lt;&gt;""),AND(NN9&gt;=NO$47,NN9&lt;&gt;""),AND(OL9&gt;=OW$47,OL9&lt;&gt;""),AND(OO9&gt;=OW$47,OO9&lt;&gt;""),AND(OS9&gt;=OW$47,OS9&lt;&gt;""),AND(OV9&gt;=OW$47,OV9&lt;&gt;""),AND(PT9&gt;=QE$47,PT9&lt;&gt;""),AND(PW9&gt;=QE$47,PW9&lt;&gt;""),AND(QA9&gt;=QE$47,QA9&lt;&gt;""),AND(QD9&gt;=QE$47,QD9&lt;&gt;""),AND(RB9&gt;=RM$47,RB9&lt;&gt;""),AND(RE9&gt;=RM$47,RE9&lt;&gt;""),AND(RI9&gt;=RM$47,RI9&lt;&gt;""),AND(RL9&gt;=RM$47,RL9&lt;&gt;""),AND(SJ9&gt;=SU$47,SJ9&lt;&gt;""),AND(SM9&gt;=SU$47,SM9&lt;&gt;""),AND(SQ9&gt;=SU$47,SQ9&lt;&gt;""),AND(ST9&gt;=SU$47,ST9&lt;&gt;"")),"P","")</f>
        <v/>
      </c>
      <c r="J9" s="36" t="str">
        <f>IF(AND(I9="P",H9=""),"No DD",IF(OR(AND(AO9&gt;=AY$46,AO9&lt;&gt;"",AQ9&gt;=AY$50,AQ9&lt;&gt;"",AN9=""),AND(AR9&gt;=AY$46,AR9&lt;&gt;"",AT9&gt;=AY$50,AT9&lt;&gt;"",AN9=""),AND(AV9&gt;=AY$46,AV9&lt;&gt;"",AX9&gt;=AY$50,AX9&lt;&gt;"",AN9=""),AND(BP9&gt;=BZ$46,BP9&lt;&gt;"",BR9&gt;=BZ$50,BR9&lt;&gt;"",BO9=""),AND(BS9&gt;=BZ$46,BS9&lt;&gt;"",BU9&gt;=BZ$50,BU9&lt;&gt;"",BO9=""),AND(BW9&gt;=BZ$46,BW9&lt;&gt;"",BY9&gt;=BZ$50,BY9&lt;&gt;"",BO9=""),AND(CQ9&gt;=DA$46,CQ9&lt;&gt;"",CS9&gt;=DA$50,CS9&lt;&gt;"",CP9=""),AND(CT9&gt;=DA$46,CT9&lt;&gt;"",CV9&gt;=DA$50,CV9&lt;&gt;"",CP9=""),AND(CX9&gt;=DA$46,CX9&lt;&gt;"",CZ9&gt;=DA$50,CZ9&lt;&gt;"",CP9=""),AND(DX9&gt;=EK$46,DX9&lt;&gt;"",DZ9&gt;=EK$50,DZ9&lt;&gt;""),AND(EA9&gt;=EK$46,EA9&lt;&gt;"",EC9&gt;=EK$50,EC9&lt;&gt;""),AND(EE9&gt;=EK$46,EE9&lt;&gt;"",EG9&gt;=EK$50,EG9&lt;&gt;""),AND(EH9&gt;=EK$46,EH9&lt;&gt;"",EJ9&gt;=EK$50,EJ9&lt;&gt;""),AND(FF9&gt;=FS$46,FF9&lt;&gt;"",FH9&gt;=FS$50,FH9&lt;&gt;""),AND(FI9&gt;=FS$46,FI9&lt;&gt;"",FK9&gt;=FS$50,FK9&lt;&gt;""),AND(FM9&gt;=FS$46,FM9&lt;&gt;"",FO9&gt;=FS$50,FO9&lt;&gt;""),AND(FP9&gt;=FS$46,FP9&lt;&gt;"",FR9&gt;=FS$50,FR9&lt;&gt;""),AND(GN9&gt;=HA$46,GN9&lt;&gt;"",GP9&gt;=HA$50,GP9&lt;&gt;""),AND(GQ9&gt;=HA$46,GQ9&lt;&gt;"",GS9&gt;=HA$50,GS9&lt;&gt;""),AND(GU9&gt;=HA$46,GU9&lt;&gt;"",GW9&gt;=HA$50,GW9&lt;&gt;""),AND(GX9&gt;=HA$46,GX9&lt;&gt;"",GZ9&gt;=HA$50,GZ9&lt;&gt;""),AND(HV9&gt;=II$46,HV9&lt;&gt;"",HX9&gt;=II$50,HX9&lt;&gt;""),AND(HY9&gt;=II$46,HY9&lt;&gt;"",IA9&gt;=II$50,IA9&lt;&gt;""),AND(IC9&gt;=II$46,IC9&lt;&gt;"",IE9&gt;=II$50,IE9&lt;&gt;""),AND(IF9&gt;=II$46,IF9&lt;&gt;"",IH9&gt;=II$50,IH9&lt;&gt;""),AND(JD9&gt;=JQ$46,JD9&lt;&gt;"",JF9&gt;=JQ$50,JF9&lt;&gt;""),AND(JG9&gt;=JQ$46,JG9&lt;&gt;"",JI9&gt;=JQ$50,JI9&lt;&gt;""),AND(JK9&gt;=JQ$46,JK9&lt;&gt;"",JM9&gt;=JQ$50,JM9&lt;&gt;""),AND(JN9&gt;=JQ$46,JN9&lt;&gt;"",JP9&gt;=JQ$50,JP9&lt;&gt;""),AND(KL9&gt;=KY$46,KL9&lt;&gt;"",KN9&gt;=KY$50,KN9&lt;&gt;""),AND(KO9&gt;=KY$46,KO9&lt;&gt;"",KQ9&gt;=KY$50,KQ9&lt;&gt;""),AND(KS9&gt;=KY$46,KS9&lt;&gt;"",KU9&gt;=KY$50,KU9&lt;&gt;""),AND(KV9&gt;=KY$46,KV9&lt;&gt;"",KX9&gt;=KY$50,KX9&lt;&gt;""),AND(LT9&gt;=MG$46,LT9&lt;&gt;"",LV9&gt;=MG$50,LV9&lt;&gt;""),AND(LW9&gt;=MG$46,LW9&lt;&gt;"",LY9&gt;=MG$50,LY9&lt;&gt;""),AND(MA9&gt;=MG$46,MA9&lt;&gt;"",MC9&gt;=MG$50,MC9&lt;&gt;""),AND(MD9&gt;=MG$46,MD9&lt;&gt;"",MF9&gt;=MG$50,MF9&lt;&gt;""),AND(NB9&gt;=NO$46,NB9&lt;&gt;"",ND9&gt;=NO$50,ND9&lt;&gt;""),AND(NE9&gt;=NO$46,NE9&lt;&gt;"",NG9&gt;=NO$50,NG9&lt;&gt;""),AND(NI9&gt;=NO$46,NI9&lt;&gt;"",NK9&gt;=NO$50,NK9&lt;&gt;""),AND(NL9&gt;=NO$46,NL9&lt;&gt;"",NN9&gt;=NO$50,NN9&lt;&gt;""),AND(OJ9&gt;=OW$46,OJ9&lt;&gt;"",OL9&gt;=OW$50,OL9&lt;&gt;""),AND(OM9&gt;=OW$46,OM9&lt;&gt;"",OO9&gt;=OW$50,OO9&lt;&gt;""),AND(OQ9&gt;=OW$46,OQ9&lt;&gt;"",OS9&gt;=OW$50,OS9&lt;&gt;""),AND(OT9&gt;=OW$46,OT9&lt;&gt;"",OV9&gt;=OW$50,OV9&lt;&gt;""),AND(PR9&gt;=QE$46,PR9&lt;&gt;"",PT9&gt;=QE$50,PT9&lt;&gt;""),AND(PU9&gt;=QE$46,PU9&lt;&gt;"",PW9&gt;=QE$50,PW9&lt;&gt;""),AND(PY9&gt;=QE$46,PY9&lt;&gt;"",QA9&gt;=QE$50,QA9&lt;&gt;""),AND(QB9&gt;=QE$46,QB9&lt;&gt;"",QD9&gt;=QE$50,QD9&lt;&gt;""),AND(QZ9&gt;=RM$46,QZ9&lt;&gt;"",RB9&gt;=RM$50,RB9&lt;&gt;""),AND(RC9&gt;=RM$46,RC9&lt;&gt;"",RE9&gt;=RM$50,RE9&lt;&gt;""),AND(RG9&gt;=RM$46,RG9&lt;&gt;"",RI9&gt;=RM$50,RI9&lt;&gt;""),AND(RJ9&gt;=RM$46,RJ9&lt;&gt;"",RL9&gt;=RM$50,RL9&lt;&gt;""),AND(SH9&gt;=SU$46,SH9&lt;&gt;"",SJ9&gt;=SU$50,SJ9&lt;&gt;""),AND(SK9&gt;=SU$46,SK9&lt;&gt;"",SM9&gt;=SU$50,SM9&lt;&gt;""),AND(SO9&gt;=SU$46,SO9&lt;&gt;"",SQ9&gt;=SU$50,SQ9&lt;&gt;""),AND(SR9&gt;=SU$46,SR9&lt;&gt;"",ST9&gt;=SU$50,ST9&lt;&gt;"")),"Merit",IF(OR(AND(AO9&gt;=AY$45,AO9&lt;&gt;"",AQ9&gt;=AY$49,AQ9&lt;&gt;"",AN9=""),AND(AR9&gt;=AY$45,AR9&lt;&gt;"",AT9&gt;=AY$49,AT9&lt;&gt;"",AN9=""),AND(AV9&gt;=AY$45,AV9&lt;&gt;"",AX9&gt;=AY$49,AX9&lt;&gt;"",AN9=""),AND(BP9&gt;=BZ$45,BP9&lt;&gt;"",BR9&gt;=BZ$49,BR9&lt;&gt;"",BO9=""),AND(BS9&gt;=BZ$45,BS9&lt;&gt;"",BU9&gt;=BZ$49,BU9&lt;&gt;"",BO9=""),AND(BW9&gt;=BZ$45,BW9&lt;&gt;"",BY9&gt;=BZ$49,BY9&lt;&gt;"",BO9=""),AND(CQ9&gt;=DA$45,CQ9&lt;&gt;"",CS9&gt;=DA$49,CS9&lt;&gt;"",CP9=""),AND(CT9&gt;=DA$45,CT9&lt;&gt;"",CV9&gt;=DA$49,CV9&lt;&gt;"",CP9=""),AND(CX9&gt;=DA$45,CX9&lt;&gt;"",CZ9&gt;=DA$49,CZ9&lt;&gt;"",CP9=""),AND(DX9&gt;=EK$45,DX9&lt;&gt;"",DZ9&gt;=EK$49,DZ9&lt;&gt;""),AND(EA9&gt;=EK$45,EA9&lt;&gt;"",EC9&gt;=EK$49,EC9&lt;&gt;""),AND(EE9&gt;=EK$45,EE9&lt;&gt;"",EG9&gt;=EK$49,EG9&lt;&gt;""),AND(EH9&gt;=EK$45,EH9&lt;&gt;"",EJ9&gt;=EK$49,EJ9&lt;&gt;""),AND(FF9&gt;=FS$45,FF9&lt;&gt;"",FH9&gt;=FS$49,FH9&lt;&gt;""),AND(FI9&gt;=FS$45,FI9&lt;&gt;"",FK9&gt;=FS$49,FK9&lt;&gt;""),AND(FM9&gt;=FS$45,FM9&lt;&gt;"",FO9&gt;=FS$49,FO9&lt;&gt;""),AND(FP9&gt;=FS$45,FP9&lt;&gt;"",FR9&gt;=FS$49,FR9&lt;&gt;""),AND(GN9&gt;=HA$45,GN9&lt;&gt;"",GP9&gt;=HA$49,GP9&lt;&gt;""),AND(GQ9&gt;=HA$45,GQ9&lt;&gt;"",GS9&gt;=HA$49,GS9&lt;&gt;""),AND(GU9&gt;=HA$45,GU9&lt;&gt;"",GW9&gt;=HA$49,GW9&lt;&gt;""),AND(GX9&gt;=HA$45,GX9&lt;&gt;"",GZ9&gt;=HA$49,GZ9&lt;&gt;""),AND(HV9&gt;=II$45,HV9&lt;&gt;"",HX9&gt;=II$49,HX9&lt;&gt;""),AND(HY9&gt;=II$45,HY9&lt;&gt;"",IA9&gt;=II$49,IA9&lt;&gt;""),AND(IC9&gt;=II$45,IC9&lt;&gt;"",IE9&gt;=II$49,IE9&lt;&gt;""),AND(IF9&gt;=II$45,IF9&lt;&gt;"",IH9&gt;=II$49,IH9&lt;&gt;""),AND(JD9&gt;=JQ$45,JD9&lt;&gt;"",JF9&gt;=JQ$49,JF9&lt;&gt;""),AND(JG9&gt;=JQ$45,JG9&lt;&gt;"",JI9&gt;=JQ$49,JI9&lt;&gt;""),AND(JK9&gt;=JQ$45,JK9&lt;&gt;"",JM9&gt;=JQ$49,JM9&lt;&gt;""),AND(JN9&gt;=JQ$45,JN9&lt;&gt;"",JP9&gt;=JQ$49,JP9&lt;&gt;""),AND(KL9&gt;=KY$45,KL9&lt;&gt;"",KN9&gt;=KY$49,KN9&lt;&gt;""),AND(KO9&gt;=KY$45,KO9&lt;&gt;"",KQ9&gt;=KY$49,KQ9&lt;&gt;""),AND(KS9&gt;=KY$45,KS9&lt;&gt;"",KU9&gt;=KY$49,KU9&lt;&gt;""),AND(KV9&gt;=KY$45,KV9&lt;&gt;"",KX9&gt;=KY$49,KX9&lt;&gt;""),AND(LT9&gt;=MG$45,LT9&lt;&gt;"",LV9&gt;=MG$49,LV9&lt;&gt;""),AND(LW9&gt;=MG$45,LW9&lt;&gt;"",LY9&gt;=MG$49,LY9&lt;&gt;""),AND(MA9&gt;=MG$45,MA9&lt;&gt;"",MC9&gt;=MG$49,MC9&lt;&gt;""),AND(MD9&gt;=MG$45,MD9&lt;&gt;"",MF9&gt;=MG$49,MF9&lt;&gt;""),AND(NB9&gt;=NO$45,NB9&lt;&gt;"",ND9&gt;=NO$49,ND9&lt;&gt;""),AND(NE9&gt;=NO$45,NE9&lt;&gt;"",NG9&gt;=NO$49,NG9&lt;&gt;""),AND(NI9&gt;=NO$45,NI9&lt;&gt;"",NK9&gt;=NO$49,NK9&lt;&gt;""),AND(NL9&gt;=NO$45,NL9&lt;&gt;"",NN9&gt;=NO$49,NN9&lt;&gt;""),AND(OJ9&gt;=OW$45,OJ9&lt;&gt;"",OL9&gt;=OW$49,OL9&lt;&gt;""),AND(OM9&gt;=OW$45,OM9&lt;&gt;"",OO9&gt;=OW$49,OO9&lt;&gt;""),AND(OQ9&gt;=OW$45,OQ9&lt;&gt;"",OS9&gt;=OW$49,OS9&lt;&gt;""),AND(OT9&gt;=OW$45,OT9&lt;&gt;"",OV9&gt;=OW$49,OV9&lt;&gt;""),AND(PR9&gt;=QE$45,PR9&lt;&gt;"",PT9&gt;=QE$49,PT9&lt;&gt;""),AND(PU9&gt;=QE$45,PU9&lt;&gt;"",PW9&gt;=QE$49,PW9&lt;&gt;""),AND(PY9&gt;=QE$45,PY9&lt;&gt;"",QA9&gt;=QE$49,QA9&lt;&gt;""),AND(QB9&gt;=QE$45,QB9&lt;&gt;"",QD9&gt;=QE$49,QD9&lt;&gt;""),AND(QZ9&gt;=RM$45,QZ9&lt;&gt;"",RB9&gt;=RM$49,RB9&lt;&gt;""),AND(RC9&gt;=RM$45,RC9&lt;&gt;"",RE9&gt;=RM$49,RE9&lt;&gt;""),AND(RG9&gt;=RM$45,RG9&lt;&gt;"",RI9&gt;=RM$49,RI9&lt;&gt;""),AND(RJ9&gt;=RM$45,RJ9&lt;&gt;"",RL9&gt;=RM$49,RL9&lt;&gt;""),AND(SH9&gt;=SU$45,SH9&lt;&gt;"",SJ9&gt;=SU$49,SJ9&lt;&gt;""),AND(SK9&gt;=SU$45,SK9&lt;&gt;"",SM9&gt;=SU$49,SM9&lt;&gt;""),AND(SO9&gt;=SU$45,SO9&lt;&gt;"",SQ9&gt;=SU$49,SQ9&lt;&gt;""),AND(SR9&gt;=SU$45,SR9&lt;&gt;"",ST9&gt;=SU$49,ST9&lt;&gt;"")),"Excellence",IF(K9="P","Worlds Team",IF(H9="P","National Team","")))))</f>
        <v/>
      </c>
      <c r="K9" s="3" t="str">
        <f>IF(OR(AND(AO9&gt;=AY$44,AO9&lt;&gt;"",AQ9&gt;=AY$48,AQ9&lt;&gt;"",AN9=""),AND(AR9&gt;=AY$44,AR9&lt;&gt;"",AT9&gt;=AY$48,AT9&lt;&gt;"",AN9=""),AND(AV9&gt;=AY$44,AV9&lt;&gt;"",AX9&gt;=AY$48,AX9&lt;&gt;"",AN9=""),AND(BP9&gt;=BZ$44,BP9&lt;&gt;"",BR9&gt;=BZ$48,BR9&lt;&gt;"",BO9=""),AND(BS9&gt;=BZ$44,BS9&lt;&gt;"",BU9&gt;=BZ$48,BU9&lt;&gt;"",BO9=""),AND(BW9&gt;=BZ$44,BW9&lt;&gt;"",BY9&gt;=BZ$48,BY9&lt;&gt;"",BO9=""),AND(CQ9&gt;=DA$44,CQ9&lt;&gt;"",CS9&gt;=DA$48,CS9&lt;&gt;"",CP9=""),AND(CT9&gt;=DA$44,CT9&lt;&gt;"",CV9&gt;=DA$48,CV9&lt;&gt;"",CP9=""),AND(CX9&gt;=DA$44,CX9&lt;&gt;"",CZ9&gt;=DA$48,CZ9&lt;&gt;"",CP9=""),AND(DX9&gt;=EK$44,DX9&lt;&gt;"",DZ9&gt;=EK$48,DZ9&lt;&gt;""),AND(EA9&gt;=EK$44,EA9&lt;&gt;"",EC9&gt;=EK$48,EC9&lt;&gt;""),AND(EE9&gt;=EK$44,EE9&lt;&gt;"",EG9&gt;=EK$48,EG9&lt;&gt;""),AND(EH9&gt;=EK$44,EH9&lt;&gt;"",EJ9&gt;=EK$48,EJ9&lt;&gt;""),AND(FF9&gt;=FS$44,FF9&lt;&gt;"",FH9&gt;=FS$48,FH9&lt;&gt;""),AND(FI9&gt;=FS$44,FI9&lt;&gt;"",FK9&gt;=FS$48,FK9&lt;&gt;""),AND(FM9&gt;=FS$44,FM9&lt;&gt;"",FO9&gt;=FS$48,FO9&lt;&gt;""),AND(FP9&gt;=FS$44,FP9&lt;&gt;"",FR9&gt;=FS$48,FR9&lt;&gt;""),AND(GN9&gt;=HA$44,GN9&lt;&gt;"",GP9&gt;=HA$48,GP9&lt;&gt;""),AND(GQ9&gt;=HA$44,GQ9&lt;&gt;"",GS9&gt;=HA$48,GS9&lt;&gt;""),AND(GU9&gt;=HA$44,GU9&lt;&gt;"",GW9&gt;=HA$48,GW9&lt;&gt;""),AND(GX9&gt;=HA$44,GX9&lt;&gt;"",GZ9&gt;=HA$48,GZ9&lt;&gt;""),AND(HV9&gt;=II$44,HV9&lt;&gt;"",HX9&gt;=II$48,HX9&lt;&gt;""),AND(HY9&gt;=II$44,HY9&lt;&gt;"",IA9&gt;=II$48,IA9&lt;&gt;""),AND(IC9&gt;=II$44,IC9&lt;&gt;"",IE9&gt;=II$48,IE9&lt;&gt;""),AND(IF9&gt;=II$44,IF9&lt;&gt;"",IH9&gt;=II$48,IH9&lt;&gt;""),AND(JD9&gt;=JQ$44,JD9&lt;&gt;"",JF9&gt;=JQ$48,JF9&lt;&gt;""),AND(JG9&gt;=JQ$44,JG9&lt;&gt;"",JI9&gt;=JQ$48,JI9&lt;&gt;""),AND(JK9&gt;=JQ$44,JK9&lt;&gt;"",JM9&gt;=JQ$48,JM9&lt;&gt;""),AND(JN9&gt;=JQ$44,JN9&lt;&gt;"",JP9&gt;=JQ$48,JP9&lt;&gt;""),AND(KL9&gt;=KY$44,KL9&lt;&gt;"",KN9&gt;=KY$48,KN9&lt;&gt;""),AND(KO9&gt;=KY$44,KO9&lt;&gt;"",KQ9&gt;=KY$48,KQ9&lt;&gt;""),AND(KS9&gt;=KY$44,KS9&lt;&gt;"",KU9&gt;=KY$48,KU9&lt;&gt;""),AND(KV9&gt;=KY$44,KV9&lt;&gt;"",KX9&gt;=KY$48,KX9&lt;&gt;""),AND(LT9&gt;=MG$44,LT9&lt;&gt;"",LV9&gt;=MG$48,LV9&lt;&gt;""),AND(LW9&gt;=MG$44,LW9&lt;&gt;"",LY9&gt;=MG$48,LY9&lt;&gt;""),AND(MA9&gt;=MG$44,MA9&lt;&gt;"",MC9&gt;=MG$48,MC9&lt;&gt;""),AND(MD9&gt;=MG$44,MD9&lt;&gt;"",MF9&gt;=MG$48,MF9&lt;&gt;""),AND(NB9&gt;=NO$44,NB9&lt;&gt;"",ND9&gt;=NO$48,ND9&lt;&gt;""),AND(NE9&gt;=NO$44,NE9&lt;&gt;"",NG9&gt;=NO$48,NG9&lt;&gt;""),AND(NI9&gt;=NO$44,NI9&lt;&gt;"",NK9&gt;=NO$48,NK9&lt;&gt;""),AND(NL9&gt;=NO$44,NL9&lt;&gt;"",NN9&gt;=NO$48,NN9&lt;&gt;""),AND(OJ9&gt;=OW$44,OJ9&lt;&gt;"",OL9&gt;=OW$48,OL9&lt;&gt;""),AND(OM9&gt;=OW$44,OM9&lt;&gt;"",OO9&gt;=OW$48,OO9&lt;&gt;""),AND(OQ9&gt;=OW$44,OQ9&lt;&gt;"",OS9&gt;=OW$48,OS9&lt;&gt;""),AND(OT9&gt;=OW$44,OT9&lt;&gt;"",OV9&gt;=OW$48,OV9&lt;&gt;""),AND(PR9&gt;=QE$44,PR9&lt;&gt;"",PT9&gt;=QE$48,PT9&lt;&gt;""),AND(PU9&gt;=QE$44,PU9&lt;&gt;"",PW9&gt;=QE$48,PW9&lt;&gt;""),AND(PY9&gt;=QE$44,PY9&lt;&gt;"",QA9&gt;=QE$48,QA9&lt;&gt;""),AND(QB9&gt;=QE$44,QB9&lt;&gt;"",QD9&gt;=QE$48,QD9&lt;&gt;""),AND(QZ9&gt;=RM$44,QZ9&lt;&gt;"",RB9&gt;=RM$48,RB9&lt;&gt;""),AND(RC9&gt;=RM$44,RC9&lt;&gt;"",RE9&gt;=RM$48,RE9&lt;&gt;""),AND(RG9&gt;=RM$44,RG9&lt;&gt;"",RI9&gt;=RM$48,RI9&lt;&gt;""),AND(RJ9&gt;=RM$44,RJ9&lt;&gt;"",RL9&gt;=RM$48,RL9&lt;&gt;""),AND(SH9&gt;=SU$44,SH9&lt;&gt;"",SJ9&gt;=SU$48,SJ9&lt;&gt;""),AND(SK9&gt;=SU$44,SK9&lt;&gt;"",SM9&gt;=SU$48,SM9&lt;&gt;""),AND(SO9&gt;=SU$44,SO9&lt;&gt;"",SQ9&gt;=SU$48,SQ9&lt;&gt;""),AND(SR9&gt;=SU$44,SR9&lt;&gt;"",ST9&gt;=SU$48,ST9&lt;&gt;"")),"P","")</f>
        <v/>
      </c>
      <c r="L9" s="8">
        <f>IF(COUNT(AQ9,AT9,BR9,BU9,CS9,CV9)&gt;0,LARGE((AQ9,AT9,BR9,BU9,CS9,CV9),1),0)</f>
        <v>52.440000000000005</v>
      </c>
      <c r="M9" s="8" t="str">
        <f>IF(L9="","",IF(OR(L9=CS9,L9=CV9),$CA$1,IF(OR(L9=BR9,L9=BU9),$AZ$1,IF(OR(L9=AQ9,L9=AT9),$Y$1,""))))</f>
        <v>2023 3rd Domestic Trial</v>
      </c>
      <c r="N9" s="8">
        <f>IF(COUNT(AQ9,AT9,BR9,BU9,CS9,CV9)&gt;1,LARGE((AQ9,AT9,BR9,BU9,CS9,CV9),2),0)</f>
        <v>51.69</v>
      </c>
      <c r="O9" s="8" t="str">
        <f>IF(N9="","",IF(OR(N9=CS9,N9=CV9),$CA$1,IF(OR(N9=BR9,N9=BU9),$AZ$1,IF(OR(N9=AQ9,N9=AT9),$Y$1,""))))</f>
        <v>2023 3rd Domestic Trial</v>
      </c>
      <c r="P9" s="8">
        <f>IF(COUNT(AQ9,AT9,BR9,BU9,CS9,CV9)&gt;2,MAX(AX9,BY9,CZ9,LARGE((AQ9,AT9,BR9,BU9,CS9,CV9),3)),IF(MAX(AX9,BY9,CZ9)&gt;0,MAX(AX9,BY9,CZ9),0))</f>
        <v>52.790000000000006</v>
      </c>
      <c r="Q9" s="8" t="str">
        <f>IF(P9="","",IF(OR(P9=CS9,P9=CV9,P9=CZ9),$CA$1,IF(OR(P9=BR9,P9=BU9,P9=BY9),$AZ$1,IF(OR(P9=AQ9,P9=AT9,P9=AX9),$Y$1,""))))</f>
        <v>2023 3rd Domestic Trial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14.6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2023 3rd Domestic Trial</v>
      </c>
      <c r="T9" s="8">
        <f>IF(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&gt;0,MAX(IF(AO9&gt;=$AY$43,AP9,0),IF(AR9&gt;=$AY$43,AS9,0),IF(AV9&gt;=$AY$43,AW9,0),IF(BP9&gt;=$BZ$43,BQ9,0),IF(BS9&gt;=$BZ$43,BT9,0),IF(BW9&gt;=$BZ$43,BX9,0),IF(CQ9&gt;=$DA$43,CR9,0),IF(CT9&gt;=$DA$43,CU9,0),IF(CX9&gt;=$DA$43,CY9,0),IF(DX9&gt;=$EK$43,DY9,0),IF(EA9&gt;=$EK$43,EB9,0),IF(EE9&gt;=$EK$43,EF9,0),IF(EH9&gt;=$EK$43,EI9,0),IF(FF9&gt;=$FS$43,FG9,0),IF(FI9&gt;=$FS$43,FJ9,0),IF(FM9&gt;=$FS$43,FN9,0),IF(FP9&gt;=$FS$43,FQ9,0),IF(GN9&gt;=$HA$43,GO9,0),IF(GQ9&gt;=$HA$43,GR9,0),IF(GU9&gt;=$HA$43,GV9,0),IF(GX9&gt;=$HA$43,GY9,0),IF(HV9&gt;=$II$43,HW9,0),IF(HY9&gt;=$II$43,HZ9,0),IF(IC9&gt;=$II$43,ID9,0),IF(IF9&gt;=$II$43,IG9,0),IF(JD9&gt;=$JQ$43,JE9,0),IF(JG9&gt;=$JQ$43,JH9,0),IF(JK9&gt;=$JQ$43,JL9,0),IF(JN9&gt;=$JQ$43,JO9,0),IF(KL9&gt;=$KY$43,KM9,0),IF(KO9&gt;=$KY$43,KP9,0),IF(KS9&gt;=$KY$43,KT9,0),IF(KV9&gt;=$KY$43,KW9,0),IF(LT9&gt;=$MG$43,LU9,0),IF(LW9&gt;=$MG$43,LX9,0),IF(MA9&gt;=$MG$43,MB9,0),IF(MD9&gt;=$MG$43,ME9,0),IF(NB9&gt;=$NO$43,NC9,0),IF(NE9&gt;=$NO$43,NF9,0),IF(NI9&gt;=$NO$43,NJ9,0),IF(NL9&gt;=$NO$43,NM9,0),IF(OJ9&gt;=$OW$43,OK9,0),IF(OM9&gt;=$OW$43,ON9,0),IF(OQ9&gt;=$OW$43,OR9,0),IF(OT9&gt;=$OW$43,OU9,0),IF(PR9&gt;=$QE$43,PS9,0),IF(PU9&gt;=$QE$43,PV9,0),IF(PY9&gt;=$QE$43,PZ9,0),IF(QB9&gt;=$QE$43,QC9,0),IF(QZ9&gt;=$RM$43,RA9,0),IF(RC9&gt;=$RM$43,RD9,0),IF(RG9&gt;=$RM$43,RH9,0),IF(RJ9&gt;=$RM$43,RK9,0),IF(SH9&gt;=$SU$43,SI9,0),IF(SK9&gt;=$SU$43,SL9,0),IF(SO9&gt;=$SU$43,SP9,0),IF(SR9&gt;=$SU$43,SS9,0)),0)</f>
        <v>15.59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2023 3rd Domestic Trial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14.9</v>
      </c>
      <c r="Z9" s="22">
        <v>8.8000000000000007</v>
      </c>
      <c r="AA9" s="22">
        <v>13.5</v>
      </c>
      <c r="AB9" s="22">
        <v>15.24</v>
      </c>
      <c r="AC9" s="22">
        <v>0</v>
      </c>
      <c r="AD9" s="22">
        <v>13</v>
      </c>
      <c r="AE9" s="22">
        <v>8.6999999999999993</v>
      </c>
      <c r="AF9" s="22">
        <v>14.6</v>
      </c>
      <c r="AG9" s="22">
        <v>15.39</v>
      </c>
      <c r="AH9" s="22">
        <v>0</v>
      </c>
      <c r="AI9" s="22">
        <v>14.4</v>
      </c>
      <c r="AJ9" s="22">
        <v>9.1</v>
      </c>
      <c r="AK9" s="22">
        <v>13.7</v>
      </c>
      <c r="AL9" s="22">
        <v>15.59</v>
      </c>
      <c r="AM9" s="22">
        <v>0</v>
      </c>
      <c r="AN9" s="27"/>
      <c r="AO9" s="38">
        <f>IF(AA9&gt;0,AA9,"")</f>
        <v>13.5</v>
      </c>
      <c r="AP9" s="38">
        <f>IF(AB9&gt;0,AB9,"")</f>
        <v>15.24</v>
      </c>
      <c r="AQ9" s="40">
        <f>IF(SUM(Y9:AB9)-AC9&gt;0,SUM(Y9:AB9)-AC9,"")</f>
        <v>52.440000000000005</v>
      </c>
      <c r="AR9" s="40">
        <f>IF(AF9&gt;0,AF9,"")</f>
        <v>14.6</v>
      </c>
      <c r="AS9" s="40">
        <f>IF(AG9&gt;0,AG9,"")</f>
        <v>15.39</v>
      </c>
      <c r="AT9" s="40">
        <f>IF(SUM(AD9:AG9)-AH9&gt;0,SUM(AD9:AG9)-AH9,"")</f>
        <v>51.69</v>
      </c>
      <c r="AU9" s="40">
        <f>IF(AQ9="","",MAX(AQ9,AT9))</f>
        <v>52.440000000000005</v>
      </c>
      <c r="AV9" s="40">
        <f>IF(AK9&gt;0,AK9,"")</f>
        <v>13.7</v>
      </c>
      <c r="AW9" s="40">
        <f>IF(AL9&gt;0,AL9,"")</f>
        <v>15.59</v>
      </c>
      <c r="AX9" s="40">
        <f>IF(SUM(AI9:AL9)-AM9&gt;0,SUM(AI9:AL9)-AM9,"")</f>
        <v>52.790000000000006</v>
      </c>
      <c r="AY9" s="40">
        <f>IF(SUM(AU9,AX9)&gt;0,SUM(AU9,AX9),"")</f>
        <v>105.23000000000002</v>
      </c>
      <c r="AZ9" s="26">
        <v>13.5</v>
      </c>
      <c r="BA9" s="26">
        <v>8</v>
      </c>
      <c r="BB9" s="26">
        <v>12.1</v>
      </c>
      <c r="BC9" s="26">
        <v>13.85</v>
      </c>
      <c r="BD9" s="26">
        <v>0</v>
      </c>
      <c r="BE9" s="26">
        <v>12.4</v>
      </c>
      <c r="BF9" s="26">
        <v>9.6</v>
      </c>
      <c r="BG9" s="26">
        <v>12.7</v>
      </c>
      <c r="BH9" s="26">
        <v>15.02</v>
      </c>
      <c r="BI9" s="26">
        <v>0.8</v>
      </c>
      <c r="BJ9" s="26"/>
      <c r="BK9" s="26"/>
      <c r="BL9" s="26"/>
      <c r="BM9" s="26"/>
      <c r="BN9" s="26"/>
      <c r="BO9" s="28"/>
      <c r="BP9" s="39">
        <f>IF(BB9&gt;0,BB9,"")</f>
        <v>12.1</v>
      </c>
      <c r="BQ9" s="39">
        <f>IF(BC9&gt;0,BC9,"")</f>
        <v>13.85</v>
      </c>
      <c r="BR9" s="11">
        <f>IF(SUM(AZ9:BC9)-BD9&gt;0,SUM(AZ9:BC9)-BD9,"")</f>
        <v>47.45</v>
      </c>
      <c r="BS9" s="11">
        <f>IF(BG9&gt;0,BG9,"")</f>
        <v>12.7</v>
      </c>
      <c r="BT9" s="11">
        <f>IF(BH9&gt;0,BH9,"")</f>
        <v>15.02</v>
      </c>
      <c r="BU9" s="11">
        <f>IF(SUM(BE9:BH9)-BI9&gt;0,SUM(BE9:BH9)-BI9,"")</f>
        <v>48.92</v>
      </c>
      <c r="BV9" s="11">
        <f>IF(BR9="","",MAX(BR9,BU9))</f>
        <v>48.92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48.92</v>
      </c>
      <c r="CA9" s="22">
        <v>7.8</v>
      </c>
      <c r="CB9" s="22">
        <v>5.3</v>
      </c>
      <c r="CC9" s="22">
        <v>8.1</v>
      </c>
      <c r="CD9" s="22">
        <v>9.36</v>
      </c>
      <c r="CE9" s="22">
        <v>0</v>
      </c>
      <c r="CF9" s="22">
        <v>12.4</v>
      </c>
      <c r="CG9" s="22">
        <v>9</v>
      </c>
      <c r="CH9" s="22">
        <v>11.1</v>
      </c>
      <c r="CI9" s="22">
        <v>14.8</v>
      </c>
      <c r="CJ9" s="22">
        <v>2.4</v>
      </c>
      <c r="CK9" s="22"/>
      <c r="CL9" s="22"/>
      <c r="CM9" s="22"/>
      <c r="CN9" s="22"/>
      <c r="CO9" s="22"/>
      <c r="CP9" s="27"/>
      <c r="CQ9" s="38">
        <f>IF(CC9&gt;0,CC9,"")</f>
        <v>8.1</v>
      </c>
      <c r="CR9" s="38">
        <f>IF(CD9&gt;0,CD9,"")</f>
        <v>9.36</v>
      </c>
      <c r="CS9" s="40">
        <f>IF(SUM(CA9:CD9)-CE9&gt;0,SUM(CA9:CD9)-CE9,"")</f>
        <v>30.56</v>
      </c>
      <c r="CT9" s="40">
        <f>IF(CH9&gt;0,CH9,"")</f>
        <v>11.1</v>
      </c>
      <c r="CU9" s="40">
        <f>IF(CI9&gt;0,CI9,"")</f>
        <v>14.8</v>
      </c>
      <c r="CV9" s="40">
        <f>IF(SUM(CF9:CI9)-CJ9&gt;0,SUM(CF9:CI9)-CJ9,"")</f>
        <v>44.9</v>
      </c>
      <c r="CW9" s="40">
        <f>IF(CS9="","",MAX(CS9,CV9))</f>
        <v>44.9</v>
      </c>
      <c r="CX9" s="40" t="str">
        <f>IF(CM9&gt;0,CM9,"")</f>
        <v/>
      </c>
      <c r="CY9" s="40" t="str">
        <f>IF(CN9&gt;0,CN9,"")</f>
        <v/>
      </c>
      <c r="CZ9" s="40" t="str">
        <f>IF(SUM(CK9:CN9)-CO9&gt;0,SUM(CK9:CN9)-CO9,"")</f>
        <v/>
      </c>
      <c r="DA9" s="40">
        <f>IF(SUM(CW9,CZ9)&gt;0,SUM(CW9,CZ9),"")</f>
        <v>44.9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 t="str">
        <f>IF(EN9&gt;0,EN9,"")</f>
        <v/>
      </c>
      <c r="FG9" s="11" t="str">
        <f>IF(EO9&gt;0,EO9,"")</f>
        <v/>
      </c>
      <c r="FH9" s="11" t="str">
        <f>IF(SUM(EL9:EO9)-EP9&gt;0,SUM(EL9:EO9)-EP9,"")</f>
        <v/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 t="str">
        <f>IF(MAX(FH9,FK9)&gt;0,MAX(FH9,FK9),"")</f>
        <v/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 t="str">
        <f>IF(SUM(FL9,FO9,FR9)&gt;0,SUM(FL9,FO9,FR9),"")</f>
        <v/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10.65</v>
      </c>
      <c r="SW9" s="22">
        <f>IF($CP9="P",CB9,(CB9+BA9)/2)</f>
        <v>6.65</v>
      </c>
      <c r="SX9" s="22">
        <f>IF($CP9="P",CC9,(CC9+BB9)/2)</f>
        <v>10.1</v>
      </c>
      <c r="SY9" s="22">
        <f>IF($CP9="P",CD9,(CD9+BC9)/2)</f>
        <v>11.605</v>
      </c>
      <c r="SZ9" s="22">
        <f>IF($CP9="P",CE9,(CE9+BD9)/2)</f>
        <v>0</v>
      </c>
      <c r="TA9" s="22">
        <f>IF($CP9="P",CF9,(CF9+BE9)/2)</f>
        <v>12.4</v>
      </c>
      <c r="TB9" s="22">
        <f>IF($CP9="P",CG9,(CG9+BF9)/2)</f>
        <v>9.3000000000000007</v>
      </c>
      <c r="TC9" s="22">
        <f>IF($CP9="P",CH9,(CH9+BG9)/2)</f>
        <v>11.899999999999999</v>
      </c>
      <c r="TD9" s="22">
        <f>IF($CP9="P",CI9,(CI9+BH9)/2)</f>
        <v>14.91</v>
      </c>
      <c r="TE9" s="22">
        <f>IF($CP9="P",CJ9,(CJ9+BI9)/2)</f>
        <v>1.6</v>
      </c>
      <c r="TF9" s="22">
        <f>IF($CP9="P",CK9,(CK9+BJ9)/2)</f>
        <v>0</v>
      </c>
      <c r="TG9" s="22">
        <f>IF($CP9="P",CL9,(CL9+BK9)/2)</f>
        <v>0</v>
      </c>
      <c r="TH9" s="22">
        <f>IF($CP9="P",CM9,(CM9+BL9)/2)</f>
        <v>0</v>
      </c>
      <c r="TI9" s="22">
        <f>IF($CP9="P",CN9,(CN9+BM9)/2)</f>
        <v>0</v>
      </c>
      <c r="TJ9" s="22">
        <f>IF($CP9="P",CO9,(CO9+BN9)/2)</f>
        <v>0</v>
      </c>
      <c r="TK9" s="27" t="s">
        <v>46</v>
      </c>
      <c r="TL9" s="40">
        <f>IF(SX9&gt;0,SX9,"")</f>
        <v>10.1</v>
      </c>
      <c r="TM9" s="40">
        <f>IF(SY9&gt;0,SY9,"")</f>
        <v>11.605</v>
      </c>
      <c r="TN9" s="40">
        <f>IF(SUM(SV9:SY9)-SZ9&gt;0,SUM(SV9:SY9)-SZ9,"")</f>
        <v>39.004999999999995</v>
      </c>
      <c r="TO9" s="40">
        <f>IF(TC9&gt;0,TC9,"")</f>
        <v>11.899999999999999</v>
      </c>
      <c r="TP9" s="40">
        <f>IF(TD9&gt;0,TD9,"")</f>
        <v>14.91</v>
      </c>
      <c r="TQ9" s="40">
        <f>IF(SUM(TA9:TD9)-TE9&gt;0,SUM(TA9:TD9)-TE9,"")</f>
        <v>46.910000000000004</v>
      </c>
      <c r="TR9" s="40">
        <f>IF(MAX(TN9,TQ9)&gt;0,MAX(TN9,TQ9),"")</f>
        <v>46.910000000000004</v>
      </c>
      <c r="TS9" s="40" t="str">
        <f>IF(TH9&gt;0,TH9,"")</f>
        <v/>
      </c>
      <c r="TT9" s="40" t="str">
        <f>IF(TI9&gt;0,TI9,"")</f>
        <v/>
      </c>
      <c r="TU9" s="40" t="str">
        <f>IF(SUM(TF9:TI9)-TJ9&gt;0,SUM(TF9:TI9)-TJ9,"")</f>
        <v/>
      </c>
      <c r="TV9" s="40">
        <f>IF(SUM(TR9,TU9)&gt;0,SUM(TR9,TU9),"")</f>
        <v>46.910000000000004</v>
      </c>
    </row>
    <row r="10" spans="1:542" x14ac:dyDescent="0.2">
      <c r="A10" s="4" t="str" cm="1">
        <f t="array" ref="A10">IF(AND(J10&lt;&gt;"",J10&lt;&gt;"No DD"),SUMPRODUCT((J$4:J$41&lt;&gt;"")*(J$4:J$41&lt;&gt;"No DD")*(F$4:F$41&gt;F10))+1,IF(J10="No DD",SUMPRODUCT((J$4:J$41="No DD")*(F$4:F$41&gt;F10))+1+SUMPRODUCT((J$4:J$41&lt;&gt;"")*(J$4:J$41&lt;&gt;"No DD")),""))</f>
        <v/>
      </c>
      <c r="B10" s="4" t="str" cm="1">
        <f t="array" ref="B10">IF(AND(J10&lt;&gt;"",J10&lt;&gt;"No DD",G10=""),SUMPRODUCT((J$4:J$41&lt;&gt;"")*(J$4:J$41&lt;&gt;"No DD")*(G$4:G$41="")*(F$4:F$41&gt;F10))+1,IF(J10="No DD",SUMPRODUCT((J$4:J$41="No DD")*(F$4:F$41&gt;F10)*(G$4:G$41=""))+1+SUMPRODUCT((J$4:J$41&lt;&gt;"")*(G$4:G$41="")*(J$4:J$41&lt;&gt;"No DD")),""))</f>
        <v/>
      </c>
      <c r="C10" s="5" t="s">
        <v>131</v>
      </c>
      <c r="D10" s="4" t="s">
        <v>6</v>
      </c>
      <c r="E10" s="4">
        <v>2006</v>
      </c>
      <c r="F10" s="9">
        <f>SUM(L10:V10)+SUM(L10:T10)*0.0000001+SUM(L10)*0.0000000000001</f>
        <v>186.28001862800525</v>
      </c>
      <c r="G10" s="66"/>
      <c r="H10" s="3" t="str">
        <f>IF(OR(AND(AO10&gt;=AY$43,AO10&lt;&gt;"",AQ10&gt;=AY$47,AQ10&lt;&gt;"",AN10=""),AND(AR10&gt;=AY$43,AR10&lt;&gt;"",AT10&gt;=AY$47,AT10&lt;&gt;"",AN10=""),AND(AV10&gt;=AY$43,AV10&lt;&gt;"",AX10&gt;=AY$47,AX10&lt;&gt;"",AN10=""),AND(BP10&gt;=BZ$43,BP10&lt;&gt;"",BR10&gt;=BZ$47,BR10&lt;&gt;"",BO10=""),AND(BS10&gt;=BZ$43,BS10&lt;&gt;"",BU10&gt;=BZ$47,BU10&lt;&gt;"",BO10=""),AND(BW10&gt;=BZ$43,BW10&lt;&gt;"",BY10&gt;=BZ$47,BY10&lt;&gt;"",BO10=""),AND(CQ10&gt;=DA$43,CQ10&lt;&gt;"",CS10&gt;=DA$47,CS10&lt;&gt;"",CP10=""),AND(CT10&gt;=DA$43,CT10&lt;&gt;"",CV10&gt;=DA$47,CV10&lt;&gt;"",CP10=""),AND(CX10&gt;=DA$43,CX10&lt;&gt;"",CZ10&gt;=DA$47,CZ10&lt;&gt;"",CP10=""),AND(DX10&gt;=EK$43,DX10&lt;&gt;"",DZ10&gt;=EK$47,DZ10&lt;&gt;""),AND(EA10&gt;=EK$43,EA10&lt;&gt;"",EC10&gt;=EK$47,EC10&lt;&gt;""),AND(EE10&gt;=EK$43,EE10&lt;&gt;"",EG10&gt;=EK$47,EG10&lt;&gt;""),AND(EH10&gt;=EK$43,EH10&lt;&gt;"",EJ10&gt;=EK$47,EJ10&lt;&gt;""),AND(FF10&gt;=FS$43,FF10&lt;&gt;"",FH10&gt;=FS$47,FH10&lt;&gt;""),AND(FI10&gt;=FS$43,FI10&lt;&gt;"",FK10&gt;=FS$47,FK10&lt;&gt;""),AND(FM10&gt;=FS$43,FM10&lt;&gt;"",FO10&gt;=FS$47,FO10&lt;&gt;""),AND(FP10&gt;=FS$43,FP10&lt;&gt;"",FR10&gt;=FS$47,FR10&lt;&gt;""),AND(GN10&gt;=HA$43,GN10&lt;&gt;"",GP10&gt;=HA$47,GP10&lt;&gt;""),AND(GQ10&gt;=HA$43,GQ10&lt;&gt;"",GS10&gt;=HA$47,GS10&lt;&gt;""),AND(GU10&gt;=HA$43,GU10&lt;&gt;"",GW10&gt;=HA$47,GW10&lt;&gt;""),AND(GX10&gt;=HA$43,GX10&lt;&gt;"",GZ10&gt;=HA$47,GZ10&lt;&gt;""),AND(HV10&gt;=II$43,HV10&lt;&gt;"",HX10&gt;=II$47,HX10&lt;&gt;""),AND(HY10&gt;=II$43,HY10&lt;&gt;"",IA10&gt;=II$47,IA10&lt;&gt;""),AND(IC10&gt;=II$43,IC10&lt;&gt;"",IE10&gt;=II$47,IE10&lt;&gt;""),AND(IF10&gt;=II$43,IF10&lt;&gt;"",IH10&gt;=II$47,IH10&lt;&gt;""),AND(JD10&gt;=JQ$43,JD10&lt;&gt;"",JF10&gt;=JQ$47,JF10&lt;&gt;""),AND(JG10&gt;=JQ$43,JG10&lt;&gt;"",JI10&gt;=JQ$47,JI10&lt;&gt;""),AND(JK10&gt;=JQ$43,JK10&lt;&gt;"",JM10&gt;=JQ$47,JM10&lt;&gt;""),AND(JN10&gt;=JQ$43,JN10&lt;&gt;"",JP10&gt;=JQ$47,JP10&lt;&gt;""),AND(KL10&gt;=KY$43,KL10&lt;&gt;"",KN10&gt;=KY$47,KN10&lt;&gt;""),AND(KO10&gt;=KY$43,KO10&lt;&gt;"",KQ10&gt;=KY$47,KQ10&lt;&gt;""),AND(KS10&gt;=KY$43,KS10&lt;&gt;"",KU10&gt;=KY$47,KU10&lt;&gt;""),AND(KV10&gt;=KY$43,KV10&lt;&gt;"",KX10&gt;=KY$47,KX10&lt;&gt;""),AND(LT10&gt;=MG$43,LT10&lt;&gt;"",LV10&gt;=MG$47,LV10&lt;&gt;""),AND(LW10&gt;=MG$43,LW10&lt;&gt;"",LY10&gt;=MG$47,LY10&lt;&gt;""),AND(MA10&gt;=MG$43,MA10&lt;&gt;"",MC10&gt;=MG$47,MC10&lt;&gt;""),AND(MD10&gt;=MG$43,MD10&lt;&gt;"",MF10&gt;=MG$47,MF10&lt;&gt;""),AND(NB10&gt;=NO$43,NB10&lt;&gt;"",ND10&gt;=NO$47,ND10&lt;&gt;""),AND(NE10&gt;=NO$43,NE10&lt;&gt;"",NG10&gt;=NO$47,NG10&lt;&gt;""),AND(NI10&gt;=NO$43,NI10&lt;&gt;"",NK10&gt;=NO$47,NK10&lt;&gt;""),AND(NL10&gt;=NO$43,NL10&lt;&gt;"",NN10&gt;=NO$47,NN10&lt;&gt;""),AND(OJ10&gt;=OW$43,OJ10&lt;&gt;"",OL10&gt;=OW$47,OL10&lt;&gt;""),AND(OM10&gt;=OW$43,OM10&lt;&gt;"",OO10&gt;=OW$47,OO10&lt;&gt;""),AND(OQ10&gt;=OW$43,OQ10&lt;&gt;"",OS10&gt;=OW$47,OS10&lt;&gt;""),AND(OT10&gt;=OW$43,OT10&lt;&gt;"",OV10&gt;=OW$47,OV10&lt;&gt;""),AND(PR10&gt;=QE$43,PR10&lt;&gt;"",PT10&gt;=QE$47,PT10&lt;&gt;""),AND(PU10&gt;=QE$43,PU10&lt;&gt;"",PW10&gt;=QE$47,PW10&lt;&gt;""),AND(PY10&gt;=QE$43,PY10&lt;&gt;"",QA10&gt;=QE$47,QA10&lt;&gt;""),AND(QB10&gt;=QE$43,QB10&lt;&gt;"",QD10&gt;=QE$47,QD10&lt;&gt;""),AND(QZ10&gt;=RM$43,QZ10&lt;&gt;"",RB10&gt;=RM$47,RB10&lt;&gt;""),AND(RC10&gt;=RM$43,RC10&lt;&gt;"",RE10&gt;=RM$47,RE10&lt;&gt;""),AND(RG10&gt;=RM$43,RG10&lt;&gt;"",RI10&gt;=RM$47,RI10&lt;&gt;""),AND(RJ10&gt;=RM$43,RJ10&lt;&gt;"",RL10&gt;=RM$47,RL10&lt;&gt;""),AND(SH10&gt;=SU$43,SH10&lt;&gt;"",SJ10&gt;=SU$47,SJ10&lt;&gt;""),AND(SK10&gt;=SU$43,SK10&lt;&gt;"",SM10&gt;=SU$47,SM10&lt;&gt;""),AND(SO10&gt;=SU$43,SO10&lt;&gt;"",SQ10&gt;=SU$47,SQ10&lt;&gt;""),AND(SR10&gt;=SU$43,SR10&lt;&gt;"",ST10&gt;=SU$47,ST10&lt;&gt;"")),"P","")</f>
        <v/>
      </c>
      <c r="I10" s="3" t="str">
        <f>IF(OR(AND(AQ10&gt;=AY$47,AQ10&lt;&gt;"",AN10=""),AND(AT10&gt;=AY$47,AT10&lt;&gt;"",AN10=""),AND(AX10&gt;=AY$47,AX10&lt;&gt;"",AN10=""),AND(BR10&gt;=BZ$47,BR10&lt;&gt;"",BO10=""),AND(BU10&gt;=BZ$47,BU10&lt;&gt;"",BO10=""),AND(BY10&gt;=BZ$47,BY10&lt;&gt;"",BO10=""),AND(CS10&gt;=DA$47,CS10&lt;&gt;"",CP10=""),AND(CV10&gt;=DA$47,CV10&lt;&gt;"",CP10=""),AND(CZ10&gt;=DA$47,CZ10&lt;&gt;"",CP10=""),AND(DZ10&gt;=EK$47,DZ10&lt;&gt;""),AND(EC10&gt;=EK$47,EC10&lt;&gt;""),AND(EG10&gt;=EK$47,EG10&lt;&gt;""),AND(EJ10&gt;=EK$47,EJ10&lt;&gt;""),AND(FH10&gt;=FS$47,FH10&lt;&gt;""),AND(FK10&gt;=FS$47,FK10&lt;&gt;""),AND(FO10&gt;=FS$47,FO10&lt;&gt;""),AND(FR10&gt;=FS$47,FR10&lt;&gt;""),AND(GP10&gt;=HA$47,GP10&lt;&gt;""),AND(GS10&gt;=HA$47,GS10&lt;&gt;""),AND(GW10&gt;=HA$47,GW10&lt;&gt;""),AND(GZ10&gt;=HA$47,GZ10&lt;&gt;""),AND(HX10&gt;=II$47,HX10&lt;&gt;""),AND(IA10&gt;=II$47,IA10&lt;&gt;""),AND(IE10&gt;=II$47,IE10&lt;&gt;""),AND(IH10&gt;=II$47,IH10&lt;&gt;""),AND(JF10&gt;=JQ$47,JF10&lt;&gt;""),AND(JI10&gt;=JQ$47,JI10&lt;&gt;""),AND(JM10&gt;=JQ$47,JM10&lt;&gt;""),AND(JP10&gt;=JQ$47,JP10&lt;&gt;""),AND(KN10&gt;=KY$47,KN10&lt;&gt;""),AND(KQ10&gt;=KY$47,KQ10&lt;&gt;""),AND(KU10&gt;=KY$47,KU10&lt;&gt;""),AND(KX10&gt;=KY$47,KX10&lt;&gt;""),AND(LV10&gt;=MG$47,LV10&lt;&gt;""),AND(LY10&gt;=MG$47,LY10&lt;&gt;""),AND(MC10&gt;=MG$47,MC10&lt;&gt;""),AND(MF10&gt;=MG$47,MF10&lt;&gt;""),AND(ND10&gt;=NO$47,ND10&lt;&gt;""),AND(NG10&gt;=NO$47,NG10&lt;&gt;""),AND(NK10&gt;=NO$47,NK10&lt;&gt;""),AND(NN10&gt;=NO$47,NN10&lt;&gt;""),AND(OL10&gt;=OW$47,OL10&lt;&gt;""),AND(OO10&gt;=OW$47,OO10&lt;&gt;""),AND(OS10&gt;=OW$47,OS10&lt;&gt;""),AND(OV10&gt;=OW$47,OV10&lt;&gt;""),AND(PT10&gt;=QE$47,PT10&lt;&gt;""),AND(PW10&gt;=QE$47,PW10&lt;&gt;""),AND(QA10&gt;=QE$47,QA10&lt;&gt;""),AND(QD10&gt;=QE$47,QD10&lt;&gt;""),AND(RB10&gt;=RM$47,RB10&lt;&gt;""),AND(RE10&gt;=RM$47,RE10&lt;&gt;""),AND(RI10&gt;=RM$47,RI10&lt;&gt;""),AND(RL10&gt;=RM$47,RL10&lt;&gt;""),AND(SJ10&gt;=SU$47,SJ10&lt;&gt;""),AND(SM10&gt;=SU$47,SM10&lt;&gt;""),AND(SQ10&gt;=SU$47,SQ10&lt;&gt;""),AND(ST10&gt;=SU$47,ST10&lt;&gt;"")),"P","")</f>
        <v/>
      </c>
      <c r="J10" s="36" t="str">
        <f>IF(AND(I10="P",H10=""),"No DD",IF(OR(AND(AO10&gt;=AY$46,AO10&lt;&gt;"",AQ10&gt;=AY$50,AQ10&lt;&gt;"",AN10=""),AND(AR10&gt;=AY$46,AR10&lt;&gt;"",AT10&gt;=AY$50,AT10&lt;&gt;"",AN10=""),AND(AV10&gt;=AY$46,AV10&lt;&gt;"",AX10&gt;=AY$50,AX10&lt;&gt;"",AN10=""),AND(BP10&gt;=BZ$46,BP10&lt;&gt;"",BR10&gt;=BZ$50,BR10&lt;&gt;"",BO10=""),AND(BS10&gt;=BZ$46,BS10&lt;&gt;"",BU10&gt;=BZ$50,BU10&lt;&gt;"",BO10=""),AND(BW10&gt;=BZ$46,BW10&lt;&gt;"",BY10&gt;=BZ$50,BY10&lt;&gt;"",BO10=""),AND(CQ10&gt;=DA$46,CQ10&lt;&gt;"",CS10&gt;=DA$50,CS10&lt;&gt;"",CP10=""),AND(CT10&gt;=DA$46,CT10&lt;&gt;"",CV10&gt;=DA$50,CV10&lt;&gt;"",CP10=""),AND(CX10&gt;=DA$46,CX10&lt;&gt;"",CZ10&gt;=DA$50,CZ10&lt;&gt;"",CP10=""),AND(DX10&gt;=EK$46,DX10&lt;&gt;"",DZ10&gt;=EK$50,DZ10&lt;&gt;""),AND(EA10&gt;=EK$46,EA10&lt;&gt;"",EC10&gt;=EK$50,EC10&lt;&gt;""),AND(EE10&gt;=EK$46,EE10&lt;&gt;"",EG10&gt;=EK$50,EG10&lt;&gt;""),AND(EH10&gt;=EK$46,EH10&lt;&gt;"",EJ10&gt;=EK$50,EJ10&lt;&gt;""),AND(FF10&gt;=FS$46,FF10&lt;&gt;"",FH10&gt;=FS$50,FH10&lt;&gt;""),AND(FI10&gt;=FS$46,FI10&lt;&gt;"",FK10&gt;=FS$50,FK10&lt;&gt;""),AND(FM10&gt;=FS$46,FM10&lt;&gt;"",FO10&gt;=FS$50,FO10&lt;&gt;""),AND(FP10&gt;=FS$46,FP10&lt;&gt;"",FR10&gt;=FS$50,FR10&lt;&gt;""),AND(GN10&gt;=HA$46,GN10&lt;&gt;"",GP10&gt;=HA$50,GP10&lt;&gt;""),AND(GQ10&gt;=HA$46,GQ10&lt;&gt;"",GS10&gt;=HA$50,GS10&lt;&gt;""),AND(GU10&gt;=HA$46,GU10&lt;&gt;"",GW10&gt;=HA$50,GW10&lt;&gt;""),AND(GX10&gt;=HA$46,GX10&lt;&gt;"",GZ10&gt;=HA$50,GZ10&lt;&gt;""),AND(HV10&gt;=II$46,HV10&lt;&gt;"",HX10&gt;=II$50,HX10&lt;&gt;""),AND(HY10&gt;=II$46,HY10&lt;&gt;"",IA10&gt;=II$50,IA10&lt;&gt;""),AND(IC10&gt;=II$46,IC10&lt;&gt;"",IE10&gt;=II$50,IE10&lt;&gt;""),AND(IF10&gt;=II$46,IF10&lt;&gt;"",IH10&gt;=II$50,IH10&lt;&gt;""),AND(JD10&gt;=JQ$46,JD10&lt;&gt;"",JF10&gt;=JQ$50,JF10&lt;&gt;""),AND(JG10&gt;=JQ$46,JG10&lt;&gt;"",JI10&gt;=JQ$50,JI10&lt;&gt;""),AND(JK10&gt;=JQ$46,JK10&lt;&gt;"",JM10&gt;=JQ$50,JM10&lt;&gt;""),AND(JN10&gt;=JQ$46,JN10&lt;&gt;"",JP10&gt;=JQ$50,JP10&lt;&gt;""),AND(KL10&gt;=KY$46,KL10&lt;&gt;"",KN10&gt;=KY$50,KN10&lt;&gt;""),AND(KO10&gt;=KY$46,KO10&lt;&gt;"",KQ10&gt;=KY$50,KQ10&lt;&gt;""),AND(KS10&gt;=KY$46,KS10&lt;&gt;"",KU10&gt;=KY$50,KU10&lt;&gt;""),AND(KV10&gt;=KY$46,KV10&lt;&gt;"",KX10&gt;=KY$50,KX10&lt;&gt;""),AND(LT10&gt;=MG$46,LT10&lt;&gt;"",LV10&gt;=MG$50,LV10&lt;&gt;""),AND(LW10&gt;=MG$46,LW10&lt;&gt;"",LY10&gt;=MG$50,LY10&lt;&gt;""),AND(MA10&gt;=MG$46,MA10&lt;&gt;"",MC10&gt;=MG$50,MC10&lt;&gt;""),AND(MD10&gt;=MG$46,MD10&lt;&gt;"",MF10&gt;=MG$50,MF10&lt;&gt;""),AND(NB10&gt;=NO$46,NB10&lt;&gt;"",ND10&gt;=NO$50,ND10&lt;&gt;""),AND(NE10&gt;=NO$46,NE10&lt;&gt;"",NG10&gt;=NO$50,NG10&lt;&gt;""),AND(NI10&gt;=NO$46,NI10&lt;&gt;"",NK10&gt;=NO$50,NK10&lt;&gt;""),AND(NL10&gt;=NO$46,NL10&lt;&gt;"",NN10&gt;=NO$50,NN10&lt;&gt;""),AND(OJ10&gt;=OW$46,OJ10&lt;&gt;"",OL10&gt;=OW$50,OL10&lt;&gt;""),AND(OM10&gt;=OW$46,OM10&lt;&gt;"",OO10&gt;=OW$50,OO10&lt;&gt;""),AND(OQ10&gt;=OW$46,OQ10&lt;&gt;"",OS10&gt;=OW$50,OS10&lt;&gt;""),AND(OT10&gt;=OW$46,OT10&lt;&gt;"",OV10&gt;=OW$50,OV10&lt;&gt;""),AND(PR10&gt;=QE$46,PR10&lt;&gt;"",PT10&gt;=QE$50,PT10&lt;&gt;""),AND(PU10&gt;=QE$46,PU10&lt;&gt;"",PW10&gt;=QE$50,PW10&lt;&gt;""),AND(PY10&gt;=QE$46,PY10&lt;&gt;"",QA10&gt;=QE$50,QA10&lt;&gt;""),AND(QB10&gt;=QE$46,QB10&lt;&gt;"",QD10&gt;=QE$50,QD10&lt;&gt;""),AND(QZ10&gt;=RM$46,QZ10&lt;&gt;"",RB10&gt;=RM$50,RB10&lt;&gt;""),AND(RC10&gt;=RM$46,RC10&lt;&gt;"",RE10&gt;=RM$50,RE10&lt;&gt;""),AND(RG10&gt;=RM$46,RG10&lt;&gt;"",RI10&gt;=RM$50,RI10&lt;&gt;""),AND(RJ10&gt;=RM$46,RJ10&lt;&gt;"",RL10&gt;=RM$50,RL10&lt;&gt;""),AND(SH10&gt;=SU$46,SH10&lt;&gt;"",SJ10&gt;=SU$50,SJ10&lt;&gt;""),AND(SK10&gt;=SU$46,SK10&lt;&gt;"",SM10&gt;=SU$50,SM10&lt;&gt;""),AND(SO10&gt;=SU$46,SO10&lt;&gt;"",SQ10&gt;=SU$50,SQ10&lt;&gt;""),AND(SR10&gt;=SU$46,SR10&lt;&gt;"",ST10&gt;=SU$50,ST10&lt;&gt;"")),"Merit",IF(OR(AND(AO10&gt;=AY$45,AO10&lt;&gt;"",AQ10&gt;=AY$49,AQ10&lt;&gt;"",AN10=""),AND(AR10&gt;=AY$45,AR10&lt;&gt;"",AT10&gt;=AY$49,AT10&lt;&gt;"",AN10=""),AND(AV10&gt;=AY$45,AV10&lt;&gt;"",AX10&gt;=AY$49,AX10&lt;&gt;"",AN10=""),AND(BP10&gt;=BZ$45,BP10&lt;&gt;"",BR10&gt;=BZ$49,BR10&lt;&gt;"",BO10=""),AND(BS10&gt;=BZ$45,BS10&lt;&gt;"",BU10&gt;=BZ$49,BU10&lt;&gt;"",BO10=""),AND(BW10&gt;=BZ$45,BW10&lt;&gt;"",BY10&gt;=BZ$49,BY10&lt;&gt;"",BO10=""),AND(CQ10&gt;=DA$45,CQ10&lt;&gt;"",CS10&gt;=DA$49,CS10&lt;&gt;"",CP10=""),AND(CT10&gt;=DA$45,CT10&lt;&gt;"",CV10&gt;=DA$49,CV10&lt;&gt;"",CP10=""),AND(CX10&gt;=DA$45,CX10&lt;&gt;"",CZ10&gt;=DA$49,CZ10&lt;&gt;"",CP10=""),AND(DX10&gt;=EK$45,DX10&lt;&gt;"",DZ10&gt;=EK$49,DZ10&lt;&gt;""),AND(EA10&gt;=EK$45,EA10&lt;&gt;"",EC10&gt;=EK$49,EC10&lt;&gt;""),AND(EE10&gt;=EK$45,EE10&lt;&gt;"",EG10&gt;=EK$49,EG10&lt;&gt;""),AND(EH10&gt;=EK$45,EH10&lt;&gt;"",EJ10&gt;=EK$49,EJ10&lt;&gt;""),AND(FF10&gt;=FS$45,FF10&lt;&gt;"",FH10&gt;=FS$49,FH10&lt;&gt;""),AND(FI10&gt;=FS$45,FI10&lt;&gt;"",FK10&gt;=FS$49,FK10&lt;&gt;""),AND(FM10&gt;=FS$45,FM10&lt;&gt;"",FO10&gt;=FS$49,FO10&lt;&gt;""),AND(FP10&gt;=FS$45,FP10&lt;&gt;"",FR10&gt;=FS$49,FR10&lt;&gt;""),AND(GN10&gt;=HA$45,GN10&lt;&gt;"",GP10&gt;=HA$49,GP10&lt;&gt;""),AND(GQ10&gt;=HA$45,GQ10&lt;&gt;"",GS10&gt;=HA$49,GS10&lt;&gt;""),AND(GU10&gt;=HA$45,GU10&lt;&gt;"",GW10&gt;=HA$49,GW10&lt;&gt;""),AND(GX10&gt;=HA$45,GX10&lt;&gt;"",GZ10&gt;=HA$49,GZ10&lt;&gt;""),AND(HV10&gt;=II$45,HV10&lt;&gt;"",HX10&gt;=II$49,HX10&lt;&gt;""),AND(HY10&gt;=II$45,HY10&lt;&gt;"",IA10&gt;=II$49,IA10&lt;&gt;""),AND(IC10&gt;=II$45,IC10&lt;&gt;"",IE10&gt;=II$49,IE10&lt;&gt;""),AND(IF10&gt;=II$45,IF10&lt;&gt;"",IH10&gt;=II$49,IH10&lt;&gt;""),AND(JD10&gt;=JQ$45,JD10&lt;&gt;"",JF10&gt;=JQ$49,JF10&lt;&gt;""),AND(JG10&gt;=JQ$45,JG10&lt;&gt;"",JI10&gt;=JQ$49,JI10&lt;&gt;""),AND(JK10&gt;=JQ$45,JK10&lt;&gt;"",JM10&gt;=JQ$49,JM10&lt;&gt;""),AND(JN10&gt;=JQ$45,JN10&lt;&gt;"",JP10&gt;=JQ$49,JP10&lt;&gt;""),AND(KL10&gt;=KY$45,KL10&lt;&gt;"",KN10&gt;=KY$49,KN10&lt;&gt;""),AND(KO10&gt;=KY$45,KO10&lt;&gt;"",KQ10&gt;=KY$49,KQ10&lt;&gt;""),AND(KS10&gt;=KY$45,KS10&lt;&gt;"",KU10&gt;=KY$49,KU10&lt;&gt;""),AND(KV10&gt;=KY$45,KV10&lt;&gt;"",KX10&gt;=KY$49,KX10&lt;&gt;""),AND(LT10&gt;=MG$45,LT10&lt;&gt;"",LV10&gt;=MG$49,LV10&lt;&gt;""),AND(LW10&gt;=MG$45,LW10&lt;&gt;"",LY10&gt;=MG$49,LY10&lt;&gt;""),AND(MA10&gt;=MG$45,MA10&lt;&gt;"",MC10&gt;=MG$49,MC10&lt;&gt;""),AND(MD10&gt;=MG$45,MD10&lt;&gt;"",MF10&gt;=MG$49,MF10&lt;&gt;""),AND(NB10&gt;=NO$45,NB10&lt;&gt;"",ND10&gt;=NO$49,ND10&lt;&gt;""),AND(NE10&gt;=NO$45,NE10&lt;&gt;"",NG10&gt;=NO$49,NG10&lt;&gt;""),AND(NI10&gt;=NO$45,NI10&lt;&gt;"",NK10&gt;=NO$49,NK10&lt;&gt;""),AND(NL10&gt;=NO$45,NL10&lt;&gt;"",NN10&gt;=NO$49,NN10&lt;&gt;""),AND(OJ10&gt;=OW$45,OJ10&lt;&gt;"",OL10&gt;=OW$49,OL10&lt;&gt;""),AND(OM10&gt;=OW$45,OM10&lt;&gt;"",OO10&gt;=OW$49,OO10&lt;&gt;""),AND(OQ10&gt;=OW$45,OQ10&lt;&gt;"",OS10&gt;=OW$49,OS10&lt;&gt;""),AND(OT10&gt;=OW$45,OT10&lt;&gt;"",OV10&gt;=OW$49,OV10&lt;&gt;""),AND(PR10&gt;=QE$45,PR10&lt;&gt;"",PT10&gt;=QE$49,PT10&lt;&gt;""),AND(PU10&gt;=QE$45,PU10&lt;&gt;"",PW10&gt;=QE$49,PW10&lt;&gt;""),AND(PY10&gt;=QE$45,PY10&lt;&gt;"",QA10&gt;=QE$49,QA10&lt;&gt;""),AND(QB10&gt;=QE$45,QB10&lt;&gt;"",QD10&gt;=QE$49,QD10&lt;&gt;""),AND(QZ10&gt;=RM$45,QZ10&lt;&gt;"",RB10&gt;=RM$49,RB10&lt;&gt;""),AND(RC10&gt;=RM$45,RC10&lt;&gt;"",RE10&gt;=RM$49,RE10&lt;&gt;""),AND(RG10&gt;=RM$45,RG10&lt;&gt;"",RI10&gt;=RM$49,RI10&lt;&gt;""),AND(RJ10&gt;=RM$45,RJ10&lt;&gt;"",RL10&gt;=RM$49,RL10&lt;&gt;""),AND(SH10&gt;=SU$45,SH10&lt;&gt;"",SJ10&gt;=SU$49,SJ10&lt;&gt;""),AND(SK10&gt;=SU$45,SK10&lt;&gt;"",SM10&gt;=SU$49,SM10&lt;&gt;""),AND(SO10&gt;=SU$45,SO10&lt;&gt;"",SQ10&gt;=SU$49,SQ10&lt;&gt;""),AND(SR10&gt;=SU$45,SR10&lt;&gt;"",ST10&gt;=SU$49,ST10&lt;&gt;"")),"Excellence",IF(K10="P","Worlds Team",IF(H10="P","National Team","")))))</f>
        <v/>
      </c>
      <c r="K10" s="3" t="str">
        <f>IF(OR(AND(AO10&gt;=AY$44,AO10&lt;&gt;"",AQ10&gt;=AY$48,AQ10&lt;&gt;"",AN10=""),AND(AR10&gt;=AY$44,AR10&lt;&gt;"",AT10&gt;=AY$48,AT10&lt;&gt;"",AN10=""),AND(AV10&gt;=AY$44,AV10&lt;&gt;"",AX10&gt;=AY$48,AX10&lt;&gt;"",AN10=""),AND(BP10&gt;=BZ$44,BP10&lt;&gt;"",BR10&gt;=BZ$48,BR10&lt;&gt;"",BO10=""),AND(BS10&gt;=BZ$44,BS10&lt;&gt;"",BU10&gt;=BZ$48,BU10&lt;&gt;"",BO10=""),AND(BW10&gt;=BZ$44,BW10&lt;&gt;"",BY10&gt;=BZ$48,BY10&lt;&gt;"",BO10=""),AND(CQ10&gt;=DA$44,CQ10&lt;&gt;"",CS10&gt;=DA$48,CS10&lt;&gt;"",CP10=""),AND(CT10&gt;=DA$44,CT10&lt;&gt;"",CV10&gt;=DA$48,CV10&lt;&gt;"",CP10=""),AND(CX10&gt;=DA$44,CX10&lt;&gt;"",CZ10&gt;=DA$48,CZ10&lt;&gt;"",CP10=""),AND(DX10&gt;=EK$44,DX10&lt;&gt;"",DZ10&gt;=EK$48,DZ10&lt;&gt;""),AND(EA10&gt;=EK$44,EA10&lt;&gt;"",EC10&gt;=EK$48,EC10&lt;&gt;""),AND(EE10&gt;=EK$44,EE10&lt;&gt;"",EG10&gt;=EK$48,EG10&lt;&gt;""),AND(EH10&gt;=EK$44,EH10&lt;&gt;"",EJ10&gt;=EK$48,EJ10&lt;&gt;""),AND(FF10&gt;=FS$44,FF10&lt;&gt;"",FH10&gt;=FS$48,FH10&lt;&gt;""),AND(FI10&gt;=FS$44,FI10&lt;&gt;"",FK10&gt;=FS$48,FK10&lt;&gt;""),AND(FM10&gt;=FS$44,FM10&lt;&gt;"",FO10&gt;=FS$48,FO10&lt;&gt;""),AND(FP10&gt;=FS$44,FP10&lt;&gt;"",FR10&gt;=FS$48,FR10&lt;&gt;""),AND(GN10&gt;=HA$44,GN10&lt;&gt;"",GP10&gt;=HA$48,GP10&lt;&gt;""),AND(GQ10&gt;=HA$44,GQ10&lt;&gt;"",GS10&gt;=HA$48,GS10&lt;&gt;""),AND(GU10&gt;=HA$44,GU10&lt;&gt;"",GW10&gt;=HA$48,GW10&lt;&gt;""),AND(GX10&gt;=HA$44,GX10&lt;&gt;"",GZ10&gt;=HA$48,GZ10&lt;&gt;""),AND(HV10&gt;=II$44,HV10&lt;&gt;"",HX10&gt;=II$48,HX10&lt;&gt;""),AND(HY10&gt;=II$44,HY10&lt;&gt;"",IA10&gt;=II$48,IA10&lt;&gt;""),AND(IC10&gt;=II$44,IC10&lt;&gt;"",IE10&gt;=II$48,IE10&lt;&gt;""),AND(IF10&gt;=II$44,IF10&lt;&gt;"",IH10&gt;=II$48,IH10&lt;&gt;""),AND(JD10&gt;=JQ$44,JD10&lt;&gt;"",JF10&gt;=JQ$48,JF10&lt;&gt;""),AND(JG10&gt;=JQ$44,JG10&lt;&gt;"",JI10&gt;=JQ$48,JI10&lt;&gt;""),AND(JK10&gt;=JQ$44,JK10&lt;&gt;"",JM10&gt;=JQ$48,JM10&lt;&gt;""),AND(JN10&gt;=JQ$44,JN10&lt;&gt;"",JP10&gt;=JQ$48,JP10&lt;&gt;""),AND(KL10&gt;=KY$44,KL10&lt;&gt;"",KN10&gt;=KY$48,KN10&lt;&gt;""),AND(KO10&gt;=KY$44,KO10&lt;&gt;"",KQ10&gt;=KY$48,KQ10&lt;&gt;""),AND(KS10&gt;=KY$44,KS10&lt;&gt;"",KU10&gt;=KY$48,KU10&lt;&gt;""),AND(KV10&gt;=KY$44,KV10&lt;&gt;"",KX10&gt;=KY$48,KX10&lt;&gt;""),AND(LT10&gt;=MG$44,LT10&lt;&gt;"",LV10&gt;=MG$48,LV10&lt;&gt;""),AND(LW10&gt;=MG$44,LW10&lt;&gt;"",LY10&gt;=MG$48,LY10&lt;&gt;""),AND(MA10&gt;=MG$44,MA10&lt;&gt;"",MC10&gt;=MG$48,MC10&lt;&gt;""),AND(MD10&gt;=MG$44,MD10&lt;&gt;"",MF10&gt;=MG$48,MF10&lt;&gt;""),AND(NB10&gt;=NO$44,NB10&lt;&gt;"",ND10&gt;=NO$48,ND10&lt;&gt;""),AND(NE10&gt;=NO$44,NE10&lt;&gt;"",NG10&gt;=NO$48,NG10&lt;&gt;""),AND(NI10&gt;=NO$44,NI10&lt;&gt;"",NK10&gt;=NO$48,NK10&lt;&gt;""),AND(NL10&gt;=NO$44,NL10&lt;&gt;"",NN10&gt;=NO$48,NN10&lt;&gt;""),AND(OJ10&gt;=OW$44,OJ10&lt;&gt;"",OL10&gt;=OW$48,OL10&lt;&gt;""),AND(OM10&gt;=OW$44,OM10&lt;&gt;"",OO10&gt;=OW$48,OO10&lt;&gt;""),AND(OQ10&gt;=OW$44,OQ10&lt;&gt;"",OS10&gt;=OW$48,OS10&lt;&gt;""),AND(OT10&gt;=OW$44,OT10&lt;&gt;"",OV10&gt;=OW$48,OV10&lt;&gt;""),AND(PR10&gt;=QE$44,PR10&lt;&gt;"",PT10&gt;=QE$48,PT10&lt;&gt;""),AND(PU10&gt;=QE$44,PU10&lt;&gt;"",PW10&gt;=QE$48,PW10&lt;&gt;""),AND(PY10&gt;=QE$44,PY10&lt;&gt;"",QA10&gt;=QE$48,QA10&lt;&gt;""),AND(QB10&gt;=QE$44,QB10&lt;&gt;"",QD10&gt;=QE$48,QD10&lt;&gt;""),AND(QZ10&gt;=RM$44,QZ10&lt;&gt;"",RB10&gt;=RM$48,RB10&lt;&gt;""),AND(RC10&gt;=RM$44,RC10&lt;&gt;"",RE10&gt;=RM$48,RE10&lt;&gt;""),AND(RG10&gt;=RM$44,RG10&lt;&gt;"",RI10&gt;=RM$48,RI10&lt;&gt;""),AND(RJ10&gt;=RM$44,RJ10&lt;&gt;"",RL10&gt;=RM$48,RL10&lt;&gt;""),AND(SH10&gt;=SU$44,SH10&lt;&gt;"",SJ10&gt;=SU$48,SJ10&lt;&gt;""),AND(SK10&gt;=SU$44,SK10&lt;&gt;"",SM10&gt;=SU$48,SM10&lt;&gt;""),AND(SO10&gt;=SU$44,SO10&lt;&gt;"",SQ10&gt;=SU$48,SQ10&lt;&gt;""),AND(SR10&gt;=SU$44,SR10&lt;&gt;"",ST10&gt;=SU$48,ST10&lt;&gt;"")),"P","")</f>
        <v/>
      </c>
      <c r="L10" s="8">
        <f>IF(COUNT(AQ10,AT10,BR10,BU10,CS10,CV10)&gt;0,LARGE((AQ10,AT10,BR10,BU10,CS10,CV10),1),0)</f>
        <v>52.290000000000006</v>
      </c>
      <c r="M10" s="8" t="str">
        <f>IF(L10="","",IF(OR(L10=CS10,L10=CV10),$CA$1,IF(OR(L10=BR10,L10=BU10),$AZ$1,IF(OR(L10=AQ10,L10=AT10),$Y$1,""))))</f>
        <v>2023 3rd Domestic Trial</v>
      </c>
      <c r="N10" s="8">
        <f>IF(COUNT(AQ10,AT10,BR10,BU10,CS10,CV10)&gt;1,LARGE((AQ10,AT10,BR10,BU10,CS10,CV10),2),0)</f>
        <v>52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52</v>
      </c>
      <c r="Q10" s="8" t="str">
        <f>IF(P10="","",IF(OR(P10=CS10,P10=CV10,P10=CZ10),$CA$1,IF(OR(P10=BR10,P10=BU10,P10=BY10),$AZ$1,IF(OR(P10=AQ10,P10=AT10,P10=AX10),$Y$1,""))))</f>
        <v>2024 Nationals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14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&gt;0,MAX(IF(AO10&gt;=$AY$43,AP10,0),IF(AR10&gt;=$AY$43,AS10,0),IF(AV10&gt;=$AY$43,AW10,0),IF(BP10&gt;=$BZ$43,BQ10,0),IF(BS10&gt;=$BZ$43,BT10,0),IF(BW10&gt;=$BZ$43,BX10,0),IF(CQ10&gt;=$DA$43,CR10,0),IF(CT10&gt;=$DA$43,CU10,0),IF(CX10&gt;=$DA$43,CY10,0),IF(DX10&gt;=$EK$43,DY10,0),IF(EA10&gt;=$EK$43,EB10,0),IF(EE10&gt;=$EK$43,EF10,0),IF(EH10&gt;=$EK$43,EI10,0),IF(FF10&gt;=$FS$43,FG10,0),IF(FI10&gt;=$FS$43,FJ10,0),IF(FM10&gt;=$FS$43,FN10,0),IF(FP10&gt;=$FS$43,FQ10,0),IF(GN10&gt;=$HA$43,GO10,0),IF(GQ10&gt;=$HA$43,GR10,0),IF(GU10&gt;=$HA$43,GV10,0),IF(GX10&gt;=$HA$43,GY10,0),IF(HV10&gt;=$II$43,HW10,0),IF(HY10&gt;=$II$43,HZ10,0),IF(IC10&gt;=$II$43,ID10,0),IF(IF10&gt;=$II$43,IG10,0),IF(JD10&gt;=$JQ$43,JE10,0),IF(JG10&gt;=$JQ$43,JH10,0),IF(JK10&gt;=$JQ$43,JL10,0),IF(JN10&gt;=$JQ$43,JO10,0),IF(KL10&gt;=$KY$43,KM10,0),IF(KO10&gt;=$KY$43,KP10,0),IF(KS10&gt;=$KY$43,KT10,0),IF(KV10&gt;=$KY$43,KW10,0),IF(LT10&gt;=$MG$43,LU10,0),IF(LW10&gt;=$MG$43,LX10,0),IF(MA10&gt;=$MG$43,MB10,0),IF(MD10&gt;=$MG$43,ME10,0),IF(NB10&gt;=$NO$43,NC10,0),IF(NE10&gt;=$NO$43,NF10,0),IF(NI10&gt;=$NO$43,NJ10,0),IF(NL10&gt;=$NO$43,NM10,0),IF(OJ10&gt;=$OW$43,OK10,0),IF(OM10&gt;=$OW$43,ON10,0),IF(OQ10&gt;=$OW$43,OR10,0),IF(OT10&gt;=$OW$43,OU10,0),IF(PR10&gt;=$QE$43,PS10,0),IF(PU10&gt;=$QE$43,PV10,0),IF(PY10&gt;=$QE$43,PZ10,0),IF(QB10&gt;=$QE$43,QC10,0),IF(QZ10&gt;=$RM$43,RA10,0),IF(RC10&gt;=$RM$43,RD10,0),IF(RG10&gt;=$RM$43,RH10,0),IF(RJ10&gt;=$RM$43,RK10,0),IF(SH10&gt;=$SU$43,SI10,0),IF(SK10&gt;=$SU$43,SL10,0),IF(SO10&gt;=$SU$43,SP10,0),IF(SR10&gt;=$SU$43,SS10,0)),0)</f>
        <v>15.99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>2023 3rd Domestic Trial</v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>
        <v>13.3</v>
      </c>
      <c r="Z10" s="22">
        <v>9.3000000000000007</v>
      </c>
      <c r="AA10" s="22">
        <v>13.6</v>
      </c>
      <c r="AB10" s="22">
        <v>15.35</v>
      </c>
      <c r="AC10" s="22">
        <v>0</v>
      </c>
      <c r="AD10" s="22">
        <v>13.8</v>
      </c>
      <c r="AE10" s="22">
        <v>8.9</v>
      </c>
      <c r="AF10" s="22">
        <v>13.6</v>
      </c>
      <c r="AG10" s="22">
        <v>15.99</v>
      </c>
      <c r="AH10" s="22">
        <v>0</v>
      </c>
      <c r="AI10" s="22">
        <v>2.5</v>
      </c>
      <c r="AJ10" s="22">
        <v>1.8</v>
      </c>
      <c r="AK10" s="22">
        <v>3.2</v>
      </c>
      <c r="AL10" s="22">
        <v>3.28</v>
      </c>
      <c r="AM10" s="22">
        <v>0.2</v>
      </c>
      <c r="AN10" s="27"/>
      <c r="AO10" s="38">
        <f>IF(AA10&gt;0,AA10,"")</f>
        <v>13.6</v>
      </c>
      <c r="AP10" s="38">
        <f>IF(AB10&gt;0,AB10,"")</f>
        <v>15.35</v>
      </c>
      <c r="AQ10" s="40">
        <f>IF(SUM(Y10:AB10)-AC10&gt;0,SUM(Y10:AB10)-AC10,"")</f>
        <v>51.550000000000004</v>
      </c>
      <c r="AR10" s="40">
        <f>IF(AF10&gt;0,AF10,"")</f>
        <v>13.6</v>
      </c>
      <c r="AS10" s="40">
        <f>IF(AG10&gt;0,AG10,"")</f>
        <v>15.99</v>
      </c>
      <c r="AT10" s="40">
        <f>IF(SUM(AD10:AG10)-AH10&gt;0,SUM(AD10:AG10)-AH10,"")</f>
        <v>52.290000000000006</v>
      </c>
      <c r="AU10" s="40">
        <f>IF(AQ10="","",MAX(AQ10,AT10))</f>
        <v>52.290000000000006</v>
      </c>
      <c r="AV10" s="40">
        <f>IF(AK10&gt;0,AK10,"")</f>
        <v>3.2</v>
      </c>
      <c r="AW10" s="40">
        <f>IF(AL10&gt;0,AL10,"")</f>
        <v>3.28</v>
      </c>
      <c r="AX10" s="40">
        <f>IF(SUM(AI10:AL10)-AM10&gt;0,SUM(AI10:AL10)-AM10,"")</f>
        <v>10.58</v>
      </c>
      <c r="AY10" s="40">
        <f>IF(SUM(AU10,AX10)&gt;0,SUM(AU10,AX10),"")</f>
        <v>62.870000000000005</v>
      </c>
      <c r="AZ10" s="26">
        <v>14.8</v>
      </c>
      <c r="BA10" s="26">
        <v>9</v>
      </c>
      <c r="BB10" s="26">
        <v>12.2</v>
      </c>
      <c r="BC10" s="26">
        <v>15.16</v>
      </c>
      <c r="BD10" s="26">
        <v>0</v>
      </c>
      <c r="BE10" s="26">
        <v>1.4</v>
      </c>
      <c r="BF10" s="26">
        <v>1</v>
      </c>
      <c r="BG10" s="26">
        <v>2</v>
      </c>
      <c r="BH10" s="26">
        <v>1.69</v>
      </c>
      <c r="BI10" s="26">
        <v>0</v>
      </c>
      <c r="BJ10" s="26">
        <v>15.2</v>
      </c>
      <c r="BK10" s="26">
        <v>9.6</v>
      </c>
      <c r="BL10" s="26">
        <v>12.2</v>
      </c>
      <c r="BM10" s="26">
        <v>15</v>
      </c>
      <c r="BN10" s="26">
        <v>0</v>
      </c>
      <c r="BO10" s="28"/>
      <c r="BP10" s="39">
        <f>IF(BB10&gt;0,BB10,"")</f>
        <v>12.2</v>
      </c>
      <c r="BQ10" s="39">
        <f>IF(BC10&gt;0,BC10,"")</f>
        <v>15.16</v>
      </c>
      <c r="BR10" s="11">
        <f>IF(SUM(AZ10:BC10)-BD10&gt;0,SUM(AZ10:BC10)-BD10,"")</f>
        <v>51.16</v>
      </c>
      <c r="BS10" s="11">
        <f>IF(BG10&gt;0,BG10,"")</f>
        <v>2</v>
      </c>
      <c r="BT10" s="11">
        <f>IF(BH10&gt;0,BH10,"")</f>
        <v>1.69</v>
      </c>
      <c r="BU10" s="11">
        <f>IF(SUM(BE10:BH10)-BI10&gt;0,SUM(BE10:BH10)-BI10,"")</f>
        <v>6.09</v>
      </c>
      <c r="BV10" s="11">
        <f>IF(BR10="","",MAX(BR10,BU10))</f>
        <v>51.16</v>
      </c>
      <c r="BW10" s="11">
        <f>IF(BL10&gt;0,BL10,"")</f>
        <v>12.2</v>
      </c>
      <c r="BX10" s="11">
        <f>IF(BM10&gt;0,BM10,"")</f>
        <v>15</v>
      </c>
      <c r="BY10" s="11">
        <f>IF(SUM(BJ10:BM10)-BN10&gt;0,SUM(BJ10:BM10)-BN10,"")</f>
        <v>52</v>
      </c>
      <c r="BZ10" s="11">
        <f>IF(SUM(BV10,BY10)&gt;0,SUM(BV10,BY10),"")</f>
        <v>103.16</v>
      </c>
      <c r="CA10" s="22">
        <v>14</v>
      </c>
      <c r="CB10" s="22">
        <v>8.6999999999999993</v>
      </c>
      <c r="CC10" s="22">
        <v>12</v>
      </c>
      <c r="CD10" s="22">
        <v>14.73</v>
      </c>
      <c r="CE10" s="22">
        <v>0</v>
      </c>
      <c r="CF10" s="22">
        <v>14.2</v>
      </c>
      <c r="CG10" s="22">
        <v>9.1</v>
      </c>
      <c r="CH10" s="22">
        <v>14</v>
      </c>
      <c r="CI10" s="22">
        <v>14.7</v>
      </c>
      <c r="CJ10" s="22">
        <v>0</v>
      </c>
      <c r="CK10" s="22">
        <v>13.8</v>
      </c>
      <c r="CL10" s="22">
        <v>8.4</v>
      </c>
      <c r="CM10" s="22">
        <v>12.4</v>
      </c>
      <c r="CN10" s="22">
        <v>13.98</v>
      </c>
      <c r="CO10" s="22">
        <v>0</v>
      </c>
      <c r="CP10" s="27"/>
      <c r="CQ10" s="38">
        <f>IF(CC10&gt;0,CC10,"")</f>
        <v>12</v>
      </c>
      <c r="CR10" s="38">
        <f>IF(CD10&gt;0,CD10,"")</f>
        <v>14.73</v>
      </c>
      <c r="CS10" s="40">
        <f>IF(SUM(CA10:CD10)-CE10&gt;0,SUM(CA10:CD10)-CE10,"")</f>
        <v>49.430000000000007</v>
      </c>
      <c r="CT10" s="40">
        <f>IF(CH10&gt;0,CH10,"")</f>
        <v>14</v>
      </c>
      <c r="CU10" s="40">
        <f>IF(CI10&gt;0,CI10,"")</f>
        <v>14.7</v>
      </c>
      <c r="CV10" s="40">
        <f>IF(SUM(CF10:CI10)-CJ10&gt;0,SUM(CF10:CI10)-CJ10,"")</f>
        <v>52</v>
      </c>
      <c r="CW10" s="40">
        <f>IF(CS10="","",MAX(CS10,CV10))</f>
        <v>52</v>
      </c>
      <c r="CX10" s="40">
        <f>IF(CM10&gt;0,CM10,"")</f>
        <v>12.4</v>
      </c>
      <c r="CY10" s="40">
        <f>IF(CN10&gt;0,CN10,"")</f>
        <v>13.98</v>
      </c>
      <c r="CZ10" s="40">
        <f>IF(SUM(CK10:CN10)-CO10&gt;0,SUM(CK10:CN10)-CO10,"")</f>
        <v>48.58</v>
      </c>
      <c r="DA10" s="40">
        <f>IF(SUM(CW10,CZ10)&gt;0,SUM(CW10,CZ10),"")</f>
        <v>100.58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14.4</v>
      </c>
      <c r="SW10" s="22">
        <f>IF($CP10="P",CB10,(CB10+BA10)/2)</f>
        <v>8.85</v>
      </c>
      <c r="SX10" s="22">
        <f>IF($CP10="P",CC10,(CC10+BB10)/2)</f>
        <v>12.1</v>
      </c>
      <c r="SY10" s="22">
        <f>IF($CP10="P",CD10,(CD10+BC10)/2)</f>
        <v>14.945</v>
      </c>
      <c r="SZ10" s="22">
        <f>IF($CP10="P",CE10,(CE10+BD10)/2)</f>
        <v>0</v>
      </c>
      <c r="TA10" s="22">
        <f>IF($CP10="P",CF10,(CF10+BE10)/2)</f>
        <v>7.8</v>
      </c>
      <c r="TB10" s="22">
        <f>IF($CP10="P",CG10,(CG10+BF10)/2)</f>
        <v>5.05</v>
      </c>
      <c r="TC10" s="22">
        <f>IF($CP10="P",CH10,(CH10+BG10)/2)</f>
        <v>8</v>
      </c>
      <c r="TD10" s="22">
        <f>IF($CP10="P",CI10,(CI10+BH10)/2)</f>
        <v>8.1950000000000003</v>
      </c>
      <c r="TE10" s="22">
        <f>IF($CP10="P",CJ10,(CJ10+BI10)/2)</f>
        <v>0</v>
      </c>
      <c r="TF10" s="22">
        <f>IF($CP10="P",CK10,(CK10+BJ10)/2)</f>
        <v>14.5</v>
      </c>
      <c r="TG10" s="22">
        <f>IF($CP10="P",CL10,(CL10+BK10)/2)</f>
        <v>9</v>
      </c>
      <c r="TH10" s="22">
        <f>IF($CP10="P",CM10,(CM10+BL10)/2)</f>
        <v>12.3</v>
      </c>
      <c r="TI10" s="22">
        <f>IF($CP10="P",CN10,(CN10+BM10)/2)</f>
        <v>14.49</v>
      </c>
      <c r="TJ10" s="22">
        <f>IF($CP10="P",CO10,(CO10+BN10)/2)</f>
        <v>0</v>
      </c>
      <c r="TK10" s="27" t="s">
        <v>46</v>
      </c>
      <c r="TL10" s="40">
        <f>IF(SX10&gt;0,SX10,"")</f>
        <v>12.1</v>
      </c>
      <c r="TM10" s="40">
        <f>IF(SY10&gt;0,SY10,"")</f>
        <v>14.945</v>
      </c>
      <c r="TN10" s="40">
        <f>IF(SUM(SV10:SY10)-SZ10&gt;0,SUM(SV10:SY10)-SZ10,"")</f>
        <v>50.295000000000002</v>
      </c>
      <c r="TO10" s="40">
        <f>IF(TC10&gt;0,TC10,"")</f>
        <v>8</v>
      </c>
      <c r="TP10" s="40">
        <f>IF(TD10&gt;0,TD10,"")</f>
        <v>8.1950000000000003</v>
      </c>
      <c r="TQ10" s="40">
        <f>IF(SUM(TA10:TD10)-TE10&gt;0,SUM(TA10:TD10)-TE10,"")</f>
        <v>29.045000000000002</v>
      </c>
      <c r="TR10" s="40">
        <f>IF(MAX(TN10,TQ10)&gt;0,MAX(TN10,TQ10),"")</f>
        <v>50.295000000000002</v>
      </c>
      <c r="TS10" s="40">
        <f>IF(TH10&gt;0,TH10,"")</f>
        <v>12.3</v>
      </c>
      <c r="TT10" s="40">
        <f>IF(TI10&gt;0,TI10,"")</f>
        <v>14.49</v>
      </c>
      <c r="TU10" s="40">
        <f>IF(SUM(TF10:TI10)-TJ10&gt;0,SUM(TF10:TI10)-TJ10,"")</f>
        <v>50.29</v>
      </c>
      <c r="TV10" s="40">
        <f>IF(SUM(TR10,TU10)&gt;0,SUM(TR10,TU10),"")</f>
        <v>100.58500000000001</v>
      </c>
    </row>
    <row r="11" spans="1:542" x14ac:dyDescent="0.2">
      <c r="A11" s="4" t="str" cm="1">
        <f t="array" ref="A11">IF(AND(J11&lt;&gt;"",J11&lt;&gt;"No DD"),SUMPRODUCT((J$4:J$41&lt;&gt;"")*(J$4:J$41&lt;&gt;"No DD")*(F$4:F$41&gt;F11))+1,IF(J11="No DD",SUMPRODUCT((J$4:J$41="No DD")*(F$4:F$41&gt;F11))+1+SUMPRODUCT((J$4:J$41&lt;&gt;"")*(J$4:J$41&lt;&gt;"No DD")),""))</f>
        <v/>
      </c>
      <c r="B11" s="4" t="str" cm="1">
        <f t="array" ref="B11">IF(AND(J11&lt;&gt;"",J11&lt;&gt;"No DD",G11=""),SUMPRODUCT((J$4:J$41&lt;&gt;"")*(J$4:J$41&lt;&gt;"No DD")*(G$4:G$41="")*(F$4:F$41&gt;F11))+1,IF(J11="No DD",SUMPRODUCT((J$4:J$41="No DD")*(F$4:F$41&gt;F11)*(G$4:G$41=""))+1+SUMPRODUCT((J$4:J$41&lt;&gt;"")*(G$4:G$41="")*(J$4:J$41&lt;&gt;"No DD")),""))</f>
        <v/>
      </c>
      <c r="C11" s="5" t="s">
        <v>108</v>
      </c>
      <c r="D11" s="4" t="s">
        <v>3</v>
      </c>
      <c r="E11" s="4">
        <v>2005</v>
      </c>
      <c r="F11" s="9">
        <f>SUM(L11:V11)+SUM(L11:T11)*0.0000001+SUM(L11)*0.0000000000001</f>
        <v>185.36001820000527</v>
      </c>
      <c r="G11" s="66"/>
      <c r="H11" s="3" t="str">
        <f>IF(OR(AND(AO11&gt;=AY$43,AO11&lt;&gt;"",AQ11&gt;=AY$47,AQ11&lt;&gt;"",AN11=""),AND(AR11&gt;=AY$43,AR11&lt;&gt;"",AT11&gt;=AY$47,AT11&lt;&gt;"",AN11=""),AND(AV11&gt;=AY$43,AV11&lt;&gt;"",AX11&gt;=AY$47,AX11&lt;&gt;"",AN11=""),AND(BP11&gt;=BZ$43,BP11&lt;&gt;"",BR11&gt;=BZ$47,BR11&lt;&gt;"",BO11=""),AND(BS11&gt;=BZ$43,BS11&lt;&gt;"",BU11&gt;=BZ$47,BU11&lt;&gt;"",BO11=""),AND(BW11&gt;=BZ$43,BW11&lt;&gt;"",BY11&gt;=BZ$47,BY11&lt;&gt;"",BO11=""),AND(CQ11&gt;=DA$43,CQ11&lt;&gt;"",CS11&gt;=DA$47,CS11&lt;&gt;"",CP11=""),AND(CT11&gt;=DA$43,CT11&lt;&gt;"",CV11&gt;=DA$47,CV11&lt;&gt;"",CP11=""),AND(CX11&gt;=DA$43,CX11&lt;&gt;"",CZ11&gt;=DA$47,CZ11&lt;&gt;"",CP11=""),AND(DX11&gt;=EK$43,DX11&lt;&gt;"",DZ11&gt;=EK$47,DZ11&lt;&gt;""),AND(EA11&gt;=EK$43,EA11&lt;&gt;"",EC11&gt;=EK$47,EC11&lt;&gt;""),AND(EE11&gt;=EK$43,EE11&lt;&gt;"",EG11&gt;=EK$47,EG11&lt;&gt;""),AND(EH11&gt;=EK$43,EH11&lt;&gt;"",EJ11&gt;=EK$47,EJ11&lt;&gt;""),AND(FF11&gt;=FS$43,FF11&lt;&gt;"",FH11&gt;=FS$47,FH11&lt;&gt;""),AND(FI11&gt;=FS$43,FI11&lt;&gt;"",FK11&gt;=FS$47,FK11&lt;&gt;""),AND(FM11&gt;=FS$43,FM11&lt;&gt;"",FO11&gt;=FS$47,FO11&lt;&gt;""),AND(FP11&gt;=FS$43,FP11&lt;&gt;"",FR11&gt;=FS$47,FR11&lt;&gt;""),AND(GN11&gt;=HA$43,GN11&lt;&gt;"",GP11&gt;=HA$47,GP11&lt;&gt;""),AND(GQ11&gt;=HA$43,GQ11&lt;&gt;"",GS11&gt;=HA$47,GS11&lt;&gt;""),AND(GU11&gt;=HA$43,GU11&lt;&gt;"",GW11&gt;=HA$47,GW11&lt;&gt;""),AND(GX11&gt;=HA$43,GX11&lt;&gt;"",GZ11&gt;=HA$47,GZ11&lt;&gt;""),AND(HV11&gt;=II$43,HV11&lt;&gt;"",HX11&gt;=II$47,HX11&lt;&gt;""),AND(HY11&gt;=II$43,HY11&lt;&gt;"",IA11&gt;=II$47,IA11&lt;&gt;""),AND(IC11&gt;=II$43,IC11&lt;&gt;"",IE11&gt;=II$47,IE11&lt;&gt;""),AND(IF11&gt;=II$43,IF11&lt;&gt;"",IH11&gt;=II$47,IH11&lt;&gt;""),AND(JD11&gt;=JQ$43,JD11&lt;&gt;"",JF11&gt;=JQ$47,JF11&lt;&gt;""),AND(JG11&gt;=JQ$43,JG11&lt;&gt;"",JI11&gt;=JQ$47,JI11&lt;&gt;""),AND(JK11&gt;=JQ$43,JK11&lt;&gt;"",JM11&gt;=JQ$47,JM11&lt;&gt;""),AND(JN11&gt;=JQ$43,JN11&lt;&gt;"",JP11&gt;=JQ$47,JP11&lt;&gt;""),AND(KL11&gt;=KY$43,KL11&lt;&gt;"",KN11&gt;=KY$47,KN11&lt;&gt;""),AND(KO11&gt;=KY$43,KO11&lt;&gt;"",KQ11&gt;=KY$47,KQ11&lt;&gt;""),AND(KS11&gt;=KY$43,KS11&lt;&gt;"",KU11&gt;=KY$47,KU11&lt;&gt;""),AND(KV11&gt;=KY$43,KV11&lt;&gt;"",KX11&gt;=KY$47,KX11&lt;&gt;""),AND(LT11&gt;=MG$43,LT11&lt;&gt;"",LV11&gt;=MG$47,LV11&lt;&gt;""),AND(LW11&gt;=MG$43,LW11&lt;&gt;"",LY11&gt;=MG$47,LY11&lt;&gt;""),AND(MA11&gt;=MG$43,MA11&lt;&gt;"",MC11&gt;=MG$47,MC11&lt;&gt;""),AND(MD11&gt;=MG$43,MD11&lt;&gt;"",MF11&gt;=MG$47,MF11&lt;&gt;""),AND(NB11&gt;=NO$43,NB11&lt;&gt;"",ND11&gt;=NO$47,ND11&lt;&gt;""),AND(NE11&gt;=NO$43,NE11&lt;&gt;"",NG11&gt;=NO$47,NG11&lt;&gt;""),AND(NI11&gt;=NO$43,NI11&lt;&gt;"",NK11&gt;=NO$47,NK11&lt;&gt;""),AND(NL11&gt;=NO$43,NL11&lt;&gt;"",NN11&gt;=NO$47,NN11&lt;&gt;""),AND(OJ11&gt;=OW$43,OJ11&lt;&gt;"",OL11&gt;=OW$47,OL11&lt;&gt;""),AND(OM11&gt;=OW$43,OM11&lt;&gt;"",OO11&gt;=OW$47,OO11&lt;&gt;""),AND(OQ11&gt;=OW$43,OQ11&lt;&gt;"",OS11&gt;=OW$47,OS11&lt;&gt;""),AND(OT11&gt;=OW$43,OT11&lt;&gt;"",OV11&gt;=OW$47,OV11&lt;&gt;""),AND(PR11&gt;=QE$43,PR11&lt;&gt;"",PT11&gt;=QE$47,PT11&lt;&gt;""),AND(PU11&gt;=QE$43,PU11&lt;&gt;"",PW11&gt;=QE$47,PW11&lt;&gt;""),AND(PY11&gt;=QE$43,PY11&lt;&gt;"",QA11&gt;=QE$47,QA11&lt;&gt;""),AND(QB11&gt;=QE$43,QB11&lt;&gt;"",QD11&gt;=QE$47,QD11&lt;&gt;""),AND(QZ11&gt;=RM$43,QZ11&lt;&gt;"",RB11&gt;=RM$47,RB11&lt;&gt;""),AND(RC11&gt;=RM$43,RC11&lt;&gt;"",RE11&gt;=RM$47,RE11&lt;&gt;""),AND(RG11&gt;=RM$43,RG11&lt;&gt;"",RI11&gt;=RM$47,RI11&lt;&gt;""),AND(RJ11&gt;=RM$43,RJ11&lt;&gt;"",RL11&gt;=RM$47,RL11&lt;&gt;""),AND(SH11&gt;=SU$43,SH11&lt;&gt;"",SJ11&gt;=SU$47,SJ11&lt;&gt;""),AND(SK11&gt;=SU$43,SK11&lt;&gt;"",SM11&gt;=SU$47,SM11&lt;&gt;""),AND(SO11&gt;=SU$43,SO11&lt;&gt;"",SQ11&gt;=SU$47,SQ11&lt;&gt;""),AND(SR11&gt;=SU$43,SR11&lt;&gt;"",ST11&gt;=SU$47,ST11&lt;&gt;"")),"P","")</f>
        <v/>
      </c>
      <c r="I11" s="3" t="str">
        <f>IF(OR(AND(AQ11&gt;=AY$47,AQ11&lt;&gt;"",AN11=""),AND(AT11&gt;=AY$47,AT11&lt;&gt;"",AN11=""),AND(AX11&gt;=AY$47,AX11&lt;&gt;"",AN11=""),AND(BR11&gt;=BZ$47,BR11&lt;&gt;"",BO11=""),AND(BU11&gt;=BZ$47,BU11&lt;&gt;"",BO11=""),AND(BY11&gt;=BZ$47,BY11&lt;&gt;"",BO11=""),AND(CS11&gt;=DA$47,CS11&lt;&gt;"",CP11=""),AND(CV11&gt;=DA$47,CV11&lt;&gt;"",CP11=""),AND(CZ11&gt;=DA$47,CZ11&lt;&gt;"",CP11=""),AND(DZ11&gt;=EK$47,DZ11&lt;&gt;""),AND(EC11&gt;=EK$47,EC11&lt;&gt;""),AND(EG11&gt;=EK$47,EG11&lt;&gt;""),AND(EJ11&gt;=EK$47,EJ11&lt;&gt;""),AND(FH11&gt;=FS$47,FH11&lt;&gt;""),AND(FK11&gt;=FS$47,FK11&lt;&gt;""),AND(FO11&gt;=FS$47,FO11&lt;&gt;""),AND(FR11&gt;=FS$47,FR11&lt;&gt;""),AND(GP11&gt;=HA$47,GP11&lt;&gt;""),AND(GS11&gt;=HA$47,GS11&lt;&gt;""),AND(GW11&gt;=HA$47,GW11&lt;&gt;""),AND(GZ11&gt;=HA$47,GZ11&lt;&gt;""),AND(HX11&gt;=II$47,HX11&lt;&gt;""),AND(IA11&gt;=II$47,IA11&lt;&gt;""),AND(IE11&gt;=II$47,IE11&lt;&gt;""),AND(IH11&gt;=II$47,IH11&lt;&gt;""),AND(JF11&gt;=JQ$47,JF11&lt;&gt;""),AND(JI11&gt;=JQ$47,JI11&lt;&gt;""),AND(JM11&gt;=JQ$47,JM11&lt;&gt;""),AND(JP11&gt;=JQ$47,JP11&lt;&gt;""),AND(KN11&gt;=KY$47,KN11&lt;&gt;""),AND(KQ11&gt;=KY$47,KQ11&lt;&gt;""),AND(KU11&gt;=KY$47,KU11&lt;&gt;""),AND(KX11&gt;=KY$47,KX11&lt;&gt;""),AND(LV11&gt;=MG$47,LV11&lt;&gt;""),AND(LY11&gt;=MG$47,LY11&lt;&gt;""),AND(MC11&gt;=MG$47,MC11&lt;&gt;""),AND(MF11&gt;=MG$47,MF11&lt;&gt;""),AND(ND11&gt;=NO$47,ND11&lt;&gt;""),AND(NG11&gt;=NO$47,NG11&lt;&gt;""),AND(NK11&gt;=NO$47,NK11&lt;&gt;""),AND(NN11&gt;=NO$47,NN11&lt;&gt;""),AND(OL11&gt;=OW$47,OL11&lt;&gt;""),AND(OO11&gt;=OW$47,OO11&lt;&gt;""),AND(OS11&gt;=OW$47,OS11&lt;&gt;""),AND(OV11&gt;=OW$47,OV11&lt;&gt;""),AND(PT11&gt;=QE$47,PT11&lt;&gt;""),AND(PW11&gt;=QE$47,PW11&lt;&gt;""),AND(QA11&gt;=QE$47,QA11&lt;&gt;""),AND(QD11&gt;=QE$47,QD11&lt;&gt;""),AND(RB11&gt;=RM$47,RB11&lt;&gt;""),AND(RE11&gt;=RM$47,RE11&lt;&gt;""),AND(RI11&gt;=RM$47,RI11&lt;&gt;""),AND(RL11&gt;=RM$47,RL11&lt;&gt;""),AND(SJ11&gt;=SU$47,SJ11&lt;&gt;""),AND(SM11&gt;=SU$47,SM11&lt;&gt;""),AND(SQ11&gt;=SU$47,SQ11&lt;&gt;""),AND(ST11&gt;=SU$47,ST11&lt;&gt;"")),"P","")</f>
        <v/>
      </c>
      <c r="J11" s="36" t="str">
        <f>IF(AND(I11="P",H11=""),"No DD",IF(OR(AND(AO11&gt;=AY$46,AO11&lt;&gt;"",AQ11&gt;=AY$50,AQ11&lt;&gt;"",AN11=""),AND(AR11&gt;=AY$46,AR11&lt;&gt;"",AT11&gt;=AY$50,AT11&lt;&gt;"",AN11=""),AND(AV11&gt;=AY$46,AV11&lt;&gt;"",AX11&gt;=AY$50,AX11&lt;&gt;"",AN11=""),AND(BP11&gt;=BZ$46,BP11&lt;&gt;"",BR11&gt;=BZ$50,BR11&lt;&gt;"",BO11=""),AND(BS11&gt;=BZ$46,BS11&lt;&gt;"",BU11&gt;=BZ$50,BU11&lt;&gt;"",BO11=""),AND(BW11&gt;=BZ$46,BW11&lt;&gt;"",BY11&gt;=BZ$50,BY11&lt;&gt;"",BO11=""),AND(CQ11&gt;=DA$46,CQ11&lt;&gt;"",CS11&gt;=DA$50,CS11&lt;&gt;"",CP11=""),AND(CT11&gt;=DA$46,CT11&lt;&gt;"",CV11&gt;=DA$50,CV11&lt;&gt;"",CP11=""),AND(CX11&gt;=DA$46,CX11&lt;&gt;"",CZ11&gt;=DA$50,CZ11&lt;&gt;"",CP11=""),AND(DX11&gt;=EK$46,DX11&lt;&gt;"",DZ11&gt;=EK$50,DZ11&lt;&gt;""),AND(EA11&gt;=EK$46,EA11&lt;&gt;"",EC11&gt;=EK$50,EC11&lt;&gt;""),AND(EE11&gt;=EK$46,EE11&lt;&gt;"",EG11&gt;=EK$50,EG11&lt;&gt;""),AND(EH11&gt;=EK$46,EH11&lt;&gt;"",EJ11&gt;=EK$50,EJ11&lt;&gt;""),AND(FF11&gt;=FS$46,FF11&lt;&gt;"",FH11&gt;=FS$50,FH11&lt;&gt;""),AND(FI11&gt;=FS$46,FI11&lt;&gt;"",FK11&gt;=FS$50,FK11&lt;&gt;""),AND(FM11&gt;=FS$46,FM11&lt;&gt;"",FO11&gt;=FS$50,FO11&lt;&gt;""),AND(FP11&gt;=FS$46,FP11&lt;&gt;"",FR11&gt;=FS$50,FR11&lt;&gt;""),AND(GN11&gt;=HA$46,GN11&lt;&gt;"",GP11&gt;=HA$50,GP11&lt;&gt;""),AND(GQ11&gt;=HA$46,GQ11&lt;&gt;"",GS11&gt;=HA$50,GS11&lt;&gt;""),AND(GU11&gt;=HA$46,GU11&lt;&gt;"",GW11&gt;=HA$50,GW11&lt;&gt;""),AND(GX11&gt;=HA$46,GX11&lt;&gt;"",GZ11&gt;=HA$50,GZ11&lt;&gt;""),AND(HV11&gt;=II$46,HV11&lt;&gt;"",HX11&gt;=II$50,HX11&lt;&gt;""),AND(HY11&gt;=II$46,HY11&lt;&gt;"",IA11&gt;=II$50,IA11&lt;&gt;""),AND(IC11&gt;=II$46,IC11&lt;&gt;"",IE11&gt;=II$50,IE11&lt;&gt;""),AND(IF11&gt;=II$46,IF11&lt;&gt;"",IH11&gt;=II$50,IH11&lt;&gt;""),AND(JD11&gt;=JQ$46,JD11&lt;&gt;"",JF11&gt;=JQ$50,JF11&lt;&gt;""),AND(JG11&gt;=JQ$46,JG11&lt;&gt;"",JI11&gt;=JQ$50,JI11&lt;&gt;""),AND(JK11&gt;=JQ$46,JK11&lt;&gt;"",JM11&gt;=JQ$50,JM11&lt;&gt;""),AND(JN11&gt;=JQ$46,JN11&lt;&gt;"",JP11&gt;=JQ$50,JP11&lt;&gt;""),AND(KL11&gt;=KY$46,KL11&lt;&gt;"",KN11&gt;=KY$50,KN11&lt;&gt;""),AND(KO11&gt;=KY$46,KO11&lt;&gt;"",KQ11&gt;=KY$50,KQ11&lt;&gt;""),AND(KS11&gt;=KY$46,KS11&lt;&gt;"",KU11&gt;=KY$50,KU11&lt;&gt;""),AND(KV11&gt;=KY$46,KV11&lt;&gt;"",KX11&gt;=KY$50,KX11&lt;&gt;""),AND(LT11&gt;=MG$46,LT11&lt;&gt;"",LV11&gt;=MG$50,LV11&lt;&gt;""),AND(LW11&gt;=MG$46,LW11&lt;&gt;"",LY11&gt;=MG$50,LY11&lt;&gt;""),AND(MA11&gt;=MG$46,MA11&lt;&gt;"",MC11&gt;=MG$50,MC11&lt;&gt;""),AND(MD11&gt;=MG$46,MD11&lt;&gt;"",MF11&gt;=MG$50,MF11&lt;&gt;""),AND(NB11&gt;=NO$46,NB11&lt;&gt;"",ND11&gt;=NO$50,ND11&lt;&gt;""),AND(NE11&gt;=NO$46,NE11&lt;&gt;"",NG11&gt;=NO$50,NG11&lt;&gt;""),AND(NI11&gt;=NO$46,NI11&lt;&gt;"",NK11&gt;=NO$50,NK11&lt;&gt;""),AND(NL11&gt;=NO$46,NL11&lt;&gt;"",NN11&gt;=NO$50,NN11&lt;&gt;""),AND(OJ11&gt;=OW$46,OJ11&lt;&gt;"",OL11&gt;=OW$50,OL11&lt;&gt;""),AND(OM11&gt;=OW$46,OM11&lt;&gt;"",OO11&gt;=OW$50,OO11&lt;&gt;""),AND(OQ11&gt;=OW$46,OQ11&lt;&gt;"",OS11&gt;=OW$50,OS11&lt;&gt;""),AND(OT11&gt;=OW$46,OT11&lt;&gt;"",OV11&gt;=OW$50,OV11&lt;&gt;""),AND(PR11&gt;=QE$46,PR11&lt;&gt;"",PT11&gt;=QE$50,PT11&lt;&gt;""),AND(PU11&gt;=QE$46,PU11&lt;&gt;"",PW11&gt;=QE$50,PW11&lt;&gt;""),AND(PY11&gt;=QE$46,PY11&lt;&gt;"",QA11&gt;=QE$50,QA11&lt;&gt;""),AND(QB11&gt;=QE$46,QB11&lt;&gt;"",QD11&gt;=QE$50,QD11&lt;&gt;""),AND(QZ11&gt;=RM$46,QZ11&lt;&gt;"",RB11&gt;=RM$50,RB11&lt;&gt;""),AND(RC11&gt;=RM$46,RC11&lt;&gt;"",RE11&gt;=RM$50,RE11&lt;&gt;""),AND(RG11&gt;=RM$46,RG11&lt;&gt;"",RI11&gt;=RM$50,RI11&lt;&gt;""),AND(RJ11&gt;=RM$46,RJ11&lt;&gt;"",RL11&gt;=RM$50,RL11&lt;&gt;""),AND(SH11&gt;=SU$46,SH11&lt;&gt;"",SJ11&gt;=SU$50,SJ11&lt;&gt;""),AND(SK11&gt;=SU$46,SK11&lt;&gt;"",SM11&gt;=SU$50,SM11&lt;&gt;""),AND(SO11&gt;=SU$46,SO11&lt;&gt;"",SQ11&gt;=SU$50,SQ11&lt;&gt;""),AND(SR11&gt;=SU$46,SR11&lt;&gt;"",ST11&gt;=SU$50,ST11&lt;&gt;"")),"Merit",IF(OR(AND(AO11&gt;=AY$45,AO11&lt;&gt;"",AQ11&gt;=AY$49,AQ11&lt;&gt;"",AN11=""),AND(AR11&gt;=AY$45,AR11&lt;&gt;"",AT11&gt;=AY$49,AT11&lt;&gt;"",AN11=""),AND(AV11&gt;=AY$45,AV11&lt;&gt;"",AX11&gt;=AY$49,AX11&lt;&gt;"",AN11=""),AND(BP11&gt;=BZ$45,BP11&lt;&gt;"",BR11&gt;=BZ$49,BR11&lt;&gt;"",BO11=""),AND(BS11&gt;=BZ$45,BS11&lt;&gt;"",BU11&gt;=BZ$49,BU11&lt;&gt;"",BO11=""),AND(BW11&gt;=BZ$45,BW11&lt;&gt;"",BY11&gt;=BZ$49,BY11&lt;&gt;"",BO11=""),AND(CQ11&gt;=DA$45,CQ11&lt;&gt;"",CS11&gt;=DA$49,CS11&lt;&gt;"",CP11=""),AND(CT11&gt;=DA$45,CT11&lt;&gt;"",CV11&gt;=DA$49,CV11&lt;&gt;"",CP11=""),AND(CX11&gt;=DA$45,CX11&lt;&gt;"",CZ11&gt;=DA$49,CZ11&lt;&gt;"",CP11=""),AND(DX11&gt;=EK$45,DX11&lt;&gt;"",DZ11&gt;=EK$49,DZ11&lt;&gt;""),AND(EA11&gt;=EK$45,EA11&lt;&gt;"",EC11&gt;=EK$49,EC11&lt;&gt;""),AND(EE11&gt;=EK$45,EE11&lt;&gt;"",EG11&gt;=EK$49,EG11&lt;&gt;""),AND(EH11&gt;=EK$45,EH11&lt;&gt;"",EJ11&gt;=EK$49,EJ11&lt;&gt;""),AND(FF11&gt;=FS$45,FF11&lt;&gt;"",FH11&gt;=FS$49,FH11&lt;&gt;""),AND(FI11&gt;=FS$45,FI11&lt;&gt;"",FK11&gt;=FS$49,FK11&lt;&gt;""),AND(FM11&gt;=FS$45,FM11&lt;&gt;"",FO11&gt;=FS$49,FO11&lt;&gt;""),AND(FP11&gt;=FS$45,FP11&lt;&gt;"",FR11&gt;=FS$49,FR11&lt;&gt;""),AND(GN11&gt;=HA$45,GN11&lt;&gt;"",GP11&gt;=HA$49,GP11&lt;&gt;""),AND(GQ11&gt;=HA$45,GQ11&lt;&gt;"",GS11&gt;=HA$49,GS11&lt;&gt;""),AND(GU11&gt;=HA$45,GU11&lt;&gt;"",GW11&gt;=HA$49,GW11&lt;&gt;""),AND(GX11&gt;=HA$45,GX11&lt;&gt;"",GZ11&gt;=HA$49,GZ11&lt;&gt;""),AND(HV11&gt;=II$45,HV11&lt;&gt;"",HX11&gt;=II$49,HX11&lt;&gt;""),AND(HY11&gt;=II$45,HY11&lt;&gt;"",IA11&gt;=II$49,IA11&lt;&gt;""),AND(IC11&gt;=II$45,IC11&lt;&gt;"",IE11&gt;=II$49,IE11&lt;&gt;""),AND(IF11&gt;=II$45,IF11&lt;&gt;"",IH11&gt;=II$49,IH11&lt;&gt;""),AND(JD11&gt;=JQ$45,JD11&lt;&gt;"",JF11&gt;=JQ$49,JF11&lt;&gt;""),AND(JG11&gt;=JQ$45,JG11&lt;&gt;"",JI11&gt;=JQ$49,JI11&lt;&gt;""),AND(JK11&gt;=JQ$45,JK11&lt;&gt;"",JM11&gt;=JQ$49,JM11&lt;&gt;""),AND(JN11&gt;=JQ$45,JN11&lt;&gt;"",JP11&gt;=JQ$49,JP11&lt;&gt;""),AND(KL11&gt;=KY$45,KL11&lt;&gt;"",KN11&gt;=KY$49,KN11&lt;&gt;""),AND(KO11&gt;=KY$45,KO11&lt;&gt;"",KQ11&gt;=KY$49,KQ11&lt;&gt;""),AND(KS11&gt;=KY$45,KS11&lt;&gt;"",KU11&gt;=KY$49,KU11&lt;&gt;""),AND(KV11&gt;=KY$45,KV11&lt;&gt;"",KX11&gt;=KY$49,KX11&lt;&gt;""),AND(LT11&gt;=MG$45,LT11&lt;&gt;"",LV11&gt;=MG$49,LV11&lt;&gt;""),AND(LW11&gt;=MG$45,LW11&lt;&gt;"",LY11&gt;=MG$49,LY11&lt;&gt;""),AND(MA11&gt;=MG$45,MA11&lt;&gt;"",MC11&gt;=MG$49,MC11&lt;&gt;""),AND(MD11&gt;=MG$45,MD11&lt;&gt;"",MF11&gt;=MG$49,MF11&lt;&gt;""),AND(NB11&gt;=NO$45,NB11&lt;&gt;"",ND11&gt;=NO$49,ND11&lt;&gt;""),AND(NE11&gt;=NO$45,NE11&lt;&gt;"",NG11&gt;=NO$49,NG11&lt;&gt;""),AND(NI11&gt;=NO$45,NI11&lt;&gt;"",NK11&gt;=NO$49,NK11&lt;&gt;""),AND(NL11&gt;=NO$45,NL11&lt;&gt;"",NN11&gt;=NO$49,NN11&lt;&gt;""),AND(OJ11&gt;=OW$45,OJ11&lt;&gt;"",OL11&gt;=OW$49,OL11&lt;&gt;""),AND(OM11&gt;=OW$45,OM11&lt;&gt;"",OO11&gt;=OW$49,OO11&lt;&gt;""),AND(OQ11&gt;=OW$45,OQ11&lt;&gt;"",OS11&gt;=OW$49,OS11&lt;&gt;""),AND(OT11&gt;=OW$45,OT11&lt;&gt;"",OV11&gt;=OW$49,OV11&lt;&gt;""),AND(PR11&gt;=QE$45,PR11&lt;&gt;"",PT11&gt;=QE$49,PT11&lt;&gt;""),AND(PU11&gt;=QE$45,PU11&lt;&gt;"",PW11&gt;=QE$49,PW11&lt;&gt;""),AND(PY11&gt;=QE$45,PY11&lt;&gt;"",QA11&gt;=QE$49,QA11&lt;&gt;""),AND(QB11&gt;=QE$45,QB11&lt;&gt;"",QD11&gt;=QE$49,QD11&lt;&gt;""),AND(QZ11&gt;=RM$45,QZ11&lt;&gt;"",RB11&gt;=RM$49,RB11&lt;&gt;""),AND(RC11&gt;=RM$45,RC11&lt;&gt;"",RE11&gt;=RM$49,RE11&lt;&gt;""),AND(RG11&gt;=RM$45,RG11&lt;&gt;"",RI11&gt;=RM$49,RI11&lt;&gt;""),AND(RJ11&gt;=RM$45,RJ11&lt;&gt;"",RL11&gt;=RM$49,RL11&lt;&gt;""),AND(SH11&gt;=SU$45,SH11&lt;&gt;"",SJ11&gt;=SU$49,SJ11&lt;&gt;""),AND(SK11&gt;=SU$45,SK11&lt;&gt;"",SM11&gt;=SU$49,SM11&lt;&gt;""),AND(SO11&gt;=SU$45,SO11&lt;&gt;"",SQ11&gt;=SU$49,SQ11&lt;&gt;""),AND(SR11&gt;=SU$45,SR11&lt;&gt;"",ST11&gt;=SU$49,ST11&lt;&gt;"")),"Excellence",IF(K11="P","Worlds Team",IF(H11="P","National Team","")))))</f>
        <v/>
      </c>
      <c r="K11" s="3" t="str">
        <f>IF(OR(AND(AO11&gt;=AY$44,AO11&lt;&gt;"",AQ11&gt;=AY$48,AQ11&lt;&gt;"",AN11=""),AND(AR11&gt;=AY$44,AR11&lt;&gt;"",AT11&gt;=AY$48,AT11&lt;&gt;"",AN11=""),AND(AV11&gt;=AY$44,AV11&lt;&gt;"",AX11&gt;=AY$48,AX11&lt;&gt;"",AN11=""),AND(BP11&gt;=BZ$44,BP11&lt;&gt;"",BR11&gt;=BZ$48,BR11&lt;&gt;"",BO11=""),AND(BS11&gt;=BZ$44,BS11&lt;&gt;"",BU11&gt;=BZ$48,BU11&lt;&gt;"",BO11=""),AND(BW11&gt;=BZ$44,BW11&lt;&gt;"",BY11&gt;=BZ$48,BY11&lt;&gt;"",BO11=""),AND(CQ11&gt;=DA$44,CQ11&lt;&gt;"",CS11&gt;=DA$48,CS11&lt;&gt;"",CP11=""),AND(CT11&gt;=DA$44,CT11&lt;&gt;"",CV11&gt;=DA$48,CV11&lt;&gt;"",CP11=""),AND(CX11&gt;=DA$44,CX11&lt;&gt;"",CZ11&gt;=DA$48,CZ11&lt;&gt;"",CP11=""),AND(DX11&gt;=EK$44,DX11&lt;&gt;"",DZ11&gt;=EK$48,DZ11&lt;&gt;""),AND(EA11&gt;=EK$44,EA11&lt;&gt;"",EC11&gt;=EK$48,EC11&lt;&gt;""),AND(EE11&gt;=EK$44,EE11&lt;&gt;"",EG11&gt;=EK$48,EG11&lt;&gt;""),AND(EH11&gt;=EK$44,EH11&lt;&gt;"",EJ11&gt;=EK$48,EJ11&lt;&gt;""),AND(FF11&gt;=FS$44,FF11&lt;&gt;"",FH11&gt;=FS$48,FH11&lt;&gt;""),AND(FI11&gt;=FS$44,FI11&lt;&gt;"",FK11&gt;=FS$48,FK11&lt;&gt;""),AND(FM11&gt;=FS$44,FM11&lt;&gt;"",FO11&gt;=FS$48,FO11&lt;&gt;""),AND(FP11&gt;=FS$44,FP11&lt;&gt;"",FR11&gt;=FS$48,FR11&lt;&gt;""),AND(GN11&gt;=HA$44,GN11&lt;&gt;"",GP11&gt;=HA$48,GP11&lt;&gt;""),AND(GQ11&gt;=HA$44,GQ11&lt;&gt;"",GS11&gt;=HA$48,GS11&lt;&gt;""),AND(GU11&gt;=HA$44,GU11&lt;&gt;"",GW11&gt;=HA$48,GW11&lt;&gt;""),AND(GX11&gt;=HA$44,GX11&lt;&gt;"",GZ11&gt;=HA$48,GZ11&lt;&gt;""),AND(HV11&gt;=II$44,HV11&lt;&gt;"",HX11&gt;=II$48,HX11&lt;&gt;""),AND(HY11&gt;=II$44,HY11&lt;&gt;"",IA11&gt;=II$48,IA11&lt;&gt;""),AND(IC11&gt;=II$44,IC11&lt;&gt;"",IE11&gt;=II$48,IE11&lt;&gt;""),AND(IF11&gt;=II$44,IF11&lt;&gt;"",IH11&gt;=II$48,IH11&lt;&gt;""),AND(JD11&gt;=JQ$44,JD11&lt;&gt;"",JF11&gt;=JQ$48,JF11&lt;&gt;""),AND(JG11&gt;=JQ$44,JG11&lt;&gt;"",JI11&gt;=JQ$48,JI11&lt;&gt;""),AND(JK11&gt;=JQ$44,JK11&lt;&gt;"",JM11&gt;=JQ$48,JM11&lt;&gt;""),AND(JN11&gt;=JQ$44,JN11&lt;&gt;"",JP11&gt;=JQ$48,JP11&lt;&gt;""),AND(KL11&gt;=KY$44,KL11&lt;&gt;"",KN11&gt;=KY$48,KN11&lt;&gt;""),AND(KO11&gt;=KY$44,KO11&lt;&gt;"",KQ11&gt;=KY$48,KQ11&lt;&gt;""),AND(KS11&gt;=KY$44,KS11&lt;&gt;"",KU11&gt;=KY$48,KU11&lt;&gt;""),AND(KV11&gt;=KY$44,KV11&lt;&gt;"",KX11&gt;=KY$48,KX11&lt;&gt;""),AND(LT11&gt;=MG$44,LT11&lt;&gt;"",LV11&gt;=MG$48,LV11&lt;&gt;""),AND(LW11&gt;=MG$44,LW11&lt;&gt;"",LY11&gt;=MG$48,LY11&lt;&gt;""),AND(MA11&gt;=MG$44,MA11&lt;&gt;"",MC11&gt;=MG$48,MC11&lt;&gt;""),AND(MD11&gt;=MG$44,MD11&lt;&gt;"",MF11&gt;=MG$48,MF11&lt;&gt;""),AND(NB11&gt;=NO$44,NB11&lt;&gt;"",ND11&gt;=NO$48,ND11&lt;&gt;""),AND(NE11&gt;=NO$44,NE11&lt;&gt;"",NG11&gt;=NO$48,NG11&lt;&gt;""),AND(NI11&gt;=NO$44,NI11&lt;&gt;"",NK11&gt;=NO$48,NK11&lt;&gt;""),AND(NL11&gt;=NO$44,NL11&lt;&gt;"",NN11&gt;=NO$48,NN11&lt;&gt;""),AND(OJ11&gt;=OW$44,OJ11&lt;&gt;"",OL11&gt;=OW$48,OL11&lt;&gt;""),AND(OM11&gt;=OW$44,OM11&lt;&gt;"",OO11&gt;=OW$48,OO11&lt;&gt;""),AND(OQ11&gt;=OW$44,OQ11&lt;&gt;"",OS11&gt;=OW$48,OS11&lt;&gt;""),AND(OT11&gt;=OW$44,OT11&lt;&gt;"",OV11&gt;=OW$48,OV11&lt;&gt;""),AND(PR11&gt;=QE$44,PR11&lt;&gt;"",PT11&gt;=QE$48,PT11&lt;&gt;""),AND(PU11&gt;=QE$44,PU11&lt;&gt;"",PW11&gt;=QE$48,PW11&lt;&gt;""),AND(PY11&gt;=QE$44,PY11&lt;&gt;"",QA11&gt;=QE$48,QA11&lt;&gt;""),AND(QB11&gt;=QE$44,QB11&lt;&gt;"",QD11&gt;=QE$48,QD11&lt;&gt;""),AND(QZ11&gt;=RM$44,QZ11&lt;&gt;"",RB11&gt;=RM$48,RB11&lt;&gt;""),AND(RC11&gt;=RM$44,RC11&lt;&gt;"",RE11&gt;=RM$48,RE11&lt;&gt;""),AND(RG11&gt;=RM$44,RG11&lt;&gt;"",RI11&gt;=RM$48,RI11&lt;&gt;""),AND(RJ11&gt;=RM$44,RJ11&lt;&gt;"",RL11&gt;=RM$48,RL11&lt;&gt;""),AND(SH11&gt;=SU$44,SH11&lt;&gt;"",SJ11&gt;=SU$48,SJ11&lt;&gt;""),AND(SK11&gt;=SU$44,SK11&lt;&gt;"",SM11&gt;=SU$48,SM11&lt;&gt;""),AND(SO11&gt;=SU$44,SO11&lt;&gt;"",SQ11&gt;=SU$48,SQ11&lt;&gt;""),AND(SR11&gt;=SU$44,SR11&lt;&gt;"",ST11&gt;=SU$48,ST11&lt;&gt;"")),"P","")</f>
        <v/>
      </c>
      <c r="L11" s="8">
        <f>IF(COUNT(AQ11,AT11,BR11,BU11,CS11,CV11)&gt;0,LARGE((AQ11,AT11,BR11,BU11,CS11,CV11),1),0)</f>
        <v>52.47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51.749999999999993</v>
      </c>
      <c r="O11" s="8" t="str">
        <f>IF(N11="","",IF(OR(N11=CS11,N11=CV11),$CA$1,IF(OR(N11=BR11,N11=BU11),$AZ$1,IF(OR(N11=AQ11,N11=AT11),$Y$1,""))))</f>
        <v>2023 3rd Domestic Trial</v>
      </c>
      <c r="P11" s="8">
        <f>IF(COUNT(AQ11,AT11,BR11,BU11,CS11,CV11)&gt;2,MAX(AX11,BY11,CZ11,LARGE((AQ11,AT11,BR11,BU11,CS11,CV11),3)),IF(MAX(AX11,BY11,CZ11)&gt;0,MAX(AX11,BY11,CZ11),0))</f>
        <v>48.51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14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&gt;0,MAX(IF(AO11&gt;=$AY$43,AP11,0),IF(AR11&gt;=$AY$43,AS11,0),IF(AV11&gt;=$AY$43,AW11,0),IF(BP11&gt;=$BZ$43,BQ11,0),IF(BS11&gt;=$BZ$43,BT11,0),IF(BW11&gt;=$BZ$43,BX11,0),IF(CQ11&gt;=$DA$43,CR11,0),IF(CT11&gt;=$DA$43,CU11,0),IF(CX11&gt;=$DA$43,CY11,0),IF(DX11&gt;=$EK$43,DY11,0),IF(EA11&gt;=$EK$43,EB11,0),IF(EE11&gt;=$EK$43,EF11,0),IF(EH11&gt;=$EK$43,EI11,0),IF(FF11&gt;=$FS$43,FG11,0),IF(FI11&gt;=$FS$43,FJ11,0),IF(FM11&gt;=$FS$43,FN11,0),IF(FP11&gt;=$FS$43,FQ11,0),IF(GN11&gt;=$HA$43,GO11,0),IF(GQ11&gt;=$HA$43,GR11,0),IF(GU11&gt;=$HA$43,GV11,0),IF(GX11&gt;=$HA$43,GY11,0),IF(HV11&gt;=$II$43,HW11,0),IF(HY11&gt;=$II$43,HZ11,0),IF(IC11&gt;=$II$43,ID11,0),IF(IF11&gt;=$II$43,IG11,0),IF(JD11&gt;=$JQ$43,JE11,0),IF(JG11&gt;=$JQ$43,JH11,0),IF(JK11&gt;=$JQ$43,JL11,0),IF(JN11&gt;=$JQ$43,JO11,0),IF(KL11&gt;=$KY$43,KM11,0),IF(KO11&gt;=$KY$43,KP11,0),IF(KS11&gt;=$KY$43,KT11,0),IF(KV11&gt;=$KY$43,KW11,0),IF(LT11&gt;=$MG$43,LU11,0),IF(LW11&gt;=$MG$43,LX11,0),IF(MA11&gt;=$MG$43,MB11,0),IF(MD11&gt;=$MG$43,ME11,0),IF(NB11&gt;=$NO$43,NC11,0),IF(NE11&gt;=$NO$43,NF11,0),IF(NI11&gt;=$NO$43,NJ11,0),IF(NL11&gt;=$NO$43,NM11,0),IF(OJ11&gt;=$OW$43,OK11,0),IF(OM11&gt;=$OW$43,ON11,0),IF(OQ11&gt;=$OW$43,OR11,0),IF(OT11&gt;=$OW$43,OU11,0),IF(PR11&gt;=$QE$43,PS11,0),IF(PU11&gt;=$QE$43,PV11,0),IF(PY11&gt;=$QE$43,PZ11,0),IF(QB11&gt;=$QE$43,QC11,0),IF(QZ11&gt;=$RM$43,RA11,0),IF(RC11&gt;=$RM$43,RD11,0),IF(RG11&gt;=$RM$43,RH11,0),IF(RJ11&gt;=$RM$43,RK11,0),IF(SH11&gt;=$SU$43,SI11,0),IF(SK11&gt;=$SU$43,SL11,0),IF(SO11&gt;=$SU$43,SP11,0),IF(SR11&gt;=$SU$43,SS11,0)),0)</f>
        <v>15.27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>2023 WAGC (Nov 18)</v>
      </c>
      <c r="V11" s="8">
        <f>IF(MAX(DB11,DC11)&gt;0,MAX(DB11,DC11),"")</f>
        <v>3.3600000000000065</v>
      </c>
      <c r="W11" s="11" t="str">
        <f>IF(V11="","",IF(V11=DB11,"("&amp;DB$2&amp;")",IF(V11=DC11,"("&amp;DC$2&amp;")")))</f>
        <v>(Optional)</v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>2023 WAGC (Nov 18)</v>
      </c>
      <c r="Y11" s="22">
        <v>5.9</v>
      </c>
      <c r="Z11" s="22">
        <v>3.6</v>
      </c>
      <c r="AA11" s="22">
        <v>6.5</v>
      </c>
      <c r="AB11" s="22">
        <v>6.48</v>
      </c>
      <c r="AC11" s="22">
        <v>0</v>
      </c>
      <c r="AD11" s="22">
        <v>13.4</v>
      </c>
      <c r="AE11" s="22">
        <v>9.4</v>
      </c>
      <c r="AF11" s="22">
        <v>14</v>
      </c>
      <c r="AG11" s="22">
        <v>15.15</v>
      </c>
      <c r="AH11" s="22">
        <v>0.2</v>
      </c>
      <c r="AI11" s="22"/>
      <c r="AJ11" s="22"/>
      <c r="AK11" s="22"/>
      <c r="AL11" s="22"/>
      <c r="AM11" s="22"/>
      <c r="AN11" s="27"/>
      <c r="AO11" s="38">
        <f>IF(AA11&gt;0,AA11,"")</f>
        <v>6.5</v>
      </c>
      <c r="AP11" s="38">
        <f>IF(AB11&gt;0,AB11,"")</f>
        <v>6.48</v>
      </c>
      <c r="AQ11" s="40">
        <f>IF(SUM(Y11:AB11)-AC11&gt;0,SUM(Y11:AB11)-AC11,"")</f>
        <v>22.48</v>
      </c>
      <c r="AR11" s="40">
        <f>IF(AF11&gt;0,AF11,"")</f>
        <v>14</v>
      </c>
      <c r="AS11" s="40">
        <f>IF(AG11&gt;0,AG11,"")</f>
        <v>15.15</v>
      </c>
      <c r="AT11" s="40">
        <f>IF(SUM(AD11:AG11)-AH11&gt;0,SUM(AD11:AG11)-AH11,"")</f>
        <v>51.749999999999993</v>
      </c>
      <c r="AU11" s="40">
        <f>IF(AQ11="","",MAX(AQ11,AT11))</f>
        <v>51.749999999999993</v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>
        <f>IF(SUM(AU11,AX11)&gt;0,SUM(AU11,AX11),"")</f>
        <v>51.749999999999993</v>
      </c>
      <c r="AZ11" s="26">
        <v>14.7</v>
      </c>
      <c r="BA11" s="26">
        <v>8.9</v>
      </c>
      <c r="BB11" s="26">
        <v>14</v>
      </c>
      <c r="BC11" s="26">
        <v>14.87</v>
      </c>
      <c r="BD11" s="26">
        <v>0</v>
      </c>
      <c r="BE11" s="26">
        <v>14</v>
      </c>
      <c r="BF11" s="26">
        <v>8.1</v>
      </c>
      <c r="BG11" s="26">
        <v>12.4</v>
      </c>
      <c r="BH11" s="26">
        <v>14.01</v>
      </c>
      <c r="BI11" s="26">
        <v>0</v>
      </c>
      <c r="BJ11" s="26">
        <v>4.4000000000000004</v>
      </c>
      <c r="BK11" s="26">
        <v>2.5</v>
      </c>
      <c r="BL11" s="26">
        <v>5.0999999999999996</v>
      </c>
      <c r="BM11" s="26">
        <v>6.38</v>
      </c>
      <c r="BN11" s="26">
        <v>0</v>
      </c>
      <c r="BO11" s="28"/>
      <c r="BP11" s="39">
        <f>IF(BB11&gt;0,BB11,"")</f>
        <v>14</v>
      </c>
      <c r="BQ11" s="39">
        <f>IF(BC11&gt;0,BC11,"")</f>
        <v>14.87</v>
      </c>
      <c r="BR11" s="11">
        <f>IF(SUM(AZ11:BC11)-BD11&gt;0,SUM(AZ11:BC11)-BD11,"")</f>
        <v>52.47</v>
      </c>
      <c r="BS11" s="11">
        <f>IF(BG11&gt;0,BG11,"")</f>
        <v>12.4</v>
      </c>
      <c r="BT11" s="11">
        <f>IF(BH11&gt;0,BH11,"")</f>
        <v>14.01</v>
      </c>
      <c r="BU11" s="11">
        <f>IF(SUM(BE11:BH11)-BI11&gt;0,SUM(BE11:BH11)-BI11,"")</f>
        <v>48.51</v>
      </c>
      <c r="BV11" s="11">
        <f>IF(BR11="","",MAX(BR11,BU11))</f>
        <v>52.47</v>
      </c>
      <c r="BW11" s="11">
        <f>IF(BL11&gt;0,BL11,"")</f>
        <v>5.0999999999999996</v>
      </c>
      <c r="BX11" s="11">
        <f>IF(BM11&gt;0,BM11,"")</f>
        <v>6.38</v>
      </c>
      <c r="BY11" s="11">
        <f>IF(SUM(BJ11:BM11)-BN11&gt;0,SUM(BJ11:BM11)-BN11,"")</f>
        <v>18.38</v>
      </c>
      <c r="BZ11" s="11">
        <f>IF(SUM(BV11,BY11)&gt;0,SUM(BV11,BY11),"")</f>
        <v>70.849999999999994</v>
      </c>
      <c r="CA11" s="22">
        <v>3</v>
      </c>
      <c r="CB11" s="22">
        <v>1.9</v>
      </c>
      <c r="CC11" s="22">
        <v>3.4</v>
      </c>
      <c r="CD11" s="22">
        <v>3.29</v>
      </c>
      <c r="CE11" s="22">
        <v>0</v>
      </c>
      <c r="CF11" s="22">
        <v>3</v>
      </c>
      <c r="CG11" s="22">
        <v>1.9</v>
      </c>
      <c r="CH11" s="22">
        <v>3.4</v>
      </c>
      <c r="CI11" s="22">
        <v>3.3</v>
      </c>
      <c r="CJ11" s="22">
        <v>0</v>
      </c>
      <c r="CK11" s="22"/>
      <c r="CL11" s="22"/>
      <c r="CM11" s="22"/>
      <c r="CN11" s="22"/>
      <c r="CO11" s="22"/>
      <c r="CP11" s="27"/>
      <c r="CQ11" s="38">
        <f>IF(CC11&gt;0,CC11,"")</f>
        <v>3.4</v>
      </c>
      <c r="CR11" s="38">
        <f>IF(CD11&gt;0,CD11,"")</f>
        <v>3.29</v>
      </c>
      <c r="CS11" s="40">
        <f>IF(SUM(CA11:CD11)-CE11&gt;0,SUM(CA11:CD11)-CE11,"")</f>
        <v>11.59</v>
      </c>
      <c r="CT11" s="40">
        <f>IF(CH11&gt;0,CH11,"")</f>
        <v>3.4</v>
      </c>
      <c r="CU11" s="40">
        <f>IF(CI11&gt;0,CI11,"")</f>
        <v>3.3</v>
      </c>
      <c r="CV11" s="40">
        <f>IF(SUM(CF11:CI11)-CJ11&gt;0,SUM(CF11:CI11)-CJ11,"")</f>
        <v>11.600000000000001</v>
      </c>
      <c r="CW11" s="40">
        <f>IF(CS11="","",MAX(CS11,CV11))</f>
        <v>11.600000000000001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11.600000000000001</v>
      </c>
      <c r="DB11" s="50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>3.3600000000000065</v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>
        <v>5.3</v>
      </c>
      <c r="FU11" s="17">
        <v>3.8</v>
      </c>
      <c r="FV11" s="17">
        <v>6.5</v>
      </c>
      <c r="FW11" s="17">
        <v>6.33</v>
      </c>
      <c r="FX11" s="17">
        <v>0</v>
      </c>
      <c r="FY11" s="17">
        <v>13.3</v>
      </c>
      <c r="FZ11" s="17">
        <v>9.3000000000000007</v>
      </c>
      <c r="GA11" s="17">
        <v>14</v>
      </c>
      <c r="GB11" s="17">
        <v>15.27</v>
      </c>
      <c r="GC11" s="17">
        <v>0</v>
      </c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>
        <f>IF(FV11&gt;0,FV11,"")</f>
        <v>6.5</v>
      </c>
      <c r="GO11" s="40">
        <f>IF(FW11&gt;0,FW11,"")</f>
        <v>6.33</v>
      </c>
      <c r="GP11" s="40">
        <f>IF(SUM(FT11:FW11)-FX11&gt;0,SUM(FT11:FW11)-FX11,"")</f>
        <v>21.93</v>
      </c>
      <c r="GQ11" s="40">
        <f>IF(GA11&gt;0,GA11,"")</f>
        <v>14</v>
      </c>
      <c r="GR11" s="40">
        <f>IF(GB11&gt;0,GB11,"")</f>
        <v>15.27</v>
      </c>
      <c r="GS11" s="40">
        <f>IF(SUM(FY11:GB11)-GC11&gt;0,SUM(FY11:GB11)-GC11,"")</f>
        <v>51.870000000000005</v>
      </c>
      <c r="GT11" s="40">
        <f>IF(MAX(GP11,GS11)&gt;0,MAX(GP11,GS11),"")</f>
        <v>51.870000000000005</v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>
        <f>IF(SUM(GT11,GW11,GZ11)&gt;0,SUM(GT11,GW11,GZ11),"")</f>
        <v>51.870000000000005</v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8.85</v>
      </c>
      <c r="SW11" s="22">
        <f>IF($CP11="P",CB11,(CB11+BA11)/2)</f>
        <v>5.4</v>
      </c>
      <c r="SX11" s="22">
        <f>IF($CP11="P",CC11,(CC11+BB11)/2)</f>
        <v>8.6999999999999993</v>
      </c>
      <c r="SY11" s="22">
        <f>IF($CP11="P",CD11,(CD11+BC11)/2)</f>
        <v>9.08</v>
      </c>
      <c r="SZ11" s="22">
        <f>IF($CP11="P",CE11,(CE11+BD11)/2)</f>
        <v>0</v>
      </c>
      <c r="TA11" s="22">
        <f>IF($CP11="P",CF11,(CF11+BE11)/2)</f>
        <v>8.5</v>
      </c>
      <c r="TB11" s="22">
        <f>IF($CP11="P",CG11,(CG11+BF11)/2)</f>
        <v>5</v>
      </c>
      <c r="TC11" s="22">
        <f>IF($CP11="P",CH11,(CH11+BG11)/2)</f>
        <v>7.9</v>
      </c>
      <c r="TD11" s="22">
        <f>IF($CP11="P",CI11,(CI11+BH11)/2)</f>
        <v>8.6549999999999994</v>
      </c>
      <c r="TE11" s="22">
        <f>IF($CP11="P",CJ11,(CJ11+BI11)/2)</f>
        <v>0</v>
      </c>
      <c r="TF11" s="22">
        <f>IF($CP11="P",CK11,(CK11+BJ11)/2)</f>
        <v>2.2000000000000002</v>
      </c>
      <c r="TG11" s="22">
        <f>IF($CP11="P",CL11,(CL11+BK11)/2)</f>
        <v>1.25</v>
      </c>
      <c r="TH11" s="22">
        <f>IF($CP11="P",CM11,(CM11+BL11)/2)</f>
        <v>2.5499999999999998</v>
      </c>
      <c r="TI11" s="22">
        <f>IF($CP11="P",CN11,(CN11+BM11)/2)</f>
        <v>3.19</v>
      </c>
      <c r="TJ11" s="22">
        <f>IF($CP11="P",CO11,(CO11+BN11)/2)</f>
        <v>0</v>
      </c>
      <c r="TK11" s="27" t="s">
        <v>46</v>
      </c>
      <c r="TL11" s="40">
        <f>IF(SX11&gt;0,SX11,"")</f>
        <v>8.6999999999999993</v>
      </c>
      <c r="TM11" s="40">
        <f>IF(SY11&gt;0,SY11,"")</f>
        <v>9.08</v>
      </c>
      <c r="TN11" s="40">
        <f>IF(SUM(SV11:SY11)-SZ11&gt;0,SUM(SV11:SY11)-SZ11,"")</f>
        <v>32.03</v>
      </c>
      <c r="TO11" s="40">
        <f>IF(TC11&gt;0,TC11,"")</f>
        <v>7.9</v>
      </c>
      <c r="TP11" s="40">
        <f>IF(TD11&gt;0,TD11,"")</f>
        <v>8.6549999999999994</v>
      </c>
      <c r="TQ11" s="40">
        <f>IF(SUM(TA11:TD11)-TE11&gt;0,SUM(TA11:TD11)-TE11,"")</f>
        <v>30.055</v>
      </c>
      <c r="TR11" s="40">
        <f>IF(MAX(TN11,TQ11)&gt;0,MAX(TN11,TQ11),"")</f>
        <v>32.03</v>
      </c>
      <c r="TS11" s="40">
        <f>IF(TH11&gt;0,TH11,"")</f>
        <v>2.5499999999999998</v>
      </c>
      <c r="TT11" s="40">
        <f>IF(TI11&gt;0,TI11,"")</f>
        <v>3.19</v>
      </c>
      <c r="TU11" s="40">
        <f>IF(SUM(TF11:TI11)-TJ11&gt;0,SUM(TF11:TI11)-TJ11,"")</f>
        <v>9.19</v>
      </c>
      <c r="TV11" s="40">
        <f>IF(SUM(TR11,TU11)&gt;0,SUM(TR11,TU11),"")</f>
        <v>41.22</v>
      </c>
    </row>
    <row r="12" spans="1:542" x14ac:dyDescent="0.2">
      <c r="A12" s="4" t="str" cm="1">
        <f t="array" ref="A12">IF(AND(J12&lt;&gt;"",J12&lt;&gt;"No DD"),SUMPRODUCT((J$4:J$41&lt;&gt;"")*(J$4:J$41&lt;&gt;"No DD")*(F$4:F$41&gt;F12))+1,IF(J12="No DD",SUMPRODUCT((J$4:J$41="No DD")*(F$4:F$41&gt;F12))+1+SUMPRODUCT((J$4:J$41&lt;&gt;"")*(J$4:J$41&lt;&gt;"No DD")),""))</f>
        <v/>
      </c>
      <c r="B12" s="4" t="str" cm="1">
        <f t="array" ref="B12">IF(AND(J12&lt;&gt;"",J12&lt;&gt;"No DD",G12=""),SUMPRODUCT((J$4:J$41&lt;&gt;"")*(J$4:J$41&lt;&gt;"No DD")*(G$4:G$41="")*(F$4:F$41&gt;F12))+1,IF(J12="No DD",SUMPRODUCT((J$4:J$41="No DD")*(F$4:F$41&gt;F12)*(G$4:G$41=""))+1+SUMPRODUCT((J$4:J$41&lt;&gt;"")*(G$4:G$41="")*(J$4:J$41&lt;&gt;"No DD")),""))</f>
        <v/>
      </c>
      <c r="C12" s="5" t="s">
        <v>99</v>
      </c>
      <c r="D12" s="4" t="s">
        <v>4</v>
      </c>
      <c r="E12" s="4">
        <v>2004</v>
      </c>
      <c r="F12" s="9">
        <f>SUM(L12:V12)+SUM(L12:T12)*0.0000001+SUM(L12)*0.0000000000001</f>
        <v>180.21001802100514</v>
      </c>
      <c r="G12" s="66"/>
      <c r="H12" s="3" t="str">
        <f>IF(OR(AND(AO12&gt;=AY$43,AO12&lt;&gt;"",AQ12&gt;=AY$47,AQ12&lt;&gt;"",AN12=""),AND(AR12&gt;=AY$43,AR12&lt;&gt;"",AT12&gt;=AY$47,AT12&lt;&gt;"",AN12=""),AND(AV12&gt;=AY$43,AV12&lt;&gt;"",AX12&gt;=AY$47,AX12&lt;&gt;"",AN12=""),AND(BP12&gt;=BZ$43,BP12&lt;&gt;"",BR12&gt;=BZ$47,BR12&lt;&gt;"",BO12=""),AND(BS12&gt;=BZ$43,BS12&lt;&gt;"",BU12&gt;=BZ$47,BU12&lt;&gt;"",BO12=""),AND(BW12&gt;=BZ$43,BW12&lt;&gt;"",BY12&gt;=BZ$47,BY12&lt;&gt;"",BO12=""),AND(CQ12&gt;=DA$43,CQ12&lt;&gt;"",CS12&gt;=DA$47,CS12&lt;&gt;"",CP12=""),AND(CT12&gt;=DA$43,CT12&lt;&gt;"",CV12&gt;=DA$47,CV12&lt;&gt;"",CP12=""),AND(CX12&gt;=DA$43,CX12&lt;&gt;"",CZ12&gt;=DA$47,CZ12&lt;&gt;"",CP12=""),AND(DX12&gt;=EK$43,DX12&lt;&gt;"",DZ12&gt;=EK$47,DZ12&lt;&gt;""),AND(EA12&gt;=EK$43,EA12&lt;&gt;"",EC12&gt;=EK$47,EC12&lt;&gt;""),AND(EE12&gt;=EK$43,EE12&lt;&gt;"",EG12&gt;=EK$47,EG12&lt;&gt;""),AND(EH12&gt;=EK$43,EH12&lt;&gt;"",EJ12&gt;=EK$47,EJ12&lt;&gt;""),AND(FF12&gt;=FS$43,FF12&lt;&gt;"",FH12&gt;=FS$47,FH12&lt;&gt;""),AND(FI12&gt;=FS$43,FI12&lt;&gt;"",FK12&gt;=FS$47,FK12&lt;&gt;""),AND(FM12&gt;=FS$43,FM12&lt;&gt;"",FO12&gt;=FS$47,FO12&lt;&gt;""),AND(FP12&gt;=FS$43,FP12&lt;&gt;"",FR12&gt;=FS$47,FR12&lt;&gt;""),AND(GN12&gt;=HA$43,GN12&lt;&gt;"",GP12&gt;=HA$47,GP12&lt;&gt;""),AND(GQ12&gt;=HA$43,GQ12&lt;&gt;"",GS12&gt;=HA$47,GS12&lt;&gt;""),AND(GU12&gt;=HA$43,GU12&lt;&gt;"",GW12&gt;=HA$47,GW12&lt;&gt;""),AND(GX12&gt;=HA$43,GX12&lt;&gt;"",GZ12&gt;=HA$47,GZ12&lt;&gt;""),AND(HV12&gt;=II$43,HV12&lt;&gt;"",HX12&gt;=II$47,HX12&lt;&gt;""),AND(HY12&gt;=II$43,HY12&lt;&gt;"",IA12&gt;=II$47,IA12&lt;&gt;""),AND(IC12&gt;=II$43,IC12&lt;&gt;"",IE12&gt;=II$47,IE12&lt;&gt;""),AND(IF12&gt;=II$43,IF12&lt;&gt;"",IH12&gt;=II$47,IH12&lt;&gt;""),AND(JD12&gt;=JQ$43,JD12&lt;&gt;"",JF12&gt;=JQ$47,JF12&lt;&gt;""),AND(JG12&gt;=JQ$43,JG12&lt;&gt;"",JI12&gt;=JQ$47,JI12&lt;&gt;""),AND(JK12&gt;=JQ$43,JK12&lt;&gt;"",JM12&gt;=JQ$47,JM12&lt;&gt;""),AND(JN12&gt;=JQ$43,JN12&lt;&gt;"",JP12&gt;=JQ$47,JP12&lt;&gt;""),AND(KL12&gt;=KY$43,KL12&lt;&gt;"",KN12&gt;=KY$47,KN12&lt;&gt;""),AND(KO12&gt;=KY$43,KO12&lt;&gt;"",KQ12&gt;=KY$47,KQ12&lt;&gt;""),AND(KS12&gt;=KY$43,KS12&lt;&gt;"",KU12&gt;=KY$47,KU12&lt;&gt;""),AND(KV12&gt;=KY$43,KV12&lt;&gt;"",KX12&gt;=KY$47,KX12&lt;&gt;""),AND(LT12&gt;=MG$43,LT12&lt;&gt;"",LV12&gt;=MG$47,LV12&lt;&gt;""),AND(LW12&gt;=MG$43,LW12&lt;&gt;"",LY12&gt;=MG$47,LY12&lt;&gt;""),AND(MA12&gt;=MG$43,MA12&lt;&gt;"",MC12&gt;=MG$47,MC12&lt;&gt;""),AND(MD12&gt;=MG$43,MD12&lt;&gt;"",MF12&gt;=MG$47,MF12&lt;&gt;""),AND(NB12&gt;=NO$43,NB12&lt;&gt;"",ND12&gt;=NO$47,ND12&lt;&gt;""),AND(NE12&gt;=NO$43,NE12&lt;&gt;"",NG12&gt;=NO$47,NG12&lt;&gt;""),AND(NI12&gt;=NO$43,NI12&lt;&gt;"",NK12&gt;=NO$47,NK12&lt;&gt;""),AND(NL12&gt;=NO$43,NL12&lt;&gt;"",NN12&gt;=NO$47,NN12&lt;&gt;""),AND(OJ12&gt;=OW$43,OJ12&lt;&gt;"",OL12&gt;=OW$47,OL12&lt;&gt;""),AND(OM12&gt;=OW$43,OM12&lt;&gt;"",OO12&gt;=OW$47,OO12&lt;&gt;""),AND(OQ12&gt;=OW$43,OQ12&lt;&gt;"",OS12&gt;=OW$47,OS12&lt;&gt;""),AND(OT12&gt;=OW$43,OT12&lt;&gt;"",OV12&gt;=OW$47,OV12&lt;&gt;""),AND(PR12&gt;=QE$43,PR12&lt;&gt;"",PT12&gt;=QE$47,PT12&lt;&gt;""),AND(PU12&gt;=QE$43,PU12&lt;&gt;"",PW12&gt;=QE$47,PW12&lt;&gt;""),AND(PY12&gt;=QE$43,PY12&lt;&gt;"",QA12&gt;=QE$47,QA12&lt;&gt;""),AND(QB12&gt;=QE$43,QB12&lt;&gt;"",QD12&gt;=QE$47,QD12&lt;&gt;""),AND(QZ12&gt;=RM$43,QZ12&lt;&gt;"",RB12&gt;=RM$47,RB12&lt;&gt;""),AND(RC12&gt;=RM$43,RC12&lt;&gt;"",RE12&gt;=RM$47,RE12&lt;&gt;""),AND(RG12&gt;=RM$43,RG12&lt;&gt;"",RI12&gt;=RM$47,RI12&lt;&gt;""),AND(RJ12&gt;=RM$43,RJ12&lt;&gt;"",RL12&gt;=RM$47,RL12&lt;&gt;""),AND(SH12&gt;=SU$43,SH12&lt;&gt;"",SJ12&gt;=SU$47,SJ12&lt;&gt;""),AND(SK12&gt;=SU$43,SK12&lt;&gt;"",SM12&gt;=SU$47,SM12&lt;&gt;""),AND(SO12&gt;=SU$43,SO12&lt;&gt;"",SQ12&gt;=SU$47,SQ12&lt;&gt;""),AND(SR12&gt;=SU$43,SR12&lt;&gt;"",ST12&gt;=SU$47,ST12&lt;&gt;"")),"P","")</f>
        <v/>
      </c>
      <c r="I12" s="3" t="str">
        <f>IF(OR(AND(AQ12&gt;=AY$47,AQ12&lt;&gt;"",AN12=""),AND(AT12&gt;=AY$47,AT12&lt;&gt;"",AN12=""),AND(AX12&gt;=AY$47,AX12&lt;&gt;"",AN12=""),AND(BR12&gt;=BZ$47,BR12&lt;&gt;"",BO12=""),AND(BU12&gt;=BZ$47,BU12&lt;&gt;"",BO12=""),AND(BY12&gt;=BZ$47,BY12&lt;&gt;"",BO12=""),AND(CS12&gt;=DA$47,CS12&lt;&gt;"",CP12=""),AND(CV12&gt;=DA$47,CV12&lt;&gt;"",CP12=""),AND(CZ12&gt;=DA$47,CZ12&lt;&gt;"",CP12=""),AND(DZ12&gt;=EK$47,DZ12&lt;&gt;""),AND(EC12&gt;=EK$47,EC12&lt;&gt;""),AND(EG12&gt;=EK$47,EG12&lt;&gt;""),AND(EJ12&gt;=EK$47,EJ12&lt;&gt;""),AND(FH12&gt;=FS$47,FH12&lt;&gt;""),AND(FK12&gt;=FS$47,FK12&lt;&gt;""),AND(FO12&gt;=FS$47,FO12&lt;&gt;""),AND(FR12&gt;=FS$47,FR12&lt;&gt;""),AND(GP12&gt;=HA$47,GP12&lt;&gt;""),AND(GS12&gt;=HA$47,GS12&lt;&gt;""),AND(GW12&gt;=HA$47,GW12&lt;&gt;""),AND(GZ12&gt;=HA$47,GZ12&lt;&gt;""),AND(HX12&gt;=II$47,HX12&lt;&gt;""),AND(IA12&gt;=II$47,IA12&lt;&gt;""),AND(IE12&gt;=II$47,IE12&lt;&gt;""),AND(IH12&gt;=II$47,IH12&lt;&gt;""),AND(JF12&gt;=JQ$47,JF12&lt;&gt;""),AND(JI12&gt;=JQ$47,JI12&lt;&gt;""),AND(JM12&gt;=JQ$47,JM12&lt;&gt;""),AND(JP12&gt;=JQ$47,JP12&lt;&gt;""),AND(KN12&gt;=KY$47,KN12&lt;&gt;""),AND(KQ12&gt;=KY$47,KQ12&lt;&gt;""),AND(KU12&gt;=KY$47,KU12&lt;&gt;""),AND(KX12&gt;=KY$47,KX12&lt;&gt;""),AND(LV12&gt;=MG$47,LV12&lt;&gt;""),AND(LY12&gt;=MG$47,LY12&lt;&gt;""),AND(MC12&gt;=MG$47,MC12&lt;&gt;""),AND(MF12&gt;=MG$47,MF12&lt;&gt;""),AND(ND12&gt;=NO$47,ND12&lt;&gt;""),AND(NG12&gt;=NO$47,NG12&lt;&gt;""),AND(NK12&gt;=NO$47,NK12&lt;&gt;""),AND(NN12&gt;=NO$47,NN12&lt;&gt;""),AND(OL12&gt;=OW$47,OL12&lt;&gt;""),AND(OO12&gt;=OW$47,OO12&lt;&gt;""),AND(OS12&gt;=OW$47,OS12&lt;&gt;""),AND(OV12&gt;=OW$47,OV12&lt;&gt;""),AND(PT12&gt;=QE$47,PT12&lt;&gt;""),AND(PW12&gt;=QE$47,PW12&lt;&gt;""),AND(QA12&gt;=QE$47,QA12&lt;&gt;""),AND(QD12&gt;=QE$47,QD12&lt;&gt;""),AND(RB12&gt;=RM$47,RB12&lt;&gt;""),AND(RE12&gt;=RM$47,RE12&lt;&gt;""),AND(RI12&gt;=RM$47,RI12&lt;&gt;""),AND(RL12&gt;=RM$47,RL12&lt;&gt;""),AND(SJ12&gt;=SU$47,SJ12&lt;&gt;""),AND(SM12&gt;=SU$47,SM12&lt;&gt;""),AND(SQ12&gt;=SU$47,SQ12&lt;&gt;""),AND(ST12&gt;=SU$47,ST12&lt;&gt;"")),"P","")</f>
        <v/>
      </c>
      <c r="J12" s="36" t="str">
        <f>IF(AND(I12="P",H12=""),"No DD",IF(OR(AND(AO12&gt;=AY$46,AO12&lt;&gt;"",AQ12&gt;=AY$50,AQ12&lt;&gt;"",AN12=""),AND(AR12&gt;=AY$46,AR12&lt;&gt;"",AT12&gt;=AY$50,AT12&lt;&gt;"",AN12=""),AND(AV12&gt;=AY$46,AV12&lt;&gt;"",AX12&gt;=AY$50,AX12&lt;&gt;"",AN12=""),AND(BP12&gt;=BZ$46,BP12&lt;&gt;"",BR12&gt;=BZ$50,BR12&lt;&gt;"",BO12=""),AND(BS12&gt;=BZ$46,BS12&lt;&gt;"",BU12&gt;=BZ$50,BU12&lt;&gt;"",BO12=""),AND(BW12&gt;=BZ$46,BW12&lt;&gt;"",BY12&gt;=BZ$50,BY12&lt;&gt;"",BO12=""),AND(CQ12&gt;=DA$46,CQ12&lt;&gt;"",CS12&gt;=DA$50,CS12&lt;&gt;"",CP12=""),AND(CT12&gt;=DA$46,CT12&lt;&gt;"",CV12&gt;=DA$50,CV12&lt;&gt;"",CP12=""),AND(CX12&gt;=DA$46,CX12&lt;&gt;"",CZ12&gt;=DA$50,CZ12&lt;&gt;"",CP12=""),AND(DX12&gt;=EK$46,DX12&lt;&gt;"",DZ12&gt;=EK$50,DZ12&lt;&gt;""),AND(EA12&gt;=EK$46,EA12&lt;&gt;"",EC12&gt;=EK$50,EC12&lt;&gt;""),AND(EE12&gt;=EK$46,EE12&lt;&gt;"",EG12&gt;=EK$50,EG12&lt;&gt;""),AND(EH12&gt;=EK$46,EH12&lt;&gt;"",EJ12&gt;=EK$50,EJ12&lt;&gt;""),AND(FF12&gt;=FS$46,FF12&lt;&gt;"",FH12&gt;=FS$50,FH12&lt;&gt;""),AND(FI12&gt;=FS$46,FI12&lt;&gt;"",FK12&gt;=FS$50,FK12&lt;&gt;""),AND(FM12&gt;=FS$46,FM12&lt;&gt;"",FO12&gt;=FS$50,FO12&lt;&gt;""),AND(FP12&gt;=FS$46,FP12&lt;&gt;"",FR12&gt;=FS$50,FR12&lt;&gt;""),AND(GN12&gt;=HA$46,GN12&lt;&gt;"",GP12&gt;=HA$50,GP12&lt;&gt;""),AND(GQ12&gt;=HA$46,GQ12&lt;&gt;"",GS12&gt;=HA$50,GS12&lt;&gt;""),AND(GU12&gt;=HA$46,GU12&lt;&gt;"",GW12&gt;=HA$50,GW12&lt;&gt;""),AND(GX12&gt;=HA$46,GX12&lt;&gt;"",GZ12&gt;=HA$50,GZ12&lt;&gt;""),AND(HV12&gt;=II$46,HV12&lt;&gt;"",HX12&gt;=II$50,HX12&lt;&gt;""),AND(HY12&gt;=II$46,HY12&lt;&gt;"",IA12&gt;=II$50,IA12&lt;&gt;""),AND(IC12&gt;=II$46,IC12&lt;&gt;"",IE12&gt;=II$50,IE12&lt;&gt;""),AND(IF12&gt;=II$46,IF12&lt;&gt;"",IH12&gt;=II$50,IH12&lt;&gt;""),AND(JD12&gt;=JQ$46,JD12&lt;&gt;"",JF12&gt;=JQ$50,JF12&lt;&gt;""),AND(JG12&gt;=JQ$46,JG12&lt;&gt;"",JI12&gt;=JQ$50,JI12&lt;&gt;""),AND(JK12&gt;=JQ$46,JK12&lt;&gt;"",JM12&gt;=JQ$50,JM12&lt;&gt;""),AND(JN12&gt;=JQ$46,JN12&lt;&gt;"",JP12&gt;=JQ$50,JP12&lt;&gt;""),AND(KL12&gt;=KY$46,KL12&lt;&gt;"",KN12&gt;=KY$50,KN12&lt;&gt;""),AND(KO12&gt;=KY$46,KO12&lt;&gt;"",KQ12&gt;=KY$50,KQ12&lt;&gt;""),AND(KS12&gt;=KY$46,KS12&lt;&gt;"",KU12&gt;=KY$50,KU12&lt;&gt;""),AND(KV12&gt;=KY$46,KV12&lt;&gt;"",KX12&gt;=KY$50,KX12&lt;&gt;""),AND(LT12&gt;=MG$46,LT12&lt;&gt;"",LV12&gt;=MG$50,LV12&lt;&gt;""),AND(LW12&gt;=MG$46,LW12&lt;&gt;"",LY12&gt;=MG$50,LY12&lt;&gt;""),AND(MA12&gt;=MG$46,MA12&lt;&gt;"",MC12&gt;=MG$50,MC12&lt;&gt;""),AND(MD12&gt;=MG$46,MD12&lt;&gt;"",MF12&gt;=MG$50,MF12&lt;&gt;""),AND(NB12&gt;=NO$46,NB12&lt;&gt;"",ND12&gt;=NO$50,ND12&lt;&gt;""),AND(NE12&gt;=NO$46,NE12&lt;&gt;"",NG12&gt;=NO$50,NG12&lt;&gt;""),AND(NI12&gt;=NO$46,NI12&lt;&gt;"",NK12&gt;=NO$50,NK12&lt;&gt;""),AND(NL12&gt;=NO$46,NL12&lt;&gt;"",NN12&gt;=NO$50,NN12&lt;&gt;""),AND(OJ12&gt;=OW$46,OJ12&lt;&gt;"",OL12&gt;=OW$50,OL12&lt;&gt;""),AND(OM12&gt;=OW$46,OM12&lt;&gt;"",OO12&gt;=OW$50,OO12&lt;&gt;""),AND(OQ12&gt;=OW$46,OQ12&lt;&gt;"",OS12&gt;=OW$50,OS12&lt;&gt;""),AND(OT12&gt;=OW$46,OT12&lt;&gt;"",OV12&gt;=OW$50,OV12&lt;&gt;""),AND(PR12&gt;=QE$46,PR12&lt;&gt;"",PT12&gt;=QE$50,PT12&lt;&gt;""),AND(PU12&gt;=QE$46,PU12&lt;&gt;"",PW12&gt;=QE$50,PW12&lt;&gt;""),AND(PY12&gt;=QE$46,PY12&lt;&gt;"",QA12&gt;=QE$50,QA12&lt;&gt;""),AND(QB12&gt;=QE$46,QB12&lt;&gt;"",QD12&gt;=QE$50,QD12&lt;&gt;""),AND(QZ12&gt;=RM$46,QZ12&lt;&gt;"",RB12&gt;=RM$50,RB12&lt;&gt;""),AND(RC12&gt;=RM$46,RC12&lt;&gt;"",RE12&gt;=RM$50,RE12&lt;&gt;""),AND(RG12&gt;=RM$46,RG12&lt;&gt;"",RI12&gt;=RM$50,RI12&lt;&gt;""),AND(RJ12&gt;=RM$46,RJ12&lt;&gt;"",RL12&gt;=RM$50,RL12&lt;&gt;""),AND(SH12&gt;=SU$46,SH12&lt;&gt;"",SJ12&gt;=SU$50,SJ12&lt;&gt;""),AND(SK12&gt;=SU$46,SK12&lt;&gt;"",SM12&gt;=SU$50,SM12&lt;&gt;""),AND(SO12&gt;=SU$46,SO12&lt;&gt;"",SQ12&gt;=SU$50,SQ12&lt;&gt;""),AND(SR12&gt;=SU$46,SR12&lt;&gt;"",ST12&gt;=SU$50,ST12&lt;&gt;"")),"Merit",IF(OR(AND(AO12&gt;=AY$45,AO12&lt;&gt;"",AQ12&gt;=AY$49,AQ12&lt;&gt;"",AN12=""),AND(AR12&gt;=AY$45,AR12&lt;&gt;"",AT12&gt;=AY$49,AT12&lt;&gt;"",AN12=""),AND(AV12&gt;=AY$45,AV12&lt;&gt;"",AX12&gt;=AY$49,AX12&lt;&gt;"",AN12=""),AND(BP12&gt;=BZ$45,BP12&lt;&gt;"",BR12&gt;=BZ$49,BR12&lt;&gt;"",BO12=""),AND(BS12&gt;=BZ$45,BS12&lt;&gt;"",BU12&gt;=BZ$49,BU12&lt;&gt;"",BO12=""),AND(BW12&gt;=BZ$45,BW12&lt;&gt;"",BY12&gt;=BZ$49,BY12&lt;&gt;"",BO12=""),AND(CQ12&gt;=DA$45,CQ12&lt;&gt;"",CS12&gt;=DA$49,CS12&lt;&gt;"",CP12=""),AND(CT12&gt;=DA$45,CT12&lt;&gt;"",CV12&gt;=DA$49,CV12&lt;&gt;"",CP12=""),AND(CX12&gt;=DA$45,CX12&lt;&gt;"",CZ12&gt;=DA$49,CZ12&lt;&gt;"",CP12=""),AND(DX12&gt;=EK$45,DX12&lt;&gt;"",DZ12&gt;=EK$49,DZ12&lt;&gt;""),AND(EA12&gt;=EK$45,EA12&lt;&gt;"",EC12&gt;=EK$49,EC12&lt;&gt;""),AND(EE12&gt;=EK$45,EE12&lt;&gt;"",EG12&gt;=EK$49,EG12&lt;&gt;""),AND(EH12&gt;=EK$45,EH12&lt;&gt;"",EJ12&gt;=EK$49,EJ12&lt;&gt;""),AND(FF12&gt;=FS$45,FF12&lt;&gt;"",FH12&gt;=FS$49,FH12&lt;&gt;""),AND(FI12&gt;=FS$45,FI12&lt;&gt;"",FK12&gt;=FS$49,FK12&lt;&gt;""),AND(FM12&gt;=FS$45,FM12&lt;&gt;"",FO12&gt;=FS$49,FO12&lt;&gt;""),AND(FP12&gt;=FS$45,FP12&lt;&gt;"",FR12&gt;=FS$49,FR12&lt;&gt;""),AND(GN12&gt;=HA$45,GN12&lt;&gt;"",GP12&gt;=HA$49,GP12&lt;&gt;""),AND(GQ12&gt;=HA$45,GQ12&lt;&gt;"",GS12&gt;=HA$49,GS12&lt;&gt;""),AND(GU12&gt;=HA$45,GU12&lt;&gt;"",GW12&gt;=HA$49,GW12&lt;&gt;""),AND(GX12&gt;=HA$45,GX12&lt;&gt;"",GZ12&gt;=HA$49,GZ12&lt;&gt;""),AND(HV12&gt;=II$45,HV12&lt;&gt;"",HX12&gt;=II$49,HX12&lt;&gt;""),AND(HY12&gt;=II$45,HY12&lt;&gt;"",IA12&gt;=II$49,IA12&lt;&gt;""),AND(IC12&gt;=II$45,IC12&lt;&gt;"",IE12&gt;=II$49,IE12&lt;&gt;""),AND(IF12&gt;=II$45,IF12&lt;&gt;"",IH12&gt;=II$49,IH12&lt;&gt;""),AND(JD12&gt;=JQ$45,JD12&lt;&gt;"",JF12&gt;=JQ$49,JF12&lt;&gt;""),AND(JG12&gt;=JQ$45,JG12&lt;&gt;"",JI12&gt;=JQ$49,JI12&lt;&gt;""),AND(JK12&gt;=JQ$45,JK12&lt;&gt;"",JM12&gt;=JQ$49,JM12&lt;&gt;""),AND(JN12&gt;=JQ$45,JN12&lt;&gt;"",JP12&gt;=JQ$49,JP12&lt;&gt;""),AND(KL12&gt;=KY$45,KL12&lt;&gt;"",KN12&gt;=KY$49,KN12&lt;&gt;""),AND(KO12&gt;=KY$45,KO12&lt;&gt;"",KQ12&gt;=KY$49,KQ12&lt;&gt;""),AND(KS12&gt;=KY$45,KS12&lt;&gt;"",KU12&gt;=KY$49,KU12&lt;&gt;""),AND(KV12&gt;=KY$45,KV12&lt;&gt;"",KX12&gt;=KY$49,KX12&lt;&gt;""),AND(LT12&gt;=MG$45,LT12&lt;&gt;"",LV12&gt;=MG$49,LV12&lt;&gt;""),AND(LW12&gt;=MG$45,LW12&lt;&gt;"",LY12&gt;=MG$49,LY12&lt;&gt;""),AND(MA12&gt;=MG$45,MA12&lt;&gt;"",MC12&gt;=MG$49,MC12&lt;&gt;""),AND(MD12&gt;=MG$45,MD12&lt;&gt;"",MF12&gt;=MG$49,MF12&lt;&gt;""),AND(NB12&gt;=NO$45,NB12&lt;&gt;"",ND12&gt;=NO$49,ND12&lt;&gt;""),AND(NE12&gt;=NO$45,NE12&lt;&gt;"",NG12&gt;=NO$49,NG12&lt;&gt;""),AND(NI12&gt;=NO$45,NI12&lt;&gt;"",NK12&gt;=NO$49,NK12&lt;&gt;""),AND(NL12&gt;=NO$45,NL12&lt;&gt;"",NN12&gt;=NO$49,NN12&lt;&gt;""),AND(OJ12&gt;=OW$45,OJ12&lt;&gt;"",OL12&gt;=OW$49,OL12&lt;&gt;""),AND(OM12&gt;=OW$45,OM12&lt;&gt;"",OO12&gt;=OW$49,OO12&lt;&gt;""),AND(OQ12&gt;=OW$45,OQ12&lt;&gt;"",OS12&gt;=OW$49,OS12&lt;&gt;""),AND(OT12&gt;=OW$45,OT12&lt;&gt;"",OV12&gt;=OW$49,OV12&lt;&gt;""),AND(PR12&gt;=QE$45,PR12&lt;&gt;"",PT12&gt;=QE$49,PT12&lt;&gt;""),AND(PU12&gt;=QE$45,PU12&lt;&gt;"",PW12&gt;=QE$49,PW12&lt;&gt;""),AND(PY12&gt;=QE$45,PY12&lt;&gt;"",QA12&gt;=QE$49,QA12&lt;&gt;""),AND(QB12&gt;=QE$45,QB12&lt;&gt;"",QD12&gt;=QE$49,QD12&lt;&gt;""),AND(QZ12&gt;=RM$45,QZ12&lt;&gt;"",RB12&gt;=RM$49,RB12&lt;&gt;""),AND(RC12&gt;=RM$45,RC12&lt;&gt;"",RE12&gt;=RM$49,RE12&lt;&gt;""),AND(RG12&gt;=RM$45,RG12&lt;&gt;"",RI12&gt;=RM$49,RI12&lt;&gt;""),AND(RJ12&gt;=RM$45,RJ12&lt;&gt;"",RL12&gt;=RM$49,RL12&lt;&gt;""),AND(SH12&gt;=SU$45,SH12&lt;&gt;"",SJ12&gt;=SU$49,SJ12&lt;&gt;""),AND(SK12&gt;=SU$45,SK12&lt;&gt;"",SM12&gt;=SU$49,SM12&lt;&gt;""),AND(SO12&gt;=SU$45,SO12&lt;&gt;"",SQ12&gt;=SU$49,SQ12&lt;&gt;""),AND(SR12&gt;=SU$45,SR12&lt;&gt;"",ST12&gt;=SU$49,ST12&lt;&gt;"")),"Excellence",IF(K12="P","Worlds Team",IF(H12="P","National Team","")))))</f>
        <v/>
      </c>
      <c r="K12" s="3" t="str">
        <f>IF(OR(AND(AO12&gt;=AY$44,AO12&lt;&gt;"",AQ12&gt;=AY$48,AQ12&lt;&gt;"",AN12=""),AND(AR12&gt;=AY$44,AR12&lt;&gt;"",AT12&gt;=AY$48,AT12&lt;&gt;"",AN12=""),AND(AV12&gt;=AY$44,AV12&lt;&gt;"",AX12&gt;=AY$48,AX12&lt;&gt;"",AN12=""),AND(BP12&gt;=BZ$44,BP12&lt;&gt;"",BR12&gt;=BZ$48,BR12&lt;&gt;"",BO12=""),AND(BS12&gt;=BZ$44,BS12&lt;&gt;"",BU12&gt;=BZ$48,BU12&lt;&gt;"",BO12=""),AND(BW12&gt;=BZ$44,BW12&lt;&gt;"",BY12&gt;=BZ$48,BY12&lt;&gt;"",BO12=""),AND(CQ12&gt;=DA$44,CQ12&lt;&gt;"",CS12&gt;=DA$48,CS12&lt;&gt;"",CP12=""),AND(CT12&gt;=DA$44,CT12&lt;&gt;"",CV12&gt;=DA$48,CV12&lt;&gt;"",CP12=""),AND(CX12&gt;=DA$44,CX12&lt;&gt;"",CZ12&gt;=DA$48,CZ12&lt;&gt;"",CP12=""),AND(DX12&gt;=EK$44,DX12&lt;&gt;"",DZ12&gt;=EK$48,DZ12&lt;&gt;""),AND(EA12&gt;=EK$44,EA12&lt;&gt;"",EC12&gt;=EK$48,EC12&lt;&gt;""),AND(EE12&gt;=EK$44,EE12&lt;&gt;"",EG12&gt;=EK$48,EG12&lt;&gt;""),AND(EH12&gt;=EK$44,EH12&lt;&gt;"",EJ12&gt;=EK$48,EJ12&lt;&gt;""),AND(FF12&gt;=FS$44,FF12&lt;&gt;"",FH12&gt;=FS$48,FH12&lt;&gt;""),AND(FI12&gt;=FS$44,FI12&lt;&gt;"",FK12&gt;=FS$48,FK12&lt;&gt;""),AND(FM12&gt;=FS$44,FM12&lt;&gt;"",FO12&gt;=FS$48,FO12&lt;&gt;""),AND(FP12&gt;=FS$44,FP12&lt;&gt;"",FR12&gt;=FS$48,FR12&lt;&gt;""),AND(GN12&gt;=HA$44,GN12&lt;&gt;"",GP12&gt;=HA$48,GP12&lt;&gt;""),AND(GQ12&gt;=HA$44,GQ12&lt;&gt;"",GS12&gt;=HA$48,GS12&lt;&gt;""),AND(GU12&gt;=HA$44,GU12&lt;&gt;"",GW12&gt;=HA$48,GW12&lt;&gt;""),AND(GX12&gt;=HA$44,GX12&lt;&gt;"",GZ12&gt;=HA$48,GZ12&lt;&gt;""),AND(HV12&gt;=II$44,HV12&lt;&gt;"",HX12&gt;=II$48,HX12&lt;&gt;""),AND(HY12&gt;=II$44,HY12&lt;&gt;"",IA12&gt;=II$48,IA12&lt;&gt;""),AND(IC12&gt;=II$44,IC12&lt;&gt;"",IE12&gt;=II$48,IE12&lt;&gt;""),AND(IF12&gt;=II$44,IF12&lt;&gt;"",IH12&gt;=II$48,IH12&lt;&gt;""),AND(JD12&gt;=JQ$44,JD12&lt;&gt;"",JF12&gt;=JQ$48,JF12&lt;&gt;""),AND(JG12&gt;=JQ$44,JG12&lt;&gt;"",JI12&gt;=JQ$48,JI12&lt;&gt;""),AND(JK12&gt;=JQ$44,JK12&lt;&gt;"",JM12&gt;=JQ$48,JM12&lt;&gt;""),AND(JN12&gt;=JQ$44,JN12&lt;&gt;"",JP12&gt;=JQ$48,JP12&lt;&gt;""),AND(KL12&gt;=KY$44,KL12&lt;&gt;"",KN12&gt;=KY$48,KN12&lt;&gt;""),AND(KO12&gt;=KY$44,KO12&lt;&gt;"",KQ12&gt;=KY$48,KQ12&lt;&gt;""),AND(KS12&gt;=KY$44,KS12&lt;&gt;"",KU12&gt;=KY$48,KU12&lt;&gt;""),AND(KV12&gt;=KY$44,KV12&lt;&gt;"",KX12&gt;=KY$48,KX12&lt;&gt;""),AND(LT12&gt;=MG$44,LT12&lt;&gt;"",LV12&gt;=MG$48,LV12&lt;&gt;""),AND(LW12&gt;=MG$44,LW12&lt;&gt;"",LY12&gt;=MG$48,LY12&lt;&gt;""),AND(MA12&gt;=MG$44,MA12&lt;&gt;"",MC12&gt;=MG$48,MC12&lt;&gt;""),AND(MD12&gt;=MG$44,MD12&lt;&gt;"",MF12&gt;=MG$48,MF12&lt;&gt;""),AND(NB12&gt;=NO$44,NB12&lt;&gt;"",ND12&gt;=NO$48,ND12&lt;&gt;""),AND(NE12&gt;=NO$44,NE12&lt;&gt;"",NG12&gt;=NO$48,NG12&lt;&gt;""),AND(NI12&gt;=NO$44,NI12&lt;&gt;"",NK12&gt;=NO$48,NK12&lt;&gt;""),AND(NL12&gt;=NO$44,NL12&lt;&gt;"",NN12&gt;=NO$48,NN12&lt;&gt;""),AND(OJ12&gt;=OW$44,OJ12&lt;&gt;"",OL12&gt;=OW$48,OL12&lt;&gt;""),AND(OM12&gt;=OW$44,OM12&lt;&gt;"",OO12&gt;=OW$48,OO12&lt;&gt;""),AND(OQ12&gt;=OW$44,OQ12&lt;&gt;"",OS12&gt;=OW$48,OS12&lt;&gt;""),AND(OT12&gt;=OW$44,OT12&lt;&gt;"",OV12&gt;=OW$48,OV12&lt;&gt;""),AND(PR12&gt;=QE$44,PR12&lt;&gt;"",PT12&gt;=QE$48,PT12&lt;&gt;""),AND(PU12&gt;=QE$44,PU12&lt;&gt;"",PW12&gt;=QE$48,PW12&lt;&gt;""),AND(PY12&gt;=QE$44,PY12&lt;&gt;"",QA12&gt;=QE$48,QA12&lt;&gt;""),AND(QB12&gt;=QE$44,QB12&lt;&gt;"",QD12&gt;=QE$48,QD12&lt;&gt;""),AND(QZ12&gt;=RM$44,QZ12&lt;&gt;"",RB12&gt;=RM$48,RB12&lt;&gt;""),AND(RC12&gt;=RM$44,RC12&lt;&gt;"",RE12&gt;=RM$48,RE12&lt;&gt;""),AND(RG12&gt;=RM$44,RG12&lt;&gt;"",RI12&gt;=RM$48,RI12&lt;&gt;""),AND(RJ12&gt;=RM$44,RJ12&lt;&gt;"",RL12&gt;=RM$48,RL12&lt;&gt;""),AND(SH12&gt;=SU$44,SH12&lt;&gt;"",SJ12&gt;=SU$48,SJ12&lt;&gt;""),AND(SK12&gt;=SU$44,SK12&lt;&gt;"",SM12&gt;=SU$48,SM12&lt;&gt;""),AND(SO12&gt;=SU$44,SO12&lt;&gt;"",SQ12&gt;=SU$48,SQ12&lt;&gt;""),AND(SR12&gt;=SU$44,SR12&lt;&gt;"",ST12&gt;=SU$48,ST12&lt;&gt;"")),"P","")</f>
        <v/>
      </c>
      <c r="L12" s="8">
        <f>IF(COUNT(AQ12,AT12,BR12,BU12,CS12,CV12)&gt;0,LARGE((AQ12,AT12,BR12,BU12,CS12,CV12),1),0)</f>
        <v>51.53</v>
      </c>
      <c r="M12" s="8" t="str">
        <f>IF(L12="","",IF(OR(L12=CS12,L12=CV12),$CA$1,IF(OR(L12=BR12,L12=BU12),$AZ$1,IF(OR(L12=AQ12,L12=AT12),$Y$1,""))))</f>
        <v>2024 Elite Canada</v>
      </c>
      <c r="N12" s="8">
        <f>IF(COUNT(AQ12,AT12,BR12,BU12,CS12,CV12)&gt;1,LARGE((AQ12,AT12,BR12,BU12,CS12,CV12),2),0)</f>
        <v>51.35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47.3</v>
      </c>
      <c r="Q12" s="8" t="str">
        <f>IF(P12="","",IF(OR(P12=CS12,P12=CV12,P12=CZ12),$CA$1,IF(OR(P12=BR12,P12=BU12,P12=BY12),$AZ$1,IF(OR(P12=AQ12,P12=AT12,P12=AX12),$Y$1,""))))</f>
        <v>2024 Elite Canada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14.4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Elite Canada</v>
      </c>
      <c r="T12" s="8">
        <f>IF(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&gt;0,MAX(IF(AO12&gt;=$AY$43,AP12,0),IF(AR12&gt;=$AY$43,AS12,0),IF(AV12&gt;=$AY$43,AW12,0),IF(BP12&gt;=$BZ$43,BQ12,0),IF(BS12&gt;=$BZ$43,BT12,0),IF(BW12&gt;=$BZ$43,BX12,0),IF(CQ12&gt;=$DA$43,CR12,0),IF(CT12&gt;=$DA$43,CU12,0),IF(CX12&gt;=$DA$43,CY12,0),IF(DX12&gt;=$EK$43,DY12,0),IF(EA12&gt;=$EK$43,EB12,0),IF(EE12&gt;=$EK$43,EF12,0),IF(EH12&gt;=$EK$43,EI12,0),IF(FF12&gt;=$FS$43,FG12,0),IF(FI12&gt;=$FS$43,FJ12,0),IF(FM12&gt;=$FS$43,FN12,0),IF(FP12&gt;=$FS$43,FQ12,0),IF(GN12&gt;=$HA$43,GO12,0),IF(GQ12&gt;=$HA$43,GR12,0),IF(GU12&gt;=$HA$43,GV12,0),IF(GX12&gt;=$HA$43,GY12,0),IF(HV12&gt;=$II$43,HW12,0),IF(HY12&gt;=$II$43,HZ12,0),IF(IC12&gt;=$II$43,ID12,0),IF(IF12&gt;=$II$43,IG12,0),IF(JD12&gt;=$JQ$43,JE12,0),IF(JG12&gt;=$JQ$43,JH12,0),IF(JK12&gt;=$JQ$43,JL12,0),IF(JN12&gt;=$JQ$43,JO12,0),IF(KL12&gt;=$KY$43,KM12,0),IF(KO12&gt;=$KY$43,KP12,0),IF(KS12&gt;=$KY$43,KT12,0),IF(KV12&gt;=$KY$43,KW12,0),IF(LT12&gt;=$MG$43,LU12,0),IF(LW12&gt;=$MG$43,LX12,0),IF(MA12&gt;=$MG$43,MB12,0),IF(MD12&gt;=$MG$43,ME12,0),IF(NB12&gt;=$NO$43,NC12,0),IF(NE12&gt;=$NO$43,NF12,0),IF(NI12&gt;=$NO$43,NJ12,0),IF(NL12&gt;=$NO$43,NM12,0),IF(OJ12&gt;=$OW$43,OK12,0),IF(OM12&gt;=$OW$43,ON12,0),IF(OQ12&gt;=$OW$43,OR12,0),IF(OT12&gt;=$OW$43,OU12,0),IF(PR12&gt;=$QE$43,PS12,0),IF(PU12&gt;=$QE$43,PV12,0),IF(PY12&gt;=$QE$43,PZ12,0),IF(QB12&gt;=$QE$43,QC12,0),IF(QZ12&gt;=$RM$43,RA12,0),IF(RC12&gt;=$RM$43,RD12,0),IF(RG12&gt;=$RM$43,RH12,0),IF(RJ12&gt;=$RM$43,RK12,0),IF(SH12&gt;=$SU$43,SI12,0),IF(SK12&gt;=$SU$43,SL12,0),IF(SO12&gt;=$SU$43,SP12,0),IF(SR12&gt;=$SU$43,SS12,0)),0)</f>
        <v>15.63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>2024 Elite Canada</v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>
        <v>11.7</v>
      </c>
      <c r="BA12" s="26">
        <v>9.8000000000000007</v>
      </c>
      <c r="BB12" s="26">
        <v>14.4</v>
      </c>
      <c r="BC12" s="26">
        <v>15.63</v>
      </c>
      <c r="BD12" s="26">
        <v>0</v>
      </c>
      <c r="BE12" s="26">
        <v>11.8</v>
      </c>
      <c r="BF12" s="26">
        <v>8.4</v>
      </c>
      <c r="BG12" s="26">
        <v>12.8</v>
      </c>
      <c r="BH12" s="26">
        <v>14.3</v>
      </c>
      <c r="BI12" s="26">
        <v>0</v>
      </c>
      <c r="BJ12" s="26">
        <v>1.6</v>
      </c>
      <c r="BK12" s="26">
        <v>1</v>
      </c>
      <c r="BL12" s="26">
        <v>2</v>
      </c>
      <c r="BM12" s="26">
        <v>1.76</v>
      </c>
      <c r="BN12" s="26">
        <v>0.2</v>
      </c>
      <c r="BO12" s="28"/>
      <c r="BP12" s="39">
        <f>IF(BB12&gt;0,BB12,"")</f>
        <v>14.4</v>
      </c>
      <c r="BQ12" s="39">
        <f>IF(BC12&gt;0,BC12,"")</f>
        <v>15.63</v>
      </c>
      <c r="BR12" s="11">
        <f>IF(SUM(AZ12:BC12)-BD12&gt;0,SUM(AZ12:BC12)-BD12,"")</f>
        <v>51.53</v>
      </c>
      <c r="BS12" s="11">
        <f>IF(BG12&gt;0,BG12,"")</f>
        <v>12.8</v>
      </c>
      <c r="BT12" s="11">
        <f>IF(BH12&gt;0,BH12,"")</f>
        <v>14.3</v>
      </c>
      <c r="BU12" s="11">
        <f>IF(SUM(BE12:BH12)-BI12&gt;0,SUM(BE12:BH12)-BI12,"")</f>
        <v>47.3</v>
      </c>
      <c r="BV12" s="11">
        <f>IF(BR12="","",MAX(BR12,BU12))</f>
        <v>51.53</v>
      </c>
      <c r="BW12" s="11">
        <f>IF(BL12&gt;0,BL12,"")</f>
        <v>2</v>
      </c>
      <c r="BX12" s="11">
        <f>IF(BM12&gt;0,BM12,"")</f>
        <v>1.76</v>
      </c>
      <c r="BY12" s="11">
        <f>IF(SUM(BJ12:BM12)-BN12&gt;0,SUM(BJ12:BM12)-BN12,"")</f>
        <v>6.1599999999999993</v>
      </c>
      <c r="BZ12" s="11">
        <f>IF(SUM(BV12,BY12)&gt;0,SUM(BV12,BY12),"")</f>
        <v>57.69</v>
      </c>
      <c r="CA12" s="22">
        <v>12.9</v>
      </c>
      <c r="CB12" s="22">
        <v>8.9</v>
      </c>
      <c r="CC12" s="22">
        <v>14.2</v>
      </c>
      <c r="CD12" s="22">
        <v>15.35</v>
      </c>
      <c r="CE12" s="22">
        <v>0</v>
      </c>
      <c r="CF12" s="22">
        <v>1.4</v>
      </c>
      <c r="CG12" s="22">
        <v>1</v>
      </c>
      <c r="CH12" s="22">
        <v>2</v>
      </c>
      <c r="CI12" s="22">
        <v>1.79</v>
      </c>
      <c r="CJ12" s="22">
        <v>0</v>
      </c>
      <c r="CK12" s="22">
        <v>9.1</v>
      </c>
      <c r="CL12" s="22">
        <v>6.5</v>
      </c>
      <c r="CM12" s="22">
        <v>10.3</v>
      </c>
      <c r="CN12" s="22">
        <v>11.01</v>
      </c>
      <c r="CO12" s="22">
        <v>0.2</v>
      </c>
      <c r="CP12" s="27"/>
      <c r="CQ12" s="38">
        <f>IF(CC12&gt;0,CC12,"")</f>
        <v>14.2</v>
      </c>
      <c r="CR12" s="38">
        <f>IF(CD12&gt;0,CD12,"")</f>
        <v>15.35</v>
      </c>
      <c r="CS12" s="40">
        <f>IF(SUM(CA12:CD12)-CE12&gt;0,SUM(CA12:CD12)-CE12,"")</f>
        <v>51.35</v>
      </c>
      <c r="CT12" s="40">
        <f>IF(CH12&gt;0,CH12,"")</f>
        <v>2</v>
      </c>
      <c r="CU12" s="40">
        <f>IF(CI12&gt;0,CI12,"")</f>
        <v>1.79</v>
      </c>
      <c r="CV12" s="40">
        <f>IF(SUM(CF12:CI12)-CJ12&gt;0,SUM(CF12:CI12)-CJ12,"")</f>
        <v>6.19</v>
      </c>
      <c r="CW12" s="40">
        <f>IF(CS12="","",MAX(CS12,CV12))</f>
        <v>51.35</v>
      </c>
      <c r="CX12" s="40">
        <f>IF(CM12&gt;0,CM12,"")</f>
        <v>10.3</v>
      </c>
      <c r="CY12" s="40">
        <f>IF(CN12&gt;0,CN12,"")</f>
        <v>11.01</v>
      </c>
      <c r="CZ12" s="40">
        <f>IF(SUM(CK12:CN12)-CO12&gt;0,SUM(CK12:CN12)-CO12,"")</f>
        <v>36.709999999999994</v>
      </c>
      <c r="DA12" s="40">
        <f>IF(SUM(CW12,CZ12)&gt;0,SUM(CW12,CZ12),"")</f>
        <v>88.06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12.3</v>
      </c>
      <c r="SW12" s="22">
        <f>IF($CP12="P",CB12,(CB12+BA12)/2)</f>
        <v>9.3500000000000014</v>
      </c>
      <c r="SX12" s="22">
        <f>IF($CP12="P",CC12,(CC12+BB12)/2)</f>
        <v>14.3</v>
      </c>
      <c r="SY12" s="22">
        <f>IF($CP12="P",CD12,(CD12+BC12)/2)</f>
        <v>15.49</v>
      </c>
      <c r="SZ12" s="22">
        <f>IF($CP12="P",CE12,(CE12+BD12)/2)</f>
        <v>0</v>
      </c>
      <c r="TA12" s="22">
        <f>IF($CP12="P",CF12,(CF12+BE12)/2)</f>
        <v>6.6000000000000005</v>
      </c>
      <c r="TB12" s="22">
        <f>IF($CP12="P",CG12,(CG12+BF12)/2)</f>
        <v>4.7</v>
      </c>
      <c r="TC12" s="22">
        <f>IF($CP12="P",CH12,(CH12+BG12)/2)</f>
        <v>7.4</v>
      </c>
      <c r="TD12" s="22">
        <f>IF($CP12="P",CI12,(CI12+BH12)/2)</f>
        <v>8.0449999999999999</v>
      </c>
      <c r="TE12" s="22">
        <f>IF($CP12="P",CJ12,(CJ12+BI12)/2)</f>
        <v>0</v>
      </c>
      <c r="TF12" s="22">
        <f>IF($CP12="P",CK12,(CK12+BJ12)/2)</f>
        <v>5.35</v>
      </c>
      <c r="TG12" s="22">
        <f>IF($CP12="P",CL12,(CL12+BK12)/2)</f>
        <v>3.75</v>
      </c>
      <c r="TH12" s="22">
        <f>IF($CP12="P",CM12,(CM12+BL12)/2)</f>
        <v>6.15</v>
      </c>
      <c r="TI12" s="22">
        <f>IF($CP12="P",CN12,(CN12+BM12)/2)</f>
        <v>6.3849999999999998</v>
      </c>
      <c r="TJ12" s="22">
        <f>IF($CP12="P",CO12,(CO12+BN12)/2)</f>
        <v>0.2</v>
      </c>
      <c r="TK12" s="27" t="s">
        <v>46</v>
      </c>
      <c r="TL12" s="40">
        <f>IF(SX12&gt;0,SX12,"")</f>
        <v>14.3</v>
      </c>
      <c r="TM12" s="40">
        <f>IF(SY12&gt;0,SY12,"")</f>
        <v>15.49</v>
      </c>
      <c r="TN12" s="40">
        <f>IF(SUM(SV12:SY12)-SZ12&gt;0,SUM(SV12:SY12)-SZ12,"")</f>
        <v>51.440000000000005</v>
      </c>
      <c r="TO12" s="40">
        <f>IF(TC12&gt;0,TC12,"")</f>
        <v>7.4</v>
      </c>
      <c r="TP12" s="40">
        <f>IF(TD12&gt;0,TD12,"")</f>
        <v>8.0449999999999999</v>
      </c>
      <c r="TQ12" s="40">
        <f>IF(SUM(TA12:TD12)-TE12&gt;0,SUM(TA12:TD12)-TE12,"")</f>
        <v>26.745000000000005</v>
      </c>
      <c r="TR12" s="40">
        <f>IF(MAX(TN12,TQ12)&gt;0,MAX(TN12,TQ12),"")</f>
        <v>51.440000000000005</v>
      </c>
      <c r="TS12" s="40">
        <f>IF(TH12&gt;0,TH12,"")</f>
        <v>6.15</v>
      </c>
      <c r="TT12" s="40">
        <f>IF(TI12&gt;0,TI12,"")</f>
        <v>6.3849999999999998</v>
      </c>
      <c r="TU12" s="40">
        <f>IF(SUM(TF12:TI12)-TJ12&gt;0,SUM(TF12:TI12)-TJ12,"")</f>
        <v>21.434999999999999</v>
      </c>
      <c r="TV12" s="40">
        <f>IF(SUM(TR12,TU12)&gt;0,SUM(TR12,TU12),"")</f>
        <v>72.875</v>
      </c>
    </row>
    <row r="13" spans="1:542" x14ac:dyDescent="0.2">
      <c r="A13" s="4" t="str" cm="1">
        <f t="array" ref="A13">IF(AND(J13&lt;&gt;"",J13&lt;&gt;"No DD"),SUMPRODUCT((J$4:J$41&lt;&gt;"")*(J$4:J$41&lt;&gt;"No DD")*(F$4:F$41&gt;F13))+1,IF(J13="No DD",SUMPRODUCT((J$4:J$41="No DD")*(F$4:F$41&gt;F13))+1+SUMPRODUCT((J$4:J$41&lt;&gt;"")*(J$4:J$41&lt;&gt;"No DD")),""))</f>
        <v/>
      </c>
      <c r="B13" s="4" t="str" cm="1">
        <f t="array" ref="B13">IF(AND(J13&lt;&gt;"",J13&lt;&gt;"No DD",G13=""),SUMPRODUCT((J$4:J$41&lt;&gt;"")*(J$4:J$41&lt;&gt;"No DD")*(G$4:G$41="")*(F$4:F$41&gt;F13))+1,IF(J13="No DD",SUMPRODUCT((J$4:J$41="No DD")*(F$4:F$41&gt;F13)*(G$4:G$41=""))+1+SUMPRODUCT((J$4:J$41&lt;&gt;"")*(G$4:G$41="")*(J$4:J$41&lt;&gt;"No DD")),""))</f>
        <v/>
      </c>
      <c r="C13" s="5" t="s">
        <v>229</v>
      </c>
      <c r="D13" s="4" t="s">
        <v>3</v>
      </c>
      <c r="E13" s="4">
        <v>2007</v>
      </c>
      <c r="F13" s="9">
        <f>SUM(L13:V13)+SUM(L13:T13)*0.0000001+SUM(L13)*0.0000000000001</f>
        <v>179.78001797800519</v>
      </c>
      <c r="G13" s="66"/>
      <c r="H13" s="3" t="str">
        <f>IF(OR(AND(AO13&gt;=AY$43,AO13&lt;&gt;"",AQ13&gt;=AY$47,AQ13&lt;&gt;"",AN13=""),AND(AR13&gt;=AY$43,AR13&lt;&gt;"",AT13&gt;=AY$47,AT13&lt;&gt;"",AN13=""),AND(AV13&gt;=AY$43,AV13&lt;&gt;"",AX13&gt;=AY$47,AX13&lt;&gt;"",AN13=""),AND(BP13&gt;=BZ$43,BP13&lt;&gt;"",BR13&gt;=BZ$47,BR13&lt;&gt;"",BO13=""),AND(BS13&gt;=BZ$43,BS13&lt;&gt;"",BU13&gt;=BZ$47,BU13&lt;&gt;"",BO13=""),AND(BW13&gt;=BZ$43,BW13&lt;&gt;"",BY13&gt;=BZ$47,BY13&lt;&gt;"",BO13=""),AND(CQ13&gt;=DA$43,CQ13&lt;&gt;"",CS13&gt;=DA$47,CS13&lt;&gt;"",CP13=""),AND(CT13&gt;=DA$43,CT13&lt;&gt;"",CV13&gt;=DA$47,CV13&lt;&gt;"",CP13=""),AND(CX13&gt;=DA$43,CX13&lt;&gt;"",CZ13&gt;=DA$47,CZ13&lt;&gt;"",CP13=""),AND(DX13&gt;=EK$43,DX13&lt;&gt;"",DZ13&gt;=EK$47,DZ13&lt;&gt;""),AND(EA13&gt;=EK$43,EA13&lt;&gt;"",EC13&gt;=EK$47,EC13&lt;&gt;""),AND(EE13&gt;=EK$43,EE13&lt;&gt;"",EG13&gt;=EK$47,EG13&lt;&gt;""),AND(EH13&gt;=EK$43,EH13&lt;&gt;"",EJ13&gt;=EK$47,EJ13&lt;&gt;""),AND(FF13&gt;=FS$43,FF13&lt;&gt;"",FH13&gt;=FS$47,FH13&lt;&gt;""),AND(FI13&gt;=FS$43,FI13&lt;&gt;"",FK13&gt;=FS$47,FK13&lt;&gt;""),AND(FM13&gt;=FS$43,FM13&lt;&gt;"",FO13&gt;=FS$47,FO13&lt;&gt;""),AND(FP13&gt;=FS$43,FP13&lt;&gt;"",FR13&gt;=FS$47,FR13&lt;&gt;""),AND(GN13&gt;=HA$43,GN13&lt;&gt;"",GP13&gt;=HA$47,GP13&lt;&gt;""),AND(GQ13&gt;=HA$43,GQ13&lt;&gt;"",GS13&gt;=HA$47,GS13&lt;&gt;""),AND(GU13&gt;=HA$43,GU13&lt;&gt;"",GW13&gt;=HA$47,GW13&lt;&gt;""),AND(GX13&gt;=HA$43,GX13&lt;&gt;"",GZ13&gt;=HA$47,GZ13&lt;&gt;""),AND(HV13&gt;=II$43,HV13&lt;&gt;"",HX13&gt;=II$47,HX13&lt;&gt;""),AND(HY13&gt;=II$43,HY13&lt;&gt;"",IA13&gt;=II$47,IA13&lt;&gt;""),AND(IC13&gt;=II$43,IC13&lt;&gt;"",IE13&gt;=II$47,IE13&lt;&gt;""),AND(IF13&gt;=II$43,IF13&lt;&gt;"",IH13&gt;=II$47,IH13&lt;&gt;""),AND(JD13&gt;=JQ$43,JD13&lt;&gt;"",JF13&gt;=JQ$47,JF13&lt;&gt;""),AND(JG13&gt;=JQ$43,JG13&lt;&gt;"",JI13&gt;=JQ$47,JI13&lt;&gt;""),AND(JK13&gt;=JQ$43,JK13&lt;&gt;"",JM13&gt;=JQ$47,JM13&lt;&gt;""),AND(JN13&gt;=JQ$43,JN13&lt;&gt;"",JP13&gt;=JQ$47,JP13&lt;&gt;""),AND(KL13&gt;=KY$43,KL13&lt;&gt;"",KN13&gt;=KY$47,KN13&lt;&gt;""),AND(KO13&gt;=KY$43,KO13&lt;&gt;"",KQ13&gt;=KY$47,KQ13&lt;&gt;""),AND(KS13&gt;=KY$43,KS13&lt;&gt;"",KU13&gt;=KY$47,KU13&lt;&gt;""),AND(KV13&gt;=KY$43,KV13&lt;&gt;"",KX13&gt;=KY$47,KX13&lt;&gt;""),AND(LT13&gt;=MG$43,LT13&lt;&gt;"",LV13&gt;=MG$47,LV13&lt;&gt;""),AND(LW13&gt;=MG$43,LW13&lt;&gt;"",LY13&gt;=MG$47,LY13&lt;&gt;""),AND(MA13&gt;=MG$43,MA13&lt;&gt;"",MC13&gt;=MG$47,MC13&lt;&gt;""),AND(MD13&gt;=MG$43,MD13&lt;&gt;"",MF13&gt;=MG$47,MF13&lt;&gt;""),AND(NB13&gt;=NO$43,NB13&lt;&gt;"",ND13&gt;=NO$47,ND13&lt;&gt;""),AND(NE13&gt;=NO$43,NE13&lt;&gt;"",NG13&gt;=NO$47,NG13&lt;&gt;""),AND(NI13&gt;=NO$43,NI13&lt;&gt;"",NK13&gt;=NO$47,NK13&lt;&gt;""),AND(NL13&gt;=NO$43,NL13&lt;&gt;"",NN13&gt;=NO$47,NN13&lt;&gt;""),AND(OJ13&gt;=OW$43,OJ13&lt;&gt;"",OL13&gt;=OW$47,OL13&lt;&gt;""),AND(OM13&gt;=OW$43,OM13&lt;&gt;"",OO13&gt;=OW$47,OO13&lt;&gt;""),AND(OQ13&gt;=OW$43,OQ13&lt;&gt;"",OS13&gt;=OW$47,OS13&lt;&gt;""),AND(OT13&gt;=OW$43,OT13&lt;&gt;"",OV13&gt;=OW$47,OV13&lt;&gt;""),AND(PR13&gt;=QE$43,PR13&lt;&gt;"",PT13&gt;=QE$47,PT13&lt;&gt;""),AND(PU13&gt;=QE$43,PU13&lt;&gt;"",PW13&gt;=QE$47,PW13&lt;&gt;""),AND(PY13&gt;=QE$43,PY13&lt;&gt;"",QA13&gt;=QE$47,QA13&lt;&gt;""),AND(QB13&gt;=QE$43,QB13&lt;&gt;"",QD13&gt;=QE$47,QD13&lt;&gt;""),AND(QZ13&gt;=RM$43,QZ13&lt;&gt;"",RB13&gt;=RM$47,RB13&lt;&gt;""),AND(RC13&gt;=RM$43,RC13&lt;&gt;"",RE13&gt;=RM$47,RE13&lt;&gt;""),AND(RG13&gt;=RM$43,RG13&lt;&gt;"",RI13&gt;=RM$47,RI13&lt;&gt;""),AND(RJ13&gt;=RM$43,RJ13&lt;&gt;"",RL13&gt;=RM$47,RL13&lt;&gt;""),AND(SH13&gt;=SU$43,SH13&lt;&gt;"",SJ13&gt;=SU$47,SJ13&lt;&gt;""),AND(SK13&gt;=SU$43,SK13&lt;&gt;"",SM13&gt;=SU$47,SM13&lt;&gt;""),AND(SO13&gt;=SU$43,SO13&lt;&gt;"",SQ13&gt;=SU$47,SQ13&lt;&gt;""),AND(SR13&gt;=SU$43,SR13&lt;&gt;"",ST13&gt;=SU$47,ST13&lt;&gt;"")),"P","")</f>
        <v/>
      </c>
      <c r="I13" s="3" t="str">
        <f>IF(OR(AND(AQ13&gt;=AY$47,AQ13&lt;&gt;"",AN13=""),AND(AT13&gt;=AY$47,AT13&lt;&gt;"",AN13=""),AND(AX13&gt;=AY$47,AX13&lt;&gt;"",AN13=""),AND(BR13&gt;=BZ$47,BR13&lt;&gt;"",BO13=""),AND(BU13&gt;=BZ$47,BU13&lt;&gt;"",BO13=""),AND(BY13&gt;=BZ$47,BY13&lt;&gt;"",BO13=""),AND(CS13&gt;=DA$47,CS13&lt;&gt;"",CP13=""),AND(CV13&gt;=DA$47,CV13&lt;&gt;"",CP13=""),AND(CZ13&gt;=DA$47,CZ13&lt;&gt;"",CP13=""),AND(DZ13&gt;=EK$47,DZ13&lt;&gt;""),AND(EC13&gt;=EK$47,EC13&lt;&gt;""),AND(EG13&gt;=EK$47,EG13&lt;&gt;""),AND(EJ13&gt;=EK$47,EJ13&lt;&gt;""),AND(FH13&gt;=FS$47,FH13&lt;&gt;""),AND(FK13&gt;=FS$47,FK13&lt;&gt;""),AND(FO13&gt;=FS$47,FO13&lt;&gt;""),AND(FR13&gt;=FS$47,FR13&lt;&gt;""),AND(GP13&gt;=HA$47,GP13&lt;&gt;""),AND(GS13&gt;=HA$47,GS13&lt;&gt;""),AND(GW13&gt;=HA$47,GW13&lt;&gt;""),AND(GZ13&gt;=HA$47,GZ13&lt;&gt;""),AND(HX13&gt;=II$47,HX13&lt;&gt;""),AND(IA13&gt;=II$47,IA13&lt;&gt;""),AND(IE13&gt;=II$47,IE13&lt;&gt;""),AND(IH13&gt;=II$47,IH13&lt;&gt;""),AND(JF13&gt;=JQ$47,JF13&lt;&gt;""),AND(JI13&gt;=JQ$47,JI13&lt;&gt;""),AND(JM13&gt;=JQ$47,JM13&lt;&gt;""),AND(JP13&gt;=JQ$47,JP13&lt;&gt;""),AND(KN13&gt;=KY$47,KN13&lt;&gt;""),AND(KQ13&gt;=KY$47,KQ13&lt;&gt;""),AND(KU13&gt;=KY$47,KU13&lt;&gt;""),AND(KX13&gt;=KY$47,KX13&lt;&gt;""),AND(LV13&gt;=MG$47,LV13&lt;&gt;""),AND(LY13&gt;=MG$47,LY13&lt;&gt;""),AND(MC13&gt;=MG$47,MC13&lt;&gt;""),AND(MF13&gt;=MG$47,MF13&lt;&gt;""),AND(ND13&gt;=NO$47,ND13&lt;&gt;""),AND(NG13&gt;=NO$47,NG13&lt;&gt;""),AND(NK13&gt;=NO$47,NK13&lt;&gt;""),AND(NN13&gt;=NO$47,NN13&lt;&gt;""),AND(OL13&gt;=OW$47,OL13&lt;&gt;""),AND(OO13&gt;=OW$47,OO13&lt;&gt;""),AND(OS13&gt;=OW$47,OS13&lt;&gt;""),AND(OV13&gt;=OW$47,OV13&lt;&gt;""),AND(PT13&gt;=QE$47,PT13&lt;&gt;""),AND(PW13&gt;=QE$47,PW13&lt;&gt;""),AND(QA13&gt;=QE$47,QA13&lt;&gt;""),AND(QD13&gt;=QE$47,QD13&lt;&gt;""),AND(RB13&gt;=RM$47,RB13&lt;&gt;""),AND(RE13&gt;=RM$47,RE13&lt;&gt;""),AND(RI13&gt;=RM$47,RI13&lt;&gt;""),AND(RL13&gt;=RM$47,RL13&lt;&gt;""),AND(SJ13&gt;=SU$47,SJ13&lt;&gt;""),AND(SM13&gt;=SU$47,SM13&lt;&gt;""),AND(SQ13&gt;=SU$47,SQ13&lt;&gt;""),AND(ST13&gt;=SU$47,ST13&lt;&gt;"")),"P","")</f>
        <v/>
      </c>
      <c r="J13" s="36" t="str">
        <f>IF(AND(I13="P",H13=""),"No DD",IF(OR(AND(AO13&gt;=AY$46,AO13&lt;&gt;"",AQ13&gt;=AY$50,AQ13&lt;&gt;"",AN13=""),AND(AR13&gt;=AY$46,AR13&lt;&gt;"",AT13&gt;=AY$50,AT13&lt;&gt;"",AN13=""),AND(AV13&gt;=AY$46,AV13&lt;&gt;"",AX13&gt;=AY$50,AX13&lt;&gt;"",AN13=""),AND(BP13&gt;=BZ$46,BP13&lt;&gt;"",BR13&gt;=BZ$50,BR13&lt;&gt;"",BO13=""),AND(BS13&gt;=BZ$46,BS13&lt;&gt;"",BU13&gt;=BZ$50,BU13&lt;&gt;"",BO13=""),AND(BW13&gt;=BZ$46,BW13&lt;&gt;"",BY13&gt;=BZ$50,BY13&lt;&gt;"",BO13=""),AND(CQ13&gt;=DA$46,CQ13&lt;&gt;"",CS13&gt;=DA$50,CS13&lt;&gt;"",CP13=""),AND(CT13&gt;=DA$46,CT13&lt;&gt;"",CV13&gt;=DA$50,CV13&lt;&gt;"",CP13=""),AND(CX13&gt;=DA$46,CX13&lt;&gt;"",CZ13&gt;=DA$50,CZ13&lt;&gt;"",CP13=""),AND(DX13&gt;=EK$46,DX13&lt;&gt;"",DZ13&gt;=EK$50,DZ13&lt;&gt;""),AND(EA13&gt;=EK$46,EA13&lt;&gt;"",EC13&gt;=EK$50,EC13&lt;&gt;""),AND(EE13&gt;=EK$46,EE13&lt;&gt;"",EG13&gt;=EK$50,EG13&lt;&gt;""),AND(EH13&gt;=EK$46,EH13&lt;&gt;"",EJ13&gt;=EK$50,EJ13&lt;&gt;""),AND(FF13&gt;=FS$46,FF13&lt;&gt;"",FH13&gt;=FS$50,FH13&lt;&gt;""),AND(FI13&gt;=FS$46,FI13&lt;&gt;"",FK13&gt;=FS$50,FK13&lt;&gt;""),AND(FM13&gt;=FS$46,FM13&lt;&gt;"",FO13&gt;=FS$50,FO13&lt;&gt;""),AND(FP13&gt;=FS$46,FP13&lt;&gt;"",FR13&gt;=FS$50,FR13&lt;&gt;""),AND(GN13&gt;=HA$46,GN13&lt;&gt;"",GP13&gt;=HA$50,GP13&lt;&gt;""),AND(GQ13&gt;=HA$46,GQ13&lt;&gt;"",GS13&gt;=HA$50,GS13&lt;&gt;""),AND(GU13&gt;=HA$46,GU13&lt;&gt;"",GW13&gt;=HA$50,GW13&lt;&gt;""),AND(GX13&gt;=HA$46,GX13&lt;&gt;"",GZ13&gt;=HA$50,GZ13&lt;&gt;""),AND(HV13&gt;=II$46,HV13&lt;&gt;"",HX13&gt;=II$50,HX13&lt;&gt;""),AND(HY13&gt;=II$46,HY13&lt;&gt;"",IA13&gt;=II$50,IA13&lt;&gt;""),AND(IC13&gt;=II$46,IC13&lt;&gt;"",IE13&gt;=II$50,IE13&lt;&gt;""),AND(IF13&gt;=II$46,IF13&lt;&gt;"",IH13&gt;=II$50,IH13&lt;&gt;""),AND(JD13&gt;=JQ$46,JD13&lt;&gt;"",JF13&gt;=JQ$50,JF13&lt;&gt;""),AND(JG13&gt;=JQ$46,JG13&lt;&gt;"",JI13&gt;=JQ$50,JI13&lt;&gt;""),AND(JK13&gt;=JQ$46,JK13&lt;&gt;"",JM13&gt;=JQ$50,JM13&lt;&gt;""),AND(JN13&gt;=JQ$46,JN13&lt;&gt;"",JP13&gt;=JQ$50,JP13&lt;&gt;""),AND(KL13&gt;=KY$46,KL13&lt;&gt;"",KN13&gt;=KY$50,KN13&lt;&gt;""),AND(KO13&gt;=KY$46,KO13&lt;&gt;"",KQ13&gt;=KY$50,KQ13&lt;&gt;""),AND(KS13&gt;=KY$46,KS13&lt;&gt;"",KU13&gt;=KY$50,KU13&lt;&gt;""),AND(KV13&gt;=KY$46,KV13&lt;&gt;"",KX13&gt;=KY$50,KX13&lt;&gt;""),AND(LT13&gt;=MG$46,LT13&lt;&gt;"",LV13&gt;=MG$50,LV13&lt;&gt;""),AND(LW13&gt;=MG$46,LW13&lt;&gt;"",LY13&gt;=MG$50,LY13&lt;&gt;""),AND(MA13&gt;=MG$46,MA13&lt;&gt;"",MC13&gt;=MG$50,MC13&lt;&gt;""),AND(MD13&gt;=MG$46,MD13&lt;&gt;"",MF13&gt;=MG$50,MF13&lt;&gt;""),AND(NB13&gt;=NO$46,NB13&lt;&gt;"",ND13&gt;=NO$50,ND13&lt;&gt;""),AND(NE13&gt;=NO$46,NE13&lt;&gt;"",NG13&gt;=NO$50,NG13&lt;&gt;""),AND(NI13&gt;=NO$46,NI13&lt;&gt;"",NK13&gt;=NO$50,NK13&lt;&gt;""),AND(NL13&gt;=NO$46,NL13&lt;&gt;"",NN13&gt;=NO$50,NN13&lt;&gt;""),AND(OJ13&gt;=OW$46,OJ13&lt;&gt;"",OL13&gt;=OW$50,OL13&lt;&gt;""),AND(OM13&gt;=OW$46,OM13&lt;&gt;"",OO13&gt;=OW$50,OO13&lt;&gt;""),AND(OQ13&gt;=OW$46,OQ13&lt;&gt;"",OS13&gt;=OW$50,OS13&lt;&gt;""),AND(OT13&gt;=OW$46,OT13&lt;&gt;"",OV13&gt;=OW$50,OV13&lt;&gt;""),AND(PR13&gt;=QE$46,PR13&lt;&gt;"",PT13&gt;=QE$50,PT13&lt;&gt;""),AND(PU13&gt;=QE$46,PU13&lt;&gt;"",PW13&gt;=QE$50,PW13&lt;&gt;""),AND(PY13&gt;=QE$46,PY13&lt;&gt;"",QA13&gt;=QE$50,QA13&lt;&gt;""),AND(QB13&gt;=QE$46,QB13&lt;&gt;"",QD13&gt;=QE$50,QD13&lt;&gt;""),AND(QZ13&gt;=RM$46,QZ13&lt;&gt;"",RB13&gt;=RM$50,RB13&lt;&gt;""),AND(RC13&gt;=RM$46,RC13&lt;&gt;"",RE13&gt;=RM$50,RE13&lt;&gt;""),AND(RG13&gt;=RM$46,RG13&lt;&gt;"",RI13&gt;=RM$50,RI13&lt;&gt;""),AND(RJ13&gt;=RM$46,RJ13&lt;&gt;"",RL13&gt;=RM$50,RL13&lt;&gt;""),AND(SH13&gt;=SU$46,SH13&lt;&gt;"",SJ13&gt;=SU$50,SJ13&lt;&gt;""),AND(SK13&gt;=SU$46,SK13&lt;&gt;"",SM13&gt;=SU$50,SM13&lt;&gt;""),AND(SO13&gt;=SU$46,SO13&lt;&gt;"",SQ13&gt;=SU$50,SQ13&lt;&gt;""),AND(SR13&gt;=SU$46,SR13&lt;&gt;"",ST13&gt;=SU$50,ST13&lt;&gt;"")),"Merit",IF(OR(AND(AO13&gt;=AY$45,AO13&lt;&gt;"",AQ13&gt;=AY$49,AQ13&lt;&gt;"",AN13=""),AND(AR13&gt;=AY$45,AR13&lt;&gt;"",AT13&gt;=AY$49,AT13&lt;&gt;"",AN13=""),AND(AV13&gt;=AY$45,AV13&lt;&gt;"",AX13&gt;=AY$49,AX13&lt;&gt;"",AN13=""),AND(BP13&gt;=BZ$45,BP13&lt;&gt;"",BR13&gt;=BZ$49,BR13&lt;&gt;"",BO13=""),AND(BS13&gt;=BZ$45,BS13&lt;&gt;"",BU13&gt;=BZ$49,BU13&lt;&gt;"",BO13=""),AND(BW13&gt;=BZ$45,BW13&lt;&gt;"",BY13&gt;=BZ$49,BY13&lt;&gt;"",BO13=""),AND(CQ13&gt;=DA$45,CQ13&lt;&gt;"",CS13&gt;=DA$49,CS13&lt;&gt;"",CP13=""),AND(CT13&gt;=DA$45,CT13&lt;&gt;"",CV13&gt;=DA$49,CV13&lt;&gt;"",CP13=""),AND(CX13&gt;=DA$45,CX13&lt;&gt;"",CZ13&gt;=DA$49,CZ13&lt;&gt;"",CP13=""),AND(DX13&gt;=EK$45,DX13&lt;&gt;"",DZ13&gt;=EK$49,DZ13&lt;&gt;""),AND(EA13&gt;=EK$45,EA13&lt;&gt;"",EC13&gt;=EK$49,EC13&lt;&gt;""),AND(EE13&gt;=EK$45,EE13&lt;&gt;"",EG13&gt;=EK$49,EG13&lt;&gt;""),AND(EH13&gt;=EK$45,EH13&lt;&gt;"",EJ13&gt;=EK$49,EJ13&lt;&gt;""),AND(FF13&gt;=FS$45,FF13&lt;&gt;"",FH13&gt;=FS$49,FH13&lt;&gt;""),AND(FI13&gt;=FS$45,FI13&lt;&gt;"",FK13&gt;=FS$49,FK13&lt;&gt;""),AND(FM13&gt;=FS$45,FM13&lt;&gt;"",FO13&gt;=FS$49,FO13&lt;&gt;""),AND(FP13&gt;=FS$45,FP13&lt;&gt;"",FR13&gt;=FS$49,FR13&lt;&gt;""),AND(GN13&gt;=HA$45,GN13&lt;&gt;"",GP13&gt;=HA$49,GP13&lt;&gt;""),AND(GQ13&gt;=HA$45,GQ13&lt;&gt;"",GS13&gt;=HA$49,GS13&lt;&gt;""),AND(GU13&gt;=HA$45,GU13&lt;&gt;"",GW13&gt;=HA$49,GW13&lt;&gt;""),AND(GX13&gt;=HA$45,GX13&lt;&gt;"",GZ13&gt;=HA$49,GZ13&lt;&gt;""),AND(HV13&gt;=II$45,HV13&lt;&gt;"",HX13&gt;=II$49,HX13&lt;&gt;""),AND(HY13&gt;=II$45,HY13&lt;&gt;"",IA13&gt;=II$49,IA13&lt;&gt;""),AND(IC13&gt;=II$45,IC13&lt;&gt;"",IE13&gt;=II$49,IE13&lt;&gt;""),AND(IF13&gt;=II$45,IF13&lt;&gt;"",IH13&gt;=II$49,IH13&lt;&gt;""),AND(JD13&gt;=JQ$45,JD13&lt;&gt;"",JF13&gt;=JQ$49,JF13&lt;&gt;""),AND(JG13&gt;=JQ$45,JG13&lt;&gt;"",JI13&gt;=JQ$49,JI13&lt;&gt;""),AND(JK13&gt;=JQ$45,JK13&lt;&gt;"",JM13&gt;=JQ$49,JM13&lt;&gt;""),AND(JN13&gt;=JQ$45,JN13&lt;&gt;"",JP13&gt;=JQ$49,JP13&lt;&gt;""),AND(KL13&gt;=KY$45,KL13&lt;&gt;"",KN13&gt;=KY$49,KN13&lt;&gt;""),AND(KO13&gt;=KY$45,KO13&lt;&gt;"",KQ13&gt;=KY$49,KQ13&lt;&gt;""),AND(KS13&gt;=KY$45,KS13&lt;&gt;"",KU13&gt;=KY$49,KU13&lt;&gt;""),AND(KV13&gt;=KY$45,KV13&lt;&gt;"",KX13&gt;=KY$49,KX13&lt;&gt;""),AND(LT13&gt;=MG$45,LT13&lt;&gt;"",LV13&gt;=MG$49,LV13&lt;&gt;""),AND(LW13&gt;=MG$45,LW13&lt;&gt;"",LY13&gt;=MG$49,LY13&lt;&gt;""),AND(MA13&gt;=MG$45,MA13&lt;&gt;"",MC13&gt;=MG$49,MC13&lt;&gt;""),AND(MD13&gt;=MG$45,MD13&lt;&gt;"",MF13&gt;=MG$49,MF13&lt;&gt;""),AND(NB13&gt;=NO$45,NB13&lt;&gt;"",ND13&gt;=NO$49,ND13&lt;&gt;""),AND(NE13&gt;=NO$45,NE13&lt;&gt;"",NG13&gt;=NO$49,NG13&lt;&gt;""),AND(NI13&gt;=NO$45,NI13&lt;&gt;"",NK13&gt;=NO$49,NK13&lt;&gt;""),AND(NL13&gt;=NO$45,NL13&lt;&gt;"",NN13&gt;=NO$49,NN13&lt;&gt;""),AND(OJ13&gt;=OW$45,OJ13&lt;&gt;"",OL13&gt;=OW$49,OL13&lt;&gt;""),AND(OM13&gt;=OW$45,OM13&lt;&gt;"",OO13&gt;=OW$49,OO13&lt;&gt;""),AND(OQ13&gt;=OW$45,OQ13&lt;&gt;"",OS13&gt;=OW$49,OS13&lt;&gt;""),AND(OT13&gt;=OW$45,OT13&lt;&gt;"",OV13&gt;=OW$49,OV13&lt;&gt;""),AND(PR13&gt;=QE$45,PR13&lt;&gt;"",PT13&gt;=QE$49,PT13&lt;&gt;""),AND(PU13&gt;=QE$45,PU13&lt;&gt;"",PW13&gt;=QE$49,PW13&lt;&gt;""),AND(PY13&gt;=QE$45,PY13&lt;&gt;"",QA13&gt;=QE$49,QA13&lt;&gt;""),AND(QB13&gt;=QE$45,QB13&lt;&gt;"",QD13&gt;=QE$49,QD13&lt;&gt;""),AND(QZ13&gt;=RM$45,QZ13&lt;&gt;"",RB13&gt;=RM$49,RB13&lt;&gt;""),AND(RC13&gt;=RM$45,RC13&lt;&gt;"",RE13&gt;=RM$49,RE13&lt;&gt;""),AND(RG13&gt;=RM$45,RG13&lt;&gt;"",RI13&gt;=RM$49,RI13&lt;&gt;""),AND(RJ13&gt;=RM$45,RJ13&lt;&gt;"",RL13&gt;=RM$49,RL13&lt;&gt;""),AND(SH13&gt;=SU$45,SH13&lt;&gt;"",SJ13&gt;=SU$49,SJ13&lt;&gt;""),AND(SK13&gt;=SU$45,SK13&lt;&gt;"",SM13&gt;=SU$49,SM13&lt;&gt;""),AND(SO13&gt;=SU$45,SO13&lt;&gt;"",SQ13&gt;=SU$49,SQ13&lt;&gt;""),AND(SR13&gt;=SU$45,SR13&lt;&gt;"",ST13&gt;=SU$49,ST13&lt;&gt;"")),"Excellence",IF(K13="P","Worlds Team",IF(H13="P","National Team","")))))</f>
        <v/>
      </c>
      <c r="K13" s="3" t="str">
        <f>IF(OR(AND(AO13&gt;=AY$44,AO13&lt;&gt;"",AQ13&gt;=AY$48,AQ13&lt;&gt;"",AN13=""),AND(AR13&gt;=AY$44,AR13&lt;&gt;"",AT13&gt;=AY$48,AT13&lt;&gt;"",AN13=""),AND(AV13&gt;=AY$44,AV13&lt;&gt;"",AX13&gt;=AY$48,AX13&lt;&gt;"",AN13=""),AND(BP13&gt;=BZ$44,BP13&lt;&gt;"",BR13&gt;=BZ$48,BR13&lt;&gt;"",BO13=""),AND(BS13&gt;=BZ$44,BS13&lt;&gt;"",BU13&gt;=BZ$48,BU13&lt;&gt;"",BO13=""),AND(BW13&gt;=BZ$44,BW13&lt;&gt;"",BY13&gt;=BZ$48,BY13&lt;&gt;"",BO13=""),AND(CQ13&gt;=DA$44,CQ13&lt;&gt;"",CS13&gt;=DA$48,CS13&lt;&gt;"",CP13=""),AND(CT13&gt;=DA$44,CT13&lt;&gt;"",CV13&gt;=DA$48,CV13&lt;&gt;"",CP13=""),AND(CX13&gt;=DA$44,CX13&lt;&gt;"",CZ13&gt;=DA$48,CZ13&lt;&gt;"",CP13=""),AND(DX13&gt;=EK$44,DX13&lt;&gt;"",DZ13&gt;=EK$48,DZ13&lt;&gt;""),AND(EA13&gt;=EK$44,EA13&lt;&gt;"",EC13&gt;=EK$48,EC13&lt;&gt;""),AND(EE13&gt;=EK$44,EE13&lt;&gt;"",EG13&gt;=EK$48,EG13&lt;&gt;""),AND(EH13&gt;=EK$44,EH13&lt;&gt;"",EJ13&gt;=EK$48,EJ13&lt;&gt;""),AND(FF13&gt;=FS$44,FF13&lt;&gt;"",FH13&gt;=FS$48,FH13&lt;&gt;""),AND(FI13&gt;=FS$44,FI13&lt;&gt;"",FK13&gt;=FS$48,FK13&lt;&gt;""),AND(FM13&gt;=FS$44,FM13&lt;&gt;"",FO13&gt;=FS$48,FO13&lt;&gt;""),AND(FP13&gt;=FS$44,FP13&lt;&gt;"",FR13&gt;=FS$48,FR13&lt;&gt;""),AND(GN13&gt;=HA$44,GN13&lt;&gt;"",GP13&gt;=HA$48,GP13&lt;&gt;""),AND(GQ13&gt;=HA$44,GQ13&lt;&gt;"",GS13&gt;=HA$48,GS13&lt;&gt;""),AND(GU13&gt;=HA$44,GU13&lt;&gt;"",GW13&gt;=HA$48,GW13&lt;&gt;""),AND(GX13&gt;=HA$44,GX13&lt;&gt;"",GZ13&gt;=HA$48,GZ13&lt;&gt;""),AND(HV13&gt;=II$44,HV13&lt;&gt;"",HX13&gt;=II$48,HX13&lt;&gt;""),AND(HY13&gt;=II$44,HY13&lt;&gt;"",IA13&gt;=II$48,IA13&lt;&gt;""),AND(IC13&gt;=II$44,IC13&lt;&gt;"",IE13&gt;=II$48,IE13&lt;&gt;""),AND(IF13&gt;=II$44,IF13&lt;&gt;"",IH13&gt;=II$48,IH13&lt;&gt;""),AND(JD13&gt;=JQ$44,JD13&lt;&gt;"",JF13&gt;=JQ$48,JF13&lt;&gt;""),AND(JG13&gt;=JQ$44,JG13&lt;&gt;"",JI13&gt;=JQ$48,JI13&lt;&gt;""),AND(JK13&gt;=JQ$44,JK13&lt;&gt;"",JM13&gt;=JQ$48,JM13&lt;&gt;""),AND(JN13&gt;=JQ$44,JN13&lt;&gt;"",JP13&gt;=JQ$48,JP13&lt;&gt;""),AND(KL13&gt;=KY$44,KL13&lt;&gt;"",KN13&gt;=KY$48,KN13&lt;&gt;""),AND(KO13&gt;=KY$44,KO13&lt;&gt;"",KQ13&gt;=KY$48,KQ13&lt;&gt;""),AND(KS13&gt;=KY$44,KS13&lt;&gt;"",KU13&gt;=KY$48,KU13&lt;&gt;""),AND(KV13&gt;=KY$44,KV13&lt;&gt;"",KX13&gt;=KY$48,KX13&lt;&gt;""),AND(LT13&gt;=MG$44,LT13&lt;&gt;"",LV13&gt;=MG$48,LV13&lt;&gt;""),AND(LW13&gt;=MG$44,LW13&lt;&gt;"",LY13&gt;=MG$48,LY13&lt;&gt;""),AND(MA13&gt;=MG$44,MA13&lt;&gt;"",MC13&gt;=MG$48,MC13&lt;&gt;""),AND(MD13&gt;=MG$44,MD13&lt;&gt;"",MF13&gt;=MG$48,MF13&lt;&gt;""),AND(NB13&gt;=NO$44,NB13&lt;&gt;"",ND13&gt;=NO$48,ND13&lt;&gt;""),AND(NE13&gt;=NO$44,NE13&lt;&gt;"",NG13&gt;=NO$48,NG13&lt;&gt;""),AND(NI13&gt;=NO$44,NI13&lt;&gt;"",NK13&gt;=NO$48,NK13&lt;&gt;""),AND(NL13&gt;=NO$44,NL13&lt;&gt;"",NN13&gt;=NO$48,NN13&lt;&gt;""),AND(OJ13&gt;=OW$44,OJ13&lt;&gt;"",OL13&gt;=OW$48,OL13&lt;&gt;""),AND(OM13&gt;=OW$44,OM13&lt;&gt;"",OO13&gt;=OW$48,OO13&lt;&gt;""),AND(OQ13&gt;=OW$44,OQ13&lt;&gt;"",OS13&gt;=OW$48,OS13&lt;&gt;""),AND(OT13&gt;=OW$44,OT13&lt;&gt;"",OV13&gt;=OW$48,OV13&lt;&gt;""),AND(PR13&gt;=QE$44,PR13&lt;&gt;"",PT13&gt;=QE$48,PT13&lt;&gt;""),AND(PU13&gt;=QE$44,PU13&lt;&gt;"",PW13&gt;=QE$48,PW13&lt;&gt;""),AND(PY13&gt;=QE$44,PY13&lt;&gt;"",QA13&gt;=QE$48,QA13&lt;&gt;""),AND(QB13&gt;=QE$44,QB13&lt;&gt;"",QD13&gt;=QE$48,QD13&lt;&gt;""),AND(QZ13&gt;=RM$44,QZ13&lt;&gt;"",RB13&gt;=RM$48,RB13&lt;&gt;""),AND(RC13&gt;=RM$44,RC13&lt;&gt;"",RE13&gt;=RM$48,RE13&lt;&gt;""),AND(RG13&gt;=RM$44,RG13&lt;&gt;"",RI13&gt;=RM$48,RI13&lt;&gt;""),AND(RJ13&gt;=RM$44,RJ13&lt;&gt;"",RL13&gt;=RM$48,RL13&lt;&gt;""),AND(SH13&gt;=SU$44,SH13&lt;&gt;"",SJ13&gt;=SU$48,SJ13&lt;&gt;""),AND(SK13&gt;=SU$44,SK13&lt;&gt;"",SM13&gt;=SU$48,SM13&lt;&gt;""),AND(SO13&gt;=SU$44,SO13&lt;&gt;"",SQ13&gt;=SU$48,SQ13&lt;&gt;""),AND(SR13&gt;=SU$44,SR13&lt;&gt;"",ST13&gt;=SU$48,ST13&lt;&gt;"")),"P","")</f>
        <v/>
      </c>
      <c r="L13" s="8">
        <f>IF(COUNT(AQ13,AT13,BR13,BU13,CS13,CV13)&gt;0,LARGE((AQ13,AT13,BR13,BU13,CS13,CV13),1),0)</f>
        <v>52.150000000000006</v>
      </c>
      <c r="M13" s="8" t="str">
        <f>IF(L13="","",IF(OR(L13=CS13,L13=CV13),$CA$1,IF(OR(L13=BR13,L13=BU13),$AZ$1,IF(OR(L13=AQ13,L13=AT13),$Y$1,""))))</f>
        <v>2024 Nationals</v>
      </c>
      <c r="N13" s="8">
        <f>IF(COUNT(AQ13,AT13,BR13,BU13,CS13,CV13)&gt;1,LARGE((AQ13,AT13,BR13,BU13,CS13,CV13),2),0)</f>
        <v>52.010000000000005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47.57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13.6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&gt;0,MAX(IF(AO13&gt;=$AY$43,AP13,0),IF(AR13&gt;=$AY$43,AS13,0),IF(AV13&gt;=$AY$43,AW13,0),IF(BP13&gt;=$BZ$43,BQ13,0),IF(BS13&gt;=$BZ$43,BT13,0),IF(BW13&gt;=$BZ$43,BX13,0),IF(CQ13&gt;=$DA$43,CR13,0),IF(CT13&gt;=$DA$43,CU13,0),IF(CX13&gt;=$DA$43,CY13,0),IF(DX13&gt;=$EK$43,DY13,0),IF(EA13&gt;=$EK$43,EB13,0),IF(EE13&gt;=$EK$43,EF13,0),IF(EH13&gt;=$EK$43,EI13,0),IF(FF13&gt;=$FS$43,FG13,0),IF(FI13&gt;=$FS$43,FJ13,0),IF(FM13&gt;=$FS$43,FN13,0),IF(FP13&gt;=$FS$43,FQ13,0),IF(GN13&gt;=$HA$43,GO13,0),IF(GQ13&gt;=$HA$43,GR13,0),IF(GU13&gt;=$HA$43,GV13,0),IF(GX13&gt;=$HA$43,GY13,0),IF(HV13&gt;=$II$43,HW13,0),IF(HY13&gt;=$II$43,HZ13,0),IF(IC13&gt;=$II$43,ID13,0),IF(IF13&gt;=$II$43,IG13,0),IF(JD13&gt;=$JQ$43,JE13,0),IF(JG13&gt;=$JQ$43,JH13,0),IF(JK13&gt;=$JQ$43,JL13,0),IF(JN13&gt;=$JQ$43,JO13,0),IF(KL13&gt;=$KY$43,KM13,0),IF(KO13&gt;=$KY$43,KP13,0),IF(KS13&gt;=$KY$43,KT13,0),IF(KV13&gt;=$KY$43,KW13,0),IF(LT13&gt;=$MG$43,LU13,0),IF(LW13&gt;=$MG$43,LX13,0),IF(MA13&gt;=$MG$43,MB13,0),IF(MD13&gt;=$MG$43,ME13,0),IF(NB13&gt;=$NO$43,NC13,0),IF(NE13&gt;=$NO$43,NF13,0),IF(NI13&gt;=$NO$43,NJ13,0),IF(NL13&gt;=$NO$43,NM13,0),IF(OJ13&gt;=$OW$43,OK13,0),IF(OM13&gt;=$OW$43,ON13,0),IF(OQ13&gt;=$OW$43,OR13,0),IF(OT13&gt;=$OW$43,OU13,0),IF(PR13&gt;=$QE$43,PS13,0),IF(PU13&gt;=$QE$43,PV13,0),IF(PY13&gt;=$QE$43,PZ13,0),IF(QB13&gt;=$QE$43,QC13,0),IF(QZ13&gt;=$RM$43,RA13,0),IF(RC13&gt;=$RM$43,RD13,0),IF(RG13&gt;=$RM$43,RH13,0),IF(RJ13&gt;=$RM$43,RK13,0),IF(SH13&gt;=$SU$43,SI13,0),IF(SK13&gt;=$SU$43,SL13,0),IF(SO13&gt;=$SU$43,SP13,0),IF(SR13&gt;=$SU$43,SS13,0)),0)</f>
        <v>14.45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>2024 Nationals</v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7"/>
      <c r="AO13" s="38" t="str">
        <f>IF(AA13&gt;0,AA13,"")</f>
        <v/>
      </c>
      <c r="AP13" s="38" t="str">
        <f>IF(AB13&gt;0,AB13,"")</f>
        <v/>
      </c>
      <c r="AQ13" s="40" t="str">
        <f>IF(SUM(Y13:AB13)-AC13&gt;0,SUM(Y13:AB13)-AC13,"")</f>
        <v/>
      </c>
      <c r="AR13" s="40" t="str">
        <f>IF(AF13&gt;0,AF13,"")</f>
        <v/>
      </c>
      <c r="AS13" s="40" t="str">
        <f>IF(AG13&gt;0,AG13,"")</f>
        <v/>
      </c>
      <c r="AT13" s="40" t="str">
        <f>IF(SUM(AD13:AG13)-AH13&gt;0,SUM(AD13:AG13)-AH13,"")</f>
        <v/>
      </c>
      <c r="AU13" s="40" t="str">
        <f>IF(AQ13="","",MAX(AQ13,AT13))</f>
        <v/>
      </c>
      <c r="AV13" s="40" t="str">
        <f>IF(AK13&gt;0,AK13,"")</f>
        <v/>
      </c>
      <c r="AW13" s="40" t="str">
        <f>IF(AL13&gt;0,AL13,"")</f>
        <v/>
      </c>
      <c r="AX13" s="40" t="str">
        <f>IF(SUM(AI13:AL13)-AM13&gt;0,SUM(AI13:AL13)-AM13,"")</f>
        <v/>
      </c>
      <c r="AY13" s="40" t="str">
        <f>IF(SUM(AU13,AX13)&gt;0,SUM(AU13,AX13),"")</f>
        <v/>
      </c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8"/>
      <c r="BP13" s="39" t="str">
        <f>IF(BB13&gt;0,BB13,"")</f>
        <v/>
      </c>
      <c r="BQ13" s="39" t="str">
        <f>IF(BC13&gt;0,BC13,"")</f>
        <v/>
      </c>
      <c r="BR13" s="11" t="str">
        <f>IF(SUM(AZ13:BC13)-BD13&gt;0,SUM(AZ13:BC13)-BD13,"")</f>
        <v/>
      </c>
      <c r="BS13" s="11" t="str">
        <f>IF(BG13&gt;0,BG13,"")</f>
        <v/>
      </c>
      <c r="BT13" s="11" t="str">
        <f>IF(BH13&gt;0,BH13,"")</f>
        <v/>
      </c>
      <c r="BU13" s="11" t="str">
        <f>IF(SUM(BE13:BH13)-BI13&gt;0,SUM(BE13:BH13)-BI13,"")</f>
        <v/>
      </c>
      <c r="BV13" s="11" t="str">
        <f>IF(BR13="","",MAX(BR13,BU13))</f>
        <v/>
      </c>
      <c r="BW13" s="11" t="str">
        <f>IF(BL13&gt;0,BL13,"")</f>
        <v/>
      </c>
      <c r="BX13" s="11" t="str">
        <f>IF(BM13&gt;0,BM13,"")</f>
        <v/>
      </c>
      <c r="BY13" s="11" t="str">
        <f>IF(SUM(BJ13:BM13)-BN13&gt;0,SUM(BJ13:BM13)-BN13,"")</f>
        <v/>
      </c>
      <c r="BZ13" s="11" t="str">
        <f>IF(SUM(BV13,BY13)&gt;0,SUM(BV13,BY13),"")</f>
        <v/>
      </c>
      <c r="CA13" s="22">
        <v>15.2</v>
      </c>
      <c r="CB13" s="22">
        <v>8.9</v>
      </c>
      <c r="CC13" s="22">
        <v>13.6</v>
      </c>
      <c r="CD13" s="22">
        <v>14.45</v>
      </c>
      <c r="CE13" s="22">
        <v>0</v>
      </c>
      <c r="CF13" s="22">
        <v>15.5</v>
      </c>
      <c r="CG13" s="22">
        <v>9.1</v>
      </c>
      <c r="CH13" s="22">
        <v>12.6</v>
      </c>
      <c r="CI13" s="22">
        <v>14.81</v>
      </c>
      <c r="CJ13" s="22">
        <v>0</v>
      </c>
      <c r="CK13" s="22">
        <v>12.7</v>
      </c>
      <c r="CL13" s="22">
        <v>8.8000000000000007</v>
      </c>
      <c r="CM13" s="22">
        <v>11.6</v>
      </c>
      <c r="CN13" s="22">
        <v>14.47</v>
      </c>
      <c r="CO13" s="22">
        <v>0</v>
      </c>
      <c r="CP13" s="27"/>
      <c r="CQ13" s="38">
        <f>IF(CC13&gt;0,CC13,"")</f>
        <v>13.6</v>
      </c>
      <c r="CR13" s="38">
        <f>IF(CD13&gt;0,CD13,"")</f>
        <v>14.45</v>
      </c>
      <c r="CS13" s="40">
        <f>IF(SUM(CA13:CD13)-CE13&gt;0,SUM(CA13:CD13)-CE13,"")</f>
        <v>52.150000000000006</v>
      </c>
      <c r="CT13" s="40">
        <f>IF(CH13&gt;0,CH13,"")</f>
        <v>12.6</v>
      </c>
      <c r="CU13" s="40">
        <f>IF(CI13&gt;0,CI13,"")</f>
        <v>14.81</v>
      </c>
      <c r="CV13" s="40">
        <f>IF(SUM(CF13:CI13)-CJ13&gt;0,SUM(CF13:CI13)-CJ13,"")</f>
        <v>52.010000000000005</v>
      </c>
      <c r="CW13" s="40">
        <f>IF(CS13="","",MAX(CS13,CV13))</f>
        <v>52.150000000000006</v>
      </c>
      <c r="CX13" s="40">
        <f>IF(CM13&gt;0,CM13,"")</f>
        <v>11.6</v>
      </c>
      <c r="CY13" s="40">
        <f>IF(CN13&gt;0,CN13,"")</f>
        <v>14.47</v>
      </c>
      <c r="CZ13" s="40">
        <f>IF(SUM(CK13:CN13)-CO13&gt;0,SUM(CK13:CN13)-CO13,"")</f>
        <v>47.57</v>
      </c>
      <c r="DA13" s="40">
        <f>IF(SUM(CW13,CZ13)&gt;0,SUM(CW13,CZ13),"")</f>
        <v>99.72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7.6</v>
      </c>
      <c r="SW13" s="22">
        <f>IF($CP13="P",CB13,(CB13+BA13)/2)</f>
        <v>4.45</v>
      </c>
      <c r="SX13" s="22">
        <f>IF($CP13="P",CC13,(CC13+BB13)/2)</f>
        <v>6.8</v>
      </c>
      <c r="SY13" s="22">
        <f>IF($CP13="P",CD13,(CD13+BC13)/2)</f>
        <v>7.2249999999999996</v>
      </c>
      <c r="SZ13" s="22">
        <f>IF($CP13="P",CE13,(CE13+BD13)/2)</f>
        <v>0</v>
      </c>
      <c r="TA13" s="22">
        <f>IF($CP13="P",CF13,(CF13+BE13)/2)</f>
        <v>7.75</v>
      </c>
      <c r="TB13" s="22">
        <f>IF($CP13="P",CG13,(CG13+BF13)/2)</f>
        <v>4.55</v>
      </c>
      <c r="TC13" s="22">
        <f>IF($CP13="P",CH13,(CH13+BG13)/2)</f>
        <v>6.3</v>
      </c>
      <c r="TD13" s="22">
        <f>IF($CP13="P",CI13,(CI13+BH13)/2)</f>
        <v>7.4050000000000002</v>
      </c>
      <c r="TE13" s="22">
        <f>IF($CP13="P",CJ13,(CJ13+BI13)/2)</f>
        <v>0</v>
      </c>
      <c r="TF13" s="22">
        <f>IF($CP13="P",CK13,(CK13+BJ13)/2)</f>
        <v>6.35</v>
      </c>
      <c r="TG13" s="22">
        <f>IF($CP13="P",CL13,(CL13+BK13)/2)</f>
        <v>4.4000000000000004</v>
      </c>
      <c r="TH13" s="22">
        <f>IF($CP13="P",CM13,(CM13+BL13)/2)</f>
        <v>5.8</v>
      </c>
      <c r="TI13" s="22">
        <f>IF($CP13="P",CN13,(CN13+BM13)/2)</f>
        <v>7.2350000000000003</v>
      </c>
      <c r="TJ13" s="22">
        <f>IF($CP13="P",CO13,(CO13+BN13)/2)</f>
        <v>0</v>
      </c>
      <c r="TK13" s="27" t="s">
        <v>46</v>
      </c>
      <c r="TL13" s="40">
        <f>IF(SX13&gt;0,SX13,"")</f>
        <v>6.8</v>
      </c>
      <c r="TM13" s="40">
        <f>IF(SY13&gt;0,SY13,"")</f>
        <v>7.2249999999999996</v>
      </c>
      <c r="TN13" s="40">
        <f>IF(SUM(SV13:SY13)-SZ13&gt;0,SUM(SV13:SY13)-SZ13,"")</f>
        <v>26.075000000000003</v>
      </c>
      <c r="TO13" s="40">
        <f>IF(TC13&gt;0,TC13,"")</f>
        <v>6.3</v>
      </c>
      <c r="TP13" s="40">
        <f>IF(TD13&gt;0,TD13,"")</f>
        <v>7.4050000000000002</v>
      </c>
      <c r="TQ13" s="40">
        <f>IF(SUM(TA13:TD13)-TE13&gt;0,SUM(TA13:TD13)-TE13,"")</f>
        <v>26.005000000000003</v>
      </c>
      <c r="TR13" s="40">
        <f>IF(MAX(TN13,TQ13)&gt;0,MAX(TN13,TQ13),"")</f>
        <v>26.075000000000003</v>
      </c>
      <c r="TS13" s="40">
        <f>IF(TH13&gt;0,TH13,"")</f>
        <v>5.8</v>
      </c>
      <c r="TT13" s="40">
        <f>IF(TI13&gt;0,TI13,"")</f>
        <v>7.2350000000000003</v>
      </c>
      <c r="TU13" s="40">
        <f>IF(SUM(TF13:TI13)-TJ13&gt;0,SUM(TF13:TI13)-TJ13,"")</f>
        <v>23.785</v>
      </c>
      <c r="TV13" s="40">
        <f>IF(SUM(TR13,TU13)&gt;0,SUM(TR13,TU13),"")</f>
        <v>49.86</v>
      </c>
    </row>
    <row r="14" spans="1:542" x14ac:dyDescent="0.2">
      <c r="A14" s="4" t="str" cm="1">
        <f t="array" ref="A14">IF(AND(J14&lt;&gt;"",J14&lt;&gt;"No DD"),SUMPRODUCT((J$4:J$41&lt;&gt;"")*(J$4:J$41&lt;&gt;"No DD")*(F$4:F$41&gt;F14))+1,IF(J14="No DD",SUMPRODUCT((J$4:J$41="No DD")*(F$4:F$41&gt;F14))+1+SUMPRODUCT((J$4:J$41&lt;&gt;"")*(J$4:J$41&lt;&gt;"No DD")),""))</f>
        <v/>
      </c>
      <c r="B14" s="4" t="str" cm="1">
        <f t="array" ref="B14">IF(AND(J14&lt;&gt;"",J14&lt;&gt;"No DD",G14=""),SUMPRODUCT((J$4:J$41&lt;&gt;"")*(J$4:J$41&lt;&gt;"No DD")*(G$4:G$41="")*(F$4:F$41&gt;F14))+1,IF(J14="No DD",SUMPRODUCT((J$4:J$41="No DD")*(F$4:F$41&gt;F14)*(G$4:G$41=""))+1+SUMPRODUCT((J$4:J$41&lt;&gt;"")*(G$4:G$41="")*(J$4:J$41&lt;&gt;"No DD")),""))</f>
        <v/>
      </c>
      <c r="C14" s="5" t="s">
        <v>146</v>
      </c>
      <c r="D14" s="4" t="s">
        <v>5</v>
      </c>
      <c r="E14" s="4">
        <v>2006</v>
      </c>
      <c r="F14" s="9">
        <f>SUM(L14:V14)+SUM(L14:T14)*0.0000001+SUM(L14)*0.0000000000001</f>
        <v>178.12001781200516</v>
      </c>
      <c r="G14" s="66"/>
      <c r="H14" s="3" t="str">
        <f>IF(OR(AND(AO14&gt;=AY$43,AO14&lt;&gt;"",AQ14&gt;=AY$47,AQ14&lt;&gt;"",AN14=""),AND(AR14&gt;=AY$43,AR14&lt;&gt;"",AT14&gt;=AY$47,AT14&lt;&gt;"",AN14=""),AND(AV14&gt;=AY$43,AV14&lt;&gt;"",AX14&gt;=AY$47,AX14&lt;&gt;"",AN14=""),AND(BP14&gt;=BZ$43,BP14&lt;&gt;"",BR14&gt;=BZ$47,BR14&lt;&gt;"",BO14=""),AND(BS14&gt;=BZ$43,BS14&lt;&gt;"",BU14&gt;=BZ$47,BU14&lt;&gt;"",BO14=""),AND(BW14&gt;=BZ$43,BW14&lt;&gt;"",BY14&gt;=BZ$47,BY14&lt;&gt;"",BO14=""),AND(CQ14&gt;=DA$43,CQ14&lt;&gt;"",CS14&gt;=DA$47,CS14&lt;&gt;"",CP14=""),AND(CT14&gt;=DA$43,CT14&lt;&gt;"",CV14&gt;=DA$47,CV14&lt;&gt;"",CP14=""),AND(CX14&gt;=DA$43,CX14&lt;&gt;"",CZ14&gt;=DA$47,CZ14&lt;&gt;"",CP14=""),AND(DX14&gt;=EK$43,DX14&lt;&gt;"",DZ14&gt;=EK$47,DZ14&lt;&gt;""),AND(EA14&gt;=EK$43,EA14&lt;&gt;"",EC14&gt;=EK$47,EC14&lt;&gt;""),AND(EE14&gt;=EK$43,EE14&lt;&gt;"",EG14&gt;=EK$47,EG14&lt;&gt;""),AND(EH14&gt;=EK$43,EH14&lt;&gt;"",EJ14&gt;=EK$47,EJ14&lt;&gt;""),AND(FF14&gt;=FS$43,FF14&lt;&gt;"",FH14&gt;=FS$47,FH14&lt;&gt;""),AND(FI14&gt;=FS$43,FI14&lt;&gt;"",FK14&gt;=FS$47,FK14&lt;&gt;""),AND(FM14&gt;=FS$43,FM14&lt;&gt;"",FO14&gt;=FS$47,FO14&lt;&gt;""),AND(FP14&gt;=FS$43,FP14&lt;&gt;"",FR14&gt;=FS$47,FR14&lt;&gt;""),AND(GN14&gt;=HA$43,GN14&lt;&gt;"",GP14&gt;=HA$47,GP14&lt;&gt;""),AND(GQ14&gt;=HA$43,GQ14&lt;&gt;"",GS14&gt;=HA$47,GS14&lt;&gt;""),AND(GU14&gt;=HA$43,GU14&lt;&gt;"",GW14&gt;=HA$47,GW14&lt;&gt;""),AND(GX14&gt;=HA$43,GX14&lt;&gt;"",GZ14&gt;=HA$47,GZ14&lt;&gt;""),AND(HV14&gt;=II$43,HV14&lt;&gt;"",HX14&gt;=II$47,HX14&lt;&gt;""),AND(HY14&gt;=II$43,HY14&lt;&gt;"",IA14&gt;=II$47,IA14&lt;&gt;""),AND(IC14&gt;=II$43,IC14&lt;&gt;"",IE14&gt;=II$47,IE14&lt;&gt;""),AND(IF14&gt;=II$43,IF14&lt;&gt;"",IH14&gt;=II$47,IH14&lt;&gt;""),AND(JD14&gt;=JQ$43,JD14&lt;&gt;"",JF14&gt;=JQ$47,JF14&lt;&gt;""),AND(JG14&gt;=JQ$43,JG14&lt;&gt;"",JI14&gt;=JQ$47,JI14&lt;&gt;""),AND(JK14&gt;=JQ$43,JK14&lt;&gt;"",JM14&gt;=JQ$47,JM14&lt;&gt;""),AND(JN14&gt;=JQ$43,JN14&lt;&gt;"",JP14&gt;=JQ$47,JP14&lt;&gt;""),AND(KL14&gt;=KY$43,KL14&lt;&gt;"",KN14&gt;=KY$47,KN14&lt;&gt;""),AND(KO14&gt;=KY$43,KO14&lt;&gt;"",KQ14&gt;=KY$47,KQ14&lt;&gt;""),AND(KS14&gt;=KY$43,KS14&lt;&gt;"",KU14&gt;=KY$47,KU14&lt;&gt;""),AND(KV14&gt;=KY$43,KV14&lt;&gt;"",KX14&gt;=KY$47,KX14&lt;&gt;""),AND(LT14&gt;=MG$43,LT14&lt;&gt;"",LV14&gt;=MG$47,LV14&lt;&gt;""),AND(LW14&gt;=MG$43,LW14&lt;&gt;"",LY14&gt;=MG$47,LY14&lt;&gt;""),AND(MA14&gt;=MG$43,MA14&lt;&gt;"",MC14&gt;=MG$47,MC14&lt;&gt;""),AND(MD14&gt;=MG$43,MD14&lt;&gt;"",MF14&gt;=MG$47,MF14&lt;&gt;""),AND(NB14&gt;=NO$43,NB14&lt;&gt;"",ND14&gt;=NO$47,ND14&lt;&gt;""),AND(NE14&gt;=NO$43,NE14&lt;&gt;"",NG14&gt;=NO$47,NG14&lt;&gt;""),AND(NI14&gt;=NO$43,NI14&lt;&gt;"",NK14&gt;=NO$47,NK14&lt;&gt;""),AND(NL14&gt;=NO$43,NL14&lt;&gt;"",NN14&gt;=NO$47,NN14&lt;&gt;""),AND(OJ14&gt;=OW$43,OJ14&lt;&gt;"",OL14&gt;=OW$47,OL14&lt;&gt;""),AND(OM14&gt;=OW$43,OM14&lt;&gt;"",OO14&gt;=OW$47,OO14&lt;&gt;""),AND(OQ14&gt;=OW$43,OQ14&lt;&gt;"",OS14&gt;=OW$47,OS14&lt;&gt;""),AND(OT14&gt;=OW$43,OT14&lt;&gt;"",OV14&gt;=OW$47,OV14&lt;&gt;""),AND(PR14&gt;=QE$43,PR14&lt;&gt;"",PT14&gt;=QE$47,PT14&lt;&gt;""),AND(PU14&gt;=QE$43,PU14&lt;&gt;"",PW14&gt;=QE$47,PW14&lt;&gt;""),AND(PY14&gt;=QE$43,PY14&lt;&gt;"",QA14&gt;=QE$47,QA14&lt;&gt;""),AND(QB14&gt;=QE$43,QB14&lt;&gt;"",QD14&gt;=QE$47,QD14&lt;&gt;""),AND(QZ14&gt;=RM$43,QZ14&lt;&gt;"",RB14&gt;=RM$47,RB14&lt;&gt;""),AND(RC14&gt;=RM$43,RC14&lt;&gt;"",RE14&gt;=RM$47,RE14&lt;&gt;""),AND(RG14&gt;=RM$43,RG14&lt;&gt;"",RI14&gt;=RM$47,RI14&lt;&gt;""),AND(RJ14&gt;=RM$43,RJ14&lt;&gt;"",RL14&gt;=RM$47,RL14&lt;&gt;""),AND(SH14&gt;=SU$43,SH14&lt;&gt;"",SJ14&gt;=SU$47,SJ14&lt;&gt;""),AND(SK14&gt;=SU$43,SK14&lt;&gt;"",SM14&gt;=SU$47,SM14&lt;&gt;""),AND(SO14&gt;=SU$43,SO14&lt;&gt;"",SQ14&gt;=SU$47,SQ14&lt;&gt;""),AND(SR14&gt;=SU$43,SR14&lt;&gt;"",ST14&gt;=SU$47,ST14&lt;&gt;"")),"P","")</f>
        <v/>
      </c>
      <c r="I14" s="3" t="str">
        <f>IF(OR(AND(AQ14&gt;=AY$47,AQ14&lt;&gt;"",AN14=""),AND(AT14&gt;=AY$47,AT14&lt;&gt;"",AN14=""),AND(AX14&gt;=AY$47,AX14&lt;&gt;"",AN14=""),AND(BR14&gt;=BZ$47,BR14&lt;&gt;"",BO14=""),AND(BU14&gt;=BZ$47,BU14&lt;&gt;"",BO14=""),AND(BY14&gt;=BZ$47,BY14&lt;&gt;"",BO14=""),AND(CS14&gt;=DA$47,CS14&lt;&gt;"",CP14=""),AND(CV14&gt;=DA$47,CV14&lt;&gt;"",CP14=""),AND(CZ14&gt;=DA$47,CZ14&lt;&gt;"",CP14=""),AND(DZ14&gt;=EK$47,DZ14&lt;&gt;""),AND(EC14&gt;=EK$47,EC14&lt;&gt;""),AND(EG14&gt;=EK$47,EG14&lt;&gt;""),AND(EJ14&gt;=EK$47,EJ14&lt;&gt;""),AND(FH14&gt;=FS$47,FH14&lt;&gt;""),AND(FK14&gt;=FS$47,FK14&lt;&gt;""),AND(FO14&gt;=FS$47,FO14&lt;&gt;""),AND(FR14&gt;=FS$47,FR14&lt;&gt;""),AND(GP14&gt;=HA$47,GP14&lt;&gt;""),AND(GS14&gt;=HA$47,GS14&lt;&gt;""),AND(GW14&gt;=HA$47,GW14&lt;&gt;""),AND(GZ14&gt;=HA$47,GZ14&lt;&gt;""),AND(HX14&gt;=II$47,HX14&lt;&gt;""),AND(IA14&gt;=II$47,IA14&lt;&gt;""),AND(IE14&gt;=II$47,IE14&lt;&gt;""),AND(IH14&gt;=II$47,IH14&lt;&gt;""),AND(JF14&gt;=JQ$47,JF14&lt;&gt;""),AND(JI14&gt;=JQ$47,JI14&lt;&gt;""),AND(JM14&gt;=JQ$47,JM14&lt;&gt;""),AND(JP14&gt;=JQ$47,JP14&lt;&gt;""),AND(KN14&gt;=KY$47,KN14&lt;&gt;""),AND(KQ14&gt;=KY$47,KQ14&lt;&gt;""),AND(KU14&gt;=KY$47,KU14&lt;&gt;""),AND(KX14&gt;=KY$47,KX14&lt;&gt;""),AND(LV14&gt;=MG$47,LV14&lt;&gt;""),AND(LY14&gt;=MG$47,LY14&lt;&gt;""),AND(MC14&gt;=MG$47,MC14&lt;&gt;""),AND(MF14&gt;=MG$47,MF14&lt;&gt;""),AND(ND14&gt;=NO$47,ND14&lt;&gt;""),AND(NG14&gt;=NO$47,NG14&lt;&gt;""),AND(NK14&gt;=NO$47,NK14&lt;&gt;""),AND(NN14&gt;=NO$47,NN14&lt;&gt;""),AND(OL14&gt;=OW$47,OL14&lt;&gt;""),AND(OO14&gt;=OW$47,OO14&lt;&gt;""),AND(OS14&gt;=OW$47,OS14&lt;&gt;""),AND(OV14&gt;=OW$47,OV14&lt;&gt;""),AND(PT14&gt;=QE$47,PT14&lt;&gt;""),AND(PW14&gt;=QE$47,PW14&lt;&gt;""),AND(QA14&gt;=QE$47,QA14&lt;&gt;""),AND(QD14&gt;=QE$47,QD14&lt;&gt;""),AND(RB14&gt;=RM$47,RB14&lt;&gt;""),AND(RE14&gt;=RM$47,RE14&lt;&gt;""),AND(RI14&gt;=RM$47,RI14&lt;&gt;""),AND(RL14&gt;=RM$47,RL14&lt;&gt;""),AND(SJ14&gt;=SU$47,SJ14&lt;&gt;""),AND(SM14&gt;=SU$47,SM14&lt;&gt;""),AND(SQ14&gt;=SU$47,SQ14&lt;&gt;""),AND(ST14&gt;=SU$47,ST14&lt;&gt;"")),"P","")</f>
        <v/>
      </c>
      <c r="J14" s="36" t="str">
        <f>IF(AND(I14="P",H14=""),"No DD",IF(OR(AND(AO14&gt;=AY$46,AO14&lt;&gt;"",AQ14&gt;=AY$50,AQ14&lt;&gt;"",AN14=""),AND(AR14&gt;=AY$46,AR14&lt;&gt;"",AT14&gt;=AY$50,AT14&lt;&gt;"",AN14=""),AND(AV14&gt;=AY$46,AV14&lt;&gt;"",AX14&gt;=AY$50,AX14&lt;&gt;"",AN14=""),AND(BP14&gt;=BZ$46,BP14&lt;&gt;"",BR14&gt;=BZ$50,BR14&lt;&gt;"",BO14=""),AND(BS14&gt;=BZ$46,BS14&lt;&gt;"",BU14&gt;=BZ$50,BU14&lt;&gt;"",BO14=""),AND(BW14&gt;=BZ$46,BW14&lt;&gt;"",BY14&gt;=BZ$50,BY14&lt;&gt;"",BO14=""),AND(CQ14&gt;=DA$46,CQ14&lt;&gt;"",CS14&gt;=DA$50,CS14&lt;&gt;"",CP14=""),AND(CT14&gt;=DA$46,CT14&lt;&gt;"",CV14&gt;=DA$50,CV14&lt;&gt;"",CP14=""),AND(CX14&gt;=DA$46,CX14&lt;&gt;"",CZ14&gt;=DA$50,CZ14&lt;&gt;"",CP14=""),AND(DX14&gt;=EK$46,DX14&lt;&gt;"",DZ14&gt;=EK$50,DZ14&lt;&gt;""),AND(EA14&gt;=EK$46,EA14&lt;&gt;"",EC14&gt;=EK$50,EC14&lt;&gt;""),AND(EE14&gt;=EK$46,EE14&lt;&gt;"",EG14&gt;=EK$50,EG14&lt;&gt;""),AND(EH14&gt;=EK$46,EH14&lt;&gt;"",EJ14&gt;=EK$50,EJ14&lt;&gt;""),AND(FF14&gt;=FS$46,FF14&lt;&gt;"",FH14&gt;=FS$50,FH14&lt;&gt;""),AND(FI14&gt;=FS$46,FI14&lt;&gt;"",FK14&gt;=FS$50,FK14&lt;&gt;""),AND(FM14&gt;=FS$46,FM14&lt;&gt;"",FO14&gt;=FS$50,FO14&lt;&gt;""),AND(FP14&gt;=FS$46,FP14&lt;&gt;"",FR14&gt;=FS$50,FR14&lt;&gt;""),AND(GN14&gt;=HA$46,GN14&lt;&gt;"",GP14&gt;=HA$50,GP14&lt;&gt;""),AND(GQ14&gt;=HA$46,GQ14&lt;&gt;"",GS14&gt;=HA$50,GS14&lt;&gt;""),AND(GU14&gt;=HA$46,GU14&lt;&gt;"",GW14&gt;=HA$50,GW14&lt;&gt;""),AND(GX14&gt;=HA$46,GX14&lt;&gt;"",GZ14&gt;=HA$50,GZ14&lt;&gt;""),AND(HV14&gt;=II$46,HV14&lt;&gt;"",HX14&gt;=II$50,HX14&lt;&gt;""),AND(HY14&gt;=II$46,HY14&lt;&gt;"",IA14&gt;=II$50,IA14&lt;&gt;""),AND(IC14&gt;=II$46,IC14&lt;&gt;"",IE14&gt;=II$50,IE14&lt;&gt;""),AND(IF14&gt;=II$46,IF14&lt;&gt;"",IH14&gt;=II$50,IH14&lt;&gt;""),AND(JD14&gt;=JQ$46,JD14&lt;&gt;"",JF14&gt;=JQ$50,JF14&lt;&gt;""),AND(JG14&gt;=JQ$46,JG14&lt;&gt;"",JI14&gt;=JQ$50,JI14&lt;&gt;""),AND(JK14&gt;=JQ$46,JK14&lt;&gt;"",JM14&gt;=JQ$50,JM14&lt;&gt;""),AND(JN14&gt;=JQ$46,JN14&lt;&gt;"",JP14&gt;=JQ$50,JP14&lt;&gt;""),AND(KL14&gt;=KY$46,KL14&lt;&gt;"",KN14&gt;=KY$50,KN14&lt;&gt;""),AND(KO14&gt;=KY$46,KO14&lt;&gt;"",KQ14&gt;=KY$50,KQ14&lt;&gt;""),AND(KS14&gt;=KY$46,KS14&lt;&gt;"",KU14&gt;=KY$50,KU14&lt;&gt;""),AND(KV14&gt;=KY$46,KV14&lt;&gt;"",KX14&gt;=KY$50,KX14&lt;&gt;""),AND(LT14&gt;=MG$46,LT14&lt;&gt;"",LV14&gt;=MG$50,LV14&lt;&gt;""),AND(LW14&gt;=MG$46,LW14&lt;&gt;"",LY14&gt;=MG$50,LY14&lt;&gt;""),AND(MA14&gt;=MG$46,MA14&lt;&gt;"",MC14&gt;=MG$50,MC14&lt;&gt;""),AND(MD14&gt;=MG$46,MD14&lt;&gt;"",MF14&gt;=MG$50,MF14&lt;&gt;""),AND(NB14&gt;=NO$46,NB14&lt;&gt;"",ND14&gt;=NO$50,ND14&lt;&gt;""),AND(NE14&gt;=NO$46,NE14&lt;&gt;"",NG14&gt;=NO$50,NG14&lt;&gt;""),AND(NI14&gt;=NO$46,NI14&lt;&gt;"",NK14&gt;=NO$50,NK14&lt;&gt;""),AND(NL14&gt;=NO$46,NL14&lt;&gt;"",NN14&gt;=NO$50,NN14&lt;&gt;""),AND(OJ14&gt;=OW$46,OJ14&lt;&gt;"",OL14&gt;=OW$50,OL14&lt;&gt;""),AND(OM14&gt;=OW$46,OM14&lt;&gt;"",OO14&gt;=OW$50,OO14&lt;&gt;""),AND(OQ14&gt;=OW$46,OQ14&lt;&gt;"",OS14&gt;=OW$50,OS14&lt;&gt;""),AND(OT14&gt;=OW$46,OT14&lt;&gt;"",OV14&gt;=OW$50,OV14&lt;&gt;""),AND(PR14&gt;=QE$46,PR14&lt;&gt;"",PT14&gt;=QE$50,PT14&lt;&gt;""),AND(PU14&gt;=QE$46,PU14&lt;&gt;"",PW14&gt;=QE$50,PW14&lt;&gt;""),AND(PY14&gt;=QE$46,PY14&lt;&gt;"",QA14&gt;=QE$50,QA14&lt;&gt;""),AND(QB14&gt;=QE$46,QB14&lt;&gt;"",QD14&gt;=QE$50,QD14&lt;&gt;""),AND(QZ14&gt;=RM$46,QZ14&lt;&gt;"",RB14&gt;=RM$50,RB14&lt;&gt;""),AND(RC14&gt;=RM$46,RC14&lt;&gt;"",RE14&gt;=RM$50,RE14&lt;&gt;""),AND(RG14&gt;=RM$46,RG14&lt;&gt;"",RI14&gt;=RM$50,RI14&lt;&gt;""),AND(RJ14&gt;=RM$46,RJ14&lt;&gt;"",RL14&gt;=RM$50,RL14&lt;&gt;""),AND(SH14&gt;=SU$46,SH14&lt;&gt;"",SJ14&gt;=SU$50,SJ14&lt;&gt;""),AND(SK14&gt;=SU$46,SK14&lt;&gt;"",SM14&gt;=SU$50,SM14&lt;&gt;""),AND(SO14&gt;=SU$46,SO14&lt;&gt;"",SQ14&gt;=SU$50,SQ14&lt;&gt;""),AND(SR14&gt;=SU$46,SR14&lt;&gt;"",ST14&gt;=SU$50,ST14&lt;&gt;"")),"Merit",IF(OR(AND(AO14&gt;=AY$45,AO14&lt;&gt;"",AQ14&gt;=AY$49,AQ14&lt;&gt;"",AN14=""),AND(AR14&gt;=AY$45,AR14&lt;&gt;"",AT14&gt;=AY$49,AT14&lt;&gt;"",AN14=""),AND(AV14&gt;=AY$45,AV14&lt;&gt;"",AX14&gt;=AY$49,AX14&lt;&gt;"",AN14=""),AND(BP14&gt;=BZ$45,BP14&lt;&gt;"",BR14&gt;=BZ$49,BR14&lt;&gt;"",BO14=""),AND(BS14&gt;=BZ$45,BS14&lt;&gt;"",BU14&gt;=BZ$49,BU14&lt;&gt;"",BO14=""),AND(BW14&gt;=BZ$45,BW14&lt;&gt;"",BY14&gt;=BZ$49,BY14&lt;&gt;"",BO14=""),AND(CQ14&gt;=DA$45,CQ14&lt;&gt;"",CS14&gt;=DA$49,CS14&lt;&gt;"",CP14=""),AND(CT14&gt;=DA$45,CT14&lt;&gt;"",CV14&gt;=DA$49,CV14&lt;&gt;"",CP14=""),AND(CX14&gt;=DA$45,CX14&lt;&gt;"",CZ14&gt;=DA$49,CZ14&lt;&gt;"",CP14=""),AND(DX14&gt;=EK$45,DX14&lt;&gt;"",DZ14&gt;=EK$49,DZ14&lt;&gt;""),AND(EA14&gt;=EK$45,EA14&lt;&gt;"",EC14&gt;=EK$49,EC14&lt;&gt;""),AND(EE14&gt;=EK$45,EE14&lt;&gt;"",EG14&gt;=EK$49,EG14&lt;&gt;""),AND(EH14&gt;=EK$45,EH14&lt;&gt;"",EJ14&gt;=EK$49,EJ14&lt;&gt;""),AND(FF14&gt;=FS$45,FF14&lt;&gt;"",FH14&gt;=FS$49,FH14&lt;&gt;""),AND(FI14&gt;=FS$45,FI14&lt;&gt;"",FK14&gt;=FS$49,FK14&lt;&gt;""),AND(FM14&gt;=FS$45,FM14&lt;&gt;"",FO14&gt;=FS$49,FO14&lt;&gt;""),AND(FP14&gt;=FS$45,FP14&lt;&gt;"",FR14&gt;=FS$49,FR14&lt;&gt;""),AND(GN14&gt;=HA$45,GN14&lt;&gt;"",GP14&gt;=HA$49,GP14&lt;&gt;""),AND(GQ14&gt;=HA$45,GQ14&lt;&gt;"",GS14&gt;=HA$49,GS14&lt;&gt;""),AND(GU14&gt;=HA$45,GU14&lt;&gt;"",GW14&gt;=HA$49,GW14&lt;&gt;""),AND(GX14&gt;=HA$45,GX14&lt;&gt;"",GZ14&gt;=HA$49,GZ14&lt;&gt;""),AND(HV14&gt;=II$45,HV14&lt;&gt;"",HX14&gt;=II$49,HX14&lt;&gt;""),AND(HY14&gt;=II$45,HY14&lt;&gt;"",IA14&gt;=II$49,IA14&lt;&gt;""),AND(IC14&gt;=II$45,IC14&lt;&gt;"",IE14&gt;=II$49,IE14&lt;&gt;""),AND(IF14&gt;=II$45,IF14&lt;&gt;"",IH14&gt;=II$49,IH14&lt;&gt;""),AND(JD14&gt;=JQ$45,JD14&lt;&gt;"",JF14&gt;=JQ$49,JF14&lt;&gt;""),AND(JG14&gt;=JQ$45,JG14&lt;&gt;"",JI14&gt;=JQ$49,JI14&lt;&gt;""),AND(JK14&gt;=JQ$45,JK14&lt;&gt;"",JM14&gt;=JQ$49,JM14&lt;&gt;""),AND(JN14&gt;=JQ$45,JN14&lt;&gt;"",JP14&gt;=JQ$49,JP14&lt;&gt;""),AND(KL14&gt;=KY$45,KL14&lt;&gt;"",KN14&gt;=KY$49,KN14&lt;&gt;""),AND(KO14&gt;=KY$45,KO14&lt;&gt;"",KQ14&gt;=KY$49,KQ14&lt;&gt;""),AND(KS14&gt;=KY$45,KS14&lt;&gt;"",KU14&gt;=KY$49,KU14&lt;&gt;""),AND(KV14&gt;=KY$45,KV14&lt;&gt;"",KX14&gt;=KY$49,KX14&lt;&gt;""),AND(LT14&gt;=MG$45,LT14&lt;&gt;"",LV14&gt;=MG$49,LV14&lt;&gt;""),AND(LW14&gt;=MG$45,LW14&lt;&gt;"",LY14&gt;=MG$49,LY14&lt;&gt;""),AND(MA14&gt;=MG$45,MA14&lt;&gt;"",MC14&gt;=MG$49,MC14&lt;&gt;""),AND(MD14&gt;=MG$45,MD14&lt;&gt;"",MF14&gt;=MG$49,MF14&lt;&gt;""),AND(NB14&gt;=NO$45,NB14&lt;&gt;"",ND14&gt;=NO$49,ND14&lt;&gt;""),AND(NE14&gt;=NO$45,NE14&lt;&gt;"",NG14&gt;=NO$49,NG14&lt;&gt;""),AND(NI14&gt;=NO$45,NI14&lt;&gt;"",NK14&gt;=NO$49,NK14&lt;&gt;""),AND(NL14&gt;=NO$45,NL14&lt;&gt;"",NN14&gt;=NO$49,NN14&lt;&gt;""),AND(OJ14&gt;=OW$45,OJ14&lt;&gt;"",OL14&gt;=OW$49,OL14&lt;&gt;""),AND(OM14&gt;=OW$45,OM14&lt;&gt;"",OO14&gt;=OW$49,OO14&lt;&gt;""),AND(OQ14&gt;=OW$45,OQ14&lt;&gt;"",OS14&gt;=OW$49,OS14&lt;&gt;""),AND(OT14&gt;=OW$45,OT14&lt;&gt;"",OV14&gt;=OW$49,OV14&lt;&gt;""),AND(PR14&gt;=QE$45,PR14&lt;&gt;"",PT14&gt;=QE$49,PT14&lt;&gt;""),AND(PU14&gt;=QE$45,PU14&lt;&gt;"",PW14&gt;=QE$49,PW14&lt;&gt;""),AND(PY14&gt;=QE$45,PY14&lt;&gt;"",QA14&gt;=QE$49,QA14&lt;&gt;""),AND(QB14&gt;=QE$45,QB14&lt;&gt;"",QD14&gt;=QE$49,QD14&lt;&gt;""),AND(QZ14&gt;=RM$45,QZ14&lt;&gt;"",RB14&gt;=RM$49,RB14&lt;&gt;""),AND(RC14&gt;=RM$45,RC14&lt;&gt;"",RE14&gt;=RM$49,RE14&lt;&gt;""),AND(RG14&gt;=RM$45,RG14&lt;&gt;"",RI14&gt;=RM$49,RI14&lt;&gt;""),AND(RJ14&gt;=RM$45,RJ14&lt;&gt;"",RL14&gt;=RM$49,RL14&lt;&gt;""),AND(SH14&gt;=SU$45,SH14&lt;&gt;"",SJ14&gt;=SU$49,SJ14&lt;&gt;""),AND(SK14&gt;=SU$45,SK14&lt;&gt;"",SM14&gt;=SU$49,SM14&lt;&gt;""),AND(SO14&gt;=SU$45,SO14&lt;&gt;"",SQ14&gt;=SU$49,SQ14&lt;&gt;""),AND(SR14&gt;=SU$45,SR14&lt;&gt;"",ST14&gt;=SU$49,ST14&lt;&gt;"")),"Excellence",IF(K14="P","Worlds Team",IF(H14="P","National Team","")))))</f>
        <v/>
      </c>
      <c r="K14" s="3" t="str">
        <f>IF(OR(AND(AO14&gt;=AY$44,AO14&lt;&gt;"",AQ14&gt;=AY$48,AQ14&lt;&gt;"",AN14=""),AND(AR14&gt;=AY$44,AR14&lt;&gt;"",AT14&gt;=AY$48,AT14&lt;&gt;"",AN14=""),AND(AV14&gt;=AY$44,AV14&lt;&gt;"",AX14&gt;=AY$48,AX14&lt;&gt;"",AN14=""),AND(BP14&gt;=BZ$44,BP14&lt;&gt;"",BR14&gt;=BZ$48,BR14&lt;&gt;"",BO14=""),AND(BS14&gt;=BZ$44,BS14&lt;&gt;"",BU14&gt;=BZ$48,BU14&lt;&gt;"",BO14=""),AND(BW14&gt;=BZ$44,BW14&lt;&gt;"",BY14&gt;=BZ$48,BY14&lt;&gt;"",BO14=""),AND(CQ14&gt;=DA$44,CQ14&lt;&gt;"",CS14&gt;=DA$48,CS14&lt;&gt;"",CP14=""),AND(CT14&gt;=DA$44,CT14&lt;&gt;"",CV14&gt;=DA$48,CV14&lt;&gt;"",CP14=""),AND(CX14&gt;=DA$44,CX14&lt;&gt;"",CZ14&gt;=DA$48,CZ14&lt;&gt;"",CP14=""),AND(DX14&gt;=EK$44,DX14&lt;&gt;"",DZ14&gt;=EK$48,DZ14&lt;&gt;""),AND(EA14&gt;=EK$44,EA14&lt;&gt;"",EC14&gt;=EK$48,EC14&lt;&gt;""),AND(EE14&gt;=EK$44,EE14&lt;&gt;"",EG14&gt;=EK$48,EG14&lt;&gt;""),AND(EH14&gt;=EK$44,EH14&lt;&gt;"",EJ14&gt;=EK$48,EJ14&lt;&gt;""),AND(FF14&gt;=FS$44,FF14&lt;&gt;"",FH14&gt;=FS$48,FH14&lt;&gt;""),AND(FI14&gt;=FS$44,FI14&lt;&gt;"",FK14&gt;=FS$48,FK14&lt;&gt;""),AND(FM14&gt;=FS$44,FM14&lt;&gt;"",FO14&gt;=FS$48,FO14&lt;&gt;""),AND(FP14&gt;=FS$44,FP14&lt;&gt;"",FR14&gt;=FS$48,FR14&lt;&gt;""),AND(GN14&gt;=HA$44,GN14&lt;&gt;"",GP14&gt;=HA$48,GP14&lt;&gt;""),AND(GQ14&gt;=HA$44,GQ14&lt;&gt;"",GS14&gt;=HA$48,GS14&lt;&gt;""),AND(GU14&gt;=HA$44,GU14&lt;&gt;"",GW14&gt;=HA$48,GW14&lt;&gt;""),AND(GX14&gt;=HA$44,GX14&lt;&gt;"",GZ14&gt;=HA$48,GZ14&lt;&gt;""),AND(HV14&gt;=II$44,HV14&lt;&gt;"",HX14&gt;=II$48,HX14&lt;&gt;""),AND(HY14&gt;=II$44,HY14&lt;&gt;"",IA14&gt;=II$48,IA14&lt;&gt;""),AND(IC14&gt;=II$44,IC14&lt;&gt;"",IE14&gt;=II$48,IE14&lt;&gt;""),AND(IF14&gt;=II$44,IF14&lt;&gt;"",IH14&gt;=II$48,IH14&lt;&gt;""),AND(JD14&gt;=JQ$44,JD14&lt;&gt;"",JF14&gt;=JQ$48,JF14&lt;&gt;""),AND(JG14&gt;=JQ$44,JG14&lt;&gt;"",JI14&gt;=JQ$48,JI14&lt;&gt;""),AND(JK14&gt;=JQ$44,JK14&lt;&gt;"",JM14&gt;=JQ$48,JM14&lt;&gt;""),AND(JN14&gt;=JQ$44,JN14&lt;&gt;"",JP14&gt;=JQ$48,JP14&lt;&gt;""),AND(KL14&gt;=KY$44,KL14&lt;&gt;"",KN14&gt;=KY$48,KN14&lt;&gt;""),AND(KO14&gt;=KY$44,KO14&lt;&gt;"",KQ14&gt;=KY$48,KQ14&lt;&gt;""),AND(KS14&gt;=KY$44,KS14&lt;&gt;"",KU14&gt;=KY$48,KU14&lt;&gt;""),AND(KV14&gt;=KY$44,KV14&lt;&gt;"",KX14&gt;=KY$48,KX14&lt;&gt;""),AND(LT14&gt;=MG$44,LT14&lt;&gt;"",LV14&gt;=MG$48,LV14&lt;&gt;""),AND(LW14&gt;=MG$44,LW14&lt;&gt;"",LY14&gt;=MG$48,LY14&lt;&gt;""),AND(MA14&gt;=MG$44,MA14&lt;&gt;"",MC14&gt;=MG$48,MC14&lt;&gt;""),AND(MD14&gt;=MG$44,MD14&lt;&gt;"",MF14&gt;=MG$48,MF14&lt;&gt;""),AND(NB14&gt;=NO$44,NB14&lt;&gt;"",ND14&gt;=NO$48,ND14&lt;&gt;""),AND(NE14&gt;=NO$44,NE14&lt;&gt;"",NG14&gt;=NO$48,NG14&lt;&gt;""),AND(NI14&gt;=NO$44,NI14&lt;&gt;"",NK14&gt;=NO$48,NK14&lt;&gt;""),AND(NL14&gt;=NO$44,NL14&lt;&gt;"",NN14&gt;=NO$48,NN14&lt;&gt;""),AND(OJ14&gt;=OW$44,OJ14&lt;&gt;"",OL14&gt;=OW$48,OL14&lt;&gt;""),AND(OM14&gt;=OW$44,OM14&lt;&gt;"",OO14&gt;=OW$48,OO14&lt;&gt;""),AND(OQ14&gt;=OW$44,OQ14&lt;&gt;"",OS14&gt;=OW$48,OS14&lt;&gt;""),AND(OT14&gt;=OW$44,OT14&lt;&gt;"",OV14&gt;=OW$48,OV14&lt;&gt;""),AND(PR14&gt;=QE$44,PR14&lt;&gt;"",PT14&gt;=QE$48,PT14&lt;&gt;""),AND(PU14&gt;=QE$44,PU14&lt;&gt;"",PW14&gt;=QE$48,PW14&lt;&gt;""),AND(PY14&gt;=QE$44,PY14&lt;&gt;"",QA14&gt;=QE$48,QA14&lt;&gt;""),AND(QB14&gt;=QE$44,QB14&lt;&gt;"",QD14&gt;=QE$48,QD14&lt;&gt;""),AND(QZ14&gt;=RM$44,QZ14&lt;&gt;"",RB14&gt;=RM$48,RB14&lt;&gt;""),AND(RC14&gt;=RM$44,RC14&lt;&gt;"",RE14&gt;=RM$48,RE14&lt;&gt;""),AND(RG14&gt;=RM$44,RG14&lt;&gt;"",RI14&gt;=RM$48,RI14&lt;&gt;""),AND(RJ14&gt;=RM$44,RJ14&lt;&gt;"",RL14&gt;=RM$48,RL14&lt;&gt;""),AND(SH14&gt;=SU$44,SH14&lt;&gt;"",SJ14&gt;=SU$48,SJ14&lt;&gt;""),AND(SK14&gt;=SU$44,SK14&lt;&gt;"",SM14&gt;=SU$48,SM14&lt;&gt;""),AND(SO14&gt;=SU$44,SO14&lt;&gt;"",SQ14&gt;=SU$48,SQ14&lt;&gt;""),AND(SR14&gt;=SU$44,SR14&lt;&gt;"",ST14&gt;=SU$48,ST14&lt;&gt;"")),"P","")</f>
        <v/>
      </c>
      <c r="L14" s="8">
        <f>IF(COUNT(AQ14,AT14,BR14,BU14,CS14,CV14)&gt;0,LARGE((AQ14,AT14,BR14,BU14,CS14,CV14),1),0)</f>
        <v>51.349999999999994</v>
      </c>
      <c r="M14" s="8" t="str">
        <f>IF(L14="","",IF(OR(L14=CS14,L14=CV14),$CA$1,IF(OR(L14=BR14,L14=BU14),$AZ$1,IF(OR(L14=AQ14,L14=AT14),$Y$1,""))))</f>
        <v>2024 Nationals</v>
      </c>
      <c r="N14" s="8">
        <f>IF(COUNT(AQ14,AT14,BR14,BU14,CS14,CV14)&gt;1,LARGE((AQ14,AT14,BR14,BU14,CS14,CV14),2),0)</f>
        <v>50.040000000000006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49.08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13.6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Nationals</v>
      </c>
      <c r="T14" s="8">
        <f>IF(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&gt;0,MAX(IF(AO14&gt;=$AY$43,AP14,0),IF(AR14&gt;=$AY$43,AS14,0),IF(AV14&gt;=$AY$43,AW14,0),IF(BP14&gt;=$BZ$43,BQ14,0),IF(BS14&gt;=$BZ$43,BT14,0),IF(BW14&gt;=$BZ$43,BX14,0),IF(CQ14&gt;=$DA$43,CR14,0),IF(CT14&gt;=$DA$43,CU14,0),IF(CX14&gt;=$DA$43,CY14,0),IF(DX14&gt;=$EK$43,DY14,0),IF(EA14&gt;=$EK$43,EB14,0),IF(EE14&gt;=$EK$43,EF14,0),IF(EH14&gt;=$EK$43,EI14,0),IF(FF14&gt;=$FS$43,FG14,0),IF(FI14&gt;=$FS$43,FJ14,0),IF(FM14&gt;=$FS$43,FN14,0),IF(FP14&gt;=$FS$43,FQ14,0),IF(GN14&gt;=$HA$43,GO14,0),IF(GQ14&gt;=$HA$43,GR14,0),IF(GU14&gt;=$HA$43,GV14,0),IF(GX14&gt;=$HA$43,GY14,0),IF(HV14&gt;=$II$43,HW14,0),IF(HY14&gt;=$II$43,HZ14,0),IF(IC14&gt;=$II$43,ID14,0),IF(IF14&gt;=$II$43,IG14,0),IF(JD14&gt;=$JQ$43,JE14,0),IF(JG14&gt;=$JQ$43,JH14,0),IF(JK14&gt;=$JQ$43,JL14,0),IF(JN14&gt;=$JQ$43,JO14,0),IF(KL14&gt;=$KY$43,KM14,0),IF(KO14&gt;=$KY$43,KP14,0),IF(KS14&gt;=$KY$43,KT14,0),IF(KV14&gt;=$KY$43,KW14,0),IF(LT14&gt;=$MG$43,LU14,0),IF(LW14&gt;=$MG$43,LX14,0),IF(MA14&gt;=$MG$43,MB14,0),IF(MD14&gt;=$MG$43,ME14,0),IF(NB14&gt;=$NO$43,NC14,0),IF(NE14&gt;=$NO$43,NF14,0),IF(NI14&gt;=$NO$43,NJ14,0),IF(NL14&gt;=$NO$43,NM14,0),IF(OJ14&gt;=$OW$43,OK14,0),IF(OM14&gt;=$OW$43,ON14,0),IF(OQ14&gt;=$OW$43,OR14,0),IF(OT14&gt;=$OW$43,OU14,0),IF(PR14&gt;=$QE$43,PS14,0),IF(PU14&gt;=$QE$43,PV14,0),IF(PY14&gt;=$QE$43,PZ14,0),IF(QB14&gt;=$QE$43,QC14,0),IF(QZ14&gt;=$RM$43,RA14,0),IF(RC14&gt;=$RM$43,RD14,0),IF(RG14&gt;=$RM$43,RH14,0),IF(RJ14&gt;=$RM$43,RK14,0),IF(SH14&gt;=$SU$43,SI14,0),IF(SK14&gt;=$SU$43,SL14,0),IF(SO14&gt;=$SU$43,SP14,0),IF(SR14&gt;=$SU$43,SS14,0)),0)</f>
        <v>14.05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>2024 Nationals</v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13.1</v>
      </c>
      <c r="BA14" s="26">
        <v>8.6999999999999993</v>
      </c>
      <c r="BB14" s="26">
        <v>10.6</v>
      </c>
      <c r="BC14" s="26">
        <v>13.53</v>
      </c>
      <c r="BD14" s="26">
        <v>0</v>
      </c>
      <c r="BE14" s="26">
        <v>13.7</v>
      </c>
      <c r="BF14" s="26">
        <v>9.3000000000000007</v>
      </c>
      <c r="BG14" s="26">
        <v>12.4</v>
      </c>
      <c r="BH14" s="26">
        <v>13.68</v>
      </c>
      <c r="BI14" s="26">
        <v>0</v>
      </c>
      <c r="BJ14" s="26">
        <v>12.1</v>
      </c>
      <c r="BK14" s="26">
        <v>8.9</v>
      </c>
      <c r="BL14" s="26">
        <v>11.5</v>
      </c>
      <c r="BM14" s="26">
        <v>13.25</v>
      </c>
      <c r="BN14" s="26">
        <v>0</v>
      </c>
      <c r="BO14" s="28"/>
      <c r="BP14" s="39">
        <f>IF(BB14&gt;0,BB14,"")</f>
        <v>10.6</v>
      </c>
      <c r="BQ14" s="39">
        <f>IF(BC14&gt;0,BC14,"")</f>
        <v>13.53</v>
      </c>
      <c r="BR14" s="11">
        <f>IF(SUM(AZ14:BC14)-BD14&gt;0,SUM(AZ14:BC14)-BD14,"")</f>
        <v>45.93</v>
      </c>
      <c r="BS14" s="11">
        <f>IF(BG14&gt;0,BG14,"")</f>
        <v>12.4</v>
      </c>
      <c r="BT14" s="11">
        <f>IF(BH14&gt;0,BH14,"")</f>
        <v>13.68</v>
      </c>
      <c r="BU14" s="11">
        <f>IF(SUM(BE14:BH14)-BI14&gt;0,SUM(BE14:BH14)-BI14,"")</f>
        <v>49.08</v>
      </c>
      <c r="BV14" s="11">
        <f>IF(BR14="","",MAX(BR14,BU14))</f>
        <v>49.08</v>
      </c>
      <c r="BW14" s="11">
        <f>IF(BL14&gt;0,BL14,"")</f>
        <v>11.5</v>
      </c>
      <c r="BX14" s="11">
        <f>IF(BM14&gt;0,BM14,"")</f>
        <v>13.25</v>
      </c>
      <c r="BY14" s="11">
        <f>IF(SUM(BJ14:BM14)-BN14&gt;0,SUM(BJ14:BM14)-BN14,"")</f>
        <v>45.75</v>
      </c>
      <c r="BZ14" s="11">
        <f>IF(SUM(BV14,BY14)&gt;0,SUM(BV14,BY14),"")</f>
        <v>94.83</v>
      </c>
      <c r="CA14" s="22">
        <v>13.8</v>
      </c>
      <c r="CB14" s="22">
        <v>9.3000000000000007</v>
      </c>
      <c r="CC14" s="22">
        <v>12.8</v>
      </c>
      <c r="CD14" s="22">
        <v>14.14</v>
      </c>
      <c r="CE14" s="22">
        <v>0</v>
      </c>
      <c r="CF14" s="22">
        <v>14.2</v>
      </c>
      <c r="CG14" s="22">
        <v>9.5</v>
      </c>
      <c r="CH14" s="22">
        <v>13.6</v>
      </c>
      <c r="CI14" s="22">
        <v>14.05</v>
      </c>
      <c r="CJ14" s="22">
        <v>0</v>
      </c>
      <c r="CK14" s="22">
        <v>4.4000000000000004</v>
      </c>
      <c r="CL14" s="22">
        <v>2.8</v>
      </c>
      <c r="CM14" s="22">
        <v>4.5</v>
      </c>
      <c r="CN14" s="22">
        <v>4.42</v>
      </c>
      <c r="CO14" s="22">
        <v>0</v>
      </c>
      <c r="CP14" s="27"/>
      <c r="CQ14" s="38">
        <f>IF(CC14&gt;0,CC14,"")</f>
        <v>12.8</v>
      </c>
      <c r="CR14" s="38">
        <f>IF(CD14&gt;0,CD14,"")</f>
        <v>14.14</v>
      </c>
      <c r="CS14" s="40">
        <f>IF(SUM(CA14:CD14)-CE14&gt;0,SUM(CA14:CD14)-CE14,"")</f>
        <v>50.040000000000006</v>
      </c>
      <c r="CT14" s="40">
        <f>IF(CH14&gt;0,CH14,"")</f>
        <v>13.6</v>
      </c>
      <c r="CU14" s="40">
        <f>IF(CI14&gt;0,CI14,"")</f>
        <v>14.05</v>
      </c>
      <c r="CV14" s="40">
        <f>IF(SUM(CF14:CI14)-CJ14&gt;0,SUM(CF14:CI14)-CJ14,"")</f>
        <v>51.349999999999994</v>
      </c>
      <c r="CW14" s="40">
        <f>IF(CS14="","",MAX(CS14,CV14))</f>
        <v>51.349999999999994</v>
      </c>
      <c r="CX14" s="40">
        <f>IF(CM14&gt;0,CM14,"")</f>
        <v>4.5</v>
      </c>
      <c r="CY14" s="40">
        <f>IF(CN14&gt;0,CN14,"")</f>
        <v>4.42</v>
      </c>
      <c r="CZ14" s="40">
        <f>IF(SUM(CK14:CN14)-CO14&gt;0,SUM(CK14:CN14)-CO14,"")</f>
        <v>16.119999999999997</v>
      </c>
      <c r="DA14" s="40">
        <f>IF(SUM(CW14,CZ14)&gt;0,SUM(CW14,CZ14),"")</f>
        <v>67.47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13.45</v>
      </c>
      <c r="SW14" s="22">
        <f>IF($CP14="P",CB14,(CB14+BA14)/2)</f>
        <v>9</v>
      </c>
      <c r="SX14" s="22">
        <f>IF($CP14="P",CC14,(CC14+BB14)/2)</f>
        <v>11.7</v>
      </c>
      <c r="SY14" s="22">
        <f>IF($CP14="P",CD14,(CD14+BC14)/2)</f>
        <v>13.835000000000001</v>
      </c>
      <c r="SZ14" s="22">
        <f>IF($CP14="P",CE14,(CE14+BD14)/2)</f>
        <v>0</v>
      </c>
      <c r="TA14" s="22">
        <f>IF($CP14="P",CF14,(CF14+BE14)/2)</f>
        <v>13.95</v>
      </c>
      <c r="TB14" s="22">
        <f>IF($CP14="P",CG14,(CG14+BF14)/2)</f>
        <v>9.4</v>
      </c>
      <c r="TC14" s="22">
        <f>IF($CP14="P",CH14,(CH14+BG14)/2)</f>
        <v>13</v>
      </c>
      <c r="TD14" s="22">
        <f>IF($CP14="P",CI14,(CI14+BH14)/2)</f>
        <v>13.865</v>
      </c>
      <c r="TE14" s="22">
        <f>IF($CP14="P",CJ14,(CJ14+BI14)/2)</f>
        <v>0</v>
      </c>
      <c r="TF14" s="22">
        <f>IF($CP14="P",CK14,(CK14+BJ14)/2)</f>
        <v>8.25</v>
      </c>
      <c r="TG14" s="22">
        <f>IF($CP14="P",CL14,(CL14+BK14)/2)</f>
        <v>5.85</v>
      </c>
      <c r="TH14" s="22">
        <f>IF($CP14="P",CM14,(CM14+BL14)/2)</f>
        <v>8</v>
      </c>
      <c r="TI14" s="22">
        <f>IF($CP14="P",CN14,(CN14+BM14)/2)</f>
        <v>8.8350000000000009</v>
      </c>
      <c r="TJ14" s="22">
        <f>IF($CP14="P",CO14,(CO14+BN14)/2)</f>
        <v>0</v>
      </c>
      <c r="TK14" s="27" t="s">
        <v>46</v>
      </c>
      <c r="TL14" s="40">
        <f>IF(SX14&gt;0,SX14,"")</f>
        <v>11.7</v>
      </c>
      <c r="TM14" s="40">
        <f>IF(SY14&gt;0,SY14,"")</f>
        <v>13.835000000000001</v>
      </c>
      <c r="TN14" s="40">
        <f>IF(SUM(SV14:SY14)-SZ14&gt;0,SUM(SV14:SY14)-SZ14,"")</f>
        <v>47.984999999999999</v>
      </c>
      <c r="TO14" s="40">
        <f>IF(TC14&gt;0,TC14,"")</f>
        <v>13</v>
      </c>
      <c r="TP14" s="40">
        <f>IF(TD14&gt;0,TD14,"")</f>
        <v>13.865</v>
      </c>
      <c r="TQ14" s="40">
        <f>IF(SUM(TA14:TD14)-TE14&gt;0,SUM(TA14:TD14)-TE14,"")</f>
        <v>50.215000000000003</v>
      </c>
      <c r="TR14" s="40">
        <f>IF(MAX(TN14,TQ14)&gt;0,MAX(TN14,TQ14),"")</f>
        <v>50.215000000000003</v>
      </c>
      <c r="TS14" s="40">
        <f>IF(TH14&gt;0,TH14,"")</f>
        <v>8</v>
      </c>
      <c r="TT14" s="40">
        <f>IF(TI14&gt;0,TI14,"")</f>
        <v>8.8350000000000009</v>
      </c>
      <c r="TU14" s="40">
        <f>IF(SUM(TF14:TI14)-TJ14&gt;0,SUM(TF14:TI14)-TJ14,"")</f>
        <v>30.935000000000002</v>
      </c>
      <c r="TV14" s="40">
        <f>IF(SUM(TR14,TU14)&gt;0,SUM(TR14,TU14),"")</f>
        <v>81.150000000000006</v>
      </c>
    </row>
    <row r="15" spans="1:542" x14ac:dyDescent="0.2">
      <c r="A15" s="4" t="str" cm="1">
        <f t="array" ref="A15">IF(AND(J15&lt;&gt;"",J15&lt;&gt;"No DD"),SUMPRODUCT((J$4:J$41&lt;&gt;"")*(J$4:J$41&lt;&gt;"No DD")*(F$4:F$41&gt;F15))+1,IF(J15="No DD",SUMPRODUCT((J$4:J$41="No DD")*(F$4:F$41&gt;F15))+1+SUMPRODUCT((J$4:J$41&lt;&gt;"")*(J$4:J$41&lt;&gt;"No DD")),""))</f>
        <v/>
      </c>
      <c r="B15" s="4" t="str" cm="1">
        <f t="array" ref="B15">IF(AND(J15&lt;&gt;"",J15&lt;&gt;"No DD",G15=""),SUMPRODUCT((J$4:J$41&lt;&gt;"")*(J$4:J$41&lt;&gt;"No DD")*(G$4:G$41="")*(F$4:F$41&gt;F15))+1,IF(J15="No DD",SUMPRODUCT((J$4:J$41="No DD")*(F$4:F$41&gt;F15)*(G$4:G$41=""))+1+SUMPRODUCT((J$4:J$41&lt;&gt;"")*(G$4:G$41="")*(J$4:J$41&lt;&gt;"No DD")),""))</f>
        <v/>
      </c>
      <c r="C15" s="5" t="s">
        <v>181</v>
      </c>
      <c r="D15" s="4" t="s">
        <v>4</v>
      </c>
      <c r="E15" s="4">
        <v>2007</v>
      </c>
      <c r="F15" s="9">
        <f>SUM(L15:V15)+SUM(L15:T15)*0.0000001+SUM(L15)*0.0000000000001</f>
        <v>167.57001675700496</v>
      </c>
      <c r="G15" s="66"/>
      <c r="H15" s="3" t="str">
        <f>IF(OR(AND(AO15&gt;=AY$43,AO15&lt;&gt;"",AQ15&gt;=AY$47,AQ15&lt;&gt;"",AN15=""),AND(AR15&gt;=AY$43,AR15&lt;&gt;"",AT15&gt;=AY$47,AT15&lt;&gt;"",AN15=""),AND(AV15&gt;=AY$43,AV15&lt;&gt;"",AX15&gt;=AY$47,AX15&lt;&gt;"",AN15=""),AND(BP15&gt;=BZ$43,BP15&lt;&gt;"",BR15&gt;=BZ$47,BR15&lt;&gt;"",BO15=""),AND(BS15&gt;=BZ$43,BS15&lt;&gt;"",BU15&gt;=BZ$47,BU15&lt;&gt;"",BO15=""),AND(BW15&gt;=BZ$43,BW15&lt;&gt;"",BY15&gt;=BZ$47,BY15&lt;&gt;"",BO15=""),AND(CQ15&gt;=DA$43,CQ15&lt;&gt;"",CS15&gt;=DA$47,CS15&lt;&gt;"",CP15=""),AND(CT15&gt;=DA$43,CT15&lt;&gt;"",CV15&gt;=DA$47,CV15&lt;&gt;"",CP15=""),AND(CX15&gt;=DA$43,CX15&lt;&gt;"",CZ15&gt;=DA$47,CZ15&lt;&gt;"",CP15=""),AND(DX15&gt;=EK$43,DX15&lt;&gt;"",DZ15&gt;=EK$47,DZ15&lt;&gt;""),AND(EA15&gt;=EK$43,EA15&lt;&gt;"",EC15&gt;=EK$47,EC15&lt;&gt;""),AND(EE15&gt;=EK$43,EE15&lt;&gt;"",EG15&gt;=EK$47,EG15&lt;&gt;""),AND(EH15&gt;=EK$43,EH15&lt;&gt;"",EJ15&gt;=EK$47,EJ15&lt;&gt;""),AND(FF15&gt;=FS$43,FF15&lt;&gt;"",FH15&gt;=FS$47,FH15&lt;&gt;""),AND(FI15&gt;=FS$43,FI15&lt;&gt;"",FK15&gt;=FS$47,FK15&lt;&gt;""),AND(FM15&gt;=FS$43,FM15&lt;&gt;"",FO15&gt;=FS$47,FO15&lt;&gt;""),AND(FP15&gt;=FS$43,FP15&lt;&gt;"",FR15&gt;=FS$47,FR15&lt;&gt;""),AND(GN15&gt;=HA$43,GN15&lt;&gt;"",GP15&gt;=HA$47,GP15&lt;&gt;""),AND(GQ15&gt;=HA$43,GQ15&lt;&gt;"",GS15&gt;=HA$47,GS15&lt;&gt;""),AND(GU15&gt;=HA$43,GU15&lt;&gt;"",GW15&gt;=HA$47,GW15&lt;&gt;""),AND(GX15&gt;=HA$43,GX15&lt;&gt;"",GZ15&gt;=HA$47,GZ15&lt;&gt;""),AND(HV15&gt;=II$43,HV15&lt;&gt;"",HX15&gt;=II$47,HX15&lt;&gt;""),AND(HY15&gt;=II$43,HY15&lt;&gt;"",IA15&gt;=II$47,IA15&lt;&gt;""),AND(IC15&gt;=II$43,IC15&lt;&gt;"",IE15&gt;=II$47,IE15&lt;&gt;""),AND(IF15&gt;=II$43,IF15&lt;&gt;"",IH15&gt;=II$47,IH15&lt;&gt;""),AND(JD15&gt;=JQ$43,JD15&lt;&gt;"",JF15&gt;=JQ$47,JF15&lt;&gt;""),AND(JG15&gt;=JQ$43,JG15&lt;&gt;"",JI15&gt;=JQ$47,JI15&lt;&gt;""),AND(JK15&gt;=JQ$43,JK15&lt;&gt;"",JM15&gt;=JQ$47,JM15&lt;&gt;""),AND(JN15&gt;=JQ$43,JN15&lt;&gt;"",JP15&gt;=JQ$47,JP15&lt;&gt;""),AND(KL15&gt;=KY$43,KL15&lt;&gt;"",KN15&gt;=KY$47,KN15&lt;&gt;""),AND(KO15&gt;=KY$43,KO15&lt;&gt;"",KQ15&gt;=KY$47,KQ15&lt;&gt;""),AND(KS15&gt;=KY$43,KS15&lt;&gt;"",KU15&gt;=KY$47,KU15&lt;&gt;""),AND(KV15&gt;=KY$43,KV15&lt;&gt;"",KX15&gt;=KY$47,KX15&lt;&gt;""),AND(LT15&gt;=MG$43,LT15&lt;&gt;"",LV15&gt;=MG$47,LV15&lt;&gt;""),AND(LW15&gt;=MG$43,LW15&lt;&gt;"",LY15&gt;=MG$47,LY15&lt;&gt;""),AND(MA15&gt;=MG$43,MA15&lt;&gt;"",MC15&gt;=MG$47,MC15&lt;&gt;""),AND(MD15&gt;=MG$43,MD15&lt;&gt;"",MF15&gt;=MG$47,MF15&lt;&gt;""),AND(NB15&gt;=NO$43,NB15&lt;&gt;"",ND15&gt;=NO$47,ND15&lt;&gt;""),AND(NE15&gt;=NO$43,NE15&lt;&gt;"",NG15&gt;=NO$47,NG15&lt;&gt;""),AND(NI15&gt;=NO$43,NI15&lt;&gt;"",NK15&gt;=NO$47,NK15&lt;&gt;""),AND(NL15&gt;=NO$43,NL15&lt;&gt;"",NN15&gt;=NO$47,NN15&lt;&gt;""),AND(OJ15&gt;=OW$43,OJ15&lt;&gt;"",OL15&gt;=OW$47,OL15&lt;&gt;""),AND(OM15&gt;=OW$43,OM15&lt;&gt;"",OO15&gt;=OW$47,OO15&lt;&gt;""),AND(OQ15&gt;=OW$43,OQ15&lt;&gt;"",OS15&gt;=OW$47,OS15&lt;&gt;""),AND(OT15&gt;=OW$43,OT15&lt;&gt;"",OV15&gt;=OW$47,OV15&lt;&gt;""),AND(PR15&gt;=QE$43,PR15&lt;&gt;"",PT15&gt;=QE$47,PT15&lt;&gt;""),AND(PU15&gt;=QE$43,PU15&lt;&gt;"",PW15&gt;=QE$47,PW15&lt;&gt;""),AND(PY15&gt;=QE$43,PY15&lt;&gt;"",QA15&gt;=QE$47,QA15&lt;&gt;""),AND(QB15&gt;=QE$43,QB15&lt;&gt;"",QD15&gt;=QE$47,QD15&lt;&gt;""),AND(QZ15&gt;=RM$43,QZ15&lt;&gt;"",RB15&gt;=RM$47,RB15&lt;&gt;""),AND(RC15&gt;=RM$43,RC15&lt;&gt;"",RE15&gt;=RM$47,RE15&lt;&gt;""),AND(RG15&gt;=RM$43,RG15&lt;&gt;"",RI15&gt;=RM$47,RI15&lt;&gt;""),AND(RJ15&gt;=RM$43,RJ15&lt;&gt;"",RL15&gt;=RM$47,RL15&lt;&gt;""),AND(SH15&gt;=SU$43,SH15&lt;&gt;"",SJ15&gt;=SU$47,SJ15&lt;&gt;""),AND(SK15&gt;=SU$43,SK15&lt;&gt;"",SM15&gt;=SU$47,SM15&lt;&gt;""),AND(SO15&gt;=SU$43,SO15&lt;&gt;"",SQ15&gt;=SU$47,SQ15&lt;&gt;""),AND(SR15&gt;=SU$43,SR15&lt;&gt;"",ST15&gt;=SU$47,ST15&lt;&gt;"")),"P","")</f>
        <v/>
      </c>
      <c r="I15" s="3" t="str">
        <f>IF(OR(AND(AQ15&gt;=AY$47,AQ15&lt;&gt;"",AN15=""),AND(AT15&gt;=AY$47,AT15&lt;&gt;"",AN15=""),AND(AX15&gt;=AY$47,AX15&lt;&gt;"",AN15=""),AND(BR15&gt;=BZ$47,BR15&lt;&gt;"",BO15=""),AND(BU15&gt;=BZ$47,BU15&lt;&gt;"",BO15=""),AND(BY15&gt;=BZ$47,BY15&lt;&gt;"",BO15=""),AND(CS15&gt;=DA$47,CS15&lt;&gt;"",CP15=""),AND(CV15&gt;=DA$47,CV15&lt;&gt;"",CP15=""),AND(CZ15&gt;=DA$47,CZ15&lt;&gt;"",CP15=""),AND(DZ15&gt;=EK$47,DZ15&lt;&gt;""),AND(EC15&gt;=EK$47,EC15&lt;&gt;""),AND(EG15&gt;=EK$47,EG15&lt;&gt;""),AND(EJ15&gt;=EK$47,EJ15&lt;&gt;""),AND(FH15&gt;=FS$47,FH15&lt;&gt;""),AND(FK15&gt;=FS$47,FK15&lt;&gt;""),AND(FO15&gt;=FS$47,FO15&lt;&gt;""),AND(FR15&gt;=FS$47,FR15&lt;&gt;""),AND(GP15&gt;=HA$47,GP15&lt;&gt;""),AND(GS15&gt;=HA$47,GS15&lt;&gt;""),AND(GW15&gt;=HA$47,GW15&lt;&gt;""),AND(GZ15&gt;=HA$47,GZ15&lt;&gt;""),AND(HX15&gt;=II$47,HX15&lt;&gt;""),AND(IA15&gt;=II$47,IA15&lt;&gt;""),AND(IE15&gt;=II$47,IE15&lt;&gt;""),AND(IH15&gt;=II$47,IH15&lt;&gt;""),AND(JF15&gt;=JQ$47,JF15&lt;&gt;""),AND(JI15&gt;=JQ$47,JI15&lt;&gt;""),AND(JM15&gt;=JQ$47,JM15&lt;&gt;""),AND(JP15&gt;=JQ$47,JP15&lt;&gt;""),AND(KN15&gt;=KY$47,KN15&lt;&gt;""),AND(KQ15&gt;=KY$47,KQ15&lt;&gt;""),AND(KU15&gt;=KY$47,KU15&lt;&gt;""),AND(KX15&gt;=KY$47,KX15&lt;&gt;""),AND(LV15&gt;=MG$47,LV15&lt;&gt;""),AND(LY15&gt;=MG$47,LY15&lt;&gt;""),AND(MC15&gt;=MG$47,MC15&lt;&gt;""),AND(MF15&gt;=MG$47,MF15&lt;&gt;""),AND(ND15&gt;=NO$47,ND15&lt;&gt;""),AND(NG15&gt;=NO$47,NG15&lt;&gt;""),AND(NK15&gt;=NO$47,NK15&lt;&gt;""),AND(NN15&gt;=NO$47,NN15&lt;&gt;""),AND(OL15&gt;=OW$47,OL15&lt;&gt;""),AND(OO15&gt;=OW$47,OO15&lt;&gt;""),AND(OS15&gt;=OW$47,OS15&lt;&gt;""),AND(OV15&gt;=OW$47,OV15&lt;&gt;""),AND(PT15&gt;=QE$47,PT15&lt;&gt;""),AND(PW15&gt;=QE$47,PW15&lt;&gt;""),AND(QA15&gt;=QE$47,QA15&lt;&gt;""),AND(QD15&gt;=QE$47,QD15&lt;&gt;""),AND(RB15&gt;=RM$47,RB15&lt;&gt;""),AND(RE15&gt;=RM$47,RE15&lt;&gt;""),AND(RI15&gt;=RM$47,RI15&lt;&gt;""),AND(RL15&gt;=RM$47,RL15&lt;&gt;""),AND(SJ15&gt;=SU$47,SJ15&lt;&gt;""),AND(SM15&gt;=SU$47,SM15&lt;&gt;""),AND(SQ15&gt;=SU$47,SQ15&lt;&gt;""),AND(ST15&gt;=SU$47,ST15&lt;&gt;"")),"P","")</f>
        <v/>
      </c>
      <c r="J15" s="36" t="str">
        <f>IF(AND(I15="P",H15=""),"No DD",IF(OR(AND(AO15&gt;=AY$46,AO15&lt;&gt;"",AQ15&gt;=AY$50,AQ15&lt;&gt;"",AN15=""),AND(AR15&gt;=AY$46,AR15&lt;&gt;"",AT15&gt;=AY$50,AT15&lt;&gt;"",AN15=""),AND(AV15&gt;=AY$46,AV15&lt;&gt;"",AX15&gt;=AY$50,AX15&lt;&gt;"",AN15=""),AND(BP15&gt;=BZ$46,BP15&lt;&gt;"",BR15&gt;=BZ$50,BR15&lt;&gt;"",BO15=""),AND(BS15&gt;=BZ$46,BS15&lt;&gt;"",BU15&gt;=BZ$50,BU15&lt;&gt;"",BO15=""),AND(BW15&gt;=BZ$46,BW15&lt;&gt;"",BY15&gt;=BZ$50,BY15&lt;&gt;"",BO15=""),AND(CQ15&gt;=DA$46,CQ15&lt;&gt;"",CS15&gt;=DA$50,CS15&lt;&gt;"",CP15=""),AND(CT15&gt;=DA$46,CT15&lt;&gt;"",CV15&gt;=DA$50,CV15&lt;&gt;"",CP15=""),AND(CX15&gt;=DA$46,CX15&lt;&gt;"",CZ15&gt;=DA$50,CZ15&lt;&gt;"",CP15=""),AND(DX15&gt;=EK$46,DX15&lt;&gt;"",DZ15&gt;=EK$50,DZ15&lt;&gt;""),AND(EA15&gt;=EK$46,EA15&lt;&gt;"",EC15&gt;=EK$50,EC15&lt;&gt;""),AND(EE15&gt;=EK$46,EE15&lt;&gt;"",EG15&gt;=EK$50,EG15&lt;&gt;""),AND(EH15&gt;=EK$46,EH15&lt;&gt;"",EJ15&gt;=EK$50,EJ15&lt;&gt;""),AND(FF15&gt;=FS$46,FF15&lt;&gt;"",FH15&gt;=FS$50,FH15&lt;&gt;""),AND(FI15&gt;=FS$46,FI15&lt;&gt;"",FK15&gt;=FS$50,FK15&lt;&gt;""),AND(FM15&gt;=FS$46,FM15&lt;&gt;"",FO15&gt;=FS$50,FO15&lt;&gt;""),AND(FP15&gt;=FS$46,FP15&lt;&gt;"",FR15&gt;=FS$50,FR15&lt;&gt;""),AND(GN15&gt;=HA$46,GN15&lt;&gt;"",GP15&gt;=HA$50,GP15&lt;&gt;""),AND(GQ15&gt;=HA$46,GQ15&lt;&gt;"",GS15&gt;=HA$50,GS15&lt;&gt;""),AND(GU15&gt;=HA$46,GU15&lt;&gt;"",GW15&gt;=HA$50,GW15&lt;&gt;""),AND(GX15&gt;=HA$46,GX15&lt;&gt;"",GZ15&gt;=HA$50,GZ15&lt;&gt;""),AND(HV15&gt;=II$46,HV15&lt;&gt;"",HX15&gt;=II$50,HX15&lt;&gt;""),AND(HY15&gt;=II$46,HY15&lt;&gt;"",IA15&gt;=II$50,IA15&lt;&gt;""),AND(IC15&gt;=II$46,IC15&lt;&gt;"",IE15&gt;=II$50,IE15&lt;&gt;""),AND(IF15&gt;=II$46,IF15&lt;&gt;"",IH15&gt;=II$50,IH15&lt;&gt;""),AND(JD15&gt;=JQ$46,JD15&lt;&gt;"",JF15&gt;=JQ$50,JF15&lt;&gt;""),AND(JG15&gt;=JQ$46,JG15&lt;&gt;"",JI15&gt;=JQ$50,JI15&lt;&gt;""),AND(JK15&gt;=JQ$46,JK15&lt;&gt;"",JM15&gt;=JQ$50,JM15&lt;&gt;""),AND(JN15&gt;=JQ$46,JN15&lt;&gt;"",JP15&gt;=JQ$50,JP15&lt;&gt;""),AND(KL15&gt;=KY$46,KL15&lt;&gt;"",KN15&gt;=KY$50,KN15&lt;&gt;""),AND(KO15&gt;=KY$46,KO15&lt;&gt;"",KQ15&gt;=KY$50,KQ15&lt;&gt;""),AND(KS15&gt;=KY$46,KS15&lt;&gt;"",KU15&gt;=KY$50,KU15&lt;&gt;""),AND(KV15&gt;=KY$46,KV15&lt;&gt;"",KX15&gt;=KY$50,KX15&lt;&gt;""),AND(LT15&gt;=MG$46,LT15&lt;&gt;"",LV15&gt;=MG$50,LV15&lt;&gt;""),AND(LW15&gt;=MG$46,LW15&lt;&gt;"",LY15&gt;=MG$50,LY15&lt;&gt;""),AND(MA15&gt;=MG$46,MA15&lt;&gt;"",MC15&gt;=MG$50,MC15&lt;&gt;""),AND(MD15&gt;=MG$46,MD15&lt;&gt;"",MF15&gt;=MG$50,MF15&lt;&gt;""),AND(NB15&gt;=NO$46,NB15&lt;&gt;"",ND15&gt;=NO$50,ND15&lt;&gt;""),AND(NE15&gt;=NO$46,NE15&lt;&gt;"",NG15&gt;=NO$50,NG15&lt;&gt;""),AND(NI15&gt;=NO$46,NI15&lt;&gt;"",NK15&gt;=NO$50,NK15&lt;&gt;""),AND(NL15&gt;=NO$46,NL15&lt;&gt;"",NN15&gt;=NO$50,NN15&lt;&gt;""),AND(OJ15&gt;=OW$46,OJ15&lt;&gt;"",OL15&gt;=OW$50,OL15&lt;&gt;""),AND(OM15&gt;=OW$46,OM15&lt;&gt;"",OO15&gt;=OW$50,OO15&lt;&gt;""),AND(OQ15&gt;=OW$46,OQ15&lt;&gt;"",OS15&gt;=OW$50,OS15&lt;&gt;""),AND(OT15&gt;=OW$46,OT15&lt;&gt;"",OV15&gt;=OW$50,OV15&lt;&gt;""),AND(PR15&gt;=QE$46,PR15&lt;&gt;"",PT15&gt;=QE$50,PT15&lt;&gt;""),AND(PU15&gt;=QE$46,PU15&lt;&gt;"",PW15&gt;=QE$50,PW15&lt;&gt;""),AND(PY15&gt;=QE$46,PY15&lt;&gt;"",QA15&gt;=QE$50,QA15&lt;&gt;""),AND(QB15&gt;=QE$46,QB15&lt;&gt;"",QD15&gt;=QE$50,QD15&lt;&gt;""),AND(QZ15&gt;=RM$46,QZ15&lt;&gt;"",RB15&gt;=RM$50,RB15&lt;&gt;""),AND(RC15&gt;=RM$46,RC15&lt;&gt;"",RE15&gt;=RM$50,RE15&lt;&gt;""),AND(RG15&gt;=RM$46,RG15&lt;&gt;"",RI15&gt;=RM$50,RI15&lt;&gt;""),AND(RJ15&gt;=RM$46,RJ15&lt;&gt;"",RL15&gt;=RM$50,RL15&lt;&gt;""),AND(SH15&gt;=SU$46,SH15&lt;&gt;"",SJ15&gt;=SU$50,SJ15&lt;&gt;""),AND(SK15&gt;=SU$46,SK15&lt;&gt;"",SM15&gt;=SU$50,SM15&lt;&gt;""),AND(SO15&gt;=SU$46,SO15&lt;&gt;"",SQ15&gt;=SU$50,SQ15&lt;&gt;""),AND(SR15&gt;=SU$46,SR15&lt;&gt;"",ST15&gt;=SU$50,ST15&lt;&gt;"")),"Merit",IF(OR(AND(AO15&gt;=AY$45,AO15&lt;&gt;"",AQ15&gt;=AY$49,AQ15&lt;&gt;"",AN15=""),AND(AR15&gt;=AY$45,AR15&lt;&gt;"",AT15&gt;=AY$49,AT15&lt;&gt;"",AN15=""),AND(AV15&gt;=AY$45,AV15&lt;&gt;"",AX15&gt;=AY$49,AX15&lt;&gt;"",AN15=""),AND(BP15&gt;=BZ$45,BP15&lt;&gt;"",BR15&gt;=BZ$49,BR15&lt;&gt;"",BO15=""),AND(BS15&gt;=BZ$45,BS15&lt;&gt;"",BU15&gt;=BZ$49,BU15&lt;&gt;"",BO15=""),AND(BW15&gt;=BZ$45,BW15&lt;&gt;"",BY15&gt;=BZ$49,BY15&lt;&gt;"",BO15=""),AND(CQ15&gt;=DA$45,CQ15&lt;&gt;"",CS15&gt;=DA$49,CS15&lt;&gt;"",CP15=""),AND(CT15&gt;=DA$45,CT15&lt;&gt;"",CV15&gt;=DA$49,CV15&lt;&gt;"",CP15=""),AND(CX15&gt;=DA$45,CX15&lt;&gt;"",CZ15&gt;=DA$49,CZ15&lt;&gt;"",CP15=""),AND(DX15&gt;=EK$45,DX15&lt;&gt;"",DZ15&gt;=EK$49,DZ15&lt;&gt;""),AND(EA15&gt;=EK$45,EA15&lt;&gt;"",EC15&gt;=EK$49,EC15&lt;&gt;""),AND(EE15&gt;=EK$45,EE15&lt;&gt;"",EG15&gt;=EK$49,EG15&lt;&gt;""),AND(EH15&gt;=EK$45,EH15&lt;&gt;"",EJ15&gt;=EK$49,EJ15&lt;&gt;""),AND(FF15&gt;=FS$45,FF15&lt;&gt;"",FH15&gt;=FS$49,FH15&lt;&gt;""),AND(FI15&gt;=FS$45,FI15&lt;&gt;"",FK15&gt;=FS$49,FK15&lt;&gt;""),AND(FM15&gt;=FS$45,FM15&lt;&gt;"",FO15&gt;=FS$49,FO15&lt;&gt;""),AND(FP15&gt;=FS$45,FP15&lt;&gt;"",FR15&gt;=FS$49,FR15&lt;&gt;""),AND(GN15&gt;=HA$45,GN15&lt;&gt;"",GP15&gt;=HA$49,GP15&lt;&gt;""),AND(GQ15&gt;=HA$45,GQ15&lt;&gt;"",GS15&gt;=HA$49,GS15&lt;&gt;""),AND(GU15&gt;=HA$45,GU15&lt;&gt;"",GW15&gt;=HA$49,GW15&lt;&gt;""),AND(GX15&gt;=HA$45,GX15&lt;&gt;"",GZ15&gt;=HA$49,GZ15&lt;&gt;""),AND(HV15&gt;=II$45,HV15&lt;&gt;"",HX15&gt;=II$49,HX15&lt;&gt;""),AND(HY15&gt;=II$45,HY15&lt;&gt;"",IA15&gt;=II$49,IA15&lt;&gt;""),AND(IC15&gt;=II$45,IC15&lt;&gt;"",IE15&gt;=II$49,IE15&lt;&gt;""),AND(IF15&gt;=II$45,IF15&lt;&gt;"",IH15&gt;=II$49,IH15&lt;&gt;""),AND(JD15&gt;=JQ$45,JD15&lt;&gt;"",JF15&gt;=JQ$49,JF15&lt;&gt;""),AND(JG15&gt;=JQ$45,JG15&lt;&gt;"",JI15&gt;=JQ$49,JI15&lt;&gt;""),AND(JK15&gt;=JQ$45,JK15&lt;&gt;"",JM15&gt;=JQ$49,JM15&lt;&gt;""),AND(JN15&gt;=JQ$45,JN15&lt;&gt;"",JP15&gt;=JQ$49,JP15&lt;&gt;""),AND(KL15&gt;=KY$45,KL15&lt;&gt;"",KN15&gt;=KY$49,KN15&lt;&gt;""),AND(KO15&gt;=KY$45,KO15&lt;&gt;"",KQ15&gt;=KY$49,KQ15&lt;&gt;""),AND(KS15&gt;=KY$45,KS15&lt;&gt;"",KU15&gt;=KY$49,KU15&lt;&gt;""),AND(KV15&gt;=KY$45,KV15&lt;&gt;"",KX15&gt;=KY$49,KX15&lt;&gt;""),AND(LT15&gt;=MG$45,LT15&lt;&gt;"",LV15&gt;=MG$49,LV15&lt;&gt;""),AND(LW15&gt;=MG$45,LW15&lt;&gt;"",LY15&gt;=MG$49,LY15&lt;&gt;""),AND(MA15&gt;=MG$45,MA15&lt;&gt;"",MC15&gt;=MG$49,MC15&lt;&gt;""),AND(MD15&gt;=MG$45,MD15&lt;&gt;"",MF15&gt;=MG$49,MF15&lt;&gt;""),AND(NB15&gt;=NO$45,NB15&lt;&gt;"",ND15&gt;=NO$49,ND15&lt;&gt;""),AND(NE15&gt;=NO$45,NE15&lt;&gt;"",NG15&gt;=NO$49,NG15&lt;&gt;""),AND(NI15&gt;=NO$45,NI15&lt;&gt;"",NK15&gt;=NO$49,NK15&lt;&gt;""),AND(NL15&gt;=NO$45,NL15&lt;&gt;"",NN15&gt;=NO$49,NN15&lt;&gt;""),AND(OJ15&gt;=OW$45,OJ15&lt;&gt;"",OL15&gt;=OW$49,OL15&lt;&gt;""),AND(OM15&gt;=OW$45,OM15&lt;&gt;"",OO15&gt;=OW$49,OO15&lt;&gt;""),AND(OQ15&gt;=OW$45,OQ15&lt;&gt;"",OS15&gt;=OW$49,OS15&lt;&gt;""),AND(OT15&gt;=OW$45,OT15&lt;&gt;"",OV15&gt;=OW$49,OV15&lt;&gt;""),AND(PR15&gt;=QE$45,PR15&lt;&gt;"",PT15&gt;=QE$49,PT15&lt;&gt;""),AND(PU15&gt;=QE$45,PU15&lt;&gt;"",PW15&gt;=QE$49,PW15&lt;&gt;""),AND(PY15&gt;=QE$45,PY15&lt;&gt;"",QA15&gt;=QE$49,QA15&lt;&gt;""),AND(QB15&gt;=QE$45,QB15&lt;&gt;"",QD15&gt;=QE$49,QD15&lt;&gt;""),AND(QZ15&gt;=RM$45,QZ15&lt;&gt;"",RB15&gt;=RM$49,RB15&lt;&gt;""),AND(RC15&gt;=RM$45,RC15&lt;&gt;"",RE15&gt;=RM$49,RE15&lt;&gt;""),AND(RG15&gt;=RM$45,RG15&lt;&gt;"",RI15&gt;=RM$49,RI15&lt;&gt;""),AND(RJ15&gt;=RM$45,RJ15&lt;&gt;"",RL15&gt;=RM$49,RL15&lt;&gt;""),AND(SH15&gt;=SU$45,SH15&lt;&gt;"",SJ15&gt;=SU$49,SJ15&lt;&gt;""),AND(SK15&gt;=SU$45,SK15&lt;&gt;"",SM15&gt;=SU$49,SM15&lt;&gt;""),AND(SO15&gt;=SU$45,SO15&lt;&gt;"",SQ15&gt;=SU$49,SQ15&lt;&gt;""),AND(SR15&gt;=SU$45,SR15&lt;&gt;"",ST15&gt;=SU$49,ST15&lt;&gt;"")),"Excellence",IF(K15="P","Worlds Team",IF(H15="P","National Team","")))))</f>
        <v/>
      </c>
      <c r="K15" s="3" t="str">
        <f>IF(OR(AND(AO15&gt;=AY$44,AO15&lt;&gt;"",AQ15&gt;=AY$48,AQ15&lt;&gt;"",AN15=""),AND(AR15&gt;=AY$44,AR15&lt;&gt;"",AT15&gt;=AY$48,AT15&lt;&gt;"",AN15=""),AND(AV15&gt;=AY$44,AV15&lt;&gt;"",AX15&gt;=AY$48,AX15&lt;&gt;"",AN15=""),AND(BP15&gt;=BZ$44,BP15&lt;&gt;"",BR15&gt;=BZ$48,BR15&lt;&gt;"",BO15=""),AND(BS15&gt;=BZ$44,BS15&lt;&gt;"",BU15&gt;=BZ$48,BU15&lt;&gt;"",BO15=""),AND(BW15&gt;=BZ$44,BW15&lt;&gt;"",BY15&gt;=BZ$48,BY15&lt;&gt;"",BO15=""),AND(CQ15&gt;=DA$44,CQ15&lt;&gt;"",CS15&gt;=DA$48,CS15&lt;&gt;"",CP15=""),AND(CT15&gt;=DA$44,CT15&lt;&gt;"",CV15&gt;=DA$48,CV15&lt;&gt;"",CP15=""),AND(CX15&gt;=DA$44,CX15&lt;&gt;"",CZ15&gt;=DA$48,CZ15&lt;&gt;"",CP15=""),AND(DX15&gt;=EK$44,DX15&lt;&gt;"",DZ15&gt;=EK$48,DZ15&lt;&gt;""),AND(EA15&gt;=EK$44,EA15&lt;&gt;"",EC15&gt;=EK$48,EC15&lt;&gt;""),AND(EE15&gt;=EK$44,EE15&lt;&gt;"",EG15&gt;=EK$48,EG15&lt;&gt;""),AND(EH15&gt;=EK$44,EH15&lt;&gt;"",EJ15&gt;=EK$48,EJ15&lt;&gt;""),AND(FF15&gt;=FS$44,FF15&lt;&gt;"",FH15&gt;=FS$48,FH15&lt;&gt;""),AND(FI15&gt;=FS$44,FI15&lt;&gt;"",FK15&gt;=FS$48,FK15&lt;&gt;""),AND(FM15&gt;=FS$44,FM15&lt;&gt;"",FO15&gt;=FS$48,FO15&lt;&gt;""),AND(FP15&gt;=FS$44,FP15&lt;&gt;"",FR15&gt;=FS$48,FR15&lt;&gt;""),AND(GN15&gt;=HA$44,GN15&lt;&gt;"",GP15&gt;=HA$48,GP15&lt;&gt;""),AND(GQ15&gt;=HA$44,GQ15&lt;&gt;"",GS15&gt;=HA$48,GS15&lt;&gt;""),AND(GU15&gt;=HA$44,GU15&lt;&gt;"",GW15&gt;=HA$48,GW15&lt;&gt;""),AND(GX15&gt;=HA$44,GX15&lt;&gt;"",GZ15&gt;=HA$48,GZ15&lt;&gt;""),AND(HV15&gt;=II$44,HV15&lt;&gt;"",HX15&gt;=II$48,HX15&lt;&gt;""),AND(HY15&gt;=II$44,HY15&lt;&gt;"",IA15&gt;=II$48,IA15&lt;&gt;""),AND(IC15&gt;=II$44,IC15&lt;&gt;"",IE15&gt;=II$48,IE15&lt;&gt;""),AND(IF15&gt;=II$44,IF15&lt;&gt;"",IH15&gt;=II$48,IH15&lt;&gt;""),AND(JD15&gt;=JQ$44,JD15&lt;&gt;"",JF15&gt;=JQ$48,JF15&lt;&gt;""),AND(JG15&gt;=JQ$44,JG15&lt;&gt;"",JI15&gt;=JQ$48,JI15&lt;&gt;""),AND(JK15&gt;=JQ$44,JK15&lt;&gt;"",JM15&gt;=JQ$48,JM15&lt;&gt;""),AND(JN15&gt;=JQ$44,JN15&lt;&gt;"",JP15&gt;=JQ$48,JP15&lt;&gt;""),AND(KL15&gt;=KY$44,KL15&lt;&gt;"",KN15&gt;=KY$48,KN15&lt;&gt;""),AND(KO15&gt;=KY$44,KO15&lt;&gt;"",KQ15&gt;=KY$48,KQ15&lt;&gt;""),AND(KS15&gt;=KY$44,KS15&lt;&gt;"",KU15&gt;=KY$48,KU15&lt;&gt;""),AND(KV15&gt;=KY$44,KV15&lt;&gt;"",KX15&gt;=KY$48,KX15&lt;&gt;""),AND(LT15&gt;=MG$44,LT15&lt;&gt;"",LV15&gt;=MG$48,LV15&lt;&gt;""),AND(LW15&gt;=MG$44,LW15&lt;&gt;"",LY15&gt;=MG$48,LY15&lt;&gt;""),AND(MA15&gt;=MG$44,MA15&lt;&gt;"",MC15&gt;=MG$48,MC15&lt;&gt;""),AND(MD15&gt;=MG$44,MD15&lt;&gt;"",MF15&gt;=MG$48,MF15&lt;&gt;""),AND(NB15&gt;=NO$44,NB15&lt;&gt;"",ND15&gt;=NO$48,ND15&lt;&gt;""),AND(NE15&gt;=NO$44,NE15&lt;&gt;"",NG15&gt;=NO$48,NG15&lt;&gt;""),AND(NI15&gt;=NO$44,NI15&lt;&gt;"",NK15&gt;=NO$48,NK15&lt;&gt;""),AND(NL15&gt;=NO$44,NL15&lt;&gt;"",NN15&gt;=NO$48,NN15&lt;&gt;""),AND(OJ15&gt;=OW$44,OJ15&lt;&gt;"",OL15&gt;=OW$48,OL15&lt;&gt;""),AND(OM15&gt;=OW$44,OM15&lt;&gt;"",OO15&gt;=OW$48,OO15&lt;&gt;""),AND(OQ15&gt;=OW$44,OQ15&lt;&gt;"",OS15&gt;=OW$48,OS15&lt;&gt;""),AND(OT15&gt;=OW$44,OT15&lt;&gt;"",OV15&gt;=OW$48,OV15&lt;&gt;""),AND(PR15&gt;=QE$44,PR15&lt;&gt;"",PT15&gt;=QE$48,PT15&lt;&gt;""),AND(PU15&gt;=QE$44,PU15&lt;&gt;"",PW15&gt;=QE$48,PW15&lt;&gt;""),AND(PY15&gt;=QE$44,PY15&lt;&gt;"",QA15&gt;=QE$48,QA15&lt;&gt;""),AND(QB15&gt;=QE$44,QB15&lt;&gt;"",QD15&gt;=QE$48,QD15&lt;&gt;""),AND(QZ15&gt;=RM$44,QZ15&lt;&gt;"",RB15&gt;=RM$48,RB15&lt;&gt;""),AND(RC15&gt;=RM$44,RC15&lt;&gt;"",RE15&gt;=RM$48,RE15&lt;&gt;""),AND(RG15&gt;=RM$44,RG15&lt;&gt;"",RI15&gt;=RM$48,RI15&lt;&gt;""),AND(RJ15&gt;=RM$44,RJ15&lt;&gt;"",RL15&gt;=RM$48,RL15&lt;&gt;""),AND(SH15&gt;=SU$44,SH15&lt;&gt;"",SJ15&gt;=SU$48,SJ15&lt;&gt;""),AND(SK15&gt;=SU$44,SK15&lt;&gt;"",SM15&gt;=SU$48,SM15&lt;&gt;""),AND(SO15&gt;=SU$44,SO15&lt;&gt;"",SQ15&gt;=SU$48,SQ15&lt;&gt;""),AND(SR15&gt;=SU$44,SR15&lt;&gt;"",ST15&gt;=SU$48,ST15&lt;&gt;"")),"P","")</f>
        <v/>
      </c>
      <c r="L15" s="8">
        <f>IF(COUNT(AQ15,AT15,BR15,BU15,CS15,CV15)&gt;0,LARGE((AQ15,AT15,BR15,BU15,CS15,CV15),1),0)</f>
        <v>49.62</v>
      </c>
      <c r="M15" s="8" t="str">
        <f>IF(L15="","",IF(OR(L15=CS15,L15=CV15),$CA$1,IF(OR(L15=BR15,L15=BU15),$AZ$1,IF(OR(L15=AQ15,L15=AT15),$Y$1,""))))</f>
        <v>2024 Nationals</v>
      </c>
      <c r="N15" s="8">
        <f>IF(COUNT(AQ15,AT15,BR15,BU15,CS15,CV15)&gt;1,LARGE((AQ15,AT15,BR15,BU15,CS15,CV15),2),0)</f>
        <v>39.849999999999994</v>
      </c>
      <c r="O15" s="8" t="str">
        <f>IF(N15="","",IF(OR(N15=CS15,N15=CV15),$CA$1,IF(OR(N15=BR15,N15=BU15),$AZ$1,IF(OR(N15=AQ15,N15=AT15),$Y$1,""))))</f>
        <v>2024 Nationals</v>
      </c>
      <c r="P15" s="8">
        <f>IF(COUNT(AQ15,AT15,BR15,BU15,CS15,CV15)&gt;2,MAX(AX15,BY15,CZ15,LARGE((AQ15,AT15,BR15,BU15,CS15,CV15),3)),IF(MAX(AX15,BY15,CZ15)&gt;0,MAX(AX15,BY15,CZ15),0))</f>
        <v>50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13.5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2023 3rd Domestic Trial</v>
      </c>
      <c r="T15" s="8">
        <f>IF(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&gt;0,MAX(IF(AO15&gt;=$AY$43,AP15,0),IF(AR15&gt;=$AY$43,AS15,0),IF(AV15&gt;=$AY$43,AW15,0),IF(BP15&gt;=$BZ$43,BQ15,0),IF(BS15&gt;=$BZ$43,BT15,0),IF(BW15&gt;=$BZ$43,BX15,0),IF(CQ15&gt;=$DA$43,CR15,0),IF(CT15&gt;=$DA$43,CU15,0),IF(CX15&gt;=$DA$43,CY15,0),IF(DX15&gt;=$EK$43,DY15,0),IF(EA15&gt;=$EK$43,EB15,0),IF(EE15&gt;=$EK$43,EF15,0),IF(EH15&gt;=$EK$43,EI15,0),IF(FF15&gt;=$FS$43,FG15,0),IF(FI15&gt;=$FS$43,FJ15,0),IF(FM15&gt;=$FS$43,FN15,0),IF(FP15&gt;=$FS$43,FQ15,0),IF(GN15&gt;=$HA$43,GO15,0),IF(GQ15&gt;=$HA$43,GR15,0),IF(GU15&gt;=$HA$43,GV15,0),IF(GX15&gt;=$HA$43,GY15,0),IF(HV15&gt;=$II$43,HW15,0),IF(HY15&gt;=$II$43,HZ15,0),IF(IC15&gt;=$II$43,ID15,0),IF(IF15&gt;=$II$43,IG15,0),IF(JD15&gt;=$JQ$43,JE15,0),IF(JG15&gt;=$JQ$43,JH15,0),IF(JK15&gt;=$JQ$43,JL15,0),IF(JN15&gt;=$JQ$43,JO15,0),IF(KL15&gt;=$KY$43,KM15,0),IF(KO15&gt;=$KY$43,KP15,0),IF(KS15&gt;=$KY$43,KT15,0),IF(KV15&gt;=$KY$43,KW15,0),IF(LT15&gt;=$MG$43,LU15,0),IF(LW15&gt;=$MG$43,LX15,0),IF(MA15&gt;=$MG$43,MB15,0),IF(MD15&gt;=$MG$43,ME15,0),IF(NB15&gt;=$NO$43,NC15,0),IF(NE15&gt;=$NO$43,NF15,0),IF(NI15&gt;=$NO$43,NJ15,0),IF(NL15&gt;=$NO$43,NM15,0),IF(OJ15&gt;=$OW$43,OK15,0),IF(OM15&gt;=$OW$43,ON15,0),IF(OQ15&gt;=$OW$43,OR15,0),IF(OT15&gt;=$OW$43,OU15,0),IF(PR15&gt;=$QE$43,PS15,0),IF(PU15&gt;=$QE$43,PV15,0),IF(PY15&gt;=$QE$43,PZ15,0),IF(QB15&gt;=$QE$43,QC15,0),IF(QZ15&gt;=$RM$43,RA15,0),IF(RC15&gt;=$RM$43,RD15,0),IF(RG15&gt;=$RM$43,RH15,0),IF(RJ15&gt;=$RM$43,RK15,0),IF(SH15&gt;=$SU$43,SI15,0),IF(SK15&gt;=$SU$43,SL15,0),IF(SO15&gt;=$SU$43,SP15,0),IF(SR15&gt;=$SU$43,SS15,0)),0)</f>
        <v>14.6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>2023 3rd Domestic Trial</v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6.6</v>
      </c>
      <c r="Z15" s="22">
        <v>4.3</v>
      </c>
      <c r="AA15" s="22">
        <v>6.7</v>
      </c>
      <c r="AB15" s="22">
        <v>7.68</v>
      </c>
      <c r="AC15" s="22">
        <v>0</v>
      </c>
      <c r="AD15" s="22"/>
      <c r="AE15" s="22"/>
      <c r="AF15" s="22"/>
      <c r="AG15" s="22"/>
      <c r="AH15" s="22"/>
      <c r="AI15" s="22">
        <v>12.9</v>
      </c>
      <c r="AJ15" s="22">
        <v>9</v>
      </c>
      <c r="AK15" s="22">
        <v>13.5</v>
      </c>
      <c r="AL15" s="22">
        <v>14.6</v>
      </c>
      <c r="AM15" s="22">
        <v>0</v>
      </c>
      <c r="AN15" s="27"/>
      <c r="AO15" s="38">
        <f>IF(AA15&gt;0,AA15,"")</f>
        <v>6.7</v>
      </c>
      <c r="AP15" s="38">
        <f>IF(AB15&gt;0,AB15,"")</f>
        <v>7.68</v>
      </c>
      <c r="AQ15" s="40">
        <f>IF(SUM(Y15:AB15)-AC15&gt;0,SUM(Y15:AB15)-AC15,"")</f>
        <v>25.279999999999998</v>
      </c>
      <c r="AR15" s="40" t="str">
        <f>IF(AF15&gt;0,AF15,"")</f>
        <v/>
      </c>
      <c r="AS15" s="40" t="str">
        <f>IF(AG15&gt;0,AG15,"")</f>
        <v/>
      </c>
      <c r="AT15" s="40" t="str">
        <f>IF(SUM(AD15:AG15)-AH15&gt;0,SUM(AD15:AG15)-AH15,"")</f>
        <v/>
      </c>
      <c r="AU15" s="40">
        <f>IF(AQ15="","",MAX(AQ15,AT15))</f>
        <v>25.279999999999998</v>
      </c>
      <c r="AV15" s="40">
        <f>IF(AK15&gt;0,AK15,"")</f>
        <v>13.5</v>
      </c>
      <c r="AW15" s="40">
        <f>IF(AL15&gt;0,AL15,"")</f>
        <v>14.6</v>
      </c>
      <c r="AX15" s="40">
        <f>IF(SUM(AI15:AL15)-AM15&gt;0,SUM(AI15:AL15)-AM15,"")</f>
        <v>50</v>
      </c>
      <c r="AY15" s="40">
        <f>IF(SUM(AU15,AX15)&gt;0,SUM(AU15,AX15),"")</f>
        <v>75.28</v>
      </c>
      <c r="AZ15" s="26">
        <v>2.5</v>
      </c>
      <c r="BA15" s="26">
        <v>1.7</v>
      </c>
      <c r="BB15" s="26">
        <v>3.2</v>
      </c>
      <c r="BC15" s="26">
        <v>3.14</v>
      </c>
      <c r="BD15" s="26">
        <v>0</v>
      </c>
      <c r="BE15" s="26">
        <v>8.5</v>
      </c>
      <c r="BF15" s="26">
        <v>5.9</v>
      </c>
      <c r="BG15" s="26">
        <v>9.4</v>
      </c>
      <c r="BH15" s="26">
        <v>10.3</v>
      </c>
      <c r="BI15" s="26">
        <v>0</v>
      </c>
      <c r="BJ15" s="26"/>
      <c r="BK15" s="26"/>
      <c r="BL15" s="26"/>
      <c r="BM15" s="26"/>
      <c r="BN15" s="26"/>
      <c r="BO15" s="28"/>
      <c r="BP15" s="39">
        <f>IF(BB15&gt;0,BB15,"")</f>
        <v>3.2</v>
      </c>
      <c r="BQ15" s="39">
        <f>IF(BC15&gt;0,BC15,"")</f>
        <v>3.14</v>
      </c>
      <c r="BR15" s="11">
        <f>IF(SUM(AZ15:BC15)-BD15&gt;0,SUM(AZ15:BC15)-BD15,"")</f>
        <v>10.540000000000001</v>
      </c>
      <c r="BS15" s="11">
        <f>IF(BG15&gt;0,BG15,"")</f>
        <v>9.4</v>
      </c>
      <c r="BT15" s="11">
        <f>IF(BH15&gt;0,BH15,"")</f>
        <v>10.3</v>
      </c>
      <c r="BU15" s="11">
        <f>IF(SUM(BE15:BH15)-BI15&gt;0,SUM(BE15:BH15)-BI15,"")</f>
        <v>34.1</v>
      </c>
      <c r="BV15" s="11">
        <f>IF(BR15="","",MAX(BR15,BU15))</f>
        <v>34.1</v>
      </c>
      <c r="BW15" s="11" t="str">
        <f>IF(BL15&gt;0,BL15,"")</f>
        <v/>
      </c>
      <c r="BX15" s="11" t="str">
        <f>IF(BM15&gt;0,BM15,"")</f>
        <v/>
      </c>
      <c r="BY15" s="11" t="str">
        <f>IF(SUM(BJ15:BM15)-BN15&gt;0,SUM(BJ15:BM15)-BN15,"")</f>
        <v/>
      </c>
      <c r="BZ15" s="11">
        <f>IF(SUM(BV15,BY15)&gt;0,SUM(BV15,BY15),"")</f>
        <v>34.1</v>
      </c>
      <c r="CA15" s="22">
        <v>13.7</v>
      </c>
      <c r="CB15" s="22">
        <v>9.6</v>
      </c>
      <c r="CC15" s="22">
        <v>12.2</v>
      </c>
      <c r="CD15" s="22">
        <v>14.12</v>
      </c>
      <c r="CE15" s="22">
        <v>0</v>
      </c>
      <c r="CF15" s="22">
        <v>10.8</v>
      </c>
      <c r="CG15" s="22">
        <v>7.1</v>
      </c>
      <c r="CH15" s="22">
        <v>9.6999999999999993</v>
      </c>
      <c r="CI15" s="22">
        <v>12.45</v>
      </c>
      <c r="CJ15" s="22">
        <v>0.2</v>
      </c>
      <c r="CK15" s="22">
        <v>2.6</v>
      </c>
      <c r="CL15" s="22">
        <v>1.5</v>
      </c>
      <c r="CM15" s="22">
        <v>3.2</v>
      </c>
      <c r="CN15" s="22">
        <v>3</v>
      </c>
      <c r="CO15" s="22">
        <v>0</v>
      </c>
      <c r="CP15" s="27"/>
      <c r="CQ15" s="38">
        <f>IF(CC15&gt;0,CC15,"")</f>
        <v>12.2</v>
      </c>
      <c r="CR15" s="38">
        <f>IF(CD15&gt;0,CD15,"")</f>
        <v>14.12</v>
      </c>
      <c r="CS15" s="40">
        <f>IF(SUM(CA15:CD15)-CE15&gt;0,SUM(CA15:CD15)-CE15,"")</f>
        <v>49.62</v>
      </c>
      <c r="CT15" s="40">
        <f>IF(CH15&gt;0,CH15,"")</f>
        <v>9.6999999999999993</v>
      </c>
      <c r="CU15" s="40">
        <f>IF(CI15&gt;0,CI15,"")</f>
        <v>12.45</v>
      </c>
      <c r="CV15" s="40">
        <f>IF(SUM(CF15:CI15)-CJ15&gt;0,SUM(CF15:CI15)-CJ15,"")</f>
        <v>39.849999999999994</v>
      </c>
      <c r="CW15" s="40">
        <f>IF(CS15="","",MAX(CS15,CV15))</f>
        <v>49.62</v>
      </c>
      <c r="CX15" s="40">
        <f>IF(CM15&gt;0,CM15,"")</f>
        <v>3.2</v>
      </c>
      <c r="CY15" s="40">
        <f>IF(CN15&gt;0,CN15,"")</f>
        <v>3</v>
      </c>
      <c r="CZ15" s="40">
        <f>IF(SUM(CK15:CN15)-CO15&gt;0,SUM(CK15:CN15)-CO15,"")</f>
        <v>10.3</v>
      </c>
      <c r="DA15" s="40">
        <f>IF(SUM(CW15,CZ15)&gt;0,SUM(CW15,CZ15),"")</f>
        <v>59.92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>
        <v>1.6</v>
      </c>
      <c r="FU15" s="17">
        <v>1</v>
      </c>
      <c r="FV15" s="17">
        <v>1.8</v>
      </c>
      <c r="FW15" s="17">
        <v>1.64</v>
      </c>
      <c r="FX15" s="17">
        <v>0</v>
      </c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>
        <f>IF(FV15&gt;0,FV15,"")</f>
        <v>1.8</v>
      </c>
      <c r="GO15" s="40">
        <f>IF(FW15&gt;0,FW15,"")</f>
        <v>1.64</v>
      </c>
      <c r="GP15" s="40">
        <f>IF(SUM(FT15:FW15)-FX15&gt;0,SUM(FT15:FW15)-FX15,"")</f>
        <v>6.04</v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>
        <f>IF(MAX(GP15,GS15)&gt;0,MAX(GP15,GS15),"")</f>
        <v>6.04</v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>
        <f>IF(SUM(GT15,GW15,GZ15)&gt;0,SUM(GT15,GW15,GZ15),"")</f>
        <v>6.04</v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8.1</v>
      </c>
      <c r="SW15" s="22">
        <f>IF($CP15="P",CB15,(CB15+BA15)/2)</f>
        <v>5.6499999999999995</v>
      </c>
      <c r="SX15" s="22">
        <f>IF($CP15="P",CC15,(CC15+BB15)/2)</f>
        <v>7.6999999999999993</v>
      </c>
      <c r="SY15" s="22">
        <f>IF($CP15="P",CD15,(CD15+BC15)/2)</f>
        <v>8.629999999999999</v>
      </c>
      <c r="SZ15" s="22">
        <f>IF($CP15="P",CE15,(CE15+BD15)/2)</f>
        <v>0</v>
      </c>
      <c r="TA15" s="22">
        <f>IF($CP15="P",CF15,(CF15+BE15)/2)</f>
        <v>9.65</v>
      </c>
      <c r="TB15" s="22">
        <f>IF($CP15="P",CG15,(CG15+BF15)/2)</f>
        <v>6.5</v>
      </c>
      <c r="TC15" s="22">
        <f>IF($CP15="P",CH15,(CH15+BG15)/2)</f>
        <v>9.5500000000000007</v>
      </c>
      <c r="TD15" s="22">
        <f>IF($CP15="P",CI15,(CI15+BH15)/2)</f>
        <v>11.375</v>
      </c>
      <c r="TE15" s="22">
        <f>IF($CP15="P",CJ15,(CJ15+BI15)/2)</f>
        <v>0.1</v>
      </c>
      <c r="TF15" s="22">
        <f>IF($CP15="P",CK15,(CK15+BJ15)/2)</f>
        <v>1.3</v>
      </c>
      <c r="TG15" s="22">
        <f>IF($CP15="P",CL15,(CL15+BK15)/2)</f>
        <v>0.75</v>
      </c>
      <c r="TH15" s="22">
        <f>IF($CP15="P",CM15,(CM15+BL15)/2)</f>
        <v>1.6</v>
      </c>
      <c r="TI15" s="22">
        <f>IF($CP15="P",CN15,(CN15+BM15)/2)</f>
        <v>1.5</v>
      </c>
      <c r="TJ15" s="22">
        <f>IF($CP15="P",CO15,(CO15+BN15)/2)</f>
        <v>0</v>
      </c>
      <c r="TK15" s="27" t="s">
        <v>46</v>
      </c>
      <c r="TL15" s="40">
        <f>IF(SX15&gt;0,SX15,"")</f>
        <v>7.6999999999999993</v>
      </c>
      <c r="TM15" s="40">
        <f>IF(SY15&gt;0,SY15,"")</f>
        <v>8.629999999999999</v>
      </c>
      <c r="TN15" s="40">
        <f>IF(SUM(SV15:SY15)-SZ15&gt;0,SUM(SV15:SY15)-SZ15,"")</f>
        <v>30.08</v>
      </c>
      <c r="TO15" s="40">
        <f>IF(TC15&gt;0,TC15,"")</f>
        <v>9.5500000000000007</v>
      </c>
      <c r="TP15" s="40">
        <f>IF(TD15&gt;0,TD15,"")</f>
        <v>11.375</v>
      </c>
      <c r="TQ15" s="40">
        <f>IF(SUM(TA15:TD15)-TE15&gt;0,SUM(TA15:TD15)-TE15,"")</f>
        <v>36.975000000000001</v>
      </c>
      <c r="TR15" s="40">
        <f>IF(MAX(TN15,TQ15)&gt;0,MAX(TN15,TQ15),"")</f>
        <v>36.975000000000001</v>
      </c>
      <c r="TS15" s="40">
        <f>IF(TH15&gt;0,TH15,"")</f>
        <v>1.6</v>
      </c>
      <c r="TT15" s="40">
        <f>IF(TI15&gt;0,TI15,"")</f>
        <v>1.5</v>
      </c>
      <c r="TU15" s="40">
        <f>IF(SUM(TF15:TI15)-TJ15&gt;0,SUM(TF15:TI15)-TJ15,"")</f>
        <v>5.15</v>
      </c>
      <c r="TV15" s="40">
        <f>IF(SUM(TR15,TU15)&gt;0,SUM(TR15,TU15),"")</f>
        <v>42.125</v>
      </c>
    </row>
    <row r="16" spans="1:542" x14ac:dyDescent="0.2">
      <c r="A16" s="4" t="str" cm="1">
        <f t="array" ref="A16">IF(AND(J16&lt;&gt;"",J16&lt;&gt;"No DD"),SUMPRODUCT((J$4:J$41&lt;&gt;"")*(J$4:J$41&lt;&gt;"No DD")*(F$4:F$41&gt;F16))+1,IF(J16="No DD",SUMPRODUCT((J$4:J$41="No DD")*(F$4:F$41&gt;F16))+1+SUMPRODUCT((J$4:J$41&lt;&gt;"")*(J$4:J$41&lt;&gt;"No DD")),""))</f>
        <v/>
      </c>
      <c r="B16" s="4" t="str" cm="1">
        <f t="array" ref="B16">IF(AND(J16&lt;&gt;"",J16&lt;&gt;"No DD",G16=""),SUMPRODUCT((J$4:J$41&lt;&gt;"")*(J$4:J$41&lt;&gt;"No DD")*(G$4:G$41="")*(F$4:F$41&gt;F16))+1,IF(J16="No DD",SUMPRODUCT((J$4:J$41="No DD")*(F$4:F$41&gt;F16)*(G$4:G$41=""))+1+SUMPRODUCT((J$4:J$41&lt;&gt;"")*(G$4:G$41="")*(J$4:J$41&lt;&gt;"No DD")),""))</f>
        <v/>
      </c>
      <c r="C16" s="5" t="s">
        <v>110</v>
      </c>
      <c r="D16" s="4" t="s">
        <v>6</v>
      </c>
      <c r="E16" s="4">
        <v>2003</v>
      </c>
      <c r="F16" s="9">
        <f>SUM(L16:V16)+SUM(L16:T16)*0.0000001+SUM(L16)*0.0000000000001</f>
        <v>166.85001668500513</v>
      </c>
      <c r="G16" s="66"/>
      <c r="H16" s="3" t="str">
        <f>IF(OR(AND(AO16&gt;=AY$43,AO16&lt;&gt;"",AQ16&gt;=AY$47,AQ16&lt;&gt;"",AN16=""),AND(AR16&gt;=AY$43,AR16&lt;&gt;"",AT16&gt;=AY$47,AT16&lt;&gt;"",AN16=""),AND(AV16&gt;=AY$43,AV16&lt;&gt;"",AX16&gt;=AY$47,AX16&lt;&gt;"",AN16=""),AND(BP16&gt;=BZ$43,BP16&lt;&gt;"",BR16&gt;=BZ$47,BR16&lt;&gt;"",BO16=""),AND(BS16&gt;=BZ$43,BS16&lt;&gt;"",BU16&gt;=BZ$47,BU16&lt;&gt;"",BO16=""),AND(BW16&gt;=BZ$43,BW16&lt;&gt;"",BY16&gt;=BZ$47,BY16&lt;&gt;"",BO16=""),AND(CQ16&gt;=DA$43,CQ16&lt;&gt;"",CS16&gt;=DA$47,CS16&lt;&gt;"",CP16=""),AND(CT16&gt;=DA$43,CT16&lt;&gt;"",CV16&gt;=DA$47,CV16&lt;&gt;"",CP16=""),AND(CX16&gt;=DA$43,CX16&lt;&gt;"",CZ16&gt;=DA$47,CZ16&lt;&gt;"",CP16=""),AND(DX16&gt;=EK$43,DX16&lt;&gt;"",DZ16&gt;=EK$47,DZ16&lt;&gt;""),AND(EA16&gt;=EK$43,EA16&lt;&gt;"",EC16&gt;=EK$47,EC16&lt;&gt;""),AND(EE16&gt;=EK$43,EE16&lt;&gt;"",EG16&gt;=EK$47,EG16&lt;&gt;""),AND(EH16&gt;=EK$43,EH16&lt;&gt;"",EJ16&gt;=EK$47,EJ16&lt;&gt;""),AND(FF16&gt;=FS$43,FF16&lt;&gt;"",FH16&gt;=FS$47,FH16&lt;&gt;""),AND(FI16&gt;=FS$43,FI16&lt;&gt;"",FK16&gt;=FS$47,FK16&lt;&gt;""),AND(FM16&gt;=FS$43,FM16&lt;&gt;"",FO16&gt;=FS$47,FO16&lt;&gt;""),AND(FP16&gt;=FS$43,FP16&lt;&gt;"",FR16&gt;=FS$47,FR16&lt;&gt;""),AND(GN16&gt;=HA$43,GN16&lt;&gt;"",GP16&gt;=HA$47,GP16&lt;&gt;""),AND(GQ16&gt;=HA$43,GQ16&lt;&gt;"",GS16&gt;=HA$47,GS16&lt;&gt;""),AND(GU16&gt;=HA$43,GU16&lt;&gt;"",GW16&gt;=HA$47,GW16&lt;&gt;""),AND(GX16&gt;=HA$43,GX16&lt;&gt;"",GZ16&gt;=HA$47,GZ16&lt;&gt;""),AND(HV16&gt;=II$43,HV16&lt;&gt;"",HX16&gt;=II$47,HX16&lt;&gt;""),AND(HY16&gt;=II$43,HY16&lt;&gt;"",IA16&gt;=II$47,IA16&lt;&gt;""),AND(IC16&gt;=II$43,IC16&lt;&gt;"",IE16&gt;=II$47,IE16&lt;&gt;""),AND(IF16&gt;=II$43,IF16&lt;&gt;"",IH16&gt;=II$47,IH16&lt;&gt;""),AND(JD16&gt;=JQ$43,JD16&lt;&gt;"",JF16&gt;=JQ$47,JF16&lt;&gt;""),AND(JG16&gt;=JQ$43,JG16&lt;&gt;"",JI16&gt;=JQ$47,JI16&lt;&gt;""),AND(JK16&gt;=JQ$43,JK16&lt;&gt;"",JM16&gt;=JQ$47,JM16&lt;&gt;""),AND(JN16&gt;=JQ$43,JN16&lt;&gt;"",JP16&gt;=JQ$47,JP16&lt;&gt;""),AND(KL16&gt;=KY$43,KL16&lt;&gt;"",KN16&gt;=KY$47,KN16&lt;&gt;""),AND(KO16&gt;=KY$43,KO16&lt;&gt;"",KQ16&gt;=KY$47,KQ16&lt;&gt;""),AND(KS16&gt;=KY$43,KS16&lt;&gt;"",KU16&gt;=KY$47,KU16&lt;&gt;""),AND(KV16&gt;=KY$43,KV16&lt;&gt;"",KX16&gt;=KY$47,KX16&lt;&gt;""),AND(LT16&gt;=MG$43,LT16&lt;&gt;"",LV16&gt;=MG$47,LV16&lt;&gt;""),AND(LW16&gt;=MG$43,LW16&lt;&gt;"",LY16&gt;=MG$47,LY16&lt;&gt;""),AND(MA16&gt;=MG$43,MA16&lt;&gt;"",MC16&gt;=MG$47,MC16&lt;&gt;""),AND(MD16&gt;=MG$43,MD16&lt;&gt;"",MF16&gt;=MG$47,MF16&lt;&gt;""),AND(NB16&gt;=NO$43,NB16&lt;&gt;"",ND16&gt;=NO$47,ND16&lt;&gt;""),AND(NE16&gt;=NO$43,NE16&lt;&gt;"",NG16&gt;=NO$47,NG16&lt;&gt;""),AND(NI16&gt;=NO$43,NI16&lt;&gt;"",NK16&gt;=NO$47,NK16&lt;&gt;""),AND(NL16&gt;=NO$43,NL16&lt;&gt;"",NN16&gt;=NO$47,NN16&lt;&gt;""),AND(OJ16&gt;=OW$43,OJ16&lt;&gt;"",OL16&gt;=OW$47,OL16&lt;&gt;""),AND(OM16&gt;=OW$43,OM16&lt;&gt;"",OO16&gt;=OW$47,OO16&lt;&gt;""),AND(OQ16&gt;=OW$43,OQ16&lt;&gt;"",OS16&gt;=OW$47,OS16&lt;&gt;""),AND(OT16&gt;=OW$43,OT16&lt;&gt;"",OV16&gt;=OW$47,OV16&lt;&gt;""),AND(PR16&gt;=QE$43,PR16&lt;&gt;"",PT16&gt;=QE$47,PT16&lt;&gt;""),AND(PU16&gt;=QE$43,PU16&lt;&gt;"",PW16&gt;=QE$47,PW16&lt;&gt;""),AND(PY16&gt;=QE$43,PY16&lt;&gt;"",QA16&gt;=QE$47,QA16&lt;&gt;""),AND(QB16&gt;=QE$43,QB16&lt;&gt;"",QD16&gt;=QE$47,QD16&lt;&gt;""),AND(QZ16&gt;=RM$43,QZ16&lt;&gt;"",RB16&gt;=RM$47,RB16&lt;&gt;""),AND(RC16&gt;=RM$43,RC16&lt;&gt;"",RE16&gt;=RM$47,RE16&lt;&gt;""),AND(RG16&gt;=RM$43,RG16&lt;&gt;"",RI16&gt;=RM$47,RI16&lt;&gt;""),AND(RJ16&gt;=RM$43,RJ16&lt;&gt;"",RL16&gt;=RM$47,RL16&lt;&gt;""),AND(SH16&gt;=SU$43,SH16&lt;&gt;"",SJ16&gt;=SU$47,SJ16&lt;&gt;""),AND(SK16&gt;=SU$43,SK16&lt;&gt;"",SM16&gt;=SU$47,SM16&lt;&gt;""),AND(SO16&gt;=SU$43,SO16&lt;&gt;"",SQ16&gt;=SU$47,SQ16&lt;&gt;""),AND(SR16&gt;=SU$43,SR16&lt;&gt;"",ST16&gt;=SU$47,ST16&lt;&gt;"")),"P","")</f>
        <v/>
      </c>
      <c r="I16" s="3" t="str">
        <f>IF(OR(AND(AQ16&gt;=AY$47,AQ16&lt;&gt;"",AN16=""),AND(AT16&gt;=AY$47,AT16&lt;&gt;"",AN16=""),AND(AX16&gt;=AY$47,AX16&lt;&gt;"",AN16=""),AND(BR16&gt;=BZ$47,BR16&lt;&gt;"",BO16=""),AND(BU16&gt;=BZ$47,BU16&lt;&gt;"",BO16=""),AND(BY16&gt;=BZ$47,BY16&lt;&gt;"",BO16=""),AND(CS16&gt;=DA$47,CS16&lt;&gt;"",CP16=""),AND(CV16&gt;=DA$47,CV16&lt;&gt;"",CP16=""),AND(CZ16&gt;=DA$47,CZ16&lt;&gt;"",CP16=""),AND(DZ16&gt;=EK$47,DZ16&lt;&gt;""),AND(EC16&gt;=EK$47,EC16&lt;&gt;""),AND(EG16&gt;=EK$47,EG16&lt;&gt;""),AND(EJ16&gt;=EK$47,EJ16&lt;&gt;""),AND(FH16&gt;=FS$47,FH16&lt;&gt;""),AND(FK16&gt;=FS$47,FK16&lt;&gt;""),AND(FO16&gt;=FS$47,FO16&lt;&gt;""),AND(FR16&gt;=FS$47,FR16&lt;&gt;""),AND(GP16&gt;=HA$47,GP16&lt;&gt;""),AND(GS16&gt;=HA$47,GS16&lt;&gt;""),AND(GW16&gt;=HA$47,GW16&lt;&gt;""),AND(GZ16&gt;=HA$47,GZ16&lt;&gt;""),AND(HX16&gt;=II$47,HX16&lt;&gt;""),AND(IA16&gt;=II$47,IA16&lt;&gt;""),AND(IE16&gt;=II$47,IE16&lt;&gt;""),AND(IH16&gt;=II$47,IH16&lt;&gt;""),AND(JF16&gt;=JQ$47,JF16&lt;&gt;""),AND(JI16&gt;=JQ$47,JI16&lt;&gt;""),AND(JM16&gt;=JQ$47,JM16&lt;&gt;""),AND(JP16&gt;=JQ$47,JP16&lt;&gt;""),AND(KN16&gt;=KY$47,KN16&lt;&gt;""),AND(KQ16&gt;=KY$47,KQ16&lt;&gt;""),AND(KU16&gt;=KY$47,KU16&lt;&gt;""),AND(KX16&gt;=KY$47,KX16&lt;&gt;""),AND(LV16&gt;=MG$47,LV16&lt;&gt;""),AND(LY16&gt;=MG$47,LY16&lt;&gt;""),AND(MC16&gt;=MG$47,MC16&lt;&gt;""),AND(MF16&gt;=MG$47,MF16&lt;&gt;""),AND(ND16&gt;=NO$47,ND16&lt;&gt;""),AND(NG16&gt;=NO$47,NG16&lt;&gt;""),AND(NK16&gt;=NO$47,NK16&lt;&gt;""),AND(NN16&gt;=NO$47,NN16&lt;&gt;""),AND(OL16&gt;=OW$47,OL16&lt;&gt;""),AND(OO16&gt;=OW$47,OO16&lt;&gt;""),AND(OS16&gt;=OW$47,OS16&lt;&gt;""),AND(OV16&gt;=OW$47,OV16&lt;&gt;""),AND(PT16&gt;=QE$47,PT16&lt;&gt;""),AND(PW16&gt;=QE$47,PW16&lt;&gt;""),AND(QA16&gt;=QE$47,QA16&lt;&gt;""),AND(QD16&gt;=QE$47,QD16&lt;&gt;""),AND(RB16&gt;=RM$47,RB16&lt;&gt;""),AND(RE16&gt;=RM$47,RE16&lt;&gt;""),AND(RI16&gt;=RM$47,RI16&lt;&gt;""),AND(RL16&gt;=RM$47,RL16&lt;&gt;""),AND(SJ16&gt;=SU$47,SJ16&lt;&gt;""),AND(SM16&gt;=SU$47,SM16&lt;&gt;""),AND(SQ16&gt;=SU$47,SQ16&lt;&gt;""),AND(ST16&gt;=SU$47,ST16&lt;&gt;"")),"P","")</f>
        <v/>
      </c>
      <c r="J16" s="36" t="str">
        <f>IF(AND(I16="P",H16=""),"No DD",IF(OR(AND(AO16&gt;=AY$46,AO16&lt;&gt;"",AQ16&gt;=AY$50,AQ16&lt;&gt;"",AN16=""),AND(AR16&gt;=AY$46,AR16&lt;&gt;"",AT16&gt;=AY$50,AT16&lt;&gt;"",AN16=""),AND(AV16&gt;=AY$46,AV16&lt;&gt;"",AX16&gt;=AY$50,AX16&lt;&gt;"",AN16=""),AND(BP16&gt;=BZ$46,BP16&lt;&gt;"",BR16&gt;=BZ$50,BR16&lt;&gt;"",BO16=""),AND(BS16&gt;=BZ$46,BS16&lt;&gt;"",BU16&gt;=BZ$50,BU16&lt;&gt;"",BO16=""),AND(BW16&gt;=BZ$46,BW16&lt;&gt;"",BY16&gt;=BZ$50,BY16&lt;&gt;"",BO16=""),AND(CQ16&gt;=DA$46,CQ16&lt;&gt;"",CS16&gt;=DA$50,CS16&lt;&gt;"",CP16=""),AND(CT16&gt;=DA$46,CT16&lt;&gt;"",CV16&gt;=DA$50,CV16&lt;&gt;"",CP16=""),AND(CX16&gt;=DA$46,CX16&lt;&gt;"",CZ16&gt;=DA$50,CZ16&lt;&gt;"",CP16=""),AND(DX16&gt;=EK$46,DX16&lt;&gt;"",DZ16&gt;=EK$50,DZ16&lt;&gt;""),AND(EA16&gt;=EK$46,EA16&lt;&gt;"",EC16&gt;=EK$50,EC16&lt;&gt;""),AND(EE16&gt;=EK$46,EE16&lt;&gt;"",EG16&gt;=EK$50,EG16&lt;&gt;""),AND(EH16&gt;=EK$46,EH16&lt;&gt;"",EJ16&gt;=EK$50,EJ16&lt;&gt;""),AND(FF16&gt;=FS$46,FF16&lt;&gt;"",FH16&gt;=FS$50,FH16&lt;&gt;""),AND(FI16&gt;=FS$46,FI16&lt;&gt;"",FK16&gt;=FS$50,FK16&lt;&gt;""),AND(FM16&gt;=FS$46,FM16&lt;&gt;"",FO16&gt;=FS$50,FO16&lt;&gt;""),AND(FP16&gt;=FS$46,FP16&lt;&gt;"",FR16&gt;=FS$50,FR16&lt;&gt;""),AND(GN16&gt;=HA$46,GN16&lt;&gt;"",GP16&gt;=HA$50,GP16&lt;&gt;""),AND(GQ16&gt;=HA$46,GQ16&lt;&gt;"",GS16&gt;=HA$50,GS16&lt;&gt;""),AND(GU16&gt;=HA$46,GU16&lt;&gt;"",GW16&gt;=HA$50,GW16&lt;&gt;""),AND(GX16&gt;=HA$46,GX16&lt;&gt;"",GZ16&gt;=HA$50,GZ16&lt;&gt;""),AND(HV16&gt;=II$46,HV16&lt;&gt;"",HX16&gt;=II$50,HX16&lt;&gt;""),AND(HY16&gt;=II$46,HY16&lt;&gt;"",IA16&gt;=II$50,IA16&lt;&gt;""),AND(IC16&gt;=II$46,IC16&lt;&gt;"",IE16&gt;=II$50,IE16&lt;&gt;""),AND(IF16&gt;=II$46,IF16&lt;&gt;"",IH16&gt;=II$50,IH16&lt;&gt;""),AND(JD16&gt;=JQ$46,JD16&lt;&gt;"",JF16&gt;=JQ$50,JF16&lt;&gt;""),AND(JG16&gt;=JQ$46,JG16&lt;&gt;"",JI16&gt;=JQ$50,JI16&lt;&gt;""),AND(JK16&gt;=JQ$46,JK16&lt;&gt;"",JM16&gt;=JQ$50,JM16&lt;&gt;""),AND(JN16&gt;=JQ$46,JN16&lt;&gt;"",JP16&gt;=JQ$50,JP16&lt;&gt;""),AND(KL16&gt;=KY$46,KL16&lt;&gt;"",KN16&gt;=KY$50,KN16&lt;&gt;""),AND(KO16&gt;=KY$46,KO16&lt;&gt;"",KQ16&gt;=KY$50,KQ16&lt;&gt;""),AND(KS16&gt;=KY$46,KS16&lt;&gt;"",KU16&gt;=KY$50,KU16&lt;&gt;""),AND(KV16&gt;=KY$46,KV16&lt;&gt;"",KX16&gt;=KY$50,KX16&lt;&gt;""),AND(LT16&gt;=MG$46,LT16&lt;&gt;"",LV16&gt;=MG$50,LV16&lt;&gt;""),AND(LW16&gt;=MG$46,LW16&lt;&gt;"",LY16&gt;=MG$50,LY16&lt;&gt;""),AND(MA16&gt;=MG$46,MA16&lt;&gt;"",MC16&gt;=MG$50,MC16&lt;&gt;""),AND(MD16&gt;=MG$46,MD16&lt;&gt;"",MF16&gt;=MG$50,MF16&lt;&gt;""),AND(NB16&gt;=NO$46,NB16&lt;&gt;"",ND16&gt;=NO$50,ND16&lt;&gt;""),AND(NE16&gt;=NO$46,NE16&lt;&gt;"",NG16&gt;=NO$50,NG16&lt;&gt;""),AND(NI16&gt;=NO$46,NI16&lt;&gt;"",NK16&gt;=NO$50,NK16&lt;&gt;""),AND(NL16&gt;=NO$46,NL16&lt;&gt;"",NN16&gt;=NO$50,NN16&lt;&gt;""),AND(OJ16&gt;=OW$46,OJ16&lt;&gt;"",OL16&gt;=OW$50,OL16&lt;&gt;""),AND(OM16&gt;=OW$46,OM16&lt;&gt;"",OO16&gt;=OW$50,OO16&lt;&gt;""),AND(OQ16&gt;=OW$46,OQ16&lt;&gt;"",OS16&gt;=OW$50,OS16&lt;&gt;""),AND(OT16&gt;=OW$46,OT16&lt;&gt;"",OV16&gt;=OW$50,OV16&lt;&gt;""),AND(PR16&gt;=QE$46,PR16&lt;&gt;"",PT16&gt;=QE$50,PT16&lt;&gt;""),AND(PU16&gt;=QE$46,PU16&lt;&gt;"",PW16&gt;=QE$50,PW16&lt;&gt;""),AND(PY16&gt;=QE$46,PY16&lt;&gt;"",QA16&gt;=QE$50,QA16&lt;&gt;""),AND(QB16&gt;=QE$46,QB16&lt;&gt;"",QD16&gt;=QE$50,QD16&lt;&gt;""),AND(QZ16&gt;=RM$46,QZ16&lt;&gt;"",RB16&gt;=RM$50,RB16&lt;&gt;""),AND(RC16&gt;=RM$46,RC16&lt;&gt;"",RE16&gt;=RM$50,RE16&lt;&gt;""),AND(RG16&gt;=RM$46,RG16&lt;&gt;"",RI16&gt;=RM$50,RI16&lt;&gt;""),AND(RJ16&gt;=RM$46,RJ16&lt;&gt;"",RL16&gt;=RM$50,RL16&lt;&gt;""),AND(SH16&gt;=SU$46,SH16&lt;&gt;"",SJ16&gt;=SU$50,SJ16&lt;&gt;""),AND(SK16&gt;=SU$46,SK16&lt;&gt;"",SM16&gt;=SU$50,SM16&lt;&gt;""),AND(SO16&gt;=SU$46,SO16&lt;&gt;"",SQ16&gt;=SU$50,SQ16&lt;&gt;""),AND(SR16&gt;=SU$46,SR16&lt;&gt;"",ST16&gt;=SU$50,ST16&lt;&gt;"")),"Merit",IF(OR(AND(AO16&gt;=AY$45,AO16&lt;&gt;"",AQ16&gt;=AY$49,AQ16&lt;&gt;"",AN16=""),AND(AR16&gt;=AY$45,AR16&lt;&gt;"",AT16&gt;=AY$49,AT16&lt;&gt;"",AN16=""),AND(AV16&gt;=AY$45,AV16&lt;&gt;"",AX16&gt;=AY$49,AX16&lt;&gt;"",AN16=""),AND(BP16&gt;=BZ$45,BP16&lt;&gt;"",BR16&gt;=BZ$49,BR16&lt;&gt;"",BO16=""),AND(BS16&gt;=BZ$45,BS16&lt;&gt;"",BU16&gt;=BZ$49,BU16&lt;&gt;"",BO16=""),AND(BW16&gt;=BZ$45,BW16&lt;&gt;"",BY16&gt;=BZ$49,BY16&lt;&gt;"",BO16=""),AND(CQ16&gt;=DA$45,CQ16&lt;&gt;"",CS16&gt;=DA$49,CS16&lt;&gt;"",CP16=""),AND(CT16&gt;=DA$45,CT16&lt;&gt;"",CV16&gt;=DA$49,CV16&lt;&gt;"",CP16=""),AND(CX16&gt;=DA$45,CX16&lt;&gt;"",CZ16&gt;=DA$49,CZ16&lt;&gt;"",CP16=""),AND(DX16&gt;=EK$45,DX16&lt;&gt;"",DZ16&gt;=EK$49,DZ16&lt;&gt;""),AND(EA16&gt;=EK$45,EA16&lt;&gt;"",EC16&gt;=EK$49,EC16&lt;&gt;""),AND(EE16&gt;=EK$45,EE16&lt;&gt;"",EG16&gt;=EK$49,EG16&lt;&gt;""),AND(EH16&gt;=EK$45,EH16&lt;&gt;"",EJ16&gt;=EK$49,EJ16&lt;&gt;""),AND(FF16&gt;=FS$45,FF16&lt;&gt;"",FH16&gt;=FS$49,FH16&lt;&gt;""),AND(FI16&gt;=FS$45,FI16&lt;&gt;"",FK16&gt;=FS$49,FK16&lt;&gt;""),AND(FM16&gt;=FS$45,FM16&lt;&gt;"",FO16&gt;=FS$49,FO16&lt;&gt;""),AND(FP16&gt;=FS$45,FP16&lt;&gt;"",FR16&gt;=FS$49,FR16&lt;&gt;""),AND(GN16&gt;=HA$45,GN16&lt;&gt;"",GP16&gt;=HA$49,GP16&lt;&gt;""),AND(GQ16&gt;=HA$45,GQ16&lt;&gt;"",GS16&gt;=HA$49,GS16&lt;&gt;""),AND(GU16&gt;=HA$45,GU16&lt;&gt;"",GW16&gt;=HA$49,GW16&lt;&gt;""),AND(GX16&gt;=HA$45,GX16&lt;&gt;"",GZ16&gt;=HA$49,GZ16&lt;&gt;""),AND(HV16&gt;=II$45,HV16&lt;&gt;"",HX16&gt;=II$49,HX16&lt;&gt;""),AND(HY16&gt;=II$45,HY16&lt;&gt;"",IA16&gt;=II$49,IA16&lt;&gt;""),AND(IC16&gt;=II$45,IC16&lt;&gt;"",IE16&gt;=II$49,IE16&lt;&gt;""),AND(IF16&gt;=II$45,IF16&lt;&gt;"",IH16&gt;=II$49,IH16&lt;&gt;""),AND(JD16&gt;=JQ$45,JD16&lt;&gt;"",JF16&gt;=JQ$49,JF16&lt;&gt;""),AND(JG16&gt;=JQ$45,JG16&lt;&gt;"",JI16&gt;=JQ$49,JI16&lt;&gt;""),AND(JK16&gt;=JQ$45,JK16&lt;&gt;"",JM16&gt;=JQ$49,JM16&lt;&gt;""),AND(JN16&gt;=JQ$45,JN16&lt;&gt;"",JP16&gt;=JQ$49,JP16&lt;&gt;""),AND(KL16&gt;=KY$45,KL16&lt;&gt;"",KN16&gt;=KY$49,KN16&lt;&gt;""),AND(KO16&gt;=KY$45,KO16&lt;&gt;"",KQ16&gt;=KY$49,KQ16&lt;&gt;""),AND(KS16&gt;=KY$45,KS16&lt;&gt;"",KU16&gt;=KY$49,KU16&lt;&gt;""),AND(KV16&gt;=KY$45,KV16&lt;&gt;"",KX16&gt;=KY$49,KX16&lt;&gt;""),AND(LT16&gt;=MG$45,LT16&lt;&gt;"",LV16&gt;=MG$49,LV16&lt;&gt;""),AND(LW16&gt;=MG$45,LW16&lt;&gt;"",LY16&gt;=MG$49,LY16&lt;&gt;""),AND(MA16&gt;=MG$45,MA16&lt;&gt;"",MC16&gt;=MG$49,MC16&lt;&gt;""),AND(MD16&gt;=MG$45,MD16&lt;&gt;"",MF16&gt;=MG$49,MF16&lt;&gt;""),AND(NB16&gt;=NO$45,NB16&lt;&gt;"",ND16&gt;=NO$49,ND16&lt;&gt;""),AND(NE16&gt;=NO$45,NE16&lt;&gt;"",NG16&gt;=NO$49,NG16&lt;&gt;""),AND(NI16&gt;=NO$45,NI16&lt;&gt;"",NK16&gt;=NO$49,NK16&lt;&gt;""),AND(NL16&gt;=NO$45,NL16&lt;&gt;"",NN16&gt;=NO$49,NN16&lt;&gt;""),AND(OJ16&gt;=OW$45,OJ16&lt;&gt;"",OL16&gt;=OW$49,OL16&lt;&gt;""),AND(OM16&gt;=OW$45,OM16&lt;&gt;"",OO16&gt;=OW$49,OO16&lt;&gt;""),AND(OQ16&gt;=OW$45,OQ16&lt;&gt;"",OS16&gt;=OW$49,OS16&lt;&gt;""),AND(OT16&gt;=OW$45,OT16&lt;&gt;"",OV16&gt;=OW$49,OV16&lt;&gt;""),AND(PR16&gt;=QE$45,PR16&lt;&gt;"",PT16&gt;=QE$49,PT16&lt;&gt;""),AND(PU16&gt;=QE$45,PU16&lt;&gt;"",PW16&gt;=QE$49,PW16&lt;&gt;""),AND(PY16&gt;=QE$45,PY16&lt;&gt;"",QA16&gt;=QE$49,QA16&lt;&gt;""),AND(QB16&gt;=QE$45,QB16&lt;&gt;"",QD16&gt;=QE$49,QD16&lt;&gt;""),AND(QZ16&gt;=RM$45,QZ16&lt;&gt;"",RB16&gt;=RM$49,RB16&lt;&gt;""),AND(RC16&gt;=RM$45,RC16&lt;&gt;"",RE16&gt;=RM$49,RE16&lt;&gt;""),AND(RG16&gt;=RM$45,RG16&lt;&gt;"",RI16&gt;=RM$49,RI16&lt;&gt;""),AND(RJ16&gt;=RM$45,RJ16&lt;&gt;"",RL16&gt;=RM$49,RL16&lt;&gt;""),AND(SH16&gt;=SU$45,SH16&lt;&gt;"",SJ16&gt;=SU$49,SJ16&lt;&gt;""),AND(SK16&gt;=SU$45,SK16&lt;&gt;"",SM16&gt;=SU$49,SM16&lt;&gt;""),AND(SO16&gt;=SU$45,SO16&lt;&gt;"",SQ16&gt;=SU$49,SQ16&lt;&gt;""),AND(SR16&gt;=SU$45,SR16&lt;&gt;"",ST16&gt;=SU$49,ST16&lt;&gt;"")),"Excellence",IF(K16="P","Worlds Team",IF(H16="P","National Team","")))))</f>
        <v/>
      </c>
      <c r="K16" s="3" t="str">
        <f>IF(OR(AND(AO16&gt;=AY$44,AO16&lt;&gt;"",AQ16&gt;=AY$48,AQ16&lt;&gt;"",AN16=""),AND(AR16&gt;=AY$44,AR16&lt;&gt;"",AT16&gt;=AY$48,AT16&lt;&gt;"",AN16=""),AND(AV16&gt;=AY$44,AV16&lt;&gt;"",AX16&gt;=AY$48,AX16&lt;&gt;"",AN16=""),AND(BP16&gt;=BZ$44,BP16&lt;&gt;"",BR16&gt;=BZ$48,BR16&lt;&gt;"",BO16=""),AND(BS16&gt;=BZ$44,BS16&lt;&gt;"",BU16&gt;=BZ$48,BU16&lt;&gt;"",BO16=""),AND(BW16&gt;=BZ$44,BW16&lt;&gt;"",BY16&gt;=BZ$48,BY16&lt;&gt;"",BO16=""),AND(CQ16&gt;=DA$44,CQ16&lt;&gt;"",CS16&gt;=DA$48,CS16&lt;&gt;"",CP16=""),AND(CT16&gt;=DA$44,CT16&lt;&gt;"",CV16&gt;=DA$48,CV16&lt;&gt;"",CP16=""),AND(CX16&gt;=DA$44,CX16&lt;&gt;"",CZ16&gt;=DA$48,CZ16&lt;&gt;"",CP16=""),AND(DX16&gt;=EK$44,DX16&lt;&gt;"",DZ16&gt;=EK$48,DZ16&lt;&gt;""),AND(EA16&gt;=EK$44,EA16&lt;&gt;"",EC16&gt;=EK$48,EC16&lt;&gt;""),AND(EE16&gt;=EK$44,EE16&lt;&gt;"",EG16&gt;=EK$48,EG16&lt;&gt;""),AND(EH16&gt;=EK$44,EH16&lt;&gt;"",EJ16&gt;=EK$48,EJ16&lt;&gt;""),AND(FF16&gt;=FS$44,FF16&lt;&gt;"",FH16&gt;=FS$48,FH16&lt;&gt;""),AND(FI16&gt;=FS$44,FI16&lt;&gt;"",FK16&gt;=FS$48,FK16&lt;&gt;""),AND(FM16&gt;=FS$44,FM16&lt;&gt;"",FO16&gt;=FS$48,FO16&lt;&gt;""),AND(FP16&gt;=FS$44,FP16&lt;&gt;"",FR16&gt;=FS$48,FR16&lt;&gt;""),AND(GN16&gt;=HA$44,GN16&lt;&gt;"",GP16&gt;=HA$48,GP16&lt;&gt;""),AND(GQ16&gt;=HA$44,GQ16&lt;&gt;"",GS16&gt;=HA$48,GS16&lt;&gt;""),AND(GU16&gt;=HA$44,GU16&lt;&gt;"",GW16&gt;=HA$48,GW16&lt;&gt;""),AND(GX16&gt;=HA$44,GX16&lt;&gt;"",GZ16&gt;=HA$48,GZ16&lt;&gt;""),AND(HV16&gt;=II$44,HV16&lt;&gt;"",HX16&gt;=II$48,HX16&lt;&gt;""),AND(HY16&gt;=II$44,HY16&lt;&gt;"",IA16&gt;=II$48,IA16&lt;&gt;""),AND(IC16&gt;=II$44,IC16&lt;&gt;"",IE16&gt;=II$48,IE16&lt;&gt;""),AND(IF16&gt;=II$44,IF16&lt;&gt;"",IH16&gt;=II$48,IH16&lt;&gt;""),AND(JD16&gt;=JQ$44,JD16&lt;&gt;"",JF16&gt;=JQ$48,JF16&lt;&gt;""),AND(JG16&gt;=JQ$44,JG16&lt;&gt;"",JI16&gt;=JQ$48,JI16&lt;&gt;""),AND(JK16&gt;=JQ$44,JK16&lt;&gt;"",JM16&gt;=JQ$48,JM16&lt;&gt;""),AND(JN16&gt;=JQ$44,JN16&lt;&gt;"",JP16&gt;=JQ$48,JP16&lt;&gt;""),AND(KL16&gt;=KY$44,KL16&lt;&gt;"",KN16&gt;=KY$48,KN16&lt;&gt;""),AND(KO16&gt;=KY$44,KO16&lt;&gt;"",KQ16&gt;=KY$48,KQ16&lt;&gt;""),AND(KS16&gt;=KY$44,KS16&lt;&gt;"",KU16&gt;=KY$48,KU16&lt;&gt;""),AND(KV16&gt;=KY$44,KV16&lt;&gt;"",KX16&gt;=KY$48,KX16&lt;&gt;""),AND(LT16&gt;=MG$44,LT16&lt;&gt;"",LV16&gt;=MG$48,LV16&lt;&gt;""),AND(LW16&gt;=MG$44,LW16&lt;&gt;"",LY16&gt;=MG$48,LY16&lt;&gt;""),AND(MA16&gt;=MG$44,MA16&lt;&gt;"",MC16&gt;=MG$48,MC16&lt;&gt;""),AND(MD16&gt;=MG$44,MD16&lt;&gt;"",MF16&gt;=MG$48,MF16&lt;&gt;""),AND(NB16&gt;=NO$44,NB16&lt;&gt;"",ND16&gt;=NO$48,ND16&lt;&gt;""),AND(NE16&gt;=NO$44,NE16&lt;&gt;"",NG16&gt;=NO$48,NG16&lt;&gt;""),AND(NI16&gt;=NO$44,NI16&lt;&gt;"",NK16&gt;=NO$48,NK16&lt;&gt;""),AND(NL16&gt;=NO$44,NL16&lt;&gt;"",NN16&gt;=NO$48,NN16&lt;&gt;""),AND(OJ16&gt;=OW$44,OJ16&lt;&gt;"",OL16&gt;=OW$48,OL16&lt;&gt;""),AND(OM16&gt;=OW$44,OM16&lt;&gt;"",OO16&gt;=OW$48,OO16&lt;&gt;""),AND(OQ16&gt;=OW$44,OQ16&lt;&gt;"",OS16&gt;=OW$48,OS16&lt;&gt;""),AND(OT16&gt;=OW$44,OT16&lt;&gt;"",OV16&gt;=OW$48,OV16&lt;&gt;""),AND(PR16&gt;=QE$44,PR16&lt;&gt;"",PT16&gt;=QE$48,PT16&lt;&gt;""),AND(PU16&gt;=QE$44,PU16&lt;&gt;"",PW16&gt;=QE$48,PW16&lt;&gt;""),AND(PY16&gt;=QE$44,PY16&lt;&gt;"",QA16&gt;=QE$48,QA16&lt;&gt;""),AND(QB16&gt;=QE$44,QB16&lt;&gt;"",QD16&gt;=QE$48,QD16&lt;&gt;""),AND(QZ16&gt;=RM$44,QZ16&lt;&gt;"",RB16&gt;=RM$48,RB16&lt;&gt;""),AND(RC16&gt;=RM$44,RC16&lt;&gt;"",RE16&gt;=RM$48,RE16&lt;&gt;""),AND(RG16&gt;=RM$44,RG16&lt;&gt;"",RI16&gt;=RM$48,RI16&lt;&gt;""),AND(RJ16&gt;=RM$44,RJ16&lt;&gt;"",RL16&gt;=RM$48,RL16&lt;&gt;""),AND(SH16&gt;=SU$44,SH16&lt;&gt;"",SJ16&gt;=SU$48,SJ16&lt;&gt;""),AND(SK16&gt;=SU$44,SK16&lt;&gt;"",SM16&gt;=SU$48,SM16&lt;&gt;""),AND(SO16&gt;=SU$44,SO16&lt;&gt;"",SQ16&gt;=SU$48,SQ16&lt;&gt;""),AND(SR16&gt;=SU$44,SR16&lt;&gt;"",ST16&gt;=SU$48,ST16&lt;&gt;"")),"P","")</f>
        <v/>
      </c>
      <c r="L16" s="8">
        <f>IF(COUNT(AQ16,AT16,BR16,BU16,CS16,CV16)&gt;0,LARGE((AQ16,AT16,BR16,BU16,CS16,CV16),1),0)</f>
        <v>51.480000000000004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50.300000000000004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51.97</v>
      </c>
      <c r="Q16" s="8" t="str">
        <f>IF(P16="","",IF(OR(P16=CS16,P16=CV16,P16=CZ16),$CA$1,IF(OR(P16=BR16,P16=BU16,P16=BY16),$AZ$1,IF(OR(P16=AQ16,P16=AT16,P16=AX16),$Y$1,""))))</f>
        <v>2024 Elite Canada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13.1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&gt;0,MAX(IF(AO16&gt;=$AY$43,AP16,0),IF(AR16&gt;=$AY$43,AS16,0),IF(AV16&gt;=$AY$43,AW16,0),IF(BP16&gt;=$BZ$43,BQ16,0),IF(BS16&gt;=$BZ$43,BT16,0),IF(BW16&gt;=$BZ$43,BX16,0),IF(CQ16&gt;=$DA$43,CR16,0),IF(CT16&gt;=$DA$43,CU16,0),IF(CX16&gt;=$DA$43,CY16,0),IF(DX16&gt;=$EK$43,DY16,0),IF(EA16&gt;=$EK$43,EB16,0),IF(EE16&gt;=$EK$43,EF16,0),IF(EH16&gt;=$EK$43,EI16,0),IF(FF16&gt;=$FS$43,FG16,0),IF(FI16&gt;=$FS$43,FJ16,0),IF(FM16&gt;=$FS$43,FN16,0),IF(FP16&gt;=$FS$43,FQ16,0),IF(GN16&gt;=$HA$43,GO16,0),IF(GQ16&gt;=$HA$43,GR16,0),IF(GU16&gt;=$HA$43,GV16,0),IF(GX16&gt;=$HA$43,GY16,0),IF(HV16&gt;=$II$43,HW16,0),IF(HY16&gt;=$II$43,HZ16,0),IF(IC16&gt;=$II$43,ID16,0),IF(IF16&gt;=$II$43,IG16,0),IF(JD16&gt;=$JQ$43,JE16,0),IF(JG16&gt;=$JQ$43,JH16,0),IF(JK16&gt;=$JQ$43,JL16,0),IF(JN16&gt;=$JQ$43,JO16,0),IF(KL16&gt;=$KY$43,KM16,0),IF(KO16&gt;=$KY$43,KP16,0),IF(KS16&gt;=$KY$43,KT16,0),IF(KV16&gt;=$KY$43,KW16,0),IF(LT16&gt;=$MG$43,LU16,0),IF(LW16&gt;=$MG$43,LX16,0),IF(MA16&gt;=$MG$43,MB16,0),IF(MD16&gt;=$MG$43,ME16,0),IF(NB16&gt;=$NO$43,NC16,0),IF(NE16&gt;=$NO$43,NF16,0),IF(NI16&gt;=$NO$43,NJ16,0),IF(NL16&gt;=$NO$43,NM16,0),IF(OJ16&gt;=$OW$43,OK16,0),IF(OM16&gt;=$OW$43,ON16,0),IF(OQ16&gt;=$OW$43,OR16,0),IF(OT16&gt;=$OW$43,OU16,0),IF(PR16&gt;=$QE$43,PS16,0),IF(PU16&gt;=$QE$43,PV16,0),IF(PY16&gt;=$QE$43,PZ16,0),IF(QB16&gt;=$QE$43,QC16,0),IF(QZ16&gt;=$RM$43,RA16,0),IF(RC16&gt;=$RM$43,RD16,0),IF(RG16&gt;=$RM$43,RH16,0),IF(RJ16&gt;=$RM$43,RK16,0),IF(SH16&gt;=$SU$43,SI16,0),IF(SK16&gt;=$SU$43,SL16,0),IF(SO16&gt;=$SU$43,SP16,0),IF(SR16&gt;=$SU$43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13.4</v>
      </c>
      <c r="BA16" s="26">
        <v>8.8000000000000007</v>
      </c>
      <c r="BB16" s="26">
        <v>11.2</v>
      </c>
      <c r="BC16" s="26">
        <v>13.48</v>
      </c>
      <c r="BD16" s="26">
        <v>0</v>
      </c>
      <c r="BE16" s="26">
        <v>15.1</v>
      </c>
      <c r="BF16" s="26">
        <v>8.8000000000000007</v>
      </c>
      <c r="BG16" s="26">
        <v>11.8</v>
      </c>
      <c r="BH16" s="26">
        <v>14.6</v>
      </c>
      <c r="BI16" s="26">
        <v>0</v>
      </c>
      <c r="BJ16" s="26">
        <v>15.6</v>
      </c>
      <c r="BK16" s="26">
        <v>9.6</v>
      </c>
      <c r="BL16" s="26">
        <v>11.8</v>
      </c>
      <c r="BM16" s="26">
        <v>14.97</v>
      </c>
      <c r="BN16" s="26">
        <v>0</v>
      </c>
      <c r="BO16" s="28"/>
      <c r="BP16" s="39">
        <f>IF(BB16&gt;0,BB16,"")</f>
        <v>11.2</v>
      </c>
      <c r="BQ16" s="39">
        <f>IF(BC16&gt;0,BC16,"")</f>
        <v>13.48</v>
      </c>
      <c r="BR16" s="11">
        <f>IF(SUM(AZ16:BC16)-BD16&gt;0,SUM(AZ16:BC16)-BD16,"")</f>
        <v>46.88000000000001</v>
      </c>
      <c r="BS16" s="11">
        <f>IF(BG16&gt;0,BG16,"")</f>
        <v>11.8</v>
      </c>
      <c r="BT16" s="11">
        <f>IF(BH16&gt;0,BH16,"")</f>
        <v>14.6</v>
      </c>
      <c r="BU16" s="11">
        <f>IF(SUM(BE16:BH16)-BI16&gt;0,SUM(BE16:BH16)-BI16,"")</f>
        <v>50.300000000000004</v>
      </c>
      <c r="BV16" s="11">
        <f>IF(BR16="","",MAX(BR16,BU16))</f>
        <v>50.300000000000004</v>
      </c>
      <c r="BW16" s="11">
        <f>IF(BL16&gt;0,BL16,"")</f>
        <v>11.8</v>
      </c>
      <c r="BX16" s="11">
        <f>IF(BM16&gt;0,BM16,"")</f>
        <v>14.97</v>
      </c>
      <c r="BY16" s="11">
        <f>IF(SUM(BJ16:BM16)-BN16&gt;0,SUM(BJ16:BM16)-BN16,"")</f>
        <v>51.97</v>
      </c>
      <c r="BZ16" s="11">
        <f>IF(SUM(BV16,BY16)&gt;0,SUM(BV16,BY16),"")</f>
        <v>102.27000000000001</v>
      </c>
      <c r="CA16" s="22">
        <v>14.6</v>
      </c>
      <c r="CB16" s="22">
        <v>9.4</v>
      </c>
      <c r="CC16" s="22">
        <v>13.1</v>
      </c>
      <c r="CD16" s="22">
        <v>14.38</v>
      </c>
      <c r="CE16" s="22">
        <v>0</v>
      </c>
      <c r="CF16" s="22">
        <v>14</v>
      </c>
      <c r="CG16" s="22">
        <v>8.9</v>
      </c>
      <c r="CH16" s="22">
        <v>12.2</v>
      </c>
      <c r="CI16" s="22">
        <v>14.32</v>
      </c>
      <c r="CJ16" s="22">
        <v>0</v>
      </c>
      <c r="CK16" s="22">
        <v>14.7</v>
      </c>
      <c r="CL16" s="22">
        <v>9.4</v>
      </c>
      <c r="CM16" s="22">
        <v>11.4</v>
      </c>
      <c r="CN16" s="22">
        <v>14.24</v>
      </c>
      <c r="CO16" s="22">
        <v>0</v>
      </c>
      <c r="CP16" s="27"/>
      <c r="CQ16" s="38">
        <f>IF(CC16&gt;0,CC16,"")</f>
        <v>13.1</v>
      </c>
      <c r="CR16" s="38">
        <f>IF(CD16&gt;0,CD16,"")</f>
        <v>14.38</v>
      </c>
      <c r="CS16" s="40">
        <f>IF(SUM(CA16:CD16)-CE16&gt;0,SUM(CA16:CD16)-CE16,"")</f>
        <v>51.480000000000004</v>
      </c>
      <c r="CT16" s="40">
        <f>IF(CH16&gt;0,CH16,"")</f>
        <v>12.2</v>
      </c>
      <c r="CU16" s="40">
        <f>IF(CI16&gt;0,CI16,"")</f>
        <v>14.32</v>
      </c>
      <c r="CV16" s="40">
        <f>IF(SUM(CF16:CI16)-CJ16&gt;0,SUM(CF16:CI16)-CJ16,"")</f>
        <v>49.419999999999995</v>
      </c>
      <c r="CW16" s="40">
        <f>IF(CS16="","",MAX(CS16,CV16))</f>
        <v>51.480000000000004</v>
      </c>
      <c r="CX16" s="40">
        <f>IF(CM16&gt;0,CM16,"")</f>
        <v>11.4</v>
      </c>
      <c r="CY16" s="40">
        <f>IF(CN16&gt;0,CN16,"")</f>
        <v>14.24</v>
      </c>
      <c r="CZ16" s="40">
        <f>IF(SUM(CK16:CN16)-CO16&gt;0,SUM(CK16:CN16)-CO16,"")</f>
        <v>49.74</v>
      </c>
      <c r="DA16" s="40">
        <f>IF(SUM(CW16,CZ16)&gt;0,SUM(CW16,CZ16),"")</f>
        <v>101.22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14</v>
      </c>
      <c r="SW16" s="22">
        <f>IF($CP16="P",CB16,(CB16+BA16)/2)</f>
        <v>9.1000000000000014</v>
      </c>
      <c r="SX16" s="22">
        <f>IF($CP16="P",CC16,(CC16+BB16)/2)</f>
        <v>12.149999999999999</v>
      </c>
      <c r="SY16" s="22">
        <f>IF($CP16="P",CD16,(CD16+BC16)/2)</f>
        <v>13.93</v>
      </c>
      <c r="SZ16" s="22">
        <f>IF($CP16="P",CE16,(CE16+BD16)/2)</f>
        <v>0</v>
      </c>
      <c r="TA16" s="22">
        <f>IF($CP16="P",CF16,(CF16+BE16)/2)</f>
        <v>14.55</v>
      </c>
      <c r="TB16" s="22">
        <f>IF($CP16="P",CG16,(CG16+BF16)/2)</f>
        <v>8.8500000000000014</v>
      </c>
      <c r="TC16" s="22">
        <f>IF($CP16="P",CH16,(CH16+BG16)/2)</f>
        <v>12</v>
      </c>
      <c r="TD16" s="22">
        <f>IF($CP16="P",CI16,(CI16+BH16)/2)</f>
        <v>14.46</v>
      </c>
      <c r="TE16" s="22">
        <f>IF($CP16="P",CJ16,(CJ16+BI16)/2)</f>
        <v>0</v>
      </c>
      <c r="TF16" s="22">
        <f>IF($CP16="P",CK16,(CK16+BJ16)/2)</f>
        <v>15.149999999999999</v>
      </c>
      <c r="TG16" s="22">
        <f>IF($CP16="P",CL16,(CL16+BK16)/2)</f>
        <v>9.5</v>
      </c>
      <c r="TH16" s="22">
        <f>IF($CP16="P",CM16,(CM16+BL16)/2)</f>
        <v>11.600000000000001</v>
      </c>
      <c r="TI16" s="22">
        <f>IF($CP16="P",CN16,(CN16+BM16)/2)</f>
        <v>14.605</v>
      </c>
      <c r="TJ16" s="22">
        <f>IF($CP16="P",CO16,(CO16+BN16)/2)</f>
        <v>0</v>
      </c>
      <c r="TK16" s="27" t="s">
        <v>46</v>
      </c>
      <c r="TL16" s="40">
        <f>IF(SX16&gt;0,SX16,"")</f>
        <v>12.149999999999999</v>
      </c>
      <c r="TM16" s="40">
        <f>IF(SY16&gt;0,SY16,"")</f>
        <v>13.93</v>
      </c>
      <c r="TN16" s="40">
        <f>IF(SUM(SV16:SY16)-SZ16&gt;0,SUM(SV16:SY16)-SZ16,"")</f>
        <v>49.18</v>
      </c>
      <c r="TO16" s="40">
        <f>IF(TC16&gt;0,TC16,"")</f>
        <v>12</v>
      </c>
      <c r="TP16" s="40">
        <f>IF(TD16&gt;0,TD16,"")</f>
        <v>14.46</v>
      </c>
      <c r="TQ16" s="40">
        <f>IF(SUM(TA16:TD16)-TE16&gt;0,SUM(TA16:TD16)-TE16,"")</f>
        <v>49.860000000000007</v>
      </c>
      <c r="TR16" s="40">
        <f>IF(MAX(TN16,TQ16)&gt;0,MAX(TN16,TQ16),"")</f>
        <v>49.860000000000007</v>
      </c>
      <c r="TS16" s="40">
        <f>IF(TH16&gt;0,TH16,"")</f>
        <v>11.600000000000001</v>
      </c>
      <c r="TT16" s="40">
        <f>IF(TI16&gt;0,TI16,"")</f>
        <v>14.605</v>
      </c>
      <c r="TU16" s="40">
        <f>IF(SUM(TF16:TI16)-TJ16&gt;0,SUM(TF16:TI16)-TJ16,"")</f>
        <v>50.855000000000004</v>
      </c>
      <c r="TV16" s="40">
        <f>IF(SUM(TR16,TU16)&gt;0,SUM(TR16,TU16),"")</f>
        <v>100.715</v>
      </c>
    </row>
    <row r="17" spans="1:542" x14ac:dyDescent="0.2">
      <c r="A17" s="4" t="str" cm="1">
        <f t="array" ref="A17">IF(AND(J17&lt;&gt;"",J17&lt;&gt;"No DD"),SUMPRODUCT((J$4:J$41&lt;&gt;"")*(J$4:J$41&lt;&gt;"No DD")*(F$4:F$41&gt;F17))+1,IF(J17="No DD",SUMPRODUCT((J$4:J$41="No DD")*(F$4:F$41&gt;F17))+1+SUMPRODUCT((J$4:J$41&lt;&gt;"")*(J$4:J$41&lt;&gt;"No DD")),""))</f>
        <v/>
      </c>
      <c r="B17" s="4" t="str" cm="1">
        <f t="array" ref="B17">IF(AND(J17&lt;&gt;"",J17&lt;&gt;"No DD",G17=""),SUMPRODUCT((J$4:J$41&lt;&gt;"")*(J$4:J$41&lt;&gt;"No DD")*(G$4:G$41="")*(F$4:F$41&gt;F17))+1,IF(J17="No DD",SUMPRODUCT((J$4:J$41="No DD")*(F$4:F$41&gt;F17)*(G$4:G$41=""))+1+SUMPRODUCT((J$4:J$41&lt;&gt;"")*(G$4:G$41="")*(J$4:J$41&lt;&gt;"No DD")),""))</f>
        <v/>
      </c>
      <c r="C17" s="5" t="s">
        <v>137</v>
      </c>
      <c r="D17" s="4" t="s">
        <v>3</v>
      </c>
      <c r="E17" s="4">
        <v>2006</v>
      </c>
      <c r="F17" s="9">
        <f>SUM(L17:V17)+SUM(L17:T17)*0.0000001+SUM(L17)*0.0000000000001</f>
        <v>163.92001639200498</v>
      </c>
      <c r="G17" s="66"/>
      <c r="H17" s="3" t="str">
        <f>IF(OR(AND(AO17&gt;=AY$43,AO17&lt;&gt;"",AQ17&gt;=AY$47,AQ17&lt;&gt;"",AN17=""),AND(AR17&gt;=AY$43,AR17&lt;&gt;"",AT17&gt;=AY$47,AT17&lt;&gt;"",AN17=""),AND(AV17&gt;=AY$43,AV17&lt;&gt;"",AX17&gt;=AY$47,AX17&lt;&gt;"",AN17=""),AND(BP17&gt;=BZ$43,BP17&lt;&gt;"",BR17&gt;=BZ$47,BR17&lt;&gt;"",BO17=""),AND(BS17&gt;=BZ$43,BS17&lt;&gt;"",BU17&gt;=BZ$47,BU17&lt;&gt;"",BO17=""),AND(BW17&gt;=BZ$43,BW17&lt;&gt;"",BY17&gt;=BZ$47,BY17&lt;&gt;"",BO17=""),AND(CQ17&gt;=DA$43,CQ17&lt;&gt;"",CS17&gt;=DA$47,CS17&lt;&gt;"",CP17=""),AND(CT17&gt;=DA$43,CT17&lt;&gt;"",CV17&gt;=DA$47,CV17&lt;&gt;"",CP17=""),AND(CX17&gt;=DA$43,CX17&lt;&gt;"",CZ17&gt;=DA$47,CZ17&lt;&gt;"",CP17=""),AND(DX17&gt;=EK$43,DX17&lt;&gt;"",DZ17&gt;=EK$47,DZ17&lt;&gt;""),AND(EA17&gt;=EK$43,EA17&lt;&gt;"",EC17&gt;=EK$47,EC17&lt;&gt;""),AND(EE17&gt;=EK$43,EE17&lt;&gt;"",EG17&gt;=EK$47,EG17&lt;&gt;""),AND(EH17&gt;=EK$43,EH17&lt;&gt;"",EJ17&gt;=EK$47,EJ17&lt;&gt;""),AND(FF17&gt;=FS$43,FF17&lt;&gt;"",FH17&gt;=FS$47,FH17&lt;&gt;""),AND(FI17&gt;=FS$43,FI17&lt;&gt;"",FK17&gt;=FS$47,FK17&lt;&gt;""),AND(FM17&gt;=FS$43,FM17&lt;&gt;"",FO17&gt;=FS$47,FO17&lt;&gt;""),AND(FP17&gt;=FS$43,FP17&lt;&gt;"",FR17&gt;=FS$47,FR17&lt;&gt;""),AND(GN17&gt;=HA$43,GN17&lt;&gt;"",GP17&gt;=HA$47,GP17&lt;&gt;""),AND(GQ17&gt;=HA$43,GQ17&lt;&gt;"",GS17&gt;=HA$47,GS17&lt;&gt;""),AND(GU17&gt;=HA$43,GU17&lt;&gt;"",GW17&gt;=HA$47,GW17&lt;&gt;""),AND(GX17&gt;=HA$43,GX17&lt;&gt;"",GZ17&gt;=HA$47,GZ17&lt;&gt;""),AND(HV17&gt;=II$43,HV17&lt;&gt;"",HX17&gt;=II$47,HX17&lt;&gt;""),AND(HY17&gt;=II$43,HY17&lt;&gt;"",IA17&gt;=II$47,IA17&lt;&gt;""),AND(IC17&gt;=II$43,IC17&lt;&gt;"",IE17&gt;=II$47,IE17&lt;&gt;""),AND(IF17&gt;=II$43,IF17&lt;&gt;"",IH17&gt;=II$47,IH17&lt;&gt;""),AND(JD17&gt;=JQ$43,JD17&lt;&gt;"",JF17&gt;=JQ$47,JF17&lt;&gt;""),AND(JG17&gt;=JQ$43,JG17&lt;&gt;"",JI17&gt;=JQ$47,JI17&lt;&gt;""),AND(JK17&gt;=JQ$43,JK17&lt;&gt;"",JM17&gt;=JQ$47,JM17&lt;&gt;""),AND(JN17&gt;=JQ$43,JN17&lt;&gt;"",JP17&gt;=JQ$47,JP17&lt;&gt;""),AND(KL17&gt;=KY$43,KL17&lt;&gt;"",KN17&gt;=KY$47,KN17&lt;&gt;""),AND(KO17&gt;=KY$43,KO17&lt;&gt;"",KQ17&gt;=KY$47,KQ17&lt;&gt;""),AND(KS17&gt;=KY$43,KS17&lt;&gt;"",KU17&gt;=KY$47,KU17&lt;&gt;""),AND(KV17&gt;=KY$43,KV17&lt;&gt;"",KX17&gt;=KY$47,KX17&lt;&gt;""),AND(LT17&gt;=MG$43,LT17&lt;&gt;"",LV17&gt;=MG$47,LV17&lt;&gt;""),AND(LW17&gt;=MG$43,LW17&lt;&gt;"",LY17&gt;=MG$47,LY17&lt;&gt;""),AND(MA17&gt;=MG$43,MA17&lt;&gt;"",MC17&gt;=MG$47,MC17&lt;&gt;""),AND(MD17&gt;=MG$43,MD17&lt;&gt;"",MF17&gt;=MG$47,MF17&lt;&gt;""),AND(NB17&gt;=NO$43,NB17&lt;&gt;"",ND17&gt;=NO$47,ND17&lt;&gt;""),AND(NE17&gt;=NO$43,NE17&lt;&gt;"",NG17&gt;=NO$47,NG17&lt;&gt;""),AND(NI17&gt;=NO$43,NI17&lt;&gt;"",NK17&gt;=NO$47,NK17&lt;&gt;""),AND(NL17&gt;=NO$43,NL17&lt;&gt;"",NN17&gt;=NO$47,NN17&lt;&gt;""),AND(OJ17&gt;=OW$43,OJ17&lt;&gt;"",OL17&gt;=OW$47,OL17&lt;&gt;""),AND(OM17&gt;=OW$43,OM17&lt;&gt;"",OO17&gt;=OW$47,OO17&lt;&gt;""),AND(OQ17&gt;=OW$43,OQ17&lt;&gt;"",OS17&gt;=OW$47,OS17&lt;&gt;""),AND(OT17&gt;=OW$43,OT17&lt;&gt;"",OV17&gt;=OW$47,OV17&lt;&gt;""),AND(PR17&gt;=QE$43,PR17&lt;&gt;"",PT17&gt;=QE$47,PT17&lt;&gt;""),AND(PU17&gt;=QE$43,PU17&lt;&gt;"",PW17&gt;=QE$47,PW17&lt;&gt;""),AND(PY17&gt;=QE$43,PY17&lt;&gt;"",QA17&gt;=QE$47,QA17&lt;&gt;""),AND(QB17&gt;=QE$43,QB17&lt;&gt;"",QD17&gt;=QE$47,QD17&lt;&gt;""),AND(QZ17&gt;=RM$43,QZ17&lt;&gt;"",RB17&gt;=RM$47,RB17&lt;&gt;""),AND(RC17&gt;=RM$43,RC17&lt;&gt;"",RE17&gt;=RM$47,RE17&lt;&gt;""),AND(RG17&gt;=RM$43,RG17&lt;&gt;"",RI17&gt;=RM$47,RI17&lt;&gt;""),AND(RJ17&gt;=RM$43,RJ17&lt;&gt;"",RL17&gt;=RM$47,RL17&lt;&gt;""),AND(SH17&gt;=SU$43,SH17&lt;&gt;"",SJ17&gt;=SU$47,SJ17&lt;&gt;""),AND(SK17&gt;=SU$43,SK17&lt;&gt;"",SM17&gt;=SU$47,SM17&lt;&gt;""),AND(SO17&gt;=SU$43,SO17&lt;&gt;"",SQ17&gt;=SU$47,SQ17&lt;&gt;""),AND(SR17&gt;=SU$43,SR17&lt;&gt;"",ST17&gt;=SU$47,ST17&lt;&gt;"")),"P","")</f>
        <v/>
      </c>
      <c r="I17" s="3" t="str">
        <f>IF(OR(AND(AQ17&gt;=AY$47,AQ17&lt;&gt;"",AN17=""),AND(AT17&gt;=AY$47,AT17&lt;&gt;"",AN17=""),AND(AX17&gt;=AY$47,AX17&lt;&gt;"",AN17=""),AND(BR17&gt;=BZ$47,BR17&lt;&gt;"",BO17=""),AND(BU17&gt;=BZ$47,BU17&lt;&gt;"",BO17=""),AND(BY17&gt;=BZ$47,BY17&lt;&gt;"",BO17=""),AND(CS17&gt;=DA$47,CS17&lt;&gt;"",CP17=""),AND(CV17&gt;=DA$47,CV17&lt;&gt;"",CP17=""),AND(CZ17&gt;=DA$47,CZ17&lt;&gt;"",CP17=""),AND(DZ17&gt;=EK$47,DZ17&lt;&gt;""),AND(EC17&gt;=EK$47,EC17&lt;&gt;""),AND(EG17&gt;=EK$47,EG17&lt;&gt;""),AND(EJ17&gt;=EK$47,EJ17&lt;&gt;""),AND(FH17&gt;=FS$47,FH17&lt;&gt;""),AND(FK17&gt;=FS$47,FK17&lt;&gt;""),AND(FO17&gt;=FS$47,FO17&lt;&gt;""),AND(FR17&gt;=FS$47,FR17&lt;&gt;""),AND(GP17&gt;=HA$47,GP17&lt;&gt;""),AND(GS17&gt;=HA$47,GS17&lt;&gt;""),AND(GW17&gt;=HA$47,GW17&lt;&gt;""),AND(GZ17&gt;=HA$47,GZ17&lt;&gt;""),AND(HX17&gt;=II$47,HX17&lt;&gt;""),AND(IA17&gt;=II$47,IA17&lt;&gt;""),AND(IE17&gt;=II$47,IE17&lt;&gt;""),AND(IH17&gt;=II$47,IH17&lt;&gt;""),AND(JF17&gt;=JQ$47,JF17&lt;&gt;""),AND(JI17&gt;=JQ$47,JI17&lt;&gt;""),AND(JM17&gt;=JQ$47,JM17&lt;&gt;""),AND(JP17&gt;=JQ$47,JP17&lt;&gt;""),AND(KN17&gt;=KY$47,KN17&lt;&gt;""),AND(KQ17&gt;=KY$47,KQ17&lt;&gt;""),AND(KU17&gt;=KY$47,KU17&lt;&gt;""),AND(KX17&gt;=KY$47,KX17&lt;&gt;""),AND(LV17&gt;=MG$47,LV17&lt;&gt;""),AND(LY17&gt;=MG$47,LY17&lt;&gt;""),AND(MC17&gt;=MG$47,MC17&lt;&gt;""),AND(MF17&gt;=MG$47,MF17&lt;&gt;""),AND(ND17&gt;=NO$47,ND17&lt;&gt;""),AND(NG17&gt;=NO$47,NG17&lt;&gt;""),AND(NK17&gt;=NO$47,NK17&lt;&gt;""),AND(NN17&gt;=NO$47,NN17&lt;&gt;""),AND(OL17&gt;=OW$47,OL17&lt;&gt;""),AND(OO17&gt;=OW$47,OO17&lt;&gt;""),AND(OS17&gt;=OW$47,OS17&lt;&gt;""),AND(OV17&gt;=OW$47,OV17&lt;&gt;""),AND(PT17&gt;=QE$47,PT17&lt;&gt;""),AND(PW17&gt;=QE$47,PW17&lt;&gt;""),AND(QA17&gt;=QE$47,QA17&lt;&gt;""),AND(QD17&gt;=QE$47,QD17&lt;&gt;""),AND(RB17&gt;=RM$47,RB17&lt;&gt;""),AND(RE17&gt;=RM$47,RE17&lt;&gt;""),AND(RI17&gt;=RM$47,RI17&lt;&gt;""),AND(RL17&gt;=RM$47,RL17&lt;&gt;""),AND(SJ17&gt;=SU$47,SJ17&lt;&gt;""),AND(SM17&gt;=SU$47,SM17&lt;&gt;""),AND(SQ17&gt;=SU$47,SQ17&lt;&gt;""),AND(ST17&gt;=SU$47,ST17&lt;&gt;"")),"P","")</f>
        <v/>
      </c>
      <c r="J17" s="36" t="str">
        <f>IF(AND(I17="P",H17=""),"No DD",IF(OR(AND(AO17&gt;=AY$46,AO17&lt;&gt;"",AQ17&gt;=AY$50,AQ17&lt;&gt;"",AN17=""),AND(AR17&gt;=AY$46,AR17&lt;&gt;"",AT17&gt;=AY$50,AT17&lt;&gt;"",AN17=""),AND(AV17&gt;=AY$46,AV17&lt;&gt;"",AX17&gt;=AY$50,AX17&lt;&gt;"",AN17=""),AND(BP17&gt;=BZ$46,BP17&lt;&gt;"",BR17&gt;=BZ$50,BR17&lt;&gt;"",BO17=""),AND(BS17&gt;=BZ$46,BS17&lt;&gt;"",BU17&gt;=BZ$50,BU17&lt;&gt;"",BO17=""),AND(BW17&gt;=BZ$46,BW17&lt;&gt;"",BY17&gt;=BZ$50,BY17&lt;&gt;"",BO17=""),AND(CQ17&gt;=DA$46,CQ17&lt;&gt;"",CS17&gt;=DA$50,CS17&lt;&gt;"",CP17=""),AND(CT17&gt;=DA$46,CT17&lt;&gt;"",CV17&gt;=DA$50,CV17&lt;&gt;"",CP17=""),AND(CX17&gt;=DA$46,CX17&lt;&gt;"",CZ17&gt;=DA$50,CZ17&lt;&gt;"",CP17=""),AND(DX17&gt;=EK$46,DX17&lt;&gt;"",DZ17&gt;=EK$50,DZ17&lt;&gt;""),AND(EA17&gt;=EK$46,EA17&lt;&gt;"",EC17&gt;=EK$50,EC17&lt;&gt;""),AND(EE17&gt;=EK$46,EE17&lt;&gt;"",EG17&gt;=EK$50,EG17&lt;&gt;""),AND(EH17&gt;=EK$46,EH17&lt;&gt;"",EJ17&gt;=EK$50,EJ17&lt;&gt;""),AND(FF17&gt;=FS$46,FF17&lt;&gt;"",FH17&gt;=FS$50,FH17&lt;&gt;""),AND(FI17&gt;=FS$46,FI17&lt;&gt;"",FK17&gt;=FS$50,FK17&lt;&gt;""),AND(FM17&gt;=FS$46,FM17&lt;&gt;"",FO17&gt;=FS$50,FO17&lt;&gt;""),AND(FP17&gt;=FS$46,FP17&lt;&gt;"",FR17&gt;=FS$50,FR17&lt;&gt;""),AND(GN17&gt;=HA$46,GN17&lt;&gt;"",GP17&gt;=HA$50,GP17&lt;&gt;""),AND(GQ17&gt;=HA$46,GQ17&lt;&gt;"",GS17&gt;=HA$50,GS17&lt;&gt;""),AND(GU17&gt;=HA$46,GU17&lt;&gt;"",GW17&gt;=HA$50,GW17&lt;&gt;""),AND(GX17&gt;=HA$46,GX17&lt;&gt;"",GZ17&gt;=HA$50,GZ17&lt;&gt;""),AND(HV17&gt;=II$46,HV17&lt;&gt;"",HX17&gt;=II$50,HX17&lt;&gt;""),AND(HY17&gt;=II$46,HY17&lt;&gt;"",IA17&gt;=II$50,IA17&lt;&gt;""),AND(IC17&gt;=II$46,IC17&lt;&gt;"",IE17&gt;=II$50,IE17&lt;&gt;""),AND(IF17&gt;=II$46,IF17&lt;&gt;"",IH17&gt;=II$50,IH17&lt;&gt;""),AND(JD17&gt;=JQ$46,JD17&lt;&gt;"",JF17&gt;=JQ$50,JF17&lt;&gt;""),AND(JG17&gt;=JQ$46,JG17&lt;&gt;"",JI17&gt;=JQ$50,JI17&lt;&gt;""),AND(JK17&gt;=JQ$46,JK17&lt;&gt;"",JM17&gt;=JQ$50,JM17&lt;&gt;""),AND(JN17&gt;=JQ$46,JN17&lt;&gt;"",JP17&gt;=JQ$50,JP17&lt;&gt;""),AND(KL17&gt;=KY$46,KL17&lt;&gt;"",KN17&gt;=KY$50,KN17&lt;&gt;""),AND(KO17&gt;=KY$46,KO17&lt;&gt;"",KQ17&gt;=KY$50,KQ17&lt;&gt;""),AND(KS17&gt;=KY$46,KS17&lt;&gt;"",KU17&gt;=KY$50,KU17&lt;&gt;""),AND(KV17&gt;=KY$46,KV17&lt;&gt;"",KX17&gt;=KY$50,KX17&lt;&gt;""),AND(LT17&gt;=MG$46,LT17&lt;&gt;"",LV17&gt;=MG$50,LV17&lt;&gt;""),AND(LW17&gt;=MG$46,LW17&lt;&gt;"",LY17&gt;=MG$50,LY17&lt;&gt;""),AND(MA17&gt;=MG$46,MA17&lt;&gt;"",MC17&gt;=MG$50,MC17&lt;&gt;""),AND(MD17&gt;=MG$46,MD17&lt;&gt;"",MF17&gt;=MG$50,MF17&lt;&gt;""),AND(NB17&gt;=NO$46,NB17&lt;&gt;"",ND17&gt;=NO$50,ND17&lt;&gt;""),AND(NE17&gt;=NO$46,NE17&lt;&gt;"",NG17&gt;=NO$50,NG17&lt;&gt;""),AND(NI17&gt;=NO$46,NI17&lt;&gt;"",NK17&gt;=NO$50,NK17&lt;&gt;""),AND(NL17&gt;=NO$46,NL17&lt;&gt;"",NN17&gt;=NO$50,NN17&lt;&gt;""),AND(OJ17&gt;=OW$46,OJ17&lt;&gt;"",OL17&gt;=OW$50,OL17&lt;&gt;""),AND(OM17&gt;=OW$46,OM17&lt;&gt;"",OO17&gt;=OW$50,OO17&lt;&gt;""),AND(OQ17&gt;=OW$46,OQ17&lt;&gt;"",OS17&gt;=OW$50,OS17&lt;&gt;""),AND(OT17&gt;=OW$46,OT17&lt;&gt;"",OV17&gt;=OW$50,OV17&lt;&gt;""),AND(PR17&gt;=QE$46,PR17&lt;&gt;"",PT17&gt;=QE$50,PT17&lt;&gt;""),AND(PU17&gt;=QE$46,PU17&lt;&gt;"",PW17&gt;=QE$50,PW17&lt;&gt;""),AND(PY17&gt;=QE$46,PY17&lt;&gt;"",QA17&gt;=QE$50,QA17&lt;&gt;""),AND(QB17&gt;=QE$46,QB17&lt;&gt;"",QD17&gt;=QE$50,QD17&lt;&gt;""),AND(QZ17&gt;=RM$46,QZ17&lt;&gt;"",RB17&gt;=RM$50,RB17&lt;&gt;""),AND(RC17&gt;=RM$46,RC17&lt;&gt;"",RE17&gt;=RM$50,RE17&lt;&gt;""),AND(RG17&gt;=RM$46,RG17&lt;&gt;"",RI17&gt;=RM$50,RI17&lt;&gt;""),AND(RJ17&gt;=RM$46,RJ17&lt;&gt;"",RL17&gt;=RM$50,RL17&lt;&gt;""),AND(SH17&gt;=SU$46,SH17&lt;&gt;"",SJ17&gt;=SU$50,SJ17&lt;&gt;""),AND(SK17&gt;=SU$46,SK17&lt;&gt;"",SM17&gt;=SU$50,SM17&lt;&gt;""),AND(SO17&gt;=SU$46,SO17&lt;&gt;"",SQ17&gt;=SU$50,SQ17&lt;&gt;""),AND(SR17&gt;=SU$46,SR17&lt;&gt;"",ST17&gt;=SU$50,ST17&lt;&gt;"")),"Merit",IF(OR(AND(AO17&gt;=AY$45,AO17&lt;&gt;"",AQ17&gt;=AY$49,AQ17&lt;&gt;"",AN17=""),AND(AR17&gt;=AY$45,AR17&lt;&gt;"",AT17&gt;=AY$49,AT17&lt;&gt;"",AN17=""),AND(AV17&gt;=AY$45,AV17&lt;&gt;"",AX17&gt;=AY$49,AX17&lt;&gt;"",AN17=""),AND(BP17&gt;=BZ$45,BP17&lt;&gt;"",BR17&gt;=BZ$49,BR17&lt;&gt;"",BO17=""),AND(BS17&gt;=BZ$45,BS17&lt;&gt;"",BU17&gt;=BZ$49,BU17&lt;&gt;"",BO17=""),AND(BW17&gt;=BZ$45,BW17&lt;&gt;"",BY17&gt;=BZ$49,BY17&lt;&gt;"",BO17=""),AND(CQ17&gt;=DA$45,CQ17&lt;&gt;"",CS17&gt;=DA$49,CS17&lt;&gt;"",CP17=""),AND(CT17&gt;=DA$45,CT17&lt;&gt;"",CV17&gt;=DA$49,CV17&lt;&gt;"",CP17=""),AND(CX17&gt;=DA$45,CX17&lt;&gt;"",CZ17&gt;=DA$49,CZ17&lt;&gt;"",CP17=""),AND(DX17&gt;=EK$45,DX17&lt;&gt;"",DZ17&gt;=EK$49,DZ17&lt;&gt;""),AND(EA17&gt;=EK$45,EA17&lt;&gt;"",EC17&gt;=EK$49,EC17&lt;&gt;""),AND(EE17&gt;=EK$45,EE17&lt;&gt;"",EG17&gt;=EK$49,EG17&lt;&gt;""),AND(EH17&gt;=EK$45,EH17&lt;&gt;"",EJ17&gt;=EK$49,EJ17&lt;&gt;""),AND(FF17&gt;=FS$45,FF17&lt;&gt;"",FH17&gt;=FS$49,FH17&lt;&gt;""),AND(FI17&gt;=FS$45,FI17&lt;&gt;"",FK17&gt;=FS$49,FK17&lt;&gt;""),AND(FM17&gt;=FS$45,FM17&lt;&gt;"",FO17&gt;=FS$49,FO17&lt;&gt;""),AND(FP17&gt;=FS$45,FP17&lt;&gt;"",FR17&gt;=FS$49,FR17&lt;&gt;""),AND(GN17&gt;=HA$45,GN17&lt;&gt;"",GP17&gt;=HA$49,GP17&lt;&gt;""),AND(GQ17&gt;=HA$45,GQ17&lt;&gt;"",GS17&gt;=HA$49,GS17&lt;&gt;""),AND(GU17&gt;=HA$45,GU17&lt;&gt;"",GW17&gt;=HA$49,GW17&lt;&gt;""),AND(GX17&gt;=HA$45,GX17&lt;&gt;"",GZ17&gt;=HA$49,GZ17&lt;&gt;""),AND(HV17&gt;=II$45,HV17&lt;&gt;"",HX17&gt;=II$49,HX17&lt;&gt;""),AND(HY17&gt;=II$45,HY17&lt;&gt;"",IA17&gt;=II$49,IA17&lt;&gt;""),AND(IC17&gt;=II$45,IC17&lt;&gt;"",IE17&gt;=II$49,IE17&lt;&gt;""),AND(IF17&gt;=II$45,IF17&lt;&gt;"",IH17&gt;=II$49,IH17&lt;&gt;""),AND(JD17&gt;=JQ$45,JD17&lt;&gt;"",JF17&gt;=JQ$49,JF17&lt;&gt;""),AND(JG17&gt;=JQ$45,JG17&lt;&gt;"",JI17&gt;=JQ$49,JI17&lt;&gt;""),AND(JK17&gt;=JQ$45,JK17&lt;&gt;"",JM17&gt;=JQ$49,JM17&lt;&gt;""),AND(JN17&gt;=JQ$45,JN17&lt;&gt;"",JP17&gt;=JQ$49,JP17&lt;&gt;""),AND(KL17&gt;=KY$45,KL17&lt;&gt;"",KN17&gt;=KY$49,KN17&lt;&gt;""),AND(KO17&gt;=KY$45,KO17&lt;&gt;"",KQ17&gt;=KY$49,KQ17&lt;&gt;""),AND(KS17&gt;=KY$45,KS17&lt;&gt;"",KU17&gt;=KY$49,KU17&lt;&gt;""),AND(KV17&gt;=KY$45,KV17&lt;&gt;"",KX17&gt;=KY$49,KX17&lt;&gt;""),AND(LT17&gt;=MG$45,LT17&lt;&gt;"",LV17&gt;=MG$49,LV17&lt;&gt;""),AND(LW17&gt;=MG$45,LW17&lt;&gt;"",LY17&gt;=MG$49,LY17&lt;&gt;""),AND(MA17&gt;=MG$45,MA17&lt;&gt;"",MC17&gt;=MG$49,MC17&lt;&gt;""),AND(MD17&gt;=MG$45,MD17&lt;&gt;"",MF17&gt;=MG$49,MF17&lt;&gt;""),AND(NB17&gt;=NO$45,NB17&lt;&gt;"",ND17&gt;=NO$49,ND17&lt;&gt;""),AND(NE17&gt;=NO$45,NE17&lt;&gt;"",NG17&gt;=NO$49,NG17&lt;&gt;""),AND(NI17&gt;=NO$45,NI17&lt;&gt;"",NK17&gt;=NO$49,NK17&lt;&gt;""),AND(NL17&gt;=NO$45,NL17&lt;&gt;"",NN17&gt;=NO$49,NN17&lt;&gt;""),AND(OJ17&gt;=OW$45,OJ17&lt;&gt;"",OL17&gt;=OW$49,OL17&lt;&gt;""),AND(OM17&gt;=OW$45,OM17&lt;&gt;"",OO17&gt;=OW$49,OO17&lt;&gt;""),AND(OQ17&gt;=OW$45,OQ17&lt;&gt;"",OS17&gt;=OW$49,OS17&lt;&gt;""),AND(OT17&gt;=OW$45,OT17&lt;&gt;"",OV17&gt;=OW$49,OV17&lt;&gt;""),AND(PR17&gt;=QE$45,PR17&lt;&gt;"",PT17&gt;=QE$49,PT17&lt;&gt;""),AND(PU17&gt;=QE$45,PU17&lt;&gt;"",PW17&gt;=QE$49,PW17&lt;&gt;""),AND(PY17&gt;=QE$45,PY17&lt;&gt;"",QA17&gt;=QE$49,QA17&lt;&gt;""),AND(QB17&gt;=QE$45,QB17&lt;&gt;"",QD17&gt;=QE$49,QD17&lt;&gt;""),AND(QZ17&gt;=RM$45,QZ17&lt;&gt;"",RB17&gt;=RM$49,RB17&lt;&gt;""),AND(RC17&gt;=RM$45,RC17&lt;&gt;"",RE17&gt;=RM$49,RE17&lt;&gt;""),AND(RG17&gt;=RM$45,RG17&lt;&gt;"",RI17&gt;=RM$49,RI17&lt;&gt;""),AND(RJ17&gt;=RM$45,RJ17&lt;&gt;"",RL17&gt;=RM$49,RL17&lt;&gt;""),AND(SH17&gt;=SU$45,SH17&lt;&gt;"",SJ17&gt;=SU$49,SJ17&lt;&gt;""),AND(SK17&gt;=SU$45,SK17&lt;&gt;"",SM17&gt;=SU$49,SM17&lt;&gt;""),AND(SO17&gt;=SU$45,SO17&lt;&gt;"",SQ17&gt;=SU$49,SQ17&lt;&gt;""),AND(SR17&gt;=SU$45,SR17&lt;&gt;"",ST17&gt;=SU$49,ST17&lt;&gt;"")),"Excellence",IF(K17="P","Worlds Team",IF(H17="P","National Team","")))))</f>
        <v/>
      </c>
      <c r="K17" s="3" t="str">
        <f>IF(OR(AND(AO17&gt;=AY$44,AO17&lt;&gt;"",AQ17&gt;=AY$48,AQ17&lt;&gt;"",AN17=""),AND(AR17&gt;=AY$44,AR17&lt;&gt;"",AT17&gt;=AY$48,AT17&lt;&gt;"",AN17=""),AND(AV17&gt;=AY$44,AV17&lt;&gt;"",AX17&gt;=AY$48,AX17&lt;&gt;"",AN17=""),AND(BP17&gt;=BZ$44,BP17&lt;&gt;"",BR17&gt;=BZ$48,BR17&lt;&gt;"",BO17=""),AND(BS17&gt;=BZ$44,BS17&lt;&gt;"",BU17&gt;=BZ$48,BU17&lt;&gt;"",BO17=""),AND(BW17&gt;=BZ$44,BW17&lt;&gt;"",BY17&gt;=BZ$48,BY17&lt;&gt;"",BO17=""),AND(CQ17&gt;=DA$44,CQ17&lt;&gt;"",CS17&gt;=DA$48,CS17&lt;&gt;"",CP17=""),AND(CT17&gt;=DA$44,CT17&lt;&gt;"",CV17&gt;=DA$48,CV17&lt;&gt;"",CP17=""),AND(CX17&gt;=DA$44,CX17&lt;&gt;"",CZ17&gt;=DA$48,CZ17&lt;&gt;"",CP17=""),AND(DX17&gt;=EK$44,DX17&lt;&gt;"",DZ17&gt;=EK$48,DZ17&lt;&gt;""),AND(EA17&gt;=EK$44,EA17&lt;&gt;"",EC17&gt;=EK$48,EC17&lt;&gt;""),AND(EE17&gt;=EK$44,EE17&lt;&gt;"",EG17&gt;=EK$48,EG17&lt;&gt;""),AND(EH17&gt;=EK$44,EH17&lt;&gt;"",EJ17&gt;=EK$48,EJ17&lt;&gt;""),AND(FF17&gt;=FS$44,FF17&lt;&gt;"",FH17&gt;=FS$48,FH17&lt;&gt;""),AND(FI17&gt;=FS$44,FI17&lt;&gt;"",FK17&gt;=FS$48,FK17&lt;&gt;""),AND(FM17&gt;=FS$44,FM17&lt;&gt;"",FO17&gt;=FS$48,FO17&lt;&gt;""),AND(FP17&gt;=FS$44,FP17&lt;&gt;"",FR17&gt;=FS$48,FR17&lt;&gt;""),AND(GN17&gt;=HA$44,GN17&lt;&gt;"",GP17&gt;=HA$48,GP17&lt;&gt;""),AND(GQ17&gt;=HA$44,GQ17&lt;&gt;"",GS17&gt;=HA$48,GS17&lt;&gt;""),AND(GU17&gt;=HA$44,GU17&lt;&gt;"",GW17&gt;=HA$48,GW17&lt;&gt;""),AND(GX17&gt;=HA$44,GX17&lt;&gt;"",GZ17&gt;=HA$48,GZ17&lt;&gt;""),AND(HV17&gt;=II$44,HV17&lt;&gt;"",HX17&gt;=II$48,HX17&lt;&gt;""),AND(HY17&gt;=II$44,HY17&lt;&gt;"",IA17&gt;=II$48,IA17&lt;&gt;""),AND(IC17&gt;=II$44,IC17&lt;&gt;"",IE17&gt;=II$48,IE17&lt;&gt;""),AND(IF17&gt;=II$44,IF17&lt;&gt;"",IH17&gt;=II$48,IH17&lt;&gt;""),AND(JD17&gt;=JQ$44,JD17&lt;&gt;"",JF17&gt;=JQ$48,JF17&lt;&gt;""),AND(JG17&gt;=JQ$44,JG17&lt;&gt;"",JI17&gt;=JQ$48,JI17&lt;&gt;""),AND(JK17&gt;=JQ$44,JK17&lt;&gt;"",JM17&gt;=JQ$48,JM17&lt;&gt;""),AND(JN17&gt;=JQ$44,JN17&lt;&gt;"",JP17&gt;=JQ$48,JP17&lt;&gt;""),AND(KL17&gt;=KY$44,KL17&lt;&gt;"",KN17&gt;=KY$48,KN17&lt;&gt;""),AND(KO17&gt;=KY$44,KO17&lt;&gt;"",KQ17&gt;=KY$48,KQ17&lt;&gt;""),AND(KS17&gt;=KY$44,KS17&lt;&gt;"",KU17&gt;=KY$48,KU17&lt;&gt;""),AND(KV17&gt;=KY$44,KV17&lt;&gt;"",KX17&gt;=KY$48,KX17&lt;&gt;""),AND(LT17&gt;=MG$44,LT17&lt;&gt;"",LV17&gt;=MG$48,LV17&lt;&gt;""),AND(LW17&gt;=MG$44,LW17&lt;&gt;"",LY17&gt;=MG$48,LY17&lt;&gt;""),AND(MA17&gt;=MG$44,MA17&lt;&gt;"",MC17&gt;=MG$48,MC17&lt;&gt;""),AND(MD17&gt;=MG$44,MD17&lt;&gt;"",MF17&gt;=MG$48,MF17&lt;&gt;""),AND(NB17&gt;=NO$44,NB17&lt;&gt;"",ND17&gt;=NO$48,ND17&lt;&gt;""),AND(NE17&gt;=NO$44,NE17&lt;&gt;"",NG17&gt;=NO$48,NG17&lt;&gt;""),AND(NI17&gt;=NO$44,NI17&lt;&gt;"",NK17&gt;=NO$48,NK17&lt;&gt;""),AND(NL17&gt;=NO$44,NL17&lt;&gt;"",NN17&gt;=NO$48,NN17&lt;&gt;""),AND(OJ17&gt;=OW$44,OJ17&lt;&gt;"",OL17&gt;=OW$48,OL17&lt;&gt;""),AND(OM17&gt;=OW$44,OM17&lt;&gt;"",OO17&gt;=OW$48,OO17&lt;&gt;""),AND(OQ17&gt;=OW$44,OQ17&lt;&gt;"",OS17&gt;=OW$48,OS17&lt;&gt;""),AND(OT17&gt;=OW$44,OT17&lt;&gt;"",OV17&gt;=OW$48,OV17&lt;&gt;""),AND(PR17&gt;=QE$44,PR17&lt;&gt;"",PT17&gt;=QE$48,PT17&lt;&gt;""),AND(PU17&gt;=QE$44,PU17&lt;&gt;"",PW17&gt;=QE$48,PW17&lt;&gt;""),AND(PY17&gt;=QE$44,PY17&lt;&gt;"",QA17&gt;=QE$48,QA17&lt;&gt;""),AND(QB17&gt;=QE$44,QB17&lt;&gt;"",QD17&gt;=QE$48,QD17&lt;&gt;""),AND(QZ17&gt;=RM$44,QZ17&lt;&gt;"",RB17&gt;=RM$48,RB17&lt;&gt;""),AND(RC17&gt;=RM$44,RC17&lt;&gt;"",RE17&gt;=RM$48,RE17&lt;&gt;""),AND(RG17&gt;=RM$44,RG17&lt;&gt;"",RI17&gt;=RM$48,RI17&lt;&gt;""),AND(RJ17&gt;=RM$44,RJ17&lt;&gt;"",RL17&gt;=RM$48,RL17&lt;&gt;""),AND(SH17&gt;=SU$44,SH17&lt;&gt;"",SJ17&gt;=SU$48,SJ17&lt;&gt;""),AND(SK17&gt;=SU$44,SK17&lt;&gt;"",SM17&gt;=SU$48,SM17&lt;&gt;""),AND(SO17&gt;=SU$44,SO17&lt;&gt;"",SQ17&gt;=SU$48,SQ17&lt;&gt;""),AND(SR17&gt;=SU$44,SR17&lt;&gt;"",ST17&gt;=SU$48,ST17&lt;&gt;"")),"P","")</f>
        <v/>
      </c>
      <c r="L17" s="8">
        <f>IF(COUNT(AQ17,AT17,BR17,BU17,CS17,CV17)&gt;0,LARGE((AQ17,AT17,BR17,BU17,CS17,CV17),1),0)</f>
        <v>49.95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49.4</v>
      </c>
      <c r="O17" s="8" t="str">
        <f>IF(N17="","",IF(OR(N17=CS17,N17=CV17),$CA$1,IF(OR(N17=BR17,N17=BU17),$AZ$1,IF(OR(N17=AQ17,N17=AT17),$Y$1,""))))</f>
        <v>2024 Elite Canada</v>
      </c>
      <c r="P17" s="8">
        <f>IF(COUNT(AQ17,AT17,BR17,BU17,CS17,CV17)&gt;2,MAX(AX17,BY17,CZ17,LARGE((AQ17,AT17,BR17,BU17,CS17,CV17),3)),IF(MAX(AX17,BY17,CZ17)&gt;0,MAX(AX17,BY17,CZ17),0))</f>
        <v>51.67</v>
      </c>
      <c r="Q17" s="8" t="str">
        <f>IF(P17="","",IF(OR(P17=CS17,P17=CV17,P17=CZ17),$CA$1,IF(OR(P17=BR17,P17=BU17,P17=BY17),$AZ$1,IF(OR(P17=AQ17,P17=AT17,P17=AX17),$Y$1,""))))</f>
        <v>2024 Elite Canada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12.9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&gt;0,MAX(IF(AO17&gt;=$AY$43,AP17,0),IF(AR17&gt;=$AY$43,AS17,0),IF(AV17&gt;=$AY$43,AW17,0),IF(BP17&gt;=$BZ$43,BQ17,0),IF(BS17&gt;=$BZ$43,BT17,0),IF(BW17&gt;=$BZ$43,BX17,0),IF(CQ17&gt;=$DA$43,CR17,0),IF(CT17&gt;=$DA$43,CU17,0),IF(CX17&gt;=$DA$43,CY17,0),IF(DX17&gt;=$EK$43,DY17,0),IF(EA17&gt;=$EK$43,EB17,0),IF(EE17&gt;=$EK$43,EF17,0),IF(EH17&gt;=$EK$43,EI17,0),IF(FF17&gt;=$FS$43,FG17,0),IF(FI17&gt;=$FS$43,FJ17,0),IF(FM17&gt;=$FS$43,FN17,0),IF(FP17&gt;=$FS$43,FQ17,0),IF(GN17&gt;=$HA$43,GO17,0),IF(GQ17&gt;=$HA$43,GR17,0),IF(GU17&gt;=$HA$43,GV17,0),IF(GX17&gt;=$HA$43,GY17,0),IF(HV17&gt;=$II$43,HW17,0),IF(HY17&gt;=$II$43,HZ17,0),IF(IC17&gt;=$II$43,ID17,0),IF(IF17&gt;=$II$43,IG17,0),IF(JD17&gt;=$JQ$43,JE17,0),IF(JG17&gt;=$JQ$43,JH17,0),IF(JK17&gt;=$JQ$43,JL17,0),IF(JN17&gt;=$JQ$43,JO17,0),IF(KL17&gt;=$KY$43,KM17,0),IF(KO17&gt;=$KY$43,KP17,0),IF(KS17&gt;=$KY$43,KT17,0),IF(KV17&gt;=$KY$43,KW17,0),IF(LT17&gt;=$MG$43,LU17,0),IF(LW17&gt;=$MG$43,LX17,0),IF(MA17&gt;=$MG$43,MB17,0),IF(MD17&gt;=$MG$43,ME17,0),IF(NB17&gt;=$NO$43,NC17,0),IF(NE17&gt;=$NO$43,NF17,0),IF(NI17&gt;=$NO$43,NJ17,0),IF(NL17&gt;=$NO$43,NM17,0),IF(OJ17&gt;=$OW$43,OK17,0),IF(OM17&gt;=$OW$43,ON17,0),IF(OQ17&gt;=$OW$43,OR17,0),IF(OT17&gt;=$OW$43,OU17,0),IF(PR17&gt;=$QE$43,PS17,0),IF(PU17&gt;=$QE$43,PV17,0),IF(PY17&gt;=$QE$43,PZ17,0),IF(QB17&gt;=$QE$43,QC17,0),IF(QZ17&gt;=$RM$43,RA17,0),IF(RC17&gt;=$RM$43,RD17,0),IF(RG17&gt;=$RM$43,RH17,0),IF(RJ17&gt;=$RM$43,RK17,0),IF(SH17&gt;=$SU$43,SI17,0),IF(SK17&gt;=$SU$43,SL17,0),IF(SO17&gt;=$SU$43,SP17,0),IF(SR17&gt;=$SU$43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12.9</v>
      </c>
      <c r="BA17" s="26">
        <v>9.1</v>
      </c>
      <c r="BB17" s="26">
        <v>12</v>
      </c>
      <c r="BC17" s="26">
        <v>14.75</v>
      </c>
      <c r="BD17" s="26">
        <v>0</v>
      </c>
      <c r="BE17" s="26">
        <v>13</v>
      </c>
      <c r="BF17" s="26">
        <v>9.4</v>
      </c>
      <c r="BG17" s="26">
        <v>12</v>
      </c>
      <c r="BH17" s="26">
        <v>15</v>
      </c>
      <c r="BI17" s="26">
        <v>0</v>
      </c>
      <c r="BJ17" s="26">
        <v>15.1</v>
      </c>
      <c r="BK17" s="26">
        <v>9.3000000000000007</v>
      </c>
      <c r="BL17" s="26">
        <v>12</v>
      </c>
      <c r="BM17" s="26">
        <v>15.27</v>
      </c>
      <c r="BN17" s="26">
        <v>0</v>
      </c>
      <c r="BO17" s="28"/>
      <c r="BP17" s="39">
        <f>IF(BB17&gt;0,BB17,"")</f>
        <v>12</v>
      </c>
      <c r="BQ17" s="39">
        <f>IF(BC17&gt;0,BC17,"")</f>
        <v>14.75</v>
      </c>
      <c r="BR17" s="11">
        <f>IF(SUM(AZ17:BC17)-BD17&gt;0,SUM(AZ17:BC17)-BD17,"")</f>
        <v>48.75</v>
      </c>
      <c r="BS17" s="11">
        <f>IF(BG17&gt;0,BG17,"")</f>
        <v>12</v>
      </c>
      <c r="BT17" s="11">
        <f>IF(BH17&gt;0,BH17,"")</f>
        <v>15</v>
      </c>
      <c r="BU17" s="11">
        <f>IF(SUM(BE17:BH17)-BI17&gt;0,SUM(BE17:BH17)-BI17,"")</f>
        <v>49.4</v>
      </c>
      <c r="BV17" s="11">
        <f>IF(BR17="","",MAX(BR17,BU17))</f>
        <v>49.4</v>
      </c>
      <c r="BW17" s="11">
        <f>IF(BL17&gt;0,BL17,"")</f>
        <v>12</v>
      </c>
      <c r="BX17" s="11">
        <f>IF(BM17&gt;0,BM17,"")</f>
        <v>15.27</v>
      </c>
      <c r="BY17" s="11">
        <f>IF(SUM(BJ17:BM17)-BN17&gt;0,SUM(BJ17:BM17)-BN17,"")</f>
        <v>51.67</v>
      </c>
      <c r="BZ17" s="11">
        <f>IF(SUM(BV17,BY17)&gt;0,SUM(BV17,BY17),"")</f>
        <v>101.07</v>
      </c>
      <c r="CA17" s="22">
        <v>6</v>
      </c>
      <c r="CB17" s="22">
        <v>3.6</v>
      </c>
      <c r="CC17" s="22">
        <v>5.6</v>
      </c>
      <c r="CD17" s="22">
        <v>6.3</v>
      </c>
      <c r="CE17" s="22">
        <v>0</v>
      </c>
      <c r="CF17" s="22">
        <v>13.5</v>
      </c>
      <c r="CG17" s="22">
        <v>9</v>
      </c>
      <c r="CH17" s="22">
        <v>12.7</v>
      </c>
      <c r="CI17" s="22">
        <v>14.75</v>
      </c>
      <c r="CJ17" s="22">
        <v>0</v>
      </c>
      <c r="CK17" s="22">
        <v>14.8</v>
      </c>
      <c r="CL17" s="22">
        <v>8.8000000000000007</v>
      </c>
      <c r="CM17" s="22">
        <v>12.9</v>
      </c>
      <c r="CN17" s="22">
        <v>14.85</v>
      </c>
      <c r="CO17" s="22">
        <v>0</v>
      </c>
      <c r="CP17" s="27"/>
      <c r="CQ17" s="38">
        <f>IF(CC17&gt;0,CC17,"")</f>
        <v>5.6</v>
      </c>
      <c r="CR17" s="38">
        <f>IF(CD17&gt;0,CD17,"")</f>
        <v>6.3</v>
      </c>
      <c r="CS17" s="40">
        <f>IF(SUM(CA17:CD17)-CE17&gt;0,SUM(CA17:CD17)-CE17,"")</f>
        <v>21.5</v>
      </c>
      <c r="CT17" s="40">
        <f>IF(CH17&gt;0,CH17,"")</f>
        <v>12.7</v>
      </c>
      <c r="CU17" s="40">
        <f>IF(CI17&gt;0,CI17,"")</f>
        <v>14.75</v>
      </c>
      <c r="CV17" s="40">
        <f>IF(SUM(CF17:CI17)-CJ17&gt;0,SUM(CF17:CI17)-CJ17,"")</f>
        <v>49.95</v>
      </c>
      <c r="CW17" s="40">
        <f>IF(CS17="","",MAX(CS17,CV17))</f>
        <v>49.95</v>
      </c>
      <c r="CX17" s="40">
        <f>IF(CM17&gt;0,CM17,"")</f>
        <v>12.9</v>
      </c>
      <c r="CY17" s="40">
        <f>IF(CN17&gt;0,CN17,"")</f>
        <v>14.85</v>
      </c>
      <c r="CZ17" s="40">
        <f>IF(SUM(CK17:CN17)-CO17&gt;0,SUM(CK17:CN17)-CO17,"")</f>
        <v>51.35</v>
      </c>
      <c r="DA17" s="40">
        <f>IF(SUM(CW17,CZ17)&gt;0,SUM(CW17,CZ17),"")</f>
        <v>101.30000000000001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9.4499999999999993</v>
      </c>
      <c r="SW17" s="22">
        <f>IF($CP17="P",CB17,(CB17+BA17)/2)</f>
        <v>6.35</v>
      </c>
      <c r="SX17" s="22">
        <f>IF($CP17="P",CC17,(CC17+BB17)/2)</f>
        <v>8.8000000000000007</v>
      </c>
      <c r="SY17" s="22">
        <f>IF($CP17="P",CD17,(CD17+BC17)/2)</f>
        <v>10.525</v>
      </c>
      <c r="SZ17" s="22">
        <f>IF($CP17="P",CE17,(CE17+BD17)/2)</f>
        <v>0</v>
      </c>
      <c r="TA17" s="22">
        <f>IF($CP17="P",CF17,(CF17+BE17)/2)</f>
        <v>13.25</v>
      </c>
      <c r="TB17" s="22">
        <f>IF($CP17="P",CG17,(CG17+BF17)/2)</f>
        <v>9.1999999999999993</v>
      </c>
      <c r="TC17" s="22">
        <f>IF($CP17="P",CH17,(CH17+BG17)/2)</f>
        <v>12.35</v>
      </c>
      <c r="TD17" s="22">
        <f>IF($CP17="P",CI17,(CI17+BH17)/2)</f>
        <v>14.875</v>
      </c>
      <c r="TE17" s="22">
        <f>IF($CP17="P",CJ17,(CJ17+BI17)/2)</f>
        <v>0</v>
      </c>
      <c r="TF17" s="22">
        <f>IF($CP17="P",CK17,(CK17+BJ17)/2)</f>
        <v>14.95</v>
      </c>
      <c r="TG17" s="22">
        <f>IF($CP17="P",CL17,(CL17+BK17)/2)</f>
        <v>9.0500000000000007</v>
      </c>
      <c r="TH17" s="22">
        <f>IF($CP17="P",CM17,(CM17+BL17)/2)</f>
        <v>12.45</v>
      </c>
      <c r="TI17" s="22">
        <f>IF($CP17="P",CN17,(CN17+BM17)/2)</f>
        <v>15.059999999999999</v>
      </c>
      <c r="TJ17" s="22">
        <f>IF($CP17="P",CO17,(CO17+BN17)/2)</f>
        <v>0</v>
      </c>
      <c r="TK17" s="27" t="s">
        <v>46</v>
      </c>
      <c r="TL17" s="40">
        <f>IF(SX17&gt;0,SX17,"")</f>
        <v>8.8000000000000007</v>
      </c>
      <c r="TM17" s="40">
        <f>IF(SY17&gt;0,SY17,"")</f>
        <v>10.525</v>
      </c>
      <c r="TN17" s="40">
        <f>IF(SUM(SV17:SY17)-SZ17&gt;0,SUM(SV17:SY17)-SZ17,"")</f>
        <v>35.125</v>
      </c>
      <c r="TO17" s="40">
        <f>IF(TC17&gt;0,TC17,"")</f>
        <v>12.35</v>
      </c>
      <c r="TP17" s="40">
        <f>IF(TD17&gt;0,TD17,"")</f>
        <v>14.875</v>
      </c>
      <c r="TQ17" s="40">
        <f>IF(SUM(TA17:TD17)-TE17&gt;0,SUM(TA17:TD17)-TE17,"")</f>
        <v>49.674999999999997</v>
      </c>
      <c r="TR17" s="40">
        <f>IF(MAX(TN17,TQ17)&gt;0,MAX(TN17,TQ17),"")</f>
        <v>49.674999999999997</v>
      </c>
      <c r="TS17" s="40">
        <f>IF(TH17&gt;0,TH17,"")</f>
        <v>12.45</v>
      </c>
      <c r="TT17" s="40">
        <f>IF(TI17&gt;0,TI17,"")</f>
        <v>15.059999999999999</v>
      </c>
      <c r="TU17" s="40">
        <f>IF(SUM(TF17:TI17)-TJ17&gt;0,SUM(TF17:TI17)-TJ17,"")</f>
        <v>51.510000000000005</v>
      </c>
      <c r="TV17" s="40">
        <f>IF(SUM(TR17,TU17)&gt;0,SUM(TR17,TU17),"")</f>
        <v>101.185</v>
      </c>
    </row>
    <row r="18" spans="1:542" x14ac:dyDescent="0.2">
      <c r="A18" s="4" t="str" cm="1">
        <f t="array" ref="A18">IF(AND(J18&lt;&gt;"",J18&lt;&gt;"No DD"),SUMPRODUCT((J$4:J$41&lt;&gt;"")*(J$4:J$41&lt;&gt;"No DD")*(F$4:F$41&gt;F18))+1,IF(J18="No DD",SUMPRODUCT((J$4:J$41="No DD")*(F$4:F$41&gt;F18))+1+SUMPRODUCT((J$4:J$41&lt;&gt;"")*(J$4:J$41&lt;&gt;"No DD")),""))</f>
        <v/>
      </c>
      <c r="B18" s="4" t="str" cm="1">
        <f t="array" ref="B18">IF(AND(J18&lt;&gt;"",J18&lt;&gt;"No DD",G18=""),SUMPRODUCT((J$4:J$41&lt;&gt;"")*(J$4:J$41&lt;&gt;"No DD")*(G$4:G$41="")*(F$4:F$41&gt;F18))+1,IF(J18="No DD",SUMPRODUCT((J$4:J$41="No DD")*(F$4:F$41&gt;F18)*(G$4:G$41=""))+1+SUMPRODUCT((J$4:J$41&lt;&gt;"")*(G$4:G$41="")*(J$4:J$41&lt;&gt;"No DD")),""))</f>
        <v/>
      </c>
      <c r="C18" s="5" t="s">
        <v>111</v>
      </c>
      <c r="D18" s="4" t="s">
        <v>3</v>
      </c>
      <c r="E18" s="4">
        <v>2005</v>
      </c>
      <c r="F18" s="9">
        <f>SUM(L18:V18)+SUM(L18:T18)*0.0000001+SUM(L18)*0.0000000000001</f>
        <v>163.450016345005</v>
      </c>
      <c r="G18" s="66"/>
      <c r="H18" s="3" t="str">
        <f>IF(OR(AND(AO18&gt;=AY$43,AO18&lt;&gt;"",AQ18&gt;=AY$47,AQ18&lt;&gt;"",AN18=""),AND(AR18&gt;=AY$43,AR18&lt;&gt;"",AT18&gt;=AY$47,AT18&lt;&gt;"",AN18=""),AND(AV18&gt;=AY$43,AV18&lt;&gt;"",AX18&gt;=AY$47,AX18&lt;&gt;"",AN18=""),AND(BP18&gt;=BZ$43,BP18&lt;&gt;"",BR18&gt;=BZ$47,BR18&lt;&gt;"",BO18=""),AND(BS18&gt;=BZ$43,BS18&lt;&gt;"",BU18&gt;=BZ$47,BU18&lt;&gt;"",BO18=""),AND(BW18&gt;=BZ$43,BW18&lt;&gt;"",BY18&gt;=BZ$47,BY18&lt;&gt;"",BO18=""),AND(CQ18&gt;=DA$43,CQ18&lt;&gt;"",CS18&gt;=DA$47,CS18&lt;&gt;"",CP18=""),AND(CT18&gt;=DA$43,CT18&lt;&gt;"",CV18&gt;=DA$47,CV18&lt;&gt;"",CP18=""),AND(CX18&gt;=DA$43,CX18&lt;&gt;"",CZ18&gt;=DA$47,CZ18&lt;&gt;"",CP18=""),AND(DX18&gt;=EK$43,DX18&lt;&gt;"",DZ18&gt;=EK$47,DZ18&lt;&gt;""),AND(EA18&gt;=EK$43,EA18&lt;&gt;"",EC18&gt;=EK$47,EC18&lt;&gt;""),AND(EE18&gt;=EK$43,EE18&lt;&gt;"",EG18&gt;=EK$47,EG18&lt;&gt;""),AND(EH18&gt;=EK$43,EH18&lt;&gt;"",EJ18&gt;=EK$47,EJ18&lt;&gt;""),AND(FF18&gt;=FS$43,FF18&lt;&gt;"",FH18&gt;=FS$47,FH18&lt;&gt;""),AND(FI18&gt;=FS$43,FI18&lt;&gt;"",FK18&gt;=FS$47,FK18&lt;&gt;""),AND(FM18&gt;=FS$43,FM18&lt;&gt;"",FO18&gt;=FS$47,FO18&lt;&gt;""),AND(FP18&gt;=FS$43,FP18&lt;&gt;"",FR18&gt;=FS$47,FR18&lt;&gt;""),AND(GN18&gt;=HA$43,GN18&lt;&gt;"",GP18&gt;=HA$47,GP18&lt;&gt;""),AND(GQ18&gt;=HA$43,GQ18&lt;&gt;"",GS18&gt;=HA$47,GS18&lt;&gt;""),AND(GU18&gt;=HA$43,GU18&lt;&gt;"",GW18&gt;=HA$47,GW18&lt;&gt;""),AND(GX18&gt;=HA$43,GX18&lt;&gt;"",GZ18&gt;=HA$47,GZ18&lt;&gt;""),AND(HV18&gt;=II$43,HV18&lt;&gt;"",HX18&gt;=II$47,HX18&lt;&gt;""),AND(HY18&gt;=II$43,HY18&lt;&gt;"",IA18&gt;=II$47,IA18&lt;&gt;""),AND(IC18&gt;=II$43,IC18&lt;&gt;"",IE18&gt;=II$47,IE18&lt;&gt;""),AND(IF18&gt;=II$43,IF18&lt;&gt;"",IH18&gt;=II$47,IH18&lt;&gt;""),AND(JD18&gt;=JQ$43,JD18&lt;&gt;"",JF18&gt;=JQ$47,JF18&lt;&gt;""),AND(JG18&gt;=JQ$43,JG18&lt;&gt;"",JI18&gt;=JQ$47,JI18&lt;&gt;""),AND(JK18&gt;=JQ$43,JK18&lt;&gt;"",JM18&gt;=JQ$47,JM18&lt;&gt;""),AND(JN18&gt;=JQ$43,JN18&lt;&gt;"",JP18&gt;=JQ$47,JP18&lt;&gt;""),AND(KL18&gt;=KY$43,KL18&lt;&gt;"",KN18&gt;=KY$47,KN18&lt;&gt;""),AND(KO18&gt;=KY$43,KO18&lt;&gt;"",KQ18&gt;=KY$47,KQ18&lt;&gt;""),AND(KS18&gt;=KY$43,KS18&lt;&gt;"",KU18&gt;=KY$47,KU18&lt;&gt;""),AND(KV18&gt;=KY$43,KV18&lt;&gt;"",KX18&gt;=KY$47,KX18&lt;&gt;""),AND(LT18&gt;=MG$43,LT18&lt;&gt;"",LV18&gt;=MG$47,LV18&lt;&gt;""),AND(LW18&gt;=MG$43,LW18&lt;&gt;"",LY18&gt;=MG$47,LY18&lt;&gt;""),AND(MA18&gt;=MG$43,MA18&lt;&gt;"",MC18&gt;=MG$47,MC18&lt;&gt;""),AND(MD18&gt;=MG$43,MD18&lt;&gt;"",MF18&gt;=MG$47,MF18&lt;&gt;""),AND(NB18&gt;=NO$43,NB18&lt;&gt;"",ND18&gt;=NO$47,ND18&lt;&gt;""),AND(NE18&gt;=NO$43,NE18&lt;&gt;"",NG18&gt;=NO$47,NG18&lt;&gt;""),AND(NI18&gt;=NO$43,NI18&lt;&gt;"",NK18&gt;=NO$47,NK18&lt;&gt;""),AND(NL18&gt;=NO$43,NL18&lt;&gt;"",NN18&gt;=NO$47,NN18&lt;&gt;""),AND(OJ18&gt;=OW$43,OJ18&lt;&gt;"",OL18&gt;=OW$47,OL18&lt;&gt;""),AND(OM18&gt;=OW$43,OM18&lt;&gt;"",OO18&gt;=OW$47,OO18&lt;&gt;""),AND(OQ18&gt;=OW$43,OQ18&lt;&gt;"",OS18&gt;=OW$47,OS18&lt;&gt;""),AND(OT18&gt;=OW$43,OT18&lt;&gt;"",OV18&gt;=OW$47,OV18&lt;&gt;""),AND(PR18&gt;=QE$43,PR18&lt;&gt;"",PT18&gt;=QE$47,PT18&lt;&gt;""),AND(PU18&gt;=QE$43,PU18&lt;&gt;"",PW18&gt;=QE$47,PW18&lt;&gt;""),AND(PY18&gt;=QE$43,PY18&lt;&gt;"",QA18&gt;=QE$47,QA18&lt;&gt;""),AND(QB18&gt;=QE$43,QB18&lt;&gt;"",QD18&gt;=QE$47,QD18&lt;&gt;""),AND(QZ18&gt;=RM$43,QZ18&lt;&gt;"",RB18&gt;=RM$47,RB18&lt;&gt;""),AND(RC18&gt;=RM$43,RC18&lt;&gt;"",RE18&gt;=RM$47,RE18&lt;&gt;""),AND(RG18&gt;=RM$43,RG18&lt;&gt;"",RI18&gt;=RM$47,RI18&lt;&gt;""),AND(RJ18&gt;=RM$43,RJ18&lt;&gt;"",RL18&gt;=RM$47,RL18&lt;&gt;""),AND(SH18&gt;=SU$43,SH18&lt;&gt;"",SJ18&gt;=SU$47,SJ18&lt;&gt;""),AND(SK18&gt;=SU$43,SK18&lt;&gt;"",SM18&gt;=SU$47,SM18&lt;&gt;""),AND(SO18&gt;=SU$43,SO18&lt;&gt;"",SQ18&gt;=SU$47,SQ18&lt;&gt;""),AND(SR18&gt;=SU$43,SR18&lt;&gt;"",ST18&gt;=SU$47,ST18&lt;&gt;"")),"P","")</f>
        <v/>
      </c>
      <c r="I18" s="3" t="str">
        <f>IF(OR(AND(AQ18&gt;=AY$47,AQ18&lt;&gt;"",AN18=""),AND(AT18&gt;=AY$47,AT18&lt;&gt;"",AN18=""),AND(AX18&gt;=AY$47,AX18&lt;&gt;"",AN18=""),AND(BR18&gt;=BZ$47,BR18&lt;&gt;"",BO18=""),AND(BU18&gt;=BZ$47,BU18&lt;&gt;"",BO18=""),AND(BY18&gt;=BZ$47,BY18&lt;&gt;"",BO18=""),AND(CS18&gt;=DA$47,CS18&lt;&gt;"",CP18=""),AND(CV18&gt;=DA$47,CV18&lt;&gt;"",CP18=""),AND(CZ18&gt;=DA$47,CZ18&lt;&gt;"",CP18=""),AND(DZ18&gt;=EK$47,DZ18&lt;&gt;""),AND(EC18&gt;=EK$47,EC18&lt;&gt;""),AND(EG18&gt;=EK$47,EG18&lt;&gt;""),AND(EJ18&gt;=EK$47,EJ18&lt;&gt;""),AND(FH18&gt;=FS$47,FH18&lt;&gt;""),AND(FK18&gt;=FS$47,FK18&lt;&gt;""),AND(FO18&gt;=FS$47,FO18&lt;&gt;""),AND(FR18&gt;=FS$47,FR18&lt;&gt;""),AND(GP18&gt;=HA$47,GP18&lt;&gt;""),AND(GS18&gt;=HA$47,GS18&lt;&gt;""),AND(GW18&gt;=HA$47,GW18&lt;&gt;""),AND(GZ18&gt;=HA$47,GZ18&lt;&gt;""),AND(HX18&gt;=II$47,HX18&lt;&gt;""),AND(IA18&gt;=II$47,IA18&lt;&gt;""),AND(IE18&gt;=II$47,IE18&lt;&gt;""),AND(IH18&gt;=II$47,IH18&lt;&gt;""),AND(JF18&gt;=JQ$47,JF18&lt;&gt;""),AND(JI18&gt;=JQ$47,JI18&lt;&gt;""),AND(JM18&gt;=JQ$47,JM18&lt;&gt;""),AND(JP18&gt;=JQ$47,JP18&lt;&gt;""),AND(KN18&gt;=KY$47,KN18&lt;&gt;""),AND(KQ18&gt;=KY$47,KQ18&lt;&gt;""),AND(KU18&gt;=KY$47,KU18&lt;&gt;""),AND(KX18&gt;=KY$47,KX18&lt;&gt;""),AND(LV18&gt;=MG$47,LV18&lt;&gt;""),AND(LY18&gt;=MG$47,LY18&lt;&gt;""),AND(MC18&gt;=MG$47,MC18&lt;&gt;""),AND(MF18&gt;=MG$47,MF18&lt;&gt;""),AND(ND18&gt;=NO$47,ND18&lt;&gt;""),AND(NG18&gt;=NO$47,NG18&lt;&gt;""),AND(NK18&gt;=NO$47,NK18&lt;&gt;""),AND(NN18&gt;=NO$47,NN18&lt;&gt;""),AND(OL18&gt;=OW$47,OL18&lt;&gt;""),AND(OO18&gt;=OW$47,OO18&lt;&gt;""),AND(OS18&gt;=OW$47,OS18&lt;&gt;""),AND(OV18&gt;=OW$47,OV18&lt;&gt;""),AND(PT18&gt;=QE$47,PT18&lt;&gt;""),AND(PW18&gt;=QE$47,PW18&lt;&gt;""),AND(QA18&gt;=QE$47,QA18&lt;&gt;""),AND(QD18&gt;=QE$47,QD18&lt;&gt;""),AND(RB18&gt;=RM$47,RB18&lt;&gt;""),AND(RE18&gt;=RM$47,RE18&lt;&gt;""),AND(RI18&gt;=RM$47,RI18&lt;&gt;""),AND(RL18&gt;=RM$47,RL18&lt;&gt;""),AND(SJ18&gt;=SU$47,SJ18&lt;&gt;""),AND(SM18&gt;=SU$47,SM18&lt;&gt;""),AND(SQ18&gt;=SU$47,SQ18&lt;&gt;""),AND(ST18&gt;=SU$47,ST18&lt;&gt;"")),"P","")</f>
        <v/>
      </c>
      <c r="J18" s="36" t="str">
        <f>IF(AND(I18="P",H18=""),"No DD",IF(OR(AND(AO18&gt;=AY$46,AO18&lt;&gt;"",AQ18&gt;=AY$50,AQ18&lt;&gt;"",AN18=""),AND(AR18&gt;=AY$46,AR18&lt;&gt;"",AT18&gt;=AY$50,AT18&lt;&gt;"",AN18=""),AND(AV18&gt;=AY$46,AV18&lt;&gt;"",AX18&gt;=AY$50,AX18&lt;&gt;"",AN18=""),AND(BP18&gt;=BZ$46,BP18&lt;&gt;"",BR18&gt;=BZ$50,BR18&lt;&gt;"",BO18=""),AND(BS18&gt;=BZ$46,BS18&lt;&gt;"",BU18&gt;=BZ$50,BU18&lt;&gt;"",BO18=""),AND(BW18&gt;=BZ$46,BW18&lt;&gt;"",BY18&gt;=BZ$50,BY18&lt;&gt;"",BO18=""),AND(CQ18&gt;=DA$46,CQ18&lt;&gt;"",CS18&gt;=DA$50,CS18&lt;&gt;"",CP18=""),AND(CT18&gt;=DA$46,CT18&lt;&gt;"",CV18&gt;=DA$50,CV18&lt;&gt;"",CP18=""),AND(CX18&gt;=DA$46,CX18&lt;&gt;"",CZ18&gt;=DA$50,CZ18&lt;&gt;"",CP18=""),AND(DX18&gt;=EK$46,DX18&lt;&gt;"",DZ18&gt;=EK$50,DZ18&lt;&gt;""),AND(EA18&gt;=EK$46,EA18&lt;&gt;"",EC18&gt;=EK$50,EC18&lt;&gt;""),AND(EE18&gt;=EK$46,EE18&lt;&gt;"",EG18&gt;=EK$50,EG18&lt;&gt;""),AND(EH18&gt;=EK$46,EH18&lt;&gt;"",EJ18&gt;=EK$50,EJ18&lt;&gt;""),AND(FF18&gt;=FS$46,FF18&lt;&gt;"",FH18&gt;=FS$50,FH18&lt;&gt;""),AND(FI18&gt;=FS$46,FI18&lt;&gt;"",FK18&gt;=FS$50,FK18&lt;&gt;""),AND(FM18&gt;=FS$46,FM18&lt;&gt;"",FO18&gt;=FS$50,FO18&lt;&gt;""),AND(FP18&gt;=FS$46,FP18&lt;&gt;"",FR18&gt;=FS$50,FR18&lt;&gt;""),AND(GN18&gt;=HA$46,GN18&lt;&gt;"",GP18&gt;=HA$50,GP18&lt;&gt;""),AND(GQ18&gt;=HA$46,GQ18&lt;&gt;"",GS18&gt;=HA$50,GS18&lt;&gt;""),AND(GU18&gt;=HA$46,GU18&lt;&gt;"",GW18&gt;=HA$50,GW18&lt;&gt;""),AND(GX18&gt;=HA$46,GX18&lt;&gt;"",GZ18&gt;=HA$50,GZ18&lt;&gt;""),AND(HV18&gt;=II$46,HV18&lt;&gt;"",HX18&gt;=II$50,HX18&lt;&gt;""),AND(HY18&gt;=II$46,HY18&lt;&gt;"",IA18&gt;=II$50,IA18&lt;&gt;""),AND(IC18&gt;=II$46,IC18&lt;&gt;"",IE18&gt;=II$50,IE18&lt;&gt;""),AND(IF18&gt;=II$46,IF18&lt;&gt;"",IH18&gt;=II$50,IH18&lt;&gt;""),AND(JD18&gt;=JQ$46,JD18&lt;&gt;"",JF18&gt;=JQ$50,JF18&lt;&gt;""),AND(JG18&gt;=JQ$46,JG18&lt;&gt;"",JI18&gt;=JQ$50,JI18&lt;&gt;""),AND(JK18&gt;=JQ$46,JK18&lt;&gt;"",JM18&gt;=JQ$50,JM18&lt;&gt;""),AND(JN18&gt;=JQ$46,JN18&lt;&gt;"",JP18&gt;=JQ$50,JP18&lt;&gt;""),AND(KL18&gt;=KY$46,KL18&lt;&gt;"",KN18&gt;=KY$50,KN18&lt;&gt;""),AND(KO18&gt;=KY$46,KO18&lt;&gt;"",KQ18&gt;=KY$50,KQ18&lt;&gt;""),AND(KS18&gt;=KY$46,KS18&lt;&gt;"",KU18&gt;=KY$50,KU18&lt;&gt;""),AND(KV18&gt;=KY$46,KV18&lt;&gt;"",KX18&gt;=KY$50,KX18&lt;&gt;""),AND(LT18&gt;=MG$46,LT18&lt;&gt;"",LV18&gt;=MG$50,LV18&lt;&gt;""),AND(LW18&gt;=MG$46,LW18&lt;&gt;"",LY18&gt;=MG$50,LY18&lt;&gt;""),AND(MA18&gt;=MG$46,MA18&lt;&gt;"",MC18&gt;=MG$50,MC18&lt;&gt;""),AND(MD18&gt;=MG$46,MD18&lt;&gt;"",MF18&gt;=MG$50,MF18&lt;&gt;""),AND(NB18&gt;=NO$46,NB18&lt;&gt;"",ND18&gt;=NO$50,ND18&lt;&gt;""),AND(NE18&gt;=NO$46,NE18&lt;&gt;"",NG18&gt;=NO$50,NG18&lt;&gt;""),AND(NI18&gt;=NO$46,NI18&lt;&gt;"",NK18&gt;=NO$50,NK18&lt;&gt;""),AND(NL18&gt;=NO$46,NL18&lt;&gt;"",NN18&gt;=NO$50,NN18&lt;&gt;""),AND(OJ18&gt;=OW$46,OJ18&lt;&gt;"",OL18&gt;=OW$50,OL18&lt;&gt;""),AND(OM18&gt;=OW$46,OM18&lt;&gt;"",OO18&gt;=OW$50,OO18&lt;&gt;""),AND(OQ18&gt;=OW$46,OQ18&lt;&gt;"",OS18&gt;=OW$50,OS18&lt;&gt;""),AND(OT18&gt;=OW$46,OT18&lt;&gt;"",OV18&gt;=OW$50,OV18&lt;&gt;""),AND(PR18&gt;=QE$46,PR18&lt;&gt;"",PT18&gt;=QE$50,PT18&lt;&gt;""),AND(PU18&gt;=QE$46,PU18&lt;&gt;"",PW18&gt;=QE$50,PW18&lt;&gt;""),AND(PY18&gt;=QE$46,PY18&lt;&gt;"",QA18&gt;=QE$50,QA18&lt;&gt;""),AND(QB18&gt;=QE$46,QB18&lt;&gt;"",QD18&gt;=QE$50,QD18&lt;&gt;""),AND(QZ18&gt;=RM$46,QZ18&lt;&gt;"",RB18&gt;=RM$50,RB18&lt;&gt;""),AND(RC18&gt;=RM$46,RC18&lt;&gt;"",RE18&gt;=RM$50,RE18&lt;&gt;""),AND(RG18&gt;=RM$46,RG18&lt;&gt;"",RI18&gt;=RM$50,RI18&lt;&gt;""),AND(RJ18&gt;=RM$46,RJ18&lt;&gt;"",RL18&gt;=RM$50,RL18&lt;&gt;""),AND(SH18&gt;=SU$46,SH18&lt;&gt;"",SJ18&gt;=SU$50,SJ18&lt;&gt;""),AND(SK18&gt;=SU$46,SK18&lt;&gt;"",SM18&gt;=SU$50,SM18&lt;&gt;""),AND(SO18&gt;=SU$46,SO18&lt;&gt;"",SQ18&gt;=SU$50,SQ18&lt;&gt;""),AND(SR18&gt;=SU$46,SR18&lt;&gt;"",ST18&gt;=SU$50,ST18&lt;&gt;"")),"Merit",IF(OR(AND(AO18&gt;=AY$45,AO18&lt;&gt;"",AQ18&gt;=AY$49,AQ18&lt;&gt;"",AN18=""),AND(AR18&gt;=AY$45,AR18&lt;&gt;"",AT18&gt;=AY$49,AT18&lt;&gt;"",AN18=""),AND(AV18&gt;=AY$45,AV18&lt;&gt;"",AX18&gt;=AY$49,AX18&lt;&gt;"",AN18=""),AND(BP18&gt;=BZ$45,BP18&lt;&gt;"",BR18&gt;=BZ$49,BR18&lt;&gt;"",BO18=""),AND(BS18&gt;=BZ$45,BS18&lt;&gt;"",BU18&gt;=BZ$49,BU18&lt;&gt;"",BO18=""),AND(BW18&gt;=BZ$45,BW18&lt;&gt;"",BY18&gt;=BZ$49,BY18&lt;&gt;"",BO18=""),AND(CQ18&gt;=DA$45,CQ18&lt;&gt;"",CS18&gt;=DA$49,CS18&lt;&gt;"",CP18=""),AND(CT18&gt;=DA$45,CT18&lt;&gt;"",CV18&gt;=DA$49,CV18&lt;&gt;"",CP18=""),AND(CX18&gt;=DA$45,CX18&lt;&gt;"",CZ18&gt;=DA$49,CZ18&lt;&gt;"",CP18=""),AND(DX18&gt;=EK$45,DX18&lt;&gt;"",DZ18&gt;=EK$49,DZ18&lt;&gt;""),AND(EA18&gt;=EK$45,EA18&lt;&gt;"",EC18&gt;=EK$49,EC18&lt;&gt;""),AND(EE18&gt;=EK$45,EE18&lt;&gt;"",EG18&gt;=EK$49,EG18&lt;&gt;""),AND(EH18&gt;=EK$45,EH18&lt;&gt;"",EJ18&gt;=EK$49,EJ18&lt;&gt;""),AND(FF18&gt;=FS$45,FF18&lt;&gt;"",FH18&gt;=FS$49,FH18&lt;&gt;""),AND(FI18&gt;=FS$45,FI18&lt;&gt;"",FK18&gt;=FS$49,FK18&lt;&gt;""),AND(FM18&gt;=FS$45,FM18&lt;&gt;"",FO18&gt;=FS$49,FO18&lt;&gt;""),AND(FP18&gt;=FS$45,FP18&lt;&gt;"",FR18&gt;=FS$49,FR18&lt;&gt;""),AND(GN18&gt;=HA$45,GN18&lt;&gt;"",GP18&gt;=HA$49,GP18&lt;&gt;""),AND(GQ18&gt;=HA$45,GQ18&lt;&gt;"",GS18&gt;=HA$49,GS18&lt;&gt;""),AND(GU18&gt;=HA$45,GU18&lt;&gt;"",GW18&gt;=HA$49,GW18&lt;&gt;""),AND(GX18&gt;=HA$45,GX18&lt;&gt;"",GZ18&gt;=HA$49,GZ18&lt;&gt;""),AND(HV18&gt;=II$45,HV18&lt;&gt;"",HX18&gt;=II$49,HX18&lt;&gt;""),AND(HY18&gt;=II$45,HY18&lt;&gt;"",IA18&gt;=II$49,IA18&lt;&gt;""),AND(IC18&gt;=II$45,IC18&lt;&gt;"",IE18&gt;=II$49,IE18&lt;&gt;""),AND(IF18&gt;=II$45,IF18&lt;&gt;"",IH18&gt;=II$49,IH18&lt;&gt;""),AND(JD18&gt;=JQ$45,JD18&lt;&gt;"",JF18&gt;=JQ$49,JF18&lt;&gt;""),AND(JG18&gt;=JQ$45,JG18&lt;&gt;"",JI18&gt;=JQ$49,JI18&lt;&gt;""),AND(JK18&gt;=JQ$45,JK18&lt;&gt;"",JM18&gt;=JQ$49,JM18&lt;&gt;""),AND(JN18&gt;=JQ$45,JN18&lt;&gt;"",JP18&gt;=JQ$49,JP18&lt;&gt;""),AND(KL18&gt;=KY$45,KL18&lt;&gt;"",KN18&gt;=KY$49,KN18&lt;&gt;""),AND(KO18&gt;=KY$45,KO18&lt;&gt;"",KQ18&gt;=KY$49,KQ18&lt;&gt;""),AND(KS18&gt;=KY$45,KS18&lt;&gt;"",KU18&gt;=KY$49,KU18&lt;&gt;""),AND(KV18&gt;=KY$45,KV18&lt;&gt;"",KX18&gt;=KY$49,KX18&lt;&gt;""),AND(LT18&gt;=MG$45,LT18&lt;&gt;"",LV18&gt;=MG$49,LV18&lt;&gt;""),AND(LW18&gt;=MG$45,LW18&lt;&gt;"",LY18&gt;=MG$49,LY18&lt;&gt;""),AND(MA18&gt;=MG$45,MA18&lt;&gt;"",MC18&gt;=MG$49,MC18&lt;&gt;""),AND(MD18&gt;=MG$45,MD18&lt;&gt;"",MF18&gt;=MG$49,MF18&lt;&gt;""),AND(NB18&gt;=NO$45,NB18&lt;&gt;"",ND18&gt;=NO$49,ND18&lt;&gt;""),AND(NE18&gt;=NO$45,NE18&lt;&gt;"",NG18&gt;=NO$49,NG18&lt;&gt;""),AND(NI18&gt;=NO$45,NI18&lt;&gt;"",NK18&gt;=NO$49,NK18&lt;&gt;""),AND(NL18&gt;=NO$45,NL18&lt;&gt;"",NN18&gt;=NO$49,NN18&lt;&gt;""),AND(OJ18&gt;=OW$45,OJ18&lt;&gt;"",OL18&gt;=OW$49,OL18&lt;&gt;""),AND(OM18&gt;=OW$45,OM18&lt;&gt;"",OO18&gt;=OW$49,OO18&lt;&gt;""),AND(OQ18&gt;=OW$45,OQ18&lt;&gt;"",OS18&gt;=OW$49,OS18&lt;&gt;""),AND(OT18&gt;=OW$45,OT18&lt;&gt;"",OV18&gt;=OW$49,OV18&lt;&gt;""),AND(PR18&gt;=QE$45,PR18&lt;&gt;"",PT18&gt;=QE$49,PT18&lt;&gt;""),AND(PU18&gt;=QE$45,PU18&lt;&gt;"",PW18&gt;=QE$49,PW18&lt;&gt;""),AND(PY18&gt;=QE$45,PY18&lt;&gt;"",QA18&gt;=QE$49,QA18&lt;&gt;""),AND(QB18&gt;=QE$45,QB18&lt;&gt;"",QD18&gt;=QE$49,QD18&lt;&gt;""),AND(QZ18&gt;=RM$45,QZ18&lt;&gt;"",RB18&gt;=RM$49,RB18&lt;&gt;""),AND(RC18&gt;=RM$45,RC18&lt;&gt;"",RE18&gt;=RM$49,RE18&lt;&gt;""),AND(RG18&gt;=RM$45,RG18&lt;&gt;"",RI18&gt;=RM$49,RI18&lt;&gt;""),AND(RJ18&gt;=RM$45,RJ18&lt;&gt;"",RL18&gt;=RM$49,RL18&lt;&gt;""),AND(SH18&gt;=SU$45,SH18&lt;&gt;"",SJ18&gt;=SU$49,SJ18&lt;&gt;""),AND(SK18&gt;=SU$45,SK18&lt;&gt;"",SM18&gt;=SU$49,SM18&lt;&gt;""),AND(SO18&gt;=SU$45,SO18&lt;&gt;"",SQ18&gt;=SU$49,SQ18&lt;&gt;""),AND(SR18&gt;=SU$45,SR18&lt;&gt;"",ST18&gt;=SU$49,ST18&lt;&gt;"")),"Excellence",IF(K18="P","Worlds Team",IF(H18="P","National Team","")))))</f>
        <v/>
      </c>
      <c r="K18" s="3" t="str">
        <f>IF(OR(AND(AO18&gt;=AY$44,AO18&lt;&gt;"",AQ18&gt;=AY$48,AQ18&lt;&gt;"",AN18=""),AND(AR18&gt;=AY$44,AR18&lt;&gt;"",AT18&gt;=AY$48,AT18&lt;&gt;"",AN18=""),AND(AV18&gt;=AY$44,AV18&lt;&gt;"",AX18&gt;=AY$48,AX18&lt;&gt;"",AN18=""),AND(BP18&gt;=BZ$44,BP18&lt;&gt;"",BR18&gt;=BZ$48,BR18&lt;&gt;"",BO18=""),AND(BS18&gt;=BZ$44,BS18&lt;&gt;"",BU18&gt;=BZ$48,BU18&lt;&gt;"",BO18=""),AND(BW18&gt;=BZ$44,BW18&lt;&gt;"",BY18&gt;=BZ$48,BY18&lt;&gt;"",BO18=""),AND(CQ18&gt;=DA$44,CQ18&lt;&gt;"",CS18&gt;=DA$48,CS18&lt;&gt;"",CP18=""),AND(CT18&gt;=DA$44,CT18&lt;&gt;"",CV18&gt;=DA$48,CV18&lt;&gt;"",CP18=""),AND(CX18&gt;=DA$44,CX18&lt;&gt;"",CZ18&gt;=DA$48,CZ18&lt;&gt;"",CP18=""),AND(DX18&gt;=EK$44,DX18&lt;&gt;"",DZ18&gt;=EK$48,DZ18&lt;&gt;""),AND(EA18&gt;=EK$44,EA18&lt;&gt;"",EC18&gt;=EK$48,EC18&lt;&gt;""),AND(EE18&gt;=EK$44,EE18&lt;&gt;"",EG18&gt;=EK$48,EG18&lt;&gt;""),AND(EH18&gt;=EK$44,EH18&lt;&gt;"",EJ18&gt;=EK$48,EJ18&lt;&gt;""),AND(FF18&gt;=FS$44,FF18&lt;&gt;"",FH18&gt;=FS$48,FH18&lt;&gt;""),AND(FI18&gt;=FS$44,FI18&lt;&gt;"",FK18&gt;=FS$48,FK18&lt;&gt;""),AND(FM18&gt;=FS$44,FM18&lt;&gt;"",FO18&gt;=FS$48,FO18&lt;&gt;""),AND(FP18&gt;=FS$44,FP18&lt;&gt;"",FR18&gt;=FS$48,FR18&lt;&gt;""),AND(GN18&gt;=HA$44,GN18&lt;&gt;"",GP18&gt;=HA$48,GP18&lt;&gt;""),AND(GQ18&gt;=HA$44,GQ18&lt;&gt;"",GS18&gt;=HA$48,GS18&lt;&gt;""),AND(GU18&gt;=HA$44,GU18&lt;&gt;"",GW18&gt;=HA$48,GW18&lt;&gt;""),AND(GX18&gt;=HA$44,GX18&lt;&gt;"",GZ18&gt;=HA$48,GZ18&lt;&gt;""),AND(HV18&gt;=II$44,HV18&lt;&gt;"",HX18&gt;=II$48,HX18&lt;&gt;""),AND(HY18&gt;=II$44,HY18&lt;&gt;"",IA18&gt;=II$48,IA18&lt;&gt;""),AND(IC18&gt;=II$44,IC18&lt;&gt;"",IE18&gt;=II$48,IE18&lt;&gt;""),AND(IF18&gt;=II$44,IF18&lt;&gt;"",IH18&gt;=II$48,IH18&lt;&gt;""),AND(JD18&gt;=JQ$44,JD18&lt;&gt;"",JF18&gt;=JQ$48,JF18&lt;&gt;""),AND(JG18&gt;=JQ$44,JG18&lt;&gt;"",JI18&gt;=JQ$48,JI18&lt;&gt;""),AND(JK18&gt;=JQ$44,JK18&lt;&gt;"",JM18&gt;=JQ$48,JM18&lt;&gt;""),AND(JN18&gt;=JQ$44,JN18&lt;&gt;"",JP18&gt;=JQ$48,JP18&lt;&gt;""),AND(KL18&gt;=KY$44,KL18&lt;&gt;"",KN18&gt;=KY$48,KN18&lt;&gt;""),AND(KO18&gt;=KY$44,KO18&lt;&gt;"",KQ18&gt;=KY$48,KQ18&lt;&gt;""),AND(KS18&gt;=KY$44,KS18&lt;&gt;"",KU18&gt;=KY$48,KU18&lt;&gt;""),AND(KV18&gt;=KY$44,KV18&lt;&gt;"",KX18&gt;=KY$48,KX18&lt;&gt;""),AND(LT18&gt;=MG$44,LT18&lt;&gt;"",LV18&gt;=MG$48,LV18&lt;&gt;""),AND(LW18&gt;=MG$44,LW18&lt;&gt;"",LY18&gt;=MG$48,LY18&lt;&gt;""),AND(MA18&gt;=MG$44,MA18&lt;&gt;"",MC18&gt;=MG$48,MC18&lt;&gt;""),AND(MD18&gt;=MG$44,MD18&lt;&gt;"",MF18&gt;=MG$48,MF18&lt;&gt;""),AND(NB18&gt;=NO$44,NB18&lt;&gt;"",ND18&gt;=NO$48,ND18&lt;&gt;""),AND(NE18&gt;=NO$44,NE18&lt;&gt;"",NG18&gt;=NO$48,NG18&lt;&gt;""),AND(NI18&gt;=NO$44,NI18&lt;&gt;"",NK18&gt;=NO$48,NK18&lt;&gt;""),AND(NL18&gt;=NO$44,NL18&lt;&gt;"",NN18&gt;=NO$48,NN18&lt;&gt;""),AND(OJ18&gt;=OW$44,OJ18&lt;&gt;"",OL18&gt;=OW$48,OL18&lt;&gt;""),AND(OM18&gt;=OW$44,OM18&lt;&gt;"",OO18&gt;=OW$48,OO18&lt;&gt;""),AND(OQ18&gt;=OW$44,OQ18&lt;&gt;"",OS18&gt;=OW$48,OS18&lt;&gt;""),AND(OT18&gt;=OW$44,OT18&lt;&gt;"",OV18&gt;=OW$48,OV18&lt;&gt;""),AND(PR18&gt;=QE$44,PR18&lt;&gt;"",PT18&gt;=QE$48,PT18&lt;&gt;""),AND(PU18&gt;=QE$44,PU18&lt;&gt;"",PW18&gt;=QE$48,PW18&lt;&gt;""),AND(PY18&gt;=QE$44,PY18&lt;&gt;"",QA18&gt;=QE$48,QA18&lt;&gt;""),AND(QB18&gt;=QE$44,QB18&lt;&gt;"",QD18&gt;=QE$48,QD18&lt;&gt;""),AND(QZ18&gt;=RM$44,QZ18&lt;&gt;"",RB18&gt;=RM$48,RB18&lt;&gt;""),AND(RC18&gt;=RM$44,RC18&lt;&gt;"",RE18&gt;=RM$48,RE18&lt;&gt;""),AND(RG18&gt;=RM$44,RG18&lt;&gt;"",RI18&gt;=RM$48,RI18&lt;&gt;""),AND(RJ18&gt;=RM$44,RJ18&lt;&gt;"",RL18&gt;=RM$48,RL18&lt;&gt;""),AND(SH18&gt;=SU$44,SH18&lt;&gt;"",SJ18&gt;=SU$48,SJ18&lt;&gt;""),AND(SK18&gt;=SU$44,SK18&lt;&gt;"",SM18&gt;=SU$48,SM18&lt;&gt;""),AND(SO18&gt;=SU$44,SO18&lt;&gt;"",SQ18&gt;=SU$48,SQ18&lt;&gt;""),AND(SR18&gt;=SU$44,SR18&lt;&gt;"",ST18&gt;=SU$48,ST18&lt;&gt;"")),"P","")</f>
        <v/>
      </c>
      <c r="L18" s="8">
        <f>IF(COUNT(AQ18,AT18,BR18,BU18,CS18,CV18)&gt;0,LARGE((AQ18,AT18,BR18,BU18,CS18,CV18),1),0)</f>
        <v>50.050000000000004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48.61</v>
      </c>
      <c r="O18" s="8" t="str">
        <f>IF(N18="","",IF(OR(N18=CS18,N18=CV18),$CA$1,IF(OR(N18=BR18,N18=BU18),$AZ$1,IF(OR(N18=AQ18,N18=AT18),$Y$1,""))))</f>
        <v>2024 Nationals</v>
      </c>
      <c r="P18" s="8">
        <f>IF(COUNT(AQ18,AT18,BR18,BU18,CS18,CV18)&gt;2,MAX(AX18,BY18,CZ18,LARGE((AQ18,AT18,BR18,BU18,CS18,CV18),3)),IF(MAX(AX18,BY18,CZ18)&gt;0,MAX(AX18,BY18,CZ18),0))</f>
        <v>51.79</v>
      </c>
      <c r="Q18" s="8" t="str">
        <f>IF(P18="","",IF(OR(P18=CS18,P18=CV18,P18=CZ18),$CA$1,IF(OR(P18=BR18,P18=BU18,P18=BY18),$AZ$1,IF(OR(P18=AQ18,P18=AT18,P18=AX18),$Y$1,""))))</f>
        <v>2024 Elite Canada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13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&gt;0,MAX(IF(AO18&gt;=$AY$43,AP18,0),IF(AR18&gt;=$AY$43,AS18,0),IF(AV18&gt;=$AY$43,AW18,0),IF(BP18&gt;=$BZ$43,BQ18,0),IF(BS18&gt;=$BZ$43,BT18,0),IF(BW18&gt;=$BZ$43,BX18,0),IF(CQ18&gt;=$DA$43,CR18,0),IF(CT18&gt;=$DA$43,CU18,0),IF(CX18&gt;=$DA$43,CY18,0),IF(DX18&gt;=$EK$43,DY18,0),IF(EA18&gt;=$EK$43,EB18,0),IF(EE18&gt;=$EK$43,EF18,0),IF(EH18&gt;=$EK$43,EI18,0),IF(FF18&gt;=$FS$43,FG18,0),IF(FI18&gt;=$FS$43,FJ18,0),IF(FM18&gt;=$FS$43,FN18,0),IF(FP18&gt;=$FS$43,FQ18,0),IF(GN18&gt;=$HA$43,GO18,0),IF(GQ18&gt;=$HA$43,GR18,0),IF(GU18&gt;=$HA$43,GV18,0),IF(GX18&gt;=$HA$43,GY18,0),IF(HV18&gt;=$II$43,HW18,0),IF(HY18&gt;=$II$43,HZ18,0),IF(IC18&gt;=$II$43,ID18,0),IF(IF18&gt;=$II$43,IG18,0),IF(JD18&gt;=$JQ$43,JE18,0),IF(JG18&gt;=$JQ$43,JH18,0),IF(JK18&gt;=$JQ$43,JL18,0),IF(JN18&gt;=$JQ$43,JO18,0),IF(KL18&gt;=$KY$43,KM18,0),IF(KO18&gt;=$KY$43,KP18,0),IF(KS18&gt;=$KY$43,KT18,0),IF(KV18&gt;=$KY$43,KW18,0),IF(LT18&gt;=$MG$43,LU18,0),IF(LW18&gt;=$MG$43,LX18,0),IF(MA18&gt;=$MG$43,MB18,0),IF(MD18&gt;=$MG$43,ME18,0),IF(NB18&gt;=$NO$43,NC18,0),IF(NE18&gt;=$NO$43,NF18,0),IF(NI18&gt;=$NO$43,NJ18,0),IF(NL18&gt;=$NO$43,NM18,0),IF(OJ18&gt;=$OW$43,OK18,0),IF(OM18&gt;=$OW$43,ON18,0),IF(OQ18&gt;=$OW$43,OR18,0),IF(OT18&gt;=$OW$43,OU18,0),IF(PR18&gt;=$QE$43,PS18,0),IF(PU18&gt;=$QE$43,PV18,0),IF(PY18&gt;=$QE$43,PZ18,0),IF(QB18&gt;=$QE$43,QC18,0),IF(QZ18&gt;=$RM$43,RA18,0),IF(RC18&gt;=$RM$43,RD18,0),IF(RG18&gt;=$RM$43,RH18,0),IF(RJ18&gt;=$RM$43,RK18,0),IF(SH18&gt;=$SU$43,SI18,0),IF(SK18&gt;=$SU$43,SL18,0),IF(SO18&gt;=$SU$43,SP18,0),IF(SR18&gt;=$SU$43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1.5</v>
      </c>
      <c r="BA18" s="26">
        <v>0.8</v>
      </c>
      <c r="BB18" s="26">
        <v>1.5</v>
      </c>
      <c r="BC18" s="26">
        <v>1.58</v>
      </c>
      <c r="BD18" s="26">
        <v>0</v>
      </c>
      <c r="BE18" s="26">
        <v>12.9</v>
      </c>
      <c r="BF18" s="26">
        <v>9.3000000000000007</v>
      </c>
      <c r="BG18" s="26">
        <v>13</v>
      </c>
      <c r="BH18" s="26">
        <v>14.85</v>
      </c>
      <c r="BI18" s="26">
        <v>0</v>
      </c>
      <c r="BJ18" s="26">
        <v>14.5</v>
      </c>
      <c r="BK18" s="26">
        <v>9.1</v>
      </c>
      <c r="BL18" s="26">
        <v>13</v>
      </c>
      <c r="BM18" s="26">
        <v>15.19</v>
      </c>
      <c r="BN18" s="26">
        <v>0</v>
      </c>
      <c r="BO18" s="28"/>
      <c r="BP18" s="39">
        <f>IF(BB18&gt;0,BB18,"")</f>
        <v>1.5</v>
      </c>
      <c r="BQ18" s="39">
        <f>IF(BC18&gt;0,BC18,"")</f>
        <v>1.58</v>
      </c>
      <c r="BR18" s="11">
        <f>IF(SUM(AZ18:BC18)-BD18&gt;0,SUM(AZ18:BC18)-BD18,"")</f>
        <v>5.38</v>
      </c>
      <c r="BS18" s="11">
        <f>IF(BG18&gt;0,BG18,"")</f>
        <v>13</v>
      </c>
      <c r="BT18" s="11">
        <f>IF(BH18&gt;0,BH18,"")</f>
        <v>14.85</v>
      </c>
      <c r="BU18" s="11">
        <f>IF(SUM(BE18:BH18)-BI18&gt;0,SUM(BE18:BH18)-BI18,"")</f>
        <v>50.050000000000004</v>
      </c>
      <c r="BV18" s="11">
        <f>IF(BR18="","",MAX(BR18,BU18))</f>
        <v>50.050000000000004</v>
      </c>
      <c r="BW18" s="11">
        <f>IF(BL18&gt;0,BL18,"")</f>
        <v>13</v>
      </c>
      <c r="BX18" s="11">
        <f>IF(BM18&gt;0,BM18,"")</f>
        <v>15.19</v>
      </c>
      <c r="BY18" s="11">
        <f>IF(SUM(BJ18:BM18)-BN18&gt;0,SUM(BJ18:BM18)-BN18,"")</f>
        <v>51.79</v>
      </c>
      <c r="BZ18" s="11">
        <f>IF(SUM(BV18,BY18)&gt;0,SUM(BV18,BY18),"")</f>
        <v>101.84</v>
      </c>
      <c r="CA18" s="22">
        <v>13.4</v>
      </c>
      <c r="CB18" s="22">
        <v>9.4</v>
      </c>
      <c r="CC18" s="22">
        <v>10.7</v>
      </c>
      <c r="CD18" s="22">
        <v>15.11</v>
      </c>
      <c r="CE18" s="22">
        <v>0</v>
      </c>
      <c r="CF18" s="22">
        <v>3.2</v>
      </c>
      <c r="CG18" s="22">
        <v>1.9</v>
      </c>
      <c r="CH18" s="22">
        <v>2.9</v>
      </c>
      <c r="CI18" s="22">
        <v>3.09</v>
      </c>
      <c r="CJ18" s="22">
        <v>0</v>
      </c>
      <c r="CK18" s="22"/>
      <c r="CL18" s="22"/>
      <c r="CM18" s="22"/>
      <c r="CN18" s="22"/>
      <c r="CO18" s="22"/>
      <c r="CP18" s="27"/>
      <c r="CQ18" s="38">
        <f>IF(CC18&gt;0,CC18,"")</f>
        <v>10.7</v>
      </c>
      <c r="CR18" s="38">
        <f>IF(CD18&gt;0,CD18,"")</f>
        <v>15.11</v>
      </c>
      <c r="CS18" s="40">
        <f>IF(SUM(CA18:CD18)-CE18&gt;0,SUM(CA18:CD18)-CE18,"")</f>
        <v>48.61</v>
      </c>
      <c r="CT18" s="40">
        <f>IF(CH18&gt;0,CH18,"")</f>
        <v>2.9</v>
      </c>
      <c r="CU18" s="40">
        <f>IF(CI18&gt;0,CI18,"")</f>
        <v>3.09</v>
      </c>
      <c r="CV18" s="40">
        <f>IF(SUM(CF18:CI18)-CJ18&gt;0,SUM(CF18:CI18)-CJ18,"")</f>
        <v>11.09</v>
      </c>
      <c r="CW18" s="40">
        <f>IF(CS18="","",MAX(CS18,CV18))</f>
        <v>48.61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48.61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7.45</v>
      </c>
      <c r="SW18" s="22">
        <f>IF($CP18="P",CB18,(CB18+BA18)/2)</f>
        <v>5.1000000000000005</v>
      </c>
      <c r="SX18" s="22">
        <f>IF($CP18="P",CC18,(CC18+BB18)/2)</f>
        <v>6.1</v>
      </c>
      <c r="SY18" s="22">
        <f>IF($CP18="P",CD18,(CD18+BC18)/2)</f>
        <v>8.3449999999999989</v>
      </c>
      <c r="SZ18" s="22">
        <f>IF($CP18="P",CE18,(CE18+BD18)/2)</f>
        <v>0</v>
      </c>
      <c r="TA18" s="22">
        <f>IF($CP18="P",CF18,(CF18+BE18)/2)</f>
        <v>8.0500000000000007</v>
      </c>
      <c r="TB18" s="22">
        <f>IF($CP18="P",CG18,(CG18+BF18)/2)</f>
        <v>5.6000000000000005</v>
      </c>
      <c r="TC18" s="22">
        <f>IF($CP18="P",CH18,(CH18+BG18)/2)</f>
        <v>7.95</v>
      </c>
      <c r="TD18" s="22">
        <f>IF($CP18="P",CI18,(CI18+BH18)/2)</f>
        <v>8.9699999999999989</v>
      </c>
      <c r="TE18" s="22">
        <f>IF($CP18="P",CJ18,(CJ18+BI18)/2)</f>
        <v>0</v>
      </c>
      <c r="TF18" s="22">
        <f>IF($CP18="P",CK18,(CK18+BJ18)/2)</f>
        <v>7.25</v>
      </c>
      <c r="TG18" s="22">
        <f>IF($CP18="P",CL18,(CL18+BK18)/2)</f>
        <v>4.55</v>
      </c>
      <c r="TH18" s="22">
        <f>IF($CP18="P",CM18,(CM18+BL18)/2)</f>
        <v>6.5</v>
      </c>
      <c r="TI18" s="22">
        <f>IF($CP18="P",CN18,(CN18+BM18)/2)</f>
        <v>7.5949999999999998</v>
      </c>
      <c r="TJ18" s="22">
        <f>IF($CP18="P",CO18,(CO18+BN18)/2)</f>
        <v>0</v>
      </c>
      <c r="TK18" s="27" t="s">
        <v>46</v>
      </c>
      <c r="TL18" s="40">
        <f>IF(SX18&gt;0,SX18,"")</f>
        <v>6.1</v>
      </c>
      <c r="TM18" s="40">
        <f>IF(SY18&gt;0,SY18,"")</f>
        <v>8.3449999999999989</v>
      </c>
      <c r="TN18" s="40">
        <f>IF(SUM(SV18:SY18)-SZ18&gt;0,SUM(SV18:SY18)-SZ18,"")</f>
        <v>26.994999999999997</v>
      </c>
      <c r="TO18" s="40">
        <f>IF(TC18&gt;0,TC18,"")</f>
        <v>7.95</v>
      </c>
      <c r="TP18" s="40">
        <f>IF(TD18&gt;0,TD18,"")</f>
        <v>8.9699999999999989</v>
      </c>
      <c r="TQ18" s="40">
        <f>IF(SUM(TA18:TD18)-TE18&gt;0,SUM(TA18:TD18)-TE18,"")</f>
        <v>30.57</v>
      </c>
      <c r="TR18" s="40">
        <f>IF(MAX(TN18,TQ18)&gt;0,MAX(TN18,TQ18),"")</f>
        <v>30.57</v>
      </c>
      <c r="TS18" s="40">
        <f>IF(TH18&gt;0,TH18,"")</f>
        <v>6.5</v>
      </c>
      <c r="TT18" s="40">
        <f>IF(TI18&gt;0,TI18,"")</f>
        <v>7.5949999999999998</v>
      </c>
      <c r="TU18" s="40">
        <f>IF(SUM(TF18:TI18)-TJ18&gt;0,SUM(TF18:TI18)-TJ18,"")</f>
        <v>25.895</v>
      </c>
      <c r="TV18" s="40">
        <f>IF(SUM(TR18,TU18)&gt;0,SUM(TR18,TU18),"")</f>
        <v>56.465000000000003</v>
      </c>
    </row>
    <row r="19" spans="1:542" x14ac:dyDescent="0.2">
      <c r="A19" s="4" t="str" cm="1">
        <f t="array" ref="A19">IF(AND(J19&lt;&gt;"",J19&lt;&gt;"No DD"),SUMPRODUCT((J$4:J$41&lt;&gt;"")*(J$4:J$41&lt;&gt;"No DD")*(F$4:F$41&gt;F19))+1,IF(J19="No DD",SUMPRODUCT((J$4:J$41="No DD")*(F$4:F$41&gt;F19))+1+SUMPRODUCT((J$4:J$41&lt;&gt;"")*(J$4:J$41&lt;&gt;"No DD")),""))</f>
        <v/>
      </c>
      <c r="B19" s="4" t="str" cm="1">
        <f t="array" ref="B19">IF(AND(J19&lt;&gt;"",J19&lt;&gt;"No DD",G19=""),SUMPRODUCT((J$4:J$41&lt;&gt;"")*(J$4:J$41&lt;&gt;"No DD")*(G$4:G$41="")*(F$4:F$41&gt;F19))+1,IF(J19="No DD",SUMPRODUCT((J$4:J$41="No DD")*(F$4:F$41&gt;F19)*(G$4:G$41=""))+1+SUMPRODUCT((J$4:J$41&lt;&gt;"")*(G$4:G$41="")*(J$4:J$41&lt;&gt;"No DD")),""))</f>
        <v/>
      </c>
      <c r="C19" s="5" t="s">
        <v>195</v>
      </c>
      <c r="D19" s="4" t="s">
        <v>6</v>
      </c>
      <c r="E19" s="4">
        <v>2007</v>
      </c>
      <c r="F19" s="9">
        <f>SUM(L19:V19)+SUM(L19:T19)*0.0000001+SUM(L19)*0.0000000000001</f>
        <v>161.09001610900521</v>
      </c>
      <c r="G19" s="66"/>
      <c r="H19" s="3" t="str">
        <f>IF(OR(AND(AO19&gt;=AY$43,AO19&lt;&gt;"",AQ19&gt;=AY$47,AQ19&lt;&gt;"",AN19=""),AND(AR19&gt;=AY$43,AR19&lt;&gt;"",AT19&gt;=AY$47,AT19&lt;&gt;"",AN19=""),AND(AV19&gt;=AY$43,AV19&lt;&gt;"",AX19&gt;=AY$47,AX19&lt;&gt;"",AN19=""),AND(BP19&gt;=BZ$43,BP19&lt;&gt;"",BR19&gt;=BZ$47,BR19&lt;&gt;"",BO19=""),AND(BS19&gt;=BZ$43,BS19&lt;&gt;"",BU19&gt;=BZ$47,BU19&lt;&gt;"",BO19=""),AND(BW19&gt;=BZ$43,BW19&lt;&gt;"",BY19&gt;=BZ$47,BY19&lt;&gt;"",BO19=""),AND(CQ19&gt;=DA$43,CQ19&lt;&gt;"",CS19&gt;=DA$47,CS19&lt;&gt;"",CP19=""),AND(CT19&gt;=DA$43,CT19&lt;&gt;"",CV19&gt;=DA$47,CV19&lt;&gt;"",CP19=""),AND(CX19&gt;=DA$43,CX19&lt;&gt;"",CZ19&gt;=DA$47,CZ19&lt;&gt;"",CP19=""),AND(DX19&gt;=EK$43,DX19&lt;&gt;"",DZ19&gt;=EK$47,DZ19&lt;&gt;""),AND(EA19&gt;=EK$43,EA19&lt;&gt;"",EC19&gt;=EK$47,EC19&lt;&gt;""),AND(EE19&gt;=EK$43,EE19&lt;&gt;"",EG19&gt;=EK$47,EG19&lt;&gt;""),AND(EH19&gt;=EK$43,EH19&lt;&gt;"",EJ19&gt;=EK$47,EJ19&lt;&gt;""),AND(FF19&gt;=FS$43,FF19&lt;&gt;"",FH19&gt;=FS$47,FH19&lt;&gt;""),AND(FI19&gt;=FS$43,FI19&lt;&gt;"",FK19&gt;=FS$47,FK19&lt;&gt;""),AND(FM19&gt;=FS$43,FM19&lt;&gt;"",FO19&gt;=FS$47,FO19&lt;&gt;""),AND(FP19&gt;=FS$43,FP19&lt;&gt;"",FR19&gt;=FS$47,FR19&lt;&gt;""),AND(GN19&gt;=HA$43,GN19&lt;&gt;"",GP19&gt;=HA$47,GP19&lt;&gt;""),AND(GQ19&gt;=HA$43,GQ19&lt;&gt;"",GS19&gt;=HA$47,GS19&lt;&gt;""),AND(GU19&gt;=HA$43,GU19&lt;&gt;"",GW19&gt;=HA$47,GW19&lt;&gt;""),AND(GX19&gt;=HA$43,GX19&lt;&gt;"",GZ19&gt;=HA$47,GZ19&lt;&gt;""),AND(HV19&gt;=II$43,HV19&lt;&gt;"",HX19&gt;=II$47,HX19&lt;&gt;""),AND(HY19&gt;=II$43,HY19&lt;&gt;"",IA19&gt;=II$47,IA19&lt;&gt;""),AND(IC19&gt;=II$43,IC19&lt;&gt;"",IE19&gt;=II$47,IE19&lt;&gt;""),AND(IF19&gt;=II$43,IF19&lt;&gt;"",IH19&gt;=II$47,IH19&lt;&gt;""),AND(JD19&gt;=JQ$43,JD19&lt;&gt;"",JF19&gt;=JQ$47,JF19&lt;&gt;""),AND(JG19&gt;=JQ$43,JG19&lt;&gt;"",JI19&gt;=JQ$47,JI19&lt;&gt;""),AND(JK19&gt;=JQ$43,JK19&lt;&gt;"",JM19&gt;=JQ$47,JM19&lt;&gt;""),AND(JN19&gt;=JQ$43,JN19&lt;&gt;"",JP19&gt;=JQ$47,JP19&lt;&gt;""),AND(KL19&gt;=KY$43,KL19&lt;&gt;"",KN19&gt;=KY$47,KN19&lt;&gt;""),AND(KO19&gt;=KY$43,KO19&lt;&gt;"",KQ19&gt;=KY$47,KQ19&lt;&gt;""),AND(KS19&gt;=KY$43,KS19&lt;&gt;"",KU19&gt;=KY$47,KU19&lt;&gt;""),AND(KV19&gt;=KY$43,KV19&lt;&gt;"",KX19&gt;=KY$47,KX19&lt;&gt;""),AND(LT19&gt;=MG$43,LT19&lt;&gt;"",LV19&gt;=MG$47,LV19&lt;&gt;""),AND(LW19&gt;=MG$43,LW19&lt;&gt;"",LY19&gt;=MG$47,LY19&lt;&gt;""),AND(MA19&gt;=MG$43,MA19&lt;&gt;"",MC19&gt;=MG$47,MC19&lt;&gt;""),AND(MD19&gt;=MG$43,MD19&lt;&gt;"",MF19&gt;=MG$47,MF19&lt;&gt;""),AND(NB19&gt;=NO$43,NB19&lt;&gt;"",ND19&gt;=NO$47,ND19&lt;&gt;""),AND(NE19&gt;=NO$43,NE19&lt;&gt;"",NG19&gt;=NO$47,NG19&lt;&gt;""),AND(NI19&gt;=NO$43,NI19&lt;&gt;"",NK19&gt;=NO$47,NK19&lt;&gt;""),AND(NL19&gt;=NO$43,NL19&lt;&gt;"",NN19&gt;=NO$47,NN19&lt;&gt;""),AND(OJ19&gt;=OW$43,OJ19&lt;&gt;"",OL19&gt;=OW$47,OL19&lt;&gt;""),AND(OM19&gt;=OW$43,OM19&lt;&gt;"",OO19&gt;=OW$47,OO19&lt;&gt;""),AND(OQ19&gt;=OW$43,OQ19&lt;&gt;"",OS19&gt;=OW$47,OS19&lt;&gt;""),AND(OT19&gt;=OW$43,OT19&lt;&gt;"",OV19&gt;=OW$47,OV19&lt;&gt;""),AND(PR19&gt;=QE$43,PR19&lt;&gt;"",PT19&gt;=QE$47,PT19&lt;&gt;""),AND(PU19&gt;=QE$43,PU19&lt;&gt;"",PW19&gt;=QE$47,PW19&lt;&gt;""),AND(PY19&gt;=QE$43,PY19&lt;&gt;"",QA19&gt;=QE$47,QA19&lt;&gt;""),AND(QB19&gt;=QE$43,QB19&lt;&gt;"",QD19&gt;=QE$47,QD19&lt;&gt;""),AND(QZ19&gt;=RM$43,QZ19&lt;&gt;"",RB19&gt;=RM$47,RB19&lt;&gt;""),AND(RC19&gt;=RM$43,RC19&lt;&gt;"",RE19&gt;=RM$47,RE19&lt;&gt;""),AND(RG19&gt;=RM$43,RG19&lt;&gt;"",RI19&gt;=RM$47,RI19&lt;&gt;""),AND(RJ19&gt;=RM$43,RJ19&lt;&gt;"",RL19&gt;=RM$47,RL19&lt;&gt;""),AND(SH19&gt;=SU$43,SH19&lt;&gt;"",SJ19&gt;=SU$47,SJ19&lt;&gt;""),AND(SK19&gt;=SU$43,SK19&lt;&gt;"",SM19&gt;=SU$47,SM19&lt;&gt;""),AND(SO19&gt;=SU$43,SO19&lt;&gt;"",SQ19&gt;=SU$47,SQ19&lt;&gt;""),AND(SR19&gt;=SU$43,SR19&lt;&gt;"",ST19&gt;=SU$47,ST19&lt;&gt;"")),"P","")</f>
        <v/>
      </c>
      <c r="I19" s="3" t="str">
        <f>IF(OR(AND(AQ19&gt;=AY$47,AQ19&lt;&gt;"",AN19=""),AND(AT19&gt;=AY$47,AT19&lt;&gt;"",AN19=""),AND(AX19&gt;=AY$47,AX19&lt;&gt;"",AN19=""),AND(BR19&gt;=BZ$47,BR19&lt;&gt;"",BO19=""),AND(BU19&gt;=BZ$47,BU19&lt;&gt;"",BO19=""),AND(BY19&gt;=BZ$47,BY19&lt;&gt;"",BO19=""),AND(CS19&gt;=DA$47,CS19&lt;&gt;"",CP19=""),AND(CV19&gt;=DA$47,CV19&lt;&gt;"",CP19=""),AND(CZ19&gt;=DA$47,CZ19&lt;&gt;"",CP19=""),AND(DZ19&gt;=EK$47,DZ19&lt;&gt;""),AND(EC19&gt;=EK$47,EC19&lt;&gt;""),AND(EG19&gt;=EK$47,EG19&lt;&gt;""),AND(EJ19&gt;=EK$47,EJ19&lt;&gt;""),AND(FH19&gt;=FS$47,FH19&lt;&gt;""),AND(FK19&gt;=FS$47,FK19&lt;&gt;""),AND(FO19&gt;=FS$47,FO19&lt;&gt;""),AND(FR19&gt;=FS$47,FR19&lt;&gt;""),AND(GP19&gt;=HA$47,GP19&lt;&gt;""),AND(GS19&gt;=HA$47,GS19&lt;&gt;""),AND(GW19&gt;=HA$47,GW19&lt;&gt;""),AND(GZ19&gt;=HA$47,GZ19&lt;&gt;""),AND(HX19&gt;=II$47,HX19&lt;&gt;""),AND(IA19&gt;=II$47,IA19&lt;&gt;""),AND(IE19&gt;=II$47,IE19&lt;&gt;""),AND(IH19&gt;=II$47,IH19&lt;&gt;""),AND(JF19&gt;=JQ$47,JF19&lt;&gt;""),AND(JI19&gt;=JQ$47,JI19&lt;&gt;""),AND(JM19&gt;=JQ$47,JM19&lt;&gt;""),AND(JP19&gt;=JQ$47,JP19&lt;&gt;""),AND(KN19&gt;=KY$47,KN19&lt;&gt;""),AND(KQ19&gt;=KY$47,KQ19&lt;&gt;""),AND(KU19&gt;=KY$47,KU19&lt;&gt;""),AND(KX19&gt;=KY$47,KX19&lt;&gt;""),AND(LV19&gt;=MG$47,LV19&lt;&gt;""),AND(LY19&gt;=MG$47,LY19&lt;&gt;""),AND(MC19&gt;=MG$47,MC19&lt;&gt;""),AND(MF19&gt;=MG$47,MF19&lt;&gt;""),AND(ND19&gt;=NO$47,ND19&lt;&gt;""),AND(NG19&gt;=NO$47,NG19&lt;&gt;""),AND(NK19&gt;=NO$47,NK19&lt;&gt;""),AND(NN19&gt;=NO$47,NN19&lt;&gt;""),AND(OL19&gt;=OW$47,OL19&lt;&gt;""),AND(OO19&gt;=OW$47,OO19&lt;&gt;""),AND(OS19&gt;=OW$47,OS19&lt;&gt;""),AND(OV19&gt;=OW$47,OV19&lt;&gt;""),AND(PT19&gt;=QE$47,PT19&lt;&gt;""),AND(PW19&gt;=QE$47,PW19&lt;&gt;""),AND(QA19&gt;=QE$47,QA19&lt;&gt;""),AND(QD19&gt;=QE$47,QD19&lt;&gt;""),AND(RB19&gt;=RM$47,RB19&lt;&gt;""),AND(RE19&gt;=RM$47,RE19&lt;&gt;""),AND(RI19&gt;=RM$47,RI19&lt;&gt;""),AND(RL19&gt;=RM$47,RL19&lt;&gt;""),AND(SJ19&gt;=SU$47,SJ19&lt;&gt;""),AND(SM19&gt;=SU$47,SM19&lt;&gt;""),AND(SQ19&gt;=SU$47,SQ19&lt;&gt;""),AND(ST19&gt;=SU$47,ST19&lt;&gt;"")),"P","")</f>
        <v/>
      </c>
      <c r="J19" s="36" t="str">
        <f>IF(AND(I19="P",H19=""),"No DD",IF(OR(AND(AO19&gt;=AY$46,AO19&lt;&gt;"",AQ19&gt;=AY$50,AQ19&lt;&gt;"",AN19=""),AND(AR19&gt;=AY$46,AR19&lt;&gt;"",AT19&gt;=AY$50,AT19&lt;&gt;"",AN19=""),AND(AV19&gt;=AY$46,AV19&lt;&gt;"",AX19&gt;=AY$50,AX19&lt;&gt;"",AN19=""),AND(BP19&gt;=BZ$46,BP19&lt;&gt;"",BR19&gt;=BZ$50,BR19&lt;&gt;"",BO19=""),AND(BS19&gt;=BZ$46,BS19&lt;&gt;"",BU19&gt;=BZ$50,BU19&lt;&gt;"",BO19=""),AND(BW19&gt;=BZ$46,BW19&lt;&gt;"",BY19&gt;=BZ$50,BY19&lt;&gt;"",BO19=""),AND(CQ19&gt;=DA$46,CQ19&lt;&gt;"",CS19&gt;=DA$50,CS19&lt;&gt;"",CP19=""),AND(CT19&gt;=DA$46,CT19&lt;&gt;"",CV19&gt;=DA$50,CV19&lt;&gt;"",CP19=""),AND(CX19&gt;=DA$46,CX19&lt;&gt;"",CZ19&gt;=DA$50,CZ19&lt;&gt;"",CP19=""),AND(DX19&gt;=EK$46,DX19&lt;&gt;"",DZ19&gt;=EK$50,DZ19&lt;&gt;""),AND(EA19&gt;=EK$46,EA19&lt;&gt;"",EC19&gt;=EK$50,EC19&lt;&gt;""),AND(EE19&gt;=EK$46,EE19&lt;&gt;"",EG19&gt;=EK$50,EG19&lt;&gt;""),AND(EH19&gt;=EK$46,EH19&lt;&gt;"",EJ19&gt;=EK$50,EJ19&lt;&gt;""),AND(FF19&gt;=FS$46,FF19&lt;&gt;"",FH19&gt;=FS$50,FH19&lt;&gt;""),AND(FI19&gt;=FS$46,FI19&lt;&gt;"",FK19&gt;=FS$50,FK19&lt;&gt;""),AND(FM19&gt;=FS$46,FM19&lt;&gt;"",FO19&gt;=FS$50,FO19&lt;&gt;""),AND(FP19&gt;=FS$46,FP19&lt;&gt;"",FR19&gt;=FS$50,FR19&lt;&gt;""),AND(GN19&gt;=HA$46,GN19&lt;&gt;"",GP19&gt;=HA$50,GP19&lt;&gt;""),AND(GQ19&gt;=HA$46,GQ19&lt;&gt;"",GS19&gt;=HA$50,GS19&lt;&gt;""),AND(GU19&gt;=HA$46,GU19&lt;&gt;"",GW19&gt;=HA$50,GW19&lt;&gt;""),AND(GX19&gt;=HA$46,GX19&lt;&gt;"",GZ19&gt;=HA$50,GZ19&lt;&gt;""),AND(HV19&gt;=II$46,HV19&lt;&gt;"",HX19&gt;=II$50,HX19&lt;&gt;""),AND(HY19&gt;=II$46,HY19&lt;&gt;"",IA19&gt;=II$50,IA19&lt;&gt;""),AND(IC19&gt;=II$46,IC19&lt;&gt;"",IE19&gt;=II$50,IE19&lt;&gt;""),AND(IF19&gt;=II$46,IF19&lt;&gt;"",IH19&gt;=II$50,IH19&lt;&gt;""),AND(JD19&gt;=JQ$46,JD19&lt;&gt;"",JF19&gt;=JQ$50,JF19&lt;&gt;""),AND(JG19&gt;=JQ$46,JG19&lt;&gt;"",JI19&gt;=JQ$50,JI19&lt;&gt;""),AND(JK19&gt;=JQ$46,JK19&lt;&gt;"",JM19&gt;=JQ$50,JM19&lt;&gt;""),AND(JN19&gt;=JQ$46,JN19&lt;&gt;"",JP19&gt;=JQ$50,JP19&lt;&gt;""),AND(KL19&gt;=KY$46,KL19&lt;&gt;"",KN19&gt;=KY$50,KN19&lt;&gt;""),AND(KO19&gt;=KY$46,KO19&lt;&gt;"",KQ19&gt;=KY$50,KQ19&lt;&gt;""),AND(KS19&gt;=KY$46,KS19&lt;&gt;"",KU19&gt;=KY$50,KU19&lt;&gt;""),AND(KV19&gt;=KY$46,KV19&lt;&gt;"",KX19&gt;=KY$50,KX19&lt;&gt;""),AND(LT19&gt;=MG$46,LT19&lt;&gt;"",LV19&gt;=MG$50,LV19&lt;&gt;""),AND(LW19&gt;=MG$46,LW19&lt;&gt;"",LY19&gt;=MG$50,LY19&lt;&gt;""),AND(MA19&gt;=MG$46,MA19&lt;&gt;"",MC19&gt;=MG$50,MC19&lt;&gt;""),AND(MD19&gt;=MG$46,MD19&lt;&gt;"",MF19&gt;=MG$50,MF19&lt;&gt;""),AND(NB19&gt;=NO$46,NB19&lt;&gt;"",ND19&gt;=NO$50,ND19&lt;&gt;""),AND(NE19&gt;=NO$46,NE19&lt;&gt;"",NG19&gt;=NO$50,NG19&lt;&gt;""),AND(NI19&gt;=NO$46,NI19&lt;&gt;"",NK19&gt;=NO$50,NK19&lt;&gt;""),AND(NL19&gt;=NO$46,NL19&lt;&gt;"",NN19&gt;=NO$50,NN19&lt;&gt;""),AND(OJ19&gt;=OW$46,OJ19&lt;&gt;"",OL19&gt;=OW$50,OL19&lt;&gt;""),AND(OM19&gt;=OW$46,OM19&lt;&gt;"",OO19&gt;=OW$50,OO19&lt;&gt;""),AND(OQ19&gt;=OW$46,OQ19&lt;&gt;"",OS19&gt;=OW$50,OS19&lt;&gt;""),AND(OT19&gt;=OW$46,OT19&lt;&gt;"",OV19&gt;=OW$50,OV19&lt;&gt;""),AND(PR19&gt;=QE$46,PR19&lt;&gt;"",PT19&gt;=QE$50,PT19&lt;&gt;""),AND(PU19&gt;=QE$46,PU19&lt;&gt;"",PW19&gt;=QE$50,PW19&lt;&gt;""),AND(PY19&gt;=QE$46,PY19&lt;&gt;"",QA19&gt;=QE$50,QA19&lt;&gt;""),AND(QB19&gt;=QE$46,QB19&lt;&gt;"",QD19&gt;=QE$50,QD19&lt;&gt;""),AND(QZ19&gt;=RM$46,QZ19&lt;&gt;"",RB19&gt;=RM$50,RB19&lt;&gt;""),AND(RC19&gt;=RM$46,RC19&lt;&gt;"",RE19&gt;=RM$50,RE19&lt;&gt;""),AND(RG19&gt;=RM$46,RG19&lt;&gt;"",RI19&gt;=RM$50,RI19&lt;&gt;""),AND(RJ19&gt;=RM$46,RJ19&lt;&gt;"",RL19&gt;=RM$50,RL19&lt;&gt;""),AND(SH19&gt;=SU$46,SH19&lt;&gt;"",SJ19&gt;=SU$50,SJ19&lt;&gt;""),AND(SK19&gt;=SU$46,SK19&lt;&gt;"",SM19&gt;=SU$50,SM19&lt;&gt;""),AND(SO19&gt;=SU$46,SO19&lt;&gt;"",SQ19&gt;=SU$50,SQ19&lt;&gt;""),AND(SR19&gt;=SU$46,SR19&lt;&gt;"",ST19&gt;=SU$50,ST19&lt;&gt;"")),"Merit",IF(OR(AND(AO19&gt;=AY$45,AO19&lt;&gt;"",AQ19&gt;=AY$49,AQ19&lt;&gt;"",AN19=""),AND(AR19&gt;=AY$45,AR19&lt;&gt;"",AT19&gt;=AY$49,AT19&lt;&gt;"",AN19=""),AND(AV19&gt;=AY$45,AV19&lt;&gt;"",AX19&gt;=AY$49,AX19&lt;&gt;"",AN19=""),AND(BP19&gt;=BZ$45,BP19&lt;&gt;"",BR19&gt;=BZ$49,BR19&lt;&gt;"",BO19=""),AND(BS19&gt;=BZ$45,BS19&lt;&gt;"",BU19&gt;=BZ$49,BU19&lt;&gt;"",BO19=""),AND(BW19&gt;=BZ$45,BW19&lt;&gt;"",BY19&gt;=BZ$49,BY19&lt;&gt;"",BO19=""),AND(CQ19&gt;=DA$45,CQ19&lt;&gt;"",CS19&gt;=DA$49,CS19&lt;&gt;"",CP19=""),AND(CT19&gt;=DA$45,CT19&lt;&gt;"",CV19&gt;=DA$49,CV19&lt;&gt;"",CP19=""),AND(CX19&gt;=DA$45,CX19&lt;&gt;"",CZ19&gt;=DA$49,CZ19&lt;&gt;"",CP19=""),AND(DX19&gt;=EK$45,DX19&lt;&gt;"",DZ19&gt;=EK$49,DZ19&lt;&gt;""),AND(EA19&gt;=EK$45,EA19&lt;&gt;"",EC19&gt;=EK$49,EC19&lt;&gt;""),AND(EE19&gt;=EK$45,EE19&lt;&gt;"",EG19&gt;=EK$49,EG19&lt;&gt;""),AND(EH19&gt;=EK$45,EH19&lt;&gt;"",EJ19&gt;=EK$49,EJ19&lt;&gt;""),AND(FF19&gt;=FS$45,FF19&lt;&gt;"",FH19&gt;=FS$49,FH19&lt;&gt;""),AND(FI19&gt;=FS$45,FI19&lt;&gt;"",FK19&gt;=FS$49,FK19&lt;&gt;""),AND(FM19&gt;=FS$45,FM19&lt;&gt;"",FO19&gt;=FS$49,FO19&lt;&gt;""),AND(FP19&gt;=FS$45,FP19&lt;&gt;"",FR19&gt;=FS$49,FR19&lt;&gt;""),AND(GN19&gt;=HA$45,GN19&lt;&gt;"",GP19&gt;=HA$49,GP19&lt;&gt;""),AND(GQ19&gt;=HA$45,GQ19&lt;&gt;"",GS19&gt;=HA$49,GS19&lt;&gt;""),AND(GU19&gt;=HA$45,GU19&lt;&gt;"",GW19&gt;=HA$49,GW19&lt;&gt;""),AND(GX19&gt;=HA$45,GX19&lt;&gt;"",GZ19&gt;=HA$49,GZ19&lt;&gt;""),AND(HV19&gt;=II$45,HV19&lt;&gt;"",HX19&gt;=II$49,HX19&lt;&gt;""),AND(HY19&gt;=II$45,HY19&lt;&gt;"",IA19&gt;=II$49,IA19&lt;&gt;""),AND(IC19&gt;=II$45,IC19&lt;&gt;"",IE19&gt;=II$49,IE19&lt;&gt;""),AND(IF19&gt;=II$45,IF19&lt;&gt;"",IH19&gt;=II$49,IH19&lt;&gt;""),AND(JD19&gt;=JQ$45,JD19&lt;&gt;"",JF19&gt;=JQ$49,JF19&lt;&gt;""),AND(JG19&gt;=JQ$45,JG19&lt;&gt;"",JI19&gt;=JQ$49,JI19&lt;&gt;""),AND(JK19&gt;=JQ$45,JK19&lt;&gt;"",JM19&gt;=JQ$49,JM19&lt;&gt;""),AND(JN19&gt;=JQ$45,JN19&lt;&gt;"",JP19&gt;=JQ$49,JP19&lt;&gt;""),AND(KL19&gt;=KY$45,KL19&lt;&gt;"",KN19&gt;=KY$49,KN19&lt;&gt;""),AND(KO19&gt;=KY$45,KO19&lt;&gt;"",KQ19&gt;=KY$49,KQ19&lt;&gt;""),AND(KS19&gt;=KY$45,KS19&lt;&gt;"",KU19&gt;=KY$49,KU19&lt;&gt;""),AND(KV19&gt;=KY$45,KV19&lt;&gt;"",KX19&gt;=KY$49,KX19&lt;&gt;""),AND(LT19&gt;=MG$45,LT19&lt;&gt;"",LV19&gt;=MG$49,LV19&lt;&gt;""),AND(LW19&gt;=MG$45,LW19&lt;&gt;"",LY19&gt;=MG$49,LY19&lt;&gt;""),AND(MA19&gt;=MG$45,MA19&lt;&gt;"",MC19&gt;=MG$49,MC19&lt;&gt;""),AND(MD19&gt;=MG$45,MD19&lt;&gt;"",MF19&gt;=MG$49,MF19&lt;&gt;""),AND(NB19&gt;=NO$45,NB19&lt;&gt;"",ND19&gt;=NO$49,ND19&lt;&gt;""),AND(NE19&gt;=NO$45,NE19&lt;&gt;"",NG19&gt;=NO$49,NG19&lt;&gt;""),AND(NI19&gt;=NO$45,NI19&lt;&gt;"",NK19&gt;=NO$49,NK19&lt;&gt;""),AND(NL19&gt;=NO$45,NL19&lt;&gt;"",NN19&gt;=NO$49,NN19&lt;&gt;""),AND(OJ19&gt;=OW$45,OJ19&lt;&gt;"",OL19&gt;=OW$49,OL19&lt;&gt;""),AND(OM19&gt;=OW$45,OM19&lt;&gt;"",OO19&gt;=OW$49,OO19&lt;&gt;""),AND(OQ19&gt;=OW$45,OQ19&lt;&gt;"",OS19&gt;=OW$49,OS19&lt;&gt;""),AND(OT19&gt;=OW$45,OT19&lt;&gt;"",OV19&gt;=OW$49,OV19&lt;&gt;""),AND(PR19&gt;=QE$45,PR19&lt;&gt;"",PT19&gt;=QE$49,PT19&lt;&gt;""),AND(PU19&gt;=QE$45,PU19&lt;&gt;"",PW19&gt;=QE$49,PW19&lt;&gt;""),AND(PY19&gt;=QE$45,PY19&lt;&gt;"",QA19&gt;=QE$49,QA19&lt;&gt;""),AND(QB19&gt;=QE$45,QB19&lt;&gt;"",QD19&gt;=QE$49,QD19&lt;&gt;""),AND(QZ19&gt;=RM$45,QZ19&lt;&gt;"",RB19&gt;=RM$49,RB19&lt;&gt;""),AND(RC19&gt;=RM$45,RC19&lt;&gt;"",RE19&gt;=RM$49,RE19&lt;&gt;""),AND(RG19&gt;=RM$45,RG19&lt;&gt;"",RI19&gt;=RM$49,RI19&lt;&gt;""),AND(RJ19&gt;=RM$45,RJ19&lt;&gt;"",RL19&gt;=RM$49,RL19&lt;&gt;""),AND(SH19&gt;=SU$45,SH19&lt;&gt;"",SJ19&gt;=SU$49,SJ19&lt;&gt;""),AND(SK19&gt;=SU$45,SK19&lt;&gt;"",SM19&gt;=SU$49,SM19&lt;&gt;""),AND(SO19&gt;=SU$45,SO19&lt;&gt;"",SQ19&gt;=SU$49,SQ19&lt;&gt;""),AND(SR19&gt;=SU$45,SR19&lt;&gt;"",ST19&gt;=SU$49,ST19&lt;&gt;"")),"Excellence",IF(K19="P","Worlds Team",IF(H19="P","National Team","")))))</f>
        <v/>
      </c>
      <c r="K19" s="3" t="str">
        <f>IF(OR(AND(AO19&gt;=AY$44,AO19&lt;&gt;"",AQ19&gt;=AY$48,AQ19&lt;&gt;"",AN19=""),AND(AR19&gt;=AY$44,AR19&lt;&gt;"",AT19&gt;=AY$48,AT19&lt;&gt;"",AN19=""),AND(AV19&gt;=AY$44,AV19&lt;&gt;"",AX19&gt;=AY$48,AX19&lt;&gt;"",AN19=""),AND(BP19&gt;=BZ$44,BP19&lt;&gt;"",BR19&gt;=BZ$48,BR19&lt;&gt;"",BO19=""),AND(BS19&gt;=BZ$44,BS19&lt;&gt;"",BU19&gt;=BZ$48,BU19&lt;&gt;"",BO19=""),AND(BW19&gt;=BZ$44,BW19&lt;&gt;"",BY19&gt;=BZ$48,BY19&lt;&gt;"",BO19=""),AND(CQ19&gt;=DA$44,CQ19&lt;&gt;"",CS19&gt;=DA$48,CS19&lt;&gt;"",CP19=""),AND(CT19&gt;=DA$44,CT19&lt;&gt;"",CV19&gt;=DA$48,CV19&lt;&gt;"",CP19=""),AND(CX19&gt;=DA$44,CX19&lt;&gt;"",CZ19&gt;=DA$48,CZ19&lt;&gt;"",CP19=""),AND(DX19&gt;=EK$44,DX19&lt;&gt;"",DZ19&gt;=EK$48,DZ19&lt;&gt;""),AND(EA19&gt;=EK$44,EA19&lt;&gt;"",EC19&gt;=EK$48,EC19&lt;&gt;""),AND(EE19&gt;=EK$44,EE19&lt;&gt;"",EG19&gt;=EK$48,EG19&lt;&gt;""),AND(EH19&gt;=EK$44,EH19&lt;&gt;"",EJ19&gt;=EK$48,EJ19&lt;&gt;""),AND(FF19&gt;=FS$44,FF19&lt;&gt;"",FH19&gt;=FS$48,FH19&lt;&gt;""),AND(FI19&gt;=FS$44,FI19&lt;&gt;"",FK19&gt;=FS$48,FK19&lt;&gt;""),AND(FM19&gt;=FS$44,FM19&lt;&gt;"",FO19&gt;=FS$48,FO19&lt;&gt;""),AND(FP19&gt;=FS$44,FP19&lt;&gt;"",FR19&gt;=FS$48,FR19&lt;&gt;""),AND(GN19&gt;=HA$44,GN19&lt;&gt;"",GP19&gt;=HA$48,GP19&lt;&gt;""),AND(GQ19&gt;=HA$44,GQ19&lt;&gt;"",GS19&gt;=HA$48,GS19&lt;&gt;""),AND(GU19&gt;=HA$44,GU19&lt;&gt;"",GW19&gt;=HA$48,GW19&lt;&gt;""),AND(GX19&gt;=HA$44,GX19&lt;&gt;"",GZ19&gt;=HA$48,GZ19&lt;&gt;""),AND(HV19&gt;=II$44,HV19&lt;&gt;"",HX19&gt;=II$48,HX19&lt;&gt;""),AND(HY19&gt;=II$44,HY19&lt;&gt;"",IA19&gt;=II$48,IA19&lt;&gt;""),AND(IC19&gt;=II$44,IC19&lt;&gt;"",IE19&gt;=II$48,IE19&lt;&gt;""),AND(IF19&gt;=II$44,IF19&lt;&gt;"",IH19&gt;=II$48,IH19&lt;&gt;""),AND(JD19&gt;=JQ$44,JD19&lt;&gt;"",JF19&gt;=JQ$48,JF19&lt;&gt;""),AND(JG19&gt;=JQ$44,JG19&lt;&gt;"",JI19&gt;=JQ$48,JI19&lt;&gt;""),AND(JK19&gt;=JQ$44,JK19&lt;&gt;"",JM19&gt;=JQ$48,JM19&lt;&gt;""),AND(JN19&gt;=JQ$44,JN19&lt;&gt;"",JP19&gt;=JQ$48,JP19&lt;&gt;""),AND(KL19&gt;=KY$44,KL19&lt;&gt;"",KN19&gt;=KY$48,KN19&lt;&gt;""),AND(KO19&gt;=KY$44,KO19&lt;&gt;"",KQ19&gt;=KY$48,KQ19&lt;&gt;""),AND(KS19&gt;=KY$44,KS19&lt;&gt;"",KU19&gt;=KY$48,KU19&lt;&gt;""),AND(KV19&gt;=KY$44,KV19&lt;&gt;"",KX19&gt;=KY$48,KX19&lt;&gt;""),AND(LT19&gt;=MG$44,LT19&lt;&gt;"",LV19&gt;=MG$48,LV19&lt;&gt;""),AND(LW19&gt;=MG$44,LW19&lt;&gt;"",LY19&gt;=MG$48,LY19&lt;&gt;""),AND(MA19&gt;=MG$44,MA19&lt;&gt;"",MC19&gt;=MG$48,MC19&lt;&gt;""),AND(MD19&gt;=MG$44,MD19&lt;&gt;"",MF19&gt;=MG$48,MF19&lt;&gt;""),AND(NB19&gt;=NO$44,NB19&lt;&gt;"",ND19&gt;=NO$48,ND19&lt;&gt;""),AND(NE19&gt;=NO$44,NE19&lt;&gt;"",NG19&gt;=NO$48,NG19&lt;&gt;""),AND(NI19&gt;=NO$44,NI19&lt;&gt;"",NK19&gt;=NO$48,NK19&lt;&gt;""),AND(NL19&gt;=NO$44,NL19&lt;&gt;"",NN19&gt;=NO$48,NN19&lt;&gt;""),AND(OJ19&gt;=OW$44,OJ19&lt;&gt;"",OL19&gt;=OW$48,OL19&lt;&gt;""),AND(OM19&gt;=OW$44,OM19&lt;&gt;"",OO19&gt;=OW$48,OO19&lt;&gt;""),AND(OQ19&gt;=OW$44,OQ19&lt;&gt;"",OS19&gt;=OW$48,OS19&lt;&gt;""),AND(OT19&gt;=OW$44,OT19&lt;&gt;"",OV19&gt;=OW$48,OV19&lt;&gt;""),AND(PR19&gt;=QE$44,PR19&lt;&gt;"",PT19&gt;=QE$48,PT19&lt;&gt;""),AND(PU19&gt;=QE$44,PU19&lt;&gt;"",PW19&gt;=QE$48,PW19&lt;&gt;""),AND(PY19&gt;=QE$44,PY19&lt;&gt;"",QA19&gt;=QE$48,QA19&lt;&gt;""),AND(QB19&gt;=QE$44,QB19&lt;&gt;"",QD19&gt;=QE$48,QD19&lt;&gt;""),AND(QZ19&gt;=RM$44,QZ19&lt;&gt;"",RB19&gt;=RM$48,RB19&lt;&gt;""),AND(RC19&gt;=RM$44,RC19&lt;&gt;"",RE19&gt;=RM$48,RE19&lt;&gt;""),AND(RG19&gt;=RM$44,RG19&lt;&gt;"",RI19&gt;=RM$48,RI19&lt;&gt;""),AND(RJ19&gt;=RM$44,RJ19&lt;&gt;"",RL19&gt;=RM$48,RL19&lt;&gt;""),AND(SH19&gt;=SU$44,SH19&lt;&gt;"",SJ19&gt;=SU$48,SJ19&lt;&gt;""),AND(SK19&gt;=SU$44,SK19&lt;&gt;"",SM19&gt;=SU$48,SM19&lt;&gt;""),AND(SO19&gt;=SU$44,SO19&lt;&gt;"",SQ19&gt;=SU$48,SQ19&lt;&gt;""),AND(SR19&gt;=SU$44,SR19&lt;&gt;"",ST19&gt;=SU$48,ST19&lt;&gt;"")),"P","")</f>
        <v/>
      </c>
      <c r="L19" s="8">
        <f>IF(COUNT(AQ19,AT19,BR19,BU19,CS19,CV19)&gt;0,LARGE((AQ19,AT19,BR19,BU19,CS19,CV19),1),0)</f>
        <v>52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46.55</v>
      </c>
      <c r="O19" s="8" t="str">
        <f>IF(N19="","",IF(OR(N19=CS19,N19=CV19),$CA$1,IF(OR(N19=BR19,N19=BU19),$AZ$1,IF(OR(N19=AQ19,N19=AT19),$Y$1,""))))</f>
        <v>2024 Elite Canada</v>
      </c>
      <c r="P19" s="8">
        <f>IF(COUNT(AQ19,AT19,BR19,BU19,CS19,CV19)&gt;2,MAX(AX19,BY19,CZ19,LARGE((AQ19,AT19,BR19,BU19,CS19,CV19),3)),IF(MAX(AX19,BY19,CZ19)&gt;0,MAX(AX19,BY19,CZ19),0))</f>
        <v>52.14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10.4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&gt;0,MAX(IF(AO19&gt;=$AY$43,AP19,0),IF(AR19&gt;=$AY$43,AS19,0),IF(AV19&gt;=$AY$43,AW19,0),IF(BP19&gt;=$BZ$43,BQ19,0),IF(BS19&gt;=$BZ$43,BT19,0),IF(BW19&gt;=$BZ$43,BX19,0),IF(CQ19&gt;=$DA$43,CR19,0),IF(CT19&gt;=$DA$43,CU19,0),IF(CX19&gt;=$DA$43,CY19,0),IF(DX19&gt;=$EK$43,DY19,0),IF(EA19&gt;=$EK$43,EB19,0),IF(EE19&gt;=$EK$43,EF19,0),IF(EH19&gt;=$EK$43,EI19,0),IF(FF19&gt;=$FS$43,FG19,0),IF(FI19&gt;=$FS$43,FJ19,0),IF(FM19&gt;=$FS$43,FN19,0),IF(FP19&gt;=$FS$43,FQ19,0),IF(GN19&gt;=$HA$43,GO19,0),IF(GQ19&gt;=$HA$43,GR19,0),IF(GU19&gt;=$HA$43,GV19,0),IF(GX19&gt;=$HA$43,GY19,0),IF(HV19&gt;=$II$43,HW19,0),IF(HY19&gt;=$II$43,HZ19,0),IF(IC19&gt;=$II$43,ID19,0),IF(IF19&gt;=$II$43,IG19,0),IF(JD19&gt;=$JQ$43,JE19,0),IF(JG19&gt;=$JQ$43,JH19,0),IF(JK19&gt;=$JQ$43,JL19,0),IF(JN19&gt;=$JQ$43,JO19,0),IF(KL19&gt;=$KY$43,KM19,0),IF(KO19&gt;=$KY$43,KP19,0),IF(KS19&gt;=$KY$43,KT19,0),IF(KV19&gt;=$KY$43,KW19,0),IF(LT19&gt;=$MG$43,LU19,0),IF(LW19&gt;=$MG$43,LX19,0),IF(MA19&gt;=$MG$43,MB19,0),IF(MD19&gt;=$MG$43,ME19,0),IF(NB19&gt;=$NO$43,NC19,0),IF(NE19&gt;=$NO$43,NF19,0),IF(NI19&gt;=$NO$43,NJ19,0),IF(NL19&gt;=$NO$43,NM19,0),IF(OJ19&gt;=$OW$43,OK19,0),IF(OM19&gt;=$OW$43,ON19,0),IF(OQ19&gt;=$OW$43,OR19,0),IF(OT19&gt;=$OW$43,OU19,0),IF(PR19&gt;=$QE$43,PS19,0),IF(PU19&gt;=$QE$43,PV19,0),IF(PY19&gt;=$QE$43,PZ19,0),IF(QB19&gt;=$QE$43,QC19,0),IF(QZ19&gt;=$RM$43,RA19,0),IF(RC19&gt;=$RM$43,RD19,0),IF(RG19&gt;=$RM$43,RH19,0),IF(RJ19&gt;=$RM$43,RK19,0),IF(SH19&gt;=$SU$43,SI19,0),IF(SK19&gt;=$SU$43,SL19,0),IF(SO19&gt;=$SU$43,SP19,0),IF(SR19&gt;=$SU$43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>
        <v>6.7</v>
      </c>
      <c r="BA19" s="26">
        <v>3.5</v>
      </c>
      <c r="BB19" s="26">
        <v>4.4000000000000004</v>
      </c>
      <c r="BC19" s="26">
        <v>6.6</v>
      </c>
      <c r="BD19" s="26">
        <v>0</v>
      </c>
      <c r="BE19" s="26">
        <v>15.1</v>
      </c>
      <c r="BF19" s="26">
        <v>7.9</v>
      </c>
      <c r="BG19" s="26">
        <v>9.1999999999999993</v>
      </c>
      <c r="BH19" s="26">
        <v>14.55</v>
      </c>
      <c r="BI19" s="26">
        <v>0.2</v>
      </c>
      <c r="BJ19" s="26"/>
      <c r="BK19" s="26"/>
      <c r="BL19" s="26"/>
      <c r="BM19" s="26"/>
      <c r="BN19" s="26"/>
      <c r="BO19" s="28"/>
      <c r="BP19" s="39">
        <f>IF(BB19&gt;0,BB19,"")</f>
        <v>4.4000000000000004</v>
      </c>
      <c r="BQ19" s="39">
        <f>IF(BC19&gt;0,BC19,"")</f>
        <v>6.6</v>
      </c>
      <c r="BR19" s="11">
        <f>IF(SUM(AZ19:BC19)-BD19&gt;0,SUM(AZ19:BC19)-BD19,"")</f>
        <v>21.2</v>
      </c>
      <c r="BS19" s="11">
        <f>IF(BG19&gt;0,BG19,"")</f>
        <v>9.1999999999999993</v>
      </c>
      <c r="BT19" s="11">
        <f>IF(BH19&gt;0,BH19,"")</f>
        <v>14.55</v>
      </c>
      <c r="BU19" s="11">
        <f>IF(SUM(BE19:BH19)-BI19&gt;0,SUM(BE19:BH19)-BI19,"")</f>
        <v>46.55</v>
      </c>
      <c r="BV19" s="11">
        <f>IF(BR19="","",MAX(BR19,BU19))</f>
        <v>46.55</v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>
        <f>IF(SUM(BV19,BY19)&gt;0,SUM(BV19,BY19),"")</f>
        <v>46.55</v>
      </c>
      <c r="CA19" s="22">
        <v>16.399999999999999</v>
      </c>
      <c r="CB19" s="22">
        <v>9</v>
      </c>
      <c r="CC19" s="22">
        <v>10.4</v>
      </c>
      <c r="CD19" s="22">
        <v>16.2</v>
      </c>
      <c r="CE19" s="22">
        <v>0</v>
      </c>
      <c r="CF19" s="22">
        <v>8.9</v>
      </c>
      <c r="CG19" s="22">
        <v>4.5999999999999996</v>
      </c>
      <c r="CH19" s="22">
        <v>6.3</v>
      </c>
      <c r="CI19" s="22">
        <v>8.2899999999999991</v>
      </c>
      <c r="CJ19" s="22">
        <v>0</v>
      </c>
      <c r="CK19" s="22">
        <v>16.7</v>
      </c>
      <c r="CL19" s="22">
        <v>9.3000000000000007</v>
      </c>
      <c r="CM19" s="22">
        <v>10.4</v>
      </c>
      <c r="CN19" s="22">
        <v>15.74</v>
      </c>
      <c r="CO19" s="22">
        <v>0</v>
      </c>
      <c r="CP19" s="27"/>
      <c r="CQ19" s="38">
        <f>IF(CC19&gt;0,CC19,"")</f>
        <v>10.4</v>
      </c>
      <c r="CR19" s="38">
        <f>IF(CD19&gt;0,CD19,"")</f>
        <v>16.2</v>
      </c>
      <c r="CS19" s="40">
        <f>IF(SUM(CA19:CD19)-CE19&gt;0,SUM(CA19:CD19)-CE19,"")</f>
        <v>52</v>
      </c>
      <c r="CT19" s="40">
        <f>IF(CH19&gt;0,CH19,"")</f>
        <v>6.3</v>
      </c>
      <c r="CU19" s="40">
        <f>IF(CI19&gt;0,CI19,"")</f>
        <v>8.2899999999999991</v>
      </c>
      <c r="CV19" s="40">
        <f>IF(SUM(CF19:CI19)-CJ19&gt;0,SUM(CF19:CI19)-CJ19,"")</f>
        <v>28.09</v>
      </c>
      <c r="CW19" s="40">
        <f>IF(CS19="","",MAX(CS19,CV19))</f>
        <v>52</v>
      </c>
      <c r="CX19" s="40">
        <f>IF(CM19&gt;0,CM19,"")</f>
        <v>10.4</v>
      </c>
      <c r="CY19" s="40">
        <f>IF(CN19&gt;0,CN19,"")</f>
        <v>15.74</v>
      </c>
      <c r="CZ19" s="40">
        <f>IF(SUM(CK19:CN19)-CO19&gt;0,SUM(CK19:CN19)-CO19,"")</f>
        <v>52.14</v>
      </c>
      <c r="DA19" s="40">
        <f>IF(SUM(CW19,CZ19)&gt;0,SUM(CW19,CZ19),"")</f>
        <v>104.14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11.549999999999999</v>
      </c>
      <c r="SW19" s="22">
        <f>IF($CP19="P",CB19,(CB19+BA19)/2)</f>
        <v>6.25</v>
      </c>
      <c r="SX19" s="22">
        <f>IF($CP19="P",CC19,(CC19+BB19)/2)</f>
        <v>7.4</v>
      </c>
      <c r="SY19" s="22">
        <f>IF($CP19="P",CD19,(CD19+BC19)/2)</f>
        <v>11.399999999999999</v>
      </c>
      <c r="SZ19" s="22">
        <f>IF($CP19="P",CE19,(CE19+BD19)/2)</f>
        <v>0</v>
      </c>
      <c r="TA19" s="22">
        <f>IF($CP19="P",CF19,(CF19+BE19)/2)</f>
        <v>12</v>
      </c>
      <c r="TB19" s="22">
        <f>IF($CP19="P",CG19,(CG19+BF19)/2)</f>
        <v>6.25</v>
      </c>
      <c r="TC19" s="22">
        <f>IF($CP19="P",CH19,(CH19+BG19)/2)</f>
        <v>7.75</v>
      </c>
      <c r="TD19" s="22">
        <f>IF($CP19="P",CI19,(CI19+BH19)/2)</f>
        <v>11.42</v>
      </c>
      <c r="TE19" s="22">
        <f>IF($CP19="P",CJ19,(CJ19+BI19)/2)</f>
        <v>0.1</v>
      </c>
      <c r="TF19" s="22">
        <f>IF($CP19="P",CK19,(CK19+BJ19)/2)</f>
        <v>8.35</v>
      </c>
      <c r="TG19" s="22">
        <f>IF($CP19="P",CL19,(CL19+BK19)/2)</f>
        <v>4.6500000000000004</v>
      </c>
      <c r="TH19" s="22">
        <f>IF($CP19="P",CM19,(CM19+BL19)/2)</f>
        <v>5.2</v>
      </c>
      <c r="TI19" s="22">
        <f>IF($CP19="P",CN19,(CN19+BM19)/2)</f>
        <v>7.87</v>
      </c>
      <c r="TJ19" s="22">
        <f>IF($CP19="P",CO19,(CO19+BN19)/2)</f>
        <v>0</v>
      </c>
      <c r="TK19" s="27" t="s">
        <v>46</v>
      </c>
      <c r="TL19" s="40">
        <f>IF(SX19&gt;0,SX19,"")</f>
        <v>7.4</v>
      </c>
      <c r="TM19" s="40">
        <f>IF(SY19&gt;0,SY19,"")</f>
        <v>11.399999999999999</v>
      </c>
      <c r="TN19" s="40">
        <f>IF(SUM(SV19:SY19)-SZ19&gt;0,SUM(SV19:SY19)-SZ19,"")</f>
        <v>36.599999999999994</v>
      </c>
      <c r="TO19" s="40">
        <f>IF(TC19&gt;0,TC19,"")</f>
        <v>7.75</v>
      </c>
      <c r="TP19" s="40">
        <f>IF(TD19&gt;0,TD19,"")</f>
        <v>11.42</v>
      </c>
      <c r="TQ19" s="40">
        <f>IF(SUM(TA19:TD19)-TE19&gt;0,SUM(TA19:TD19)-TE19,"")</f>
        <v>37.32</v>
      </c>
      <c r="TR19" s="40">
        <f>IF(MAX(TN19,TQ19)&gt;0,MAX(TN19,TQ19),"")</f>
        <v>37.32</v>
      </c>
      <c r="TS19" s="40">
        <f>IF(TH19&gt;0,TH19,"")</f>
        <v>5.2</v>
      </c>
      <c r="TT19" s="40">
        <f>IF(TI19&gt;0,TI19,"")</f>
        <v>7.87</v>
      </c>
      <c r="TU19" s="40">
        <f>IF(SUM(TF19:TI19)-TJ19&gt;0,SUM(TF19:TI19)-TJ19,"")</f>
        <v>26.07</v>
      </c>
      <c r="TV19" s="40">
        <f>IF(SUM(TR19,TU19)&gt;0,SUM(TR19,TU19),"")</f>
        <v>63.39</v>
      </c>
    </row>
    <row r="20" spans="1:542" x14ac:dyDescent="0.2">
      <c r="A20" s="4" t="str" cm="1">
        <f t="array" ref="A20">IF(AND(J20&lt;&gt;"",J20&lt;&gt;"No DD"),SUMPRODUCT((J$4:J$41&lt;&gt;"")*(J$4:J$41&lt;&gt;"No DD")*(F$4:F$41&gt;F20))+1,IF(J20="No DD",SUMPRODUCT((J$4:J$41="No DD")*(F$4:F$41&gt;F20))+1+SUMPRODUCT((J$4:J$41&lt;&gt;"")*(J$4:J$41&lt;&gt;"No DD")),""))</f>
        <v/>
      </c>
      <c r="B20" s="4" t="str" cm="1">
        <f t="array" ref="B20">IF(AND(J20&lt;&gt;"",J20&lt;&gt;"No DD",G20=""),SUMPRODUCT((J$4:J$41&lt;&gt;"")*(J$4:J$41&lt;&gt;"No DD")*(G$4:G$41="")*(F$4:F$41&gt;F20))+1,IF(J20="No DD",SUMPRODUCT((J$4:J$41="No DD")*(F$4:F$41&gt;F20)*(G$4:G$41=""))+1+SUMPRODUCT((J$4:J$41&lt;&gt;"")*(G$4:G$41="")*(J$4:J$41&lt;&gt;"No DD")),""))</f>
        <v/>
      </c>
      <c r="C20" s="5" t="s">
        <v>192</v>
      </c>
      <c r="D20" s="4" t="s">
        <v>6</v>
      </c>
      <c r="E20" s="4">
        <v>2007</v>
      </c>
      <c r="F20" s="9">
        <f>SUM(L20:V20)+SUM(L20:T20)*0.0000001+SUM(L20)*0.0000000000001</f>
        <v>158.07001580700498</v>
      </c>
      <c r="G20" s="66"/>
      <c r="H20" s="3" t="str">
        <f>IF(OR(AND(AO20&gt;=AY$43,AO20&lt;&gt;"",AQ20&gt;=AY$47,AQ20&lt;&gt;"",AN20=""),AND(AR20&gt;=AY$43,AR20&lt;&gt;"",AT20&gt;=AY$47,AT20&lt;&gt;"",AN20=""),AND(AV20&gt;=AY$43,AV20&lt;&gt;"",AX20&gt;=AY$47,AX20&lt;&gt;"",AN20=""),AND(BP20&gt;=BZ$43,BP20&lt;&gt;"",BR20&gt;=BZ$47,BR20&lt;&gt;"",BO20=""),AND(BS20&gt;=BZ$43,BS20&lt;&gt;"",BU20&gt;=BZ$47,BU20&lt;&gt;"",BO20=""),AND(BW20&gt;=BZ$43,BW20&lt;&gt;"",BY20&gt;=BZ$47,BY20&lt;&gt;"",BO20=""),AND(CQ20&gt;=DA$43,CQ20&lt;&gt;"",CS20&gt;=DA$47,CS20&lt;&gt;"",CP20=""),AND(CT20&gt;=DA$43,CT20&lt;&gt;"",CV20&gt;=DA$47,CV20&lt;&gt;"",CP20=""),AND(CX20&gt;=DA$43,CX20&lt;&gt;"",CZ20&gt;=DA$47,CZ20&lt;&gt;"",CP20=""),AND(DX20&gt;=EK$43,DX20&lt;&gt;"",DZ20&gt;=EK$47,DZ20&lt;&gt;""),AND(EA20&gt;=EK$43,EA20&lt;&gt;"",EC20&gt;=EK$47,EC20&lt;&gt;""),AND(EE20&gt;=EK$43,EE20&lt;&gt;"",EG20&gt;=EK$47,EG20&lt;&gt;""),AND(EH20&gt;=EK$43,EH20&lt;&gt;"",EJ20&gt;=EK$47,EJ20&lt;&gt;""),AND(FF20&gt;=FS$43,FF20&lt;&gt;"",FH20&gt;=FS$47,FH20&lt;&gt;""),AND(FI20&gt;=FS$43,FI20&lt;&gt;"",FK20&gt;=FS$47,FK20&lt;&gt;""),AND(FM20&gt;=FS$43,FM20&lt;&gt;"",FO20&gt;=FS$47,FO20&lt;&gt;""),AND(FP20&gt;=FS$43,FP20&lt;&gt;"",FR20&gt;=FS$47,FR20&lt;&gt;""),AND(GN20&gt;=HA$43,GN20&lt;&gt;"",GP20&gt;=HA$47,GP20&lt;&gt;""),AND(GQ20&gt;=HA$43,GQ20&lt;&gt;"",GS20&gt;=HA$47,GS20&lt;&gt;""),AND(GU20&gt;=HA$43,GU20&lt;&gt;"",GW20&gt;=HA$47,GW20&lt;&gt;""),AND(GX20&gt;=HA$43,GX20&lt;&gt;"",GZ20&gt;=HA$47,GZ20&lt;&gt;""),AND(HV20&gt;=II$43,HV20&lt;&gt;"",HX20&gt;=II$47,HX20&lt;&gt;""),AND(HY20&gt;=II$43,HY20&lt;&gt;"",IA20&gt;=II$47,IA20&lt;&gt;""),AND(IC20&gt;=II$43,IC20&lt;&gt;"",IE20&gt;=II$47,IE20&lt;&gt;""),AND(IF20&gt;=II$43,IF20&lt;&gt;"",IH20&gt;=II$47,IH20&lt;&gt;""),AND(JD20&gt;=JQ$43,JD20&lt;&gt;"",JF20&gt;=JQ$47,JF20&lt;&gt;""),AND(JG20&gt;=JQ$43,JG20&lt;&gt;"",JI20&gt;=JQ$47,JI20&lt;&gt;""),AND(JK20&gt;=JQ$43,JK20&lt;&gt;"",JM20&gt;=JQ$47,JM20&lt;&gt;""),AND(JN20&gt;=JQ$43,JN20&lt;&gt;"",JP20&gt;=JQ$47,JP20&lt;&gt;""),AND(KL20&gt;=KY$43,KL20&lt;&gt;"",KN20&gt;=KY$47,KN20&lt;&gt;""),AND(KO20&gt;=KY$43,KO20&lt;&gt;"",KQ20&gt;=KY$47,KQ20&lt;&gt;""),AND(KS20&gt;=KY$43,KS20&lt;&gt;"",KU20&gt;=KY$47,KU20&lt;&gt;""),AND(KV20&gt;=KY$43,KV20&lt;&gt;"",KX20&gt;=KY$47,KX20&lt;&gt;""),AND(LT20&gt;=MG$43,LT20&lt;&gt;"",LV20&gt;=MG$47,LV20&lt;&gt;""),AND(LW20&gt;=MG$43,LW20&lt;&gt;"",LY20&gt;=MG$47,LY20&lt;&gt;""),AND(MA20&gt;=MG$43,MA20&lt;&gt;"",MC20&gt;=MG$47,MC20&lt;&gt;""),AND(MD20&gt;=MG$43,MD20&lt;&gt;"",MF20&gt;=MG$47,MF20&lt;&gt;""),AND(NB20&gt;=NO$43,NB20&lt;&gt;"",ND20&gt;=NO$47,ND20&lt;&gt;""),AND(NE20&gt;=NO$43,NE20&lt;&gt;"",NG20&gt;=NO$47,NG20&lt;&gt;""),AND(NI20&gt;=NO$43,NI20&lt;&gt;"",NK20&gt;=NO$47,NK20&lt;&gt;""),AND(NL20&gt;=NO$43,NL20&lt;&gt;"",NN20&gt;=NO$47,NN20&lt;&gt;""),AND(OJ20&gt;=OW$43,OJ20&lt;&gt;"",OL20&gt;=OW$47,OL20&lt;&gt;""),AND(OM20&gt;=OW$43,OM20&lt;&gt;"",OO20&gt;=OW$47,OO20&lt;&gt;""),AND(OQ20&gt;=OW$43,OQ20&lt;&gt;"",OS20&gt;=OW$47,OS20&lt;&gt;""),AND(OT20&gt;=OW$43,OT20&lt;&gt;"",OV20&gt;=OW$47,OV20&lt;&gt;""),AND(PR20&gt;=QE$43,PR20&lt;&gt;"",PT20&gt;=QE$47,PT20&lt;&gt;""),AND(PU20&gt;=QE$43,PU20&lt;&gt;"",PW20&gt;=QE$47,PW20&lt;&gt;""),AND(PY20&gt;=QE$43,PY20&lt;&gt;"",QA20&gt;=QE$47,QA20&lt;&gt;""),AND(QB20&gt;=QE$43,QB20&lt;&gt;"",QD20&gt;=QE$47,QD20&lt;&gt;""),AND(QZ20&gt;=RM$43,QZ20&lt;&gt;"",RB20&gt;=RM$47,RB20&lt;&gt;""),AND(RC20&gt;=RM$43,RC20&lt;&gt;"",RE20&gt;=RM$47,RE20&lt;&gt;""),AND(RG20&gt;=RM$43,RG20&lt;&gt;"",RI20&gt;=RM$47,RI20&lt;&gt;""),AND(RJ20&gt;=RM$43,RJ20&lt;&gt;"",RL20&gt;=RM$47,RL20&lt;&gt;""),AND(SH20&gt;=SU$43,SH20&lt;&gt;"",SJ20&gt;=SU$47,SJ20&lt;&gt;""),AND(SK20&gt;=SU$43,SK20&lt;&gt;"",SM20&gt;=SU$47,SM20&lt;&gt;""),AND(SO20&gt;=SU$43,SO20&lt;&gt;"",SQ20&gt;=SU$47,SQ20&lt;&gt;""),AND(SR20&gt;=SU$43,SR20&lt;&gt;"",ST20&gt;=SU$47,ST20&lt;&gt;"")),"P","")</f>
        <v/>
      </c>
      <c r="I20" s="3" t="str">
        <f>IF(OR(AND(AQ20&gt;=AY$47,AQ20&lt;&gt;"",AN20=""),AND(AT20&gt;=AY$47,AT20&lt;&gt;"",AN20=""),AND(AX20&gt;=AY$47,AX20&lt;&gt;"",AN20=""),AND(BR20&gt;=BZ$47,BR20&lt;&gt;"",BO20=""),AND(BU20&gt;=BZ$47,BU20&lt;&gt;"",BO20=""),AND(BY20&gt;=BZ$47,BY20&lt;&gt;"",BO20=""),AND(CS20&gt;=DA$47,CS20&lt;&gt;"",CP20=""),AND(CV20&gt;=DA$47,CV20&lt;&gt;"",CP20=""),AND(CZ20&gt;=DA$47,CZ20&lt;&gt;"",CP20=""),AND(DZ20&gt;=EK$47,DZ20&lt;&gt;""),AND(EC20&gt;=EK$47,EC20&lt;&gt;""),AND(EG20&gt;=EK$47,EG20&lt;&gt;""),AND(EJ20&gt;=EK$47,EJ20&lt;&gt;""),AND(FH20&gt;=FS$47,FH20&lt;&gt;""),AND(FK20&gt;=FS$47,FK20&lt;&gt;""),AND(FO20&gt;=FS$47,FO20&lt;&gt;""),AND(FR20&gt;=FS$47,FR20&lt;&gt;""),AND(GP20&gt;=HA$47,GP20&lt;&gt;""),AND(GS20&gt;=HA$47,GS20&lt;&gt;""),AND(GW20&gt;=HA$47,GW20&lt;&gt;""),AND(GZ20&gt;=HA$47,GZ20&lt;&gt;""),AND(HX20&gt;=II$47,HX20&lt;&gt;""),AND(IA20&gt;=II$47,IA20&lt;&gt;""),AND(IE20&gt;=II$47,IE20&lt;&gt;""),AND(IH20&gt;=II$47,IH20&lt;&gt;""),AND(JF20&gt;=JQ$47,JF20&lt;&gt;""),AND(JI20&gt;=JQ$47,JI20&lt;&gt;""),AND(JM20&gt;=JQ$47,JM20&lt;&gt;""),AND(JP20&gt;=JQ$47,JP20&lt;&gt;""),AND(KN20&gt;=KY$47,KN20&lt;&gt;""),AND(KQ20&gt;=KY$47,KQ20&lt;&gt;""),AND(KU20&gt;=KY$47,KU20&lt;&gt;""),AND(KX20&gt;=KY$47,KX20&lt;&gt;""),AND(LV20&gt;=MG$47,LV20&lt;&gt;""),AND(LY20&gt;=MG$47,LY20&lt;&gt;""),AND(MC20&gt;=MG$47,MC20&lt;&gt;""),AND(MF20&gt;=MG$47,MF20&lt;&gt;""),AND(ND20&gt;=NO$47,ND20&lt;&gt;""),AND(NG20&gt;=NO$47,NG20&lt;&gt;""),AND(NK20&gt;=NO$47,NK20&lt;&gt;""),AND(NN20&gt;=NO$47,NN20&lt;&gt;""),AND(OL20&gt;=OW$47,OL20&lt;&gt;""),AND(OO20&gt;=OW$47,OO20&lt;&gt;""),AND(OS20&gt;=OW$47,OS20&lt;&gt;""),AND(OV20&gt;=OW$47,OV20&lt;&gt;""),AND(PT20&gt;=QE$47,PT20&lt;&gt;""),AND(PW20&gt;=QE$47,PW20&lt;&gt;""),AND(QA20&gt;=QE$47,QA20&lt;&gt;""),AND(QD20&gt;=QE$47,QD20&lt;&gt;""),AND(RB20&gt;=RM$47,RB20&lt;&gt;""),AND(RE20&gt;=RM$47,RE20&lt;&gt;""),AND(RI20&gt;=RM$47,RI20&lt;&gt;""),AND(RL20&gt;=RM$47,RL20&lt;&gt;""),AND(SJ20&gt;=SU$47,SJ20&lt;&gt;""),AND(SM20&gt;=SU$47,SM20&lt;&gt;""),AND(SQ20&gt;=SU$47,SQ20&lt;&gt;""),AND(ST20&gt;=SU$47,ST20&lt;&gt;"")),"P","")</f>
        <v/>
      </c>
      <c r="J20" s="36" t="str">
        <f>IF(AND(I20="P",H20=""),"No DD",IF(OR(AND(AO20&gt;=AY$46,AO20&lt;&gt;"",AQ20&gt;=AY$50,AQ20&lt;&gt;"",AN20=""),AND(AR20&gt;=AY$46,AR20&lt;&gt;"",AT20&gt;=AY$50,AT20&lt;&gt;"",AN20=""),AND(AV20&gt;=AY$46,AV20&lt;&gt;"",AX20&gt;=AY$50,AX20&lt;&gt;"",AN20=""),AND(BP20&gt;=BZ$46,BP20&lt;&gt;"",BR20&gt;=BZ$50,BR20&lt;&gt;"",BO20=""),AND(BS20&gt;=BZ$46,BS20&lt;&gt;"",BU20&gt;=BZ$50,BU20&lt;&gt;"",BO20=""),AND(BW20&gt;=BZ$46,BW20&lt;&gt;"",BY20&gt;=BZ$50,BY20&lt;&gt;"",BO20=""),AND(CQ20&gt;=DA$46,CQ20&lt;&gt;"",CS20&gt;=DA$50,CS20&lt;&gt;"",CP20=""),AND(CT20&gt;=DA$46,CT20&lt;&gt;"",CV20&gt;=DA$50,CV20&lt;&gt;"",CP20=""),AND(CX20&gt;=DA$46,CX20&lt;&gt;"",CZ20&gt;=DA$50,CZ20&lt;&gt;"",CP20=""),AND(DX20&gt;=EK$46,DX20&lt;&gt;"",DZ20&gt;=EK$50,DZ20&lt;&gt;""),AND(EA20&gt;=EK$46,EA20&lt;&gt;"",EC20&gt;=EK$50,EC20&lt;&gt;""),AND(EE20&gt;=EK$46,EE20&lt;&gt;"",EG20&gt;=EK$50,EG20&lt;&gt;""),AND(EH20&gt;=EK$46,EH20&lt;&gt;"",EJ20&gt;=EK$50,EJ20&lt;&gt;""),AND(FF20&gt;=FS$46,FF20&lt;&gt;"",FH20&gt;=FS$50,FH20&lt;&gt;""),AND(FI20&gt;=FS$46,FI20&lt;&gt;"",FK20&gt;=FS$50,FK20&lt;&gt;""),AND(FM20&gt;=FS$46,FM20&lt;&gt;"",FO20&gt;=FS$50,FO20&lt;&gt;""),AND(FP20&gt;=FS$46,FP20&lt;&gt;"",FR20&gt;=FS$50,FR20&lt;&gt;""),AND(GN20&gt;=HA$46,GN20&lt;&gt;"",GP20&gt;=HA$50,GP20&lt;&gt;""),AND(GQ20&gt;=HA$46,GQ20&lt;&gt;"",GS20&gt;=HA$50,GS20&lt;&gt;""),AND(GU20&gt;=HA$46,GU20&lt;&gt;"",GW20&gt;=HA$50,GW20&lt;&gt;""),AND(GX20&gt;=HA$46,GX20&lt;&gt;"",GZ20&gt;=HA$50,GZ20&lt;&gt;""),AND(HV20&gt;=II$46,HV20&lt;&gt;"",HX20&gt;=II$50,HX20&lt;&gt;""),AND(HY20&gt;=II$46,HY20&lt;&gt;"",IA20&gt;=II$50,IA20&lt;&gt;""),AND(IC20&gt;=II$46,IC20&lt;&gt;"",IE20&gt;=II$50,IE20&lt;&gt;""),AND(IF20&gt;=II$46,IF20&lt;&gt;"",IH20&gt;=II$50,IH20&lt;&gt;""),AND(JD20&gt;=JQ$46,JD20&lt;&gt;"",JF20&gt;=JQ$50,JF20&lt;&gt;""),AND(JG20&gt;=JQ$46,JG20&lt;&gt;"",JI20&gt;=JQ$50,JI20&lt;&gt;""),AND(JK20&gt;=JQ$46,JK20&lt;&gt;"",JM20&gt;=JQ$50,JM20&lt;&gt;""),AND(JN20&gt;=JQ$46,JN20&lt;&gt;"",JP20&gt;=JQ$50,JP20&lt;&gt;""),AND(KL20&gt;=KY$46,KL20&lt;&gt;"",KN20&gt;=KY$50,KN20&lt;&gt;""),AND(KO20&gt;=KY$46,KO20&lt;&gt;"",KQ20&gt;=KY$50,KQ20&lt;&gt;""),AND(KS20&gt;=KY$46,KS20&lt;&gt;"",KU20&gt;=KY$50,KU20&lt;&gt;""),AND(KV20&gt;=KY$46,KV20&lt;&gt;"",KX20&gt;=KY$50,KX20&lt;&gt;""),AND(LT20&gt;=MG$46,LT20&lt;&gt;"",LV20&gt;=MG$50,LV20&lt;&gt;""),AND(LW20&gt;=MG$46,LW20&lt;&gt;"",LY20&gt;=MG$50,LY20&lt;&gt;""),AND(MA20&gt;=MG$46,MA20&lt;&gt;"",MC20&gt;=MG$50,MC20&lt;&gt;""),AND(MD20&gt;=MG$46,MD20&lt;&gt;"",MF20&gt;=MG$50,MF20&lt;&gt;""),AND(NB20&gt;=NO$46,NB20&lt;&gt;"",ND20&gt;=NO$50,ND20&lt;&gt;""),AND(NE20&gt;=NO$46,NE20&lt;&gt;"",NG20&gt;=NO$50,NG20&lt;&gt;""),AND(NI20&gt;=NO$46,NI20&lt;&gt;"",NK20&gt;=NO$50,NK20&lt;&gt;""),AND(NL20&gt;=NO$46,NL20&lt;&gt;"",NN20&gt;=NO$50,NN20&lt;&gt;""),AND(OJ20&gt;=OW$46,OJ20&lt;&gt;"",OL20&gt;=OW$50,OL20&lt;&gt;""),AND(OM20&gt;=OW$46,OM20&lt;&gt;"",OO20&gt;=OW$50,OO20&lt;&gt;""),AND(OQ20&gt;=OW$46,OQ20&lt;&gt;"",OS20&gt;=OW$50,OS20&lt;&gt;""),AND(OT20&gt;=OW$46,OT20&lt;&gt;"",OV20&gt;=OW$50,OV20&lt;&gt;""),AND(PR20&gt;=QE$46,PR20&lt;&gt;"",PT20&gt;=QE$50,PT20&lt;&gt;""),AND(PU20&gt;=QE$46,PU20&lt;&gt;"",PW20&gt;=QE$50,PW20&lt;&gt;""),AND(PY20&gt;=QE$46,PY20&lt;&gt;"",QA20&gt;=QE$50,QA20&lt;&gt;""),AND(QB20&gt;=QE$46,QB20&lt;&gt;"",QD20&gt;=QE$50,QD20&lt;&gt;""),AND(QZ20&gt;=RM$46,QZ20&lt;&gt;"",RB20&gt;=RM$50,RB20&lt;&gt;""),AND(RC20&gt;=RM$46,RC20&lt;&gt;"",RE20&gt;=RM$50,RE20&lt;&gt;""),AND(RG20&gt;=RM$46,RG20&lt;&gt;"",RI20&gt;=RM$50,RI20&lt;&gt;""),AND(RJ20&gt;=RM$46,RJ20&lt;&gt;"",RL20&gt;=RM$50,RL20&lt;&gt;""),AND(SH20&gt;=SU$46,SH20&lt;&gt;"",SJ20&gt;=SU$50,SJ20&lt;&gt;""),AND(SK20&gt;=SU$46,SK20&lt;&gt;"",SM20&gt;=SU$50,SM20&lt;&gt;""),AND(SO20&gt;=SU$46,SO20&lt;&gt;"",SQ20&gt;=SU$50,SQ20&lt;&gt;""),AND(SR20&gt;=SU$46,SR20&lt;&gt;"",ST20&gt;=SU$50,ST20&lt;&gt;"")),"Merit",IF(OR(AND(AO20&gt;=AY$45,AO20&lt;&gt;"",AQ20&gt;=AY$49,AQ20&lt;&gt;"",AN20=""),AND(AR20&gt;=AY$45,AR20&lt;&gt;"",AT20&gt;=AY$49,AT20&lt;&gt;"",AN20=""),AND(AV20&gt;=AY$45,AV20&lt;&gt;"",AX20&gt;=AY$49,AX20&lt;&gt;"",AN20=""),AND(BP20&gt;=BZ$45,BP20&lt;&gt;"",BR20&gt;=BZ$49,BR20&lt;&gt;"",BO20=""),AND(BS20&gt;=BZ$45,BS20&lt;&gt;"",BU20&gt;=BZ$49,BU20&lt;&gt;"",BO20=""),AND(BW20&gt;=BZ$45,BW20&lt;&gt;"",BY20&gt;=BZ$49,BY20&lt;&gt;"",BO20=""),AND(CQ20&gt;=DA$45,CQ20&lt;&gt;"",CS20&gt;=DA$49,CS20&lt;&gt;"",CP20=""),AND(CT20&gt;=DA$45,CT20&lt;&gt;"",CV20&gt;=DA$49,CV20&lt;&gt;"",CP20=""),AND(CX20&gt;=DA$45,CX20&lt;&gt;"",CZ20&gt;=DA$49,CZ20&lt;&gt;"",CP20=""),AND(DX20&gt;=EK$45,DX20&lt;&gt;"",DZ20&gt;=EK$49,DZ20&lt;&gt;""),AND(EA20&gt;=EK$45,EA20&lt;&gt;"",EC20&gt;=EK$49,EC20&lt;&gt;""),AND(EE20&gt;=EK$45,EE20&lt;&gt;"",EG20&gt;=EK$49,EG20&lt;&gt;""),AND(EH20&gt;=EK$45,EH20&lt;&gt;"",EJ20&gt;=EK$49,EJ20&lt;&gt;""),AND(FF20&gt;=FS$45,FF20&lt;&gt;"",FH20&gt;=FS$49,FH20&lt;&gt;""),AND(FI20&gt;=FS$45,FI20&lt;&gt;"",FK20&gt;=FS$49,FK20&lt;&gt;""),AND(FM20&gt;=FS$45,FM20&lt;&gt;"",FO20&gt;=FS$49,FO20&lt;&gt;""),AND(FP20&gt;=FS$45,FP20&lt;&gt;"",FR20&gt;=FS$49,FR20&lt;&gt;""),AND(GN20&gt;=HA$45,GN20&lt;&gt;"",GP20&gt;=HA$49,GP20&lt;&gt;""),AND(GQ20&gt;=HA$45,GQ20&lt;&gt;"",GS20&gt;=HA$49,GS20&lt;&gt;""),AND(GU20&gt;=HA$45,GU20&lt;&gt;"",GW20&gt;=HA$49,GW20&lt;&gt;""),AND(GX20&gt;=HA$45,GX20&lt;&gt;"",GZ20&gt;=HA$49,GZ20&lt;&gt;""),AND(HV20&gt;=II$45,HV20&lt;&gt;"",HX20&gt;=II$49,HX20&lt;&gt;""),AND(HY20&gt;=II$45,HY20&lt;&gt;"",IA20&gt;=II$49,IA20&lt;&gt;""),AND(IC20&gt;=II$45,IC20&lt;&gt;"",IE20&gt;=II$49,IE20&lt;&gt;""),AND(IF20&gt;=II$45,IF20&lt;&gt;"",IH20&gt;=II$49,IH20&lt;&gt;""),AND(JD20&gt;=JQ$45,JD20&lt;&gt;"",JF20&gt;=JQ$49,JF20&lt;&gt;""),AND(JG20&gt;=JQ$45,JG20&lt;&gt;"",JI20&gt;=JQ$49,JI20&lt;&gt;""),AND(JK20&gt;=JQ$45,JK20&lt;&gt;"",JM20&gt;=JQ$49,JM20&lt;&gt;""),AND(JN20&gt;=JQ$45,JN20&lt;&gt;"",JP20&gt;=JQ$49,JP20&lt;&gt;""),AND(KL20&gt;=KY$45,KL20&lt;&gt;"",KN20&gt;=KY$49,KN20&lt;&gt;""),AND(KO20&gt;=KY$45,KO20&lt;&gt;"",KQ20&gt;=KY$49,KQ20&lt;&gt;""),AND(KS20&gt;=KY$45,KS20&lt;&gt;"",KU20&gt;=KY$49,KU20&lt;&gt;""),AND(KV20&gt;=KY$45,KV20&lt;&gt;"",KX20&gt;=KY$49,KX20&lt;&gt;""),AND(LT20&gt;=MG$45,LT20&lt;&gt;"",LV20&gt;=MG$49,LV20&lt;&gt;""),AND(LW20&gt;=MG$45,LW20&lt;&gt;"",LY20&gt;=MG$49,LY20&lt;&gt;""),AND(MA20&gt;=MG$45,MA20&lt;&gt;"",MC20&gt;=MG$49,MC20&lt;&gt;""),AND(MD20&gt;=MG$45,MD20&lt;&gt;"",MF20&gt;=MG$49,MF20&lt;&gt;""),AND(NB20&gt;=NO$45,NB20&lt;&gt;"",ND20&gt;=NO$49,ND20&lt;&gt;""),AND(NE20&gt;=NO$45,NE20&lt;&gt;"",NG20&gt;=NO$49,NG20&lt;&gt;""),AND(NI20&gt;=NO$45,NI20&lt;&gt;"",NK20&gt;=NO$49,NK20&lt;&gt;""),AND(NL20&gt;=NO$45,NL20&lt;&gt;"",NN20&gt;=NO$49,NN20&lt;&gt;""),AND(OJ20&gt;=OW$45,OJ20&lt;&gt;"",OL20&gt;=OW$49,OL20&lt;&gt;""),AND(OM20&gt;=OW$45,OM20&lt;&gt;"",OO20&gt;=OW$49,OO20&lt;&gt;""),AND(OQ20&gt;=OW$45,OQ20&lt;&gt;"",OS20&gt;=OW$49,OS20&lt;&gt;""),AND(OT20&gt;=OW$45,OT20&lt;&gt;"",OV20&gt;=OW$49,OV20&lt;&gt;""),AND(PR20&gt;=QE$45,PR20&lt;&gt;"",PT20&gt;=QE$49,PT20&lt;&gt;""),AND(PU20&gt;=QE$45,PU20&lt;&gt;"",PW20&gt;=QE$49,PW20&lt;&gt;""),AND(PY20&gt;=QE$45,PY20&lt;&gt;"",QA20&gt;=QE$49,QA20&lt;&gt;""),AND(QB20&gt;=QE$45,QB20&lt;&gt;"",QD20&gt;=QE$49,QD20&lt;&gt;""),AND(QZ20&gt;=RM$45,QZ20&lt;&gt;"",RB20&gt;=RM$49,RB20&lt;&gt;""),AND(RC20&gt;=RM$45,RC20&lt;&gt;"",RE20&gt;=RM$49,RE20&lt;&gt;""),AND(RG20&gt;=RM$45,RG20&lt;&gt;"",RI20&gt;=RM$49,RI20&lt;&gt;""),AND(RJ20&gt;=RM$45,RJ20&lt;&gt;"",RL20&gt;=RM$49,RL20&lt;&gt;""),AND(SH20&gt;=SU$45,SH20&lt;&gt;"",SJ20&gt;=SU$49,SJ20&lt;&gt;""),AND(SK20&gt;=SU$45,SK20&lt;&gt;"",SM20&gt;=SU$49,SM20&lt;&gt;""),AND(SO20&gt;=SU$45,SO20&lt;&gt;"",SQ20&gt;=SU$49,SQ20&lt;&gt;""),AND(SR20&gt;=SU$45,SR20&lt;&gt;"",ST20&gt;=SU$49,ST20&lt;&gt;"")),"Excellence",IF(K20="P","Worlds Team",IF(H20="P","National Team","")))))</f>
        <v/>
      </c>
      <c r="K20" s="3" t="str">
        <f>IF(OR(AND(AO20&gt;=AY$44,AO20&lt;&gt;"",AQ20&gt;=AY$48,AQ20&lt;&gt;"",AN20=""),AND(AR20&gt;=AY$44,AR20&lt;&gt;"",AT20&gt;=AY$48,AT20&lt;&gt;"",AN20=""),AND(AV20&gt;=AY$44,AV20&lt;&gt;"",AX20&gt;=AY$48,AX20&lt;&gt;"",AN20=""),AND(BP20&gt;=BZ$44,BP20&lt;&gt;"",BR20&gt;=BZ$48,BR20&lt;&gt;"",BO20=""),AND(BS20&gt;=BZ$44,BS20&lt;&gt;"",BU20&gt;=BZ$48,BU20&lt;&gt;"",BO20=""),AND(BW20&gt;=BZ$44,BW20&lt;&gt;"",BY20&gt;=BZ$48,BY20&lt;&gt;"",BO20=""),AND(CQ20&gt;=DA$44,CQ20&lt;&gt;"",CS20&gt;=DA$48,CS20&lt;&gt;"",CP20=""),AND(CT20&gt;=DA$44,CT20&lt;&gt;"",CV20&gt;=DA$48,CV20&lt;&gt;"",CP20=""),AND(CX20&gt;=DA$44,CX20&lt;&gt;"",CZ20&gt;=DA$48,CZ20&lt;&gt;"",CP20=""),AND(DX20&gt;=EK$44,DX20&lt;&gt;"",DZ20&gt;=EK$48,DZ20&lt;&gt;""),AND(EA20&gt;=EK$44,EA20&lt;&gt;"",EC20&gt;=EK$48,EC20&lt;&gt;""),AND(EE20&gt;=EK$44,EE20&lt;&gt;"",EG20&gt;=EK$48,EG20&lt;&gt;""),AND(EH20&gt;=EK$44,EH20&lt;&gt;"",EJ20&gt;=EK$48,EJ20&lt;&gt;""),AND(FF20&gt;=FS$44,FF20&lt;&gt;"",FH20&gt;=FS$48,FH20&lt;&gt;""),AND(FI20&gt;=FS$44,FI20&lt;&gt;"",FK20&gt;=FS$48,FK20&lt;&gt;""),AND(FM20&gt;=FS$44,FM20&lt;&gt;"",FO20&gt;=FS$48,FO20&lt;&gt;""),AND(FP20&gt;=FS$44,FP20&lt;&gt;"",FR20&gt;=FS$48,FR20&lt;&gt;""),AND(GN20&gt;=HA$44,GN20&lt;&gt;"",GP20&gt;=HA$48,GP20&lt;&gt;""),AND(GQ20&gt;=HA$44,GQ20&lt;&gt;"",GS20&gt;=HA$48,GS20&lt;&gt;""),AND(GU20&gt;=HA$44,GU20&lt;&gt;"",GW20&gt;=HA$48,GW20&lt;&gt;""),AND(GX20&gt;=HA$44,GX20&lt;&gt;"",GZ20&gt;=HA$48,GZ20&lt;&gt;""),AND(HV20&gt;=II$44,HV20&lt;&gt;"",HX20&gt;=II$48,HX20&lt;&gt;""),AND(HY20&gt;=II$44,HY20&lt;&gt;"",IA20&gt;=II$48,IA20&lt;&gt;""),AND(IC20&gt;=II$44,IC20&lt;&gt;"",IE20&gt;=II$48,IE20&lt;&gt;""),AND(IF20&gt;=II$44,IF20&lt;&gt;"",IH20&gt;=II$48,IH20&lt;&gt;""),AND(JD20&gt;=JQ$44,JD20&lt;&gt;"",JF20&gt;=JQ$48,JF20&lt;&gt;""),AND(JG20&gt;=JQ$44,JG20&lt;&gt;"",JI20&gt;=JQ$48,JI20&lt;&gt;""),AND(JK20&gt;=JQ$44,JK20&lt;&gt;"",JM20&gt;=JQ$48,JM20&lt;&gt;""),AND(JN20&gt;=JQ$44,JN20&lt;&gt;"",JP20&gt;=JQ$48,JP20&lt;&gt;""),AND(KL20&gt;=KY$44,KL20&lt;&gt;"",KN20&gt;=KY$48,KN20&lt;&gt;""),AND(KO20&gt;=KY$44,KO20&lt;&gt;"",KQ20&gt;=KY$48,KQ20&lt;&gt;""),AND(KS20&gt;=KY$44,KS20&lt;&gt;"",KU20&gt;=KY$48,KU20&lt;&gt;""),AND(KV20&gt;=KY$44,KV20&lt;&gt;"",KX20&gt;=KY$48,KX20&lt;&gt;""),AND(LT20&gt;=MG$44,LT20&lt;&gt;"",LV20&gt;=MG$48,LV20&lt;&gt;""),AND(LW20&gt;=MG$44,LW20&lt;&gt;"",LY20&gt;=MG$48,LY20&lt;&gt;""),AND(MA20&gt;=MG$44,MA20&lt;&gt;"",MC20&gt;=MG$48,MC20&lt;&gt;""),AND(MD20&gt;=MG$44,MD20&lt;&gt;"",MF20&gt;=MG$48,MF20&lt;&gt;""),AND(NB20&gt;=NO$44,NB20&lt;&gt;"",ND20&gt;=NO$48,ND20&lt;&gt;""),AND(NE20&gt;=NO$44,NE20&lt;&gt;"",NG20&gt;=NO$48,NG20&lt;&gt;""),AND(NI20&gt;=NO$44,NI20&lt;&gt;"",NK20&gt;=NO$48,NK20&lt;&gt;""),AND(NL20&gt;=NO$44,NL20&lt;&gt;"",NN20&gt;=NO$48,NN20&lt;&gt;""),AND(OJ20&gt;=OW$44,OJ20&lt;&gt;"",OL20&gt;=OW$48,OL20&lt;&gt;""),AND(OM20&gt;=OW$44,OM20&lt;&gt;"",OO20&gt;=OW$48,OO20&lt;&gt;""),AND(OQ20&gt;=OW$44,OQ20&lt;&gt;"",OS20&gt;=OW$48,OS20&lt;&gt;""),AND(OT20&gt;=OW$44,OT20&lt;&gt;"",OV20&gt;=OW$48,OV20&lt;&gt;""),AND(PR20&gt;=QE$44,PR20&lt;&gt;"",PT20&gt;=QE$48,PT20&lt;&gt;""),AND(PU20&gt;=QE$44,PU20&lt;&gt;"",PW20&gt;=QE$48,PW20&lt;&gt;""),AND(PY20&gt;=QE$44,PY20&lt;&gt;"",QA20&gt;=QE$48,QA20&lt;&gt;""),AND(QB20&gt;=QE$44,QB20&lt;&gt;"",QD20&gt;=QE$48,QD20&lt;&gt;""),AND(QZ20&gt;=RM$44,QZ20&lt;&gt;"",RB20&gt;=RM$48,RB20&lt;&gt;""),AND(RC20&gt;=RM$44,RC20&lt;&gt;"",RE20&gt;=RM$48,RE20&lt;&gt;""),AND(RG20&gt;=RM$44,RG20&lt;&gt;"",RI20&gt;=RM$48,RI20&lt;&gt;""),AND(RJ20&gt;=RM$44,RJ20&lt;&gt;"",RL20&gt;=RM$48,RL20&lt;&gt;""),AND(SH20&gt;=SU$44,SH20&lt;&gt;"",SJ20&gt;=SU$48,SJ20&lt;&gt;""),AND(SK20&gt;=SU$44,SK20&lt;&gt;"",SM20&gt;=SU$48,SM20&lt;&gt;""),AND(SO20&gt;=SU$44,SO20&lt;&gt;"",SQ20&gt;=SU$48,SQ20&lt;&gt;""),AND(SR20&gt;=SU$44,SR20&lt;&gt;"",ST20&gt;=SU$48,ST20&lt;&gt;"")),"P","")</f>
        <v/>
      </c>
      <c r="L20" s="8">
        <f>IF(COUNT(AQ20,AT20,BR20,BU20,CS20,CV20)&gt;0,LARGE((AQ20,AT20,BR20,BU20,CS20,CV20),1),0)</f>
        <v>49.4</v>
      </c>
      <c r="M20" s="8" t="str">
        <f>IF(L20="","",IF(OR(L20=CS20,L20=CV20),$CA$1,IF(OR(L20=BR20,L20=BU20),$AZ$1,IF(OR(L20=AQ20,L20=AT20),$Y$1,""))))</f>
        <v>2024 Elite Canada</v>
      </c>
      <c r="N20" s="8">
        <f>IF(COUNT(AQ20,AT20,BR20,BU20,CS20,CV20)&gt;1,LARGE((AQ20,AT20,BR20,BU20,CS20,CV20),2),0)</f>
        <v>48.87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50.400000000000006</v>
      </c>
      <c r="Q20" s="8" t="str">
        <f>IF(P20="","",IF(OR(P20=CS20,P20=CV20,P20=CZ20),$CA$1,IF(OR(P20=BR20,P20=BU20,P20=BY20),$AZ$1,IF(OR(P20=AQ20,P20=AT20,P20=AX20),$Y$1,""))))</f>
        <v>2024 Elite Canada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9.4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Elite Canada</v>
      </c>
      <c r="T20" s="8">
        <f>IF(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&gt;0,MAX(IF(AO20&gt;=$AY$43,AP20,0),IF(AR20&gt;=$AY$43,AS20,0),IF(AV20&gt;=$AY$43,AW20,0),IF(BP20&gt;=$BZ$43,BQ20,0),IF(BS20&gt;=$BZ$43,BT20,0),IF(BW20&gt;=$BZ$43,BX20,0),IF(CQ20&gt;=$DA$43,CR20,0),IF(CT20&gt;=$DA$43,CU20,0),IF(CX20&gt;=$DA$43,CY20,0),IF(DX20&gt;=$EK$43,DY20,0),IF(EA20&gt;=$EK$43,EB20,0),IF(EE20&gt;=$EK$43,EF20,0),IF(EH20&gt;=$EK$43,EI20,0),IF(FF20&gt;=$FS$43,FG20,0),IF(FI20&gt;=$FS$43,FJ20,0),IF(FM20&gt;=$FS$43,FN20,0),IF(FP20&gt;=$FS$43,FQ20,0),IF(GN20&gt;=$HA$43,GO20,0),IF(GQ20&gt;=$HA$43,GR20,0),IF(GU20&gt;=$HA$43,GV20,0),IF(GX20&gt;=$HA$43,GY20,0),IF(HV20&gt;=$II$43,HW20,0),IF(HY20&gt;=$II$43,HZ20,0),IF(IC20&gt;=$II$43,ID20,0),IF(IF20&gt;=$II$43,IG20,0),IF(JD20&gt;=$JQ$43,JE20,0),IF(JG20&gt;=$JQ$43,JH20,0),IF(JK20&gt;=$JQ$43,JL20,0),IF(JN20&gt;=$JQ$43,JO20,0),IF(KL20&gt;=$KY$43,KM20,0),IF(KO20&gt;=$KY$43,KP20,0),IF(KS20&gt;=$KY$43,KT20,0),IF(KV20&gt;=$KY$43,KW20,0),IF(LT20&gt;=$MG$43,LU20,0),IF(LW20&gt;=$MG$43,LX20,0),IF(MA20&gt;=$MG$43,MB20,0),IF(MD20&gt;=$MG$43,ME20,0),IF(NB20&gt;=$NO$43,NC20,0),IF(NE20&gt;=$NO$43,NF20,0),IF(NI20&gt;=$NO$43,NJ20,0),IF(NL20&gt;=$NO$43,NM20,0),IF(OJ20&gt;=$OW$43,OK20,0),IF(OM20&gt;=$OW$43,ON20,0),IF(OQ20&gt;=$OW$43,OR20,0),IF(OT20&gt;=$OW$43,OU20,0),IF(PR20&gt;=$QE$43,PS20,0),IF(PU20&gt;=$QE$43,PV20,0),IF(PY20&gt;=$QE$43,PZ20,0),IF(QB20&gt;=$QE$43,QC20,0),IF(QZ20&gt;=$RM$43,RA20,0),IF(RC20&gt;=$RM$43,RD20,0),IF(RG20&gt;=$RM$43,RH20,0),IF(RJ20&gt;=$RM$43,RK20,0),IF(SH20&gt;=$SU$43,SI20,0),IF(SK20&gt;=$SU$43,SL20,0),IF(SO20&gt;=$SU$43,SP20,0),IF(SR20&gt;=$SU$43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15.6</v>
      </c>
      <c r="BA20" s="26">
        <v>9.1999999999999993</v>
      </c>
      <c r="BB20" s="26">
        <v>9.4</v>
      </c>
      <c r="BC20" s="26">
        <v>14.67</v>
      </c>
      <c r="BD20" s="26">
        <v>0</v>
      </c>
      <c r="BE20" s="26">
        <v>16.100000000000001</v>
      </c>
      <c r="BF20" s="26">
        <v>9</v>
      </c>
      <c r="BG20" s="26">
        <v>9.4</v>
      </c>
      <c r="BH20" s="26">
        <v>14.9</v>
      </c>
      <c r="BI20" s="26">
        <v>0</v>
      </c>
      <c r="BJ20" s="26">
        <v>16.3</v>
      </c>
      <c r="BK20" s="26">
        <v>9.4</v>
      </c>
      <c r="BL20" s="26">
        <v>9.4</v>
      </c>
      <c r="BM20" s="26">
        <v>15.3</v>
      </c>
      <c r="BN20" s="26">
        <v>0</v>
      </c>
      <c r="BO20" s="28"/>
      <c r="BP20" s="39">
        <f>IF(BB20&gt;0,BB20,"")</f>
        <v>9.4</v>
      </c>
      <c r="BQ20" s="39">
        <f>IF(BC20&gt;0,BC20,"")</f>
        <v>14.67</v>
      </c>
      <c r="BR20" s="11">
        <f>IF(SUM(AZ20:BC20)-BD20&gt;0,SUM(AZ20:BC20)-BD20,"")</f>
        <v>48.87</v>
      </c>
      <c r="BS20" s="11">
        <f>IF(BG20&gt;0,BG20,"")</f>
        <v>9.4</v>
      </c>
      <c r="BT20" s="11">
        <f>IF(BH20&gt;0,BH20,"")</f>
        <v>14.9</v>
      </c>
      <c r="BU20" s="11">
        <f>IF(SUM(BE20:BH20)-BI20&gt;0,SUM(BE20:BH20)-BI20,"")</f>
        <v>49.4</v>
      </c>
      <c r="BV20" s="11">
        <f>IF(BR20="","",MAX(BR20,BU20))</f>
        <v>49.4</v>
      </c>
      <c r="BW20" s="11">
        <f>IF(BL20&gt;0,BL20,"")</f>
        <v>9.4</v>
      </c>
      <c r="BX20" s="11">
        <f>IF(BM20&gt;0,BM20,"")</f>
        <v>15.3</v>
      </c>
      <c r="BY20" s="11">
        <f>IF(SUM(BJ20:BM20)-BN20&gt;0,SUM(BJ20:BM20)-BN20,"")</f>
        <v>50.400000000000006</v>
      </c>
      <c r="BZ20" s="11">
        <f>IF(SUM(BV20,BY20)&gt;0,SUM(BV20,BY20),"")</f>
        <v>99.800000000000011</v>
      </c>
      <c r="CA20" s="22"/>
      <c r="CB20" s="22"/>
      <c r="CC20" s="22"/>
      <c r="CD20" s="22"/>
      <c r="CE20" s="22"/>
      <c r="CF20" s="22"/>
      <c r="CG20" s="22"/>
      <c r="CH20" s="22"/>
      <c r="CI20" s="22"/>
      <c r="CJ20" s="22"/>
      <c r="CK20" s="22"/>
      <c r="CL20" s="22"/>
      <c r="CM20" s="22"/>
      <c r="CN20" s="22"/>
      <c r="CO20" s="22"/>
      <c r="CP20" s="27"/>
      <c r="CQ20" s="38" t="str">
        <f>IF(CC20&gt;0,CC20,"")</f>
        <v/>
      </c>
      <c r="CR20" s="38" t="str">
        <f>IF(CD20&gt;0,CD20,"")</f>
        <v/>
      </c>
      <c r="CS20" s="40" t="str">
        <f>IF(SUM(CA20:CD20)-CE20&gt;0,SUM(CA20:CD20)-CE20,"")</f>
        <v/>
      </c>
      <c r="CT20" s="40" t="str">
        <f>IF(CH20&gt;0,CH20,"")</f>
        <v/>
      </c>
      <c r="CU20" s="40" t="str">
        <f>IF(CI20&gt;0,CI20,"")</f>
        <v/>
      </c>
      <c r="CV20" s="40" t="str">
        <f>IF(SUM(CF20:CI20)-CJ20&gt;0,SUM(CF20:CI20)-CJ20,"")</f>
        <v/>
      </c>
      <c r="CW20" s="40" t="str">
        <f>IF(CS20="","",MAX(CS20,CV20))</f>
        <v/>
      </c>
      <c r="CX20" s="40" t="str">
        <f>IF(CM20&gt;0,CM20,"")</f>
        <v/>
      </c>
      <c r="CY20" s="40" t="str">
        <f>IF(CN20&gt;0,CN20,"")</f>
        <v/>
      </c>
      <c r="CZ20" s="40" t="str">
        <f>IF(SUM(CK20:CN20)-CO20&gt;0,SUM(CK20:CN20)-CO20,"")</f>
        <v/>
      </c>
      <c r="DA20" s="40" t="str">
        <f>IF(SUM(CW20,CZ20)&gt;0,SUM(CW20,CZ20),"")</f>
        <v/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7.8</v>
      </c>
      <c r="SW20" s="22">
        <f>IF($CP20="P",CB20,(CB20+BA20)/2)</f>
        <v>4.5999999999999996</v>
      </c>
      <c r="SX20" s="22">
        <f>IF($CP20="P",CC20,(CC20+BB20)/2)</f>
        <v>4.7</v>
      </c>
      <c r="SY20" s="22">
        <f>IF($CP20="P",CD20,(CD20+BC20)/2)</f>
        <v>7.335</v>
      </c>
      <c r="SZ20" s="22">
        <f>IF($CP20="P",CE20,(CE20+BD20)/2)</f>
        <v>0</v>
      </c>
      <c r="TA20" s="22">
        <f>IF($CP20="P",CF20,(CF20+BE20)/2)</f>
        <v>8.0500000000000007</v>
      </c>
      <c r="TB20" s="22">
        <f>IF($CP20="P",CG20,(CG20+BF20)/2)</f>
        <v>4.5</v>
      </c>
      <c r="TC20" s="22">
        <f>IF($CP20="P",CH20,(CH20+BG20)/2)</f>
        <v>4.7</v>
      </c>
      <c r="TD20" s="22">
        <f>IF($CP20="P",CI20,(CI20+BH20)/2)</f>
        <v>7.45</v>
      </c>
      <c r="TE20" s="22">
        <f>IF($CP20="P",CJ20,(CJ20+BI20)/2)</f>
        <v>0</v>
      </c>
      <c r="TF20" s="22">
        <f>IF($CP20="P",CK20,(CK20+BJ20)/2)</f>
        <v>8.15</v>
      </c>
      <c r="TG20" s="22">
        <f>IF($CP20="P",CL20,(CL20+BK20)/2)</f>
        <v>4.7</v>
      </c>
      <c r="TH20" s="22">
        <f>IF($CP20="P",CM20,(CM20+BL20)/2)</f>
        <v>4.7</v>
      </c>
      <c r="TI20" s="22">
        <f>IF($CP20="P",CN20,(CN20+BM20)/2)</f>
        <v>7.65</v>
      </c>
      <c r="TJ20" s="22">
        <f>IF($CP20="P",CO20,(CO20+BN20)/2)</f>
        <v>0</v>
      </c>
      <c r="TK20" s="27" t="s">
        <v>46</v>
      </c>
      <c r="TL20" s="40">
        <f>IF(SX20&gt;0,SX20,"")</f>
        <v>4.7</v>
      </c>
      <c r="TM20" s="40">
        <f>IF(SY20&gt;0,SY20,"")</f>
        <v>7.335</v>
      </c>
      <c r="TN20" s="40">
        <f>IF(SUM(SV20:SY20)-SZ20&gt;0,SUM(SV20:SY20)-SZ20,"")</f>
        <v>24.434999999999999</v>
      </c>
      <c r="TO20" s="40">
        <f>IF(TC20&gt;0,TC20,"")</f>
        <v>4.7</v>
      </c>
      <c r="TP20" s="40">
        <f>IF(TD20&gt;0,TD20,"")</f>
        <v>7.45</v>
      </c>
      <c r="TQ20" s="40">
        <f>IF(SUM(TA20:TD20)-TE20&gt;0,SUM(TA20:TD20)-TE20,"")</f>
        <v>24.7</v>
      </c>
      <c r="TR20" s="40">
        <f>IF(MAX(TN20,TQ20)&gt;0,MAX(TN20,TQ20),"")</f>
        <v>24.7</v>
      </c>
      <c r="TS20" s="40">
        <f>IF(TH20&gt;0,TH20,"")</f>
        <v>4.7</v>
      </c>
      <c r="TT20" s="40">
        <f>IF(TI20&gt;0,TI20,"")</f>
        <v>7.65</v>
      </c>
      <c r="TU20" s="40">
        <f>IF(SUM(TF20:TI20)-TJ20&gt;0,SUM(TF20:TI20)-TJ20,"")</f>
        <v>25.200000000000003</v>
      </c>
      <c r="TV20" s="40">
        <f>IF(SUM(TR20,TU20)&gt;0,SUM(TR20,TU20),"")</f>
        <v>49.900000000000006</v>
      </c>
    </row>
    <row r="21" spans="1:542" x14ac:dyDescent="0.2">
      <c r="A21" s="4" t="str" cm="1">
        <f t="array" ref="A21">IF(AND(J21&lt;&gt;"",J21&lt;&gt;"No DD"),SUMPRODUCT((J$4:J$41&lt;&gt;"")*(J$4:J$41&lt;&gt;"No DD")*(F$4:F$41&gt;F21))+1,IF(J21="No DD",SUMPRODUCT((J$4:J$41="No DD")*(F$4:F$41&gt;F21))+1+SUMPRODUCT((J$4:J$41&lt;&gt;"")*(J$4:J$41&lt;&gt;"No DD")),""))</f>
        <v/>
      </c>
      <c r="B21" s="4" t="str" cm="1">
        <f t="array" ref="B21">IF(AND(J21&lt;&gt;"",J21&lt;&gt;"No DD",G21=""),SUMPRODUCT((J$4:J$41&lt;&gt;"")*(J$4:J$41&lt;&gt;"No DD")*(G$4:G$41="")*(F$4:F$41&gt;F21))+1,IF(J21="No DD",SUMPRODUCT((J$4:J$41="No DD")*(F$4:F$41&gt;F21)*(G$4:G$41=""))+1+SUMPRODUCT((J$4:J$41&lt;&gt;"")*(G$4:G$41="")*(J$4:J$41&lt;&gt;"No DD")),""))</f>
        <v/>
      </c>
      <c r="C21" s="5" t="s">
        <v>182</v>
      </c>
      <c r="D21" s="4" t="s">
        <v>3</v>
      </c>
      <c r="E21" s="4">
        <v>2007</v>
      </c>
      <c r="F21" s="9">
        <f>SUM(L21:V21)+SUM(L21:T21)*0.0000001+SUM(L21)*0.0000000000001</f>
        <v>156.59001565900527</v>
      </c>
      <c r="G21" s="66"/>
      <c r="H21" s="3" t="str">
        <f>IF(OR(AND(AO21&gt;=AY$43,AO21&lt;&gt;"",AQ21&gt;=AY$47,AQ21&lt;&gt;"",AN21=""),AND(AR21&gt;=AY$43,AR21&lt;&gt;"",AT21&gt;=AY$47,AT21&lt;&gt;"",AN21=""),AND(AV21&gt;=AY$43,AV21&lt;&gt;"",AX21&gt;=AY$47,AX21&lt;&gt;"",AN21=""),AND(BP21&gt;=BZ$43,BP21&lt;&gt;"",BR21&gt;=BZ$47,BR21&lt;&gt;"",BO21=""),AND(BS21&gt;=BZ$43,BS21&lt;&gt;"",BU21&gt;=BZ$47,BU21&lt;&gt;"",BO21=""),AND(BW21&gt;=BZ$43,BW21&lt;&gt;"",BY21&gt;=BZ$47,BY21&lt;&gt;"",BO21=""),AND(CQ21&gt;=DA$43,CQ21&lt;&gt;"",CS21&gt;=DA$47,CS21&lt;&gt;"",CP21=""),AND(CT21&gt;=DA$43,CT21&lt;&gt;"",CV21&gt;=DA$47,CV21&lt;&gt;"",CP21=""),AND(CX21&gt;=DA$43,CX21&lt;&gt;"",CZ21&gt;=DA$47,CZ21&lt;&gt;"",CP21=""),AND(DX21&gt;=EK$43,DX21&lt;&gt;"",DZ21&gt;=EK$47,DZ21&lt;&gt;""),AND(EA21&gt;=EK$43,EA21&lt;&gt;"",EC21&gt;=EK$47,EC21&lt;&gt;""),AND(EE21&gt;=EK$43,EE21&lt;&gt;"",EG21&gt;=EK$47,EG21&lt;&gt;""),AND(EH21&gt;=EK$43,EH21&lt;&gt;"",EJ21&gt;=EK$47,EJ21&lt;&gt;""),AND(FF21&gt;=FS$43,FF21&lt;&gt;"",FH21&gt;=FS$47,FH21&lt;&gt;""),AND(FI21&gt;=FS$43,FI21&lt;&gt;"",FK21&gt;=FS$47,FK21&lt;&gt;""),AND(FM21&gt;=FS$43,FM21&lt;&gt;"",FO21&gt;=FS$47,FO21&lt;&gt;""),AND(FP21&gt;=FS$43,FP21&lt;&gt;"",FR21&gt;=FS$47,FR21&lt;&gt;""),AND(GN21&gt;=HA$43,GN21&lt;&gt;"",GP21&gt;=HA$47,GP21&lt;&gt;""),AND(GQ21&gt;=HA$43,GQ21&lt;&gt;"",GS21&gt;=HA$47,GS21&lt;&gt;""),AND(GU21&gt;=HA$43,GU21&lt;&gt;"",GW21&gt;=HA$47,GW21&lt;&gt;""),AND(GX21&gt;=HA$43,GX21&lt;&gt;"",GZ21&gt;=HA$47,GZ21&lt;&gt;""),AND(HV21&gt;=II$43,HV21&lt;&gt;"",HX21&gt;=II$47,HX21&lt;&gt;""),AND(HY21&gt;=II$43,HY21&lt;&gt;"",IA21&gt;=II$47,IA21&lt;&gt;""),AND(IC21&gt;=II$43,IC21&lt;&gt;"",IE21&gt;=II$47,IE21&lt;&gt;""),AND(IF21&gt;=II$43,IF21&lt;&gt;"",IH21&gt;=II$47,IH21&lt;&gt;""),AND(JD21&gt;=JQ$43,JD21&lt;&gt;"",JF21&gt;=JQ$47,JF21&lt;&gt;""),AND(JG21&gt;=JQ$43,JG21&lt;&gt;"",JI21&gt;=JQ$47,JI21&lt;&gt;""),AND(JK21&gt;=JQ$43,JK21&lt;&gt;"",JM21&gt;=JQ$47,JM21&lt;&gt;""),AND(JN21&gt;=JQ$43,JN21&lt;&gt;"",JP21&gt;=JQ$47,JP21&lt;&gt;""),AND(KL21&gt;=KY$43,KL21&lt;&gt;"",KN21&gt;=KY$47,KN21&lt;&gt;""),AND(KO21&gt;=KY$43,KO21&lt;&gt;"",KQ21&gt;=KY$47,KQ21&lt;&gt;""),AND(KS21&gt;=KY$43,KS21&lt;&gt;"",KU21&gt;=KY$47,KU21&lt;&gt;""),AND(KV21&gt;=KY$43,KV21&lt;&gt;"",KX21&gt;=KY$47,KX21&lt;&gt;""),AND(LT21&gt;=MG$43,LT21&lt;&gt;"",LV21&gt;=MG$47,LV21&lt;&gt;""),AND(LW21&gt;=MG$43,LW21&lt;&gt;"",LY21&gt;=MG$47,LY21&lt;&gt;""),AND(MA21&gt;=MG$43,MA21&lt;&gt;"",MC21&gt;=MG$47,MC21&lt;&gt;""),AND(MD21&gt;=MG$43,MD21&lt;&gt;"",MF21&gt;=MG$47,MF21&lt;&gt;""),AND(NB21&gt;=NO$43,NB21&lt;&gt;"",ND21&gt;=NO$47,ND21&lt;&gt;""),AND(NE21&gt;=NO$43,NE21&lt;&gt;"",NG21&gt;=NO$47,NG21&lt;&gt;""),AND(NI21&gt;=NO$43,NI21&lt;&gt;"",NK21&gt;=NO$47,NK21&lt;&gt;""),AND(NL21&gt;=NO$43,NL21&lt;&gt;"",NN21&gt;=NO$47,NN21&lt;&gt;""),AND(OJ21&gt;=OW$43,OJ21&lt;&gt;"",OL21&gt;=OW$47,OL21&lt;&gt;""),AND(OM21&gt;=OW$43,OM21&lt;&gt;"",OO21&gt;=OW$47,OO21&lt;&gt;""),AND(OQ21&gt;=OW$43,OQ21&lt;&gt;"",OS21&gt;=OW$47,OS21&lt;&gt;""),AND(OT21&gt;=OW$43,OT21&lt;&gt;"",OV21&gt;=OW$47,OV21&lt;&gt;""),AND(PR21&gt;=QE$43,PR21&lt;&gt;"",PT21&gt;=QE$47,PT21&lt;&gt;""),AND(PU21&gt;=QE$43,PU21&lt;&gt;"",PW21&gt;=QE$47,PW21&lt;&gt;""),AND(PY21&gt;=QE$43,PY21&lt;&gt;"",QA21&gt;=QE$47,QA21&lt;&gt;""),AND(QB21&gt;=QE$43,QB21&lt;&gt;"",QD21&gt;=QE$47,QD21&lt;&gt;""),AND(QZ21&gt;=RM$43,QZ21&lt;&gt;"",RB21&gt;=RM$47,RB21&lt;&gt;""),AND(RC21&gt;=RM$43,RC21&lt;&gt;"",RE21&gt;=RM$47,RE21&lt;&gt;""),AND(RG21&gt;=RM$43,RG21&lt;&gt;"",RI21&gt;=RM$47,RI21&lt;&gt;""),AND(RJ21&gt;=RM$43,RJ21&lt;&gt;"",RL21&gt;=RM$47,RL21&lt;&gt;""),AND(SH21&gt;=SU$43,SH21&lt;&gt;"",SJ21&gt;=SU$47,SJ21&lt;&gt;""),AND(SK21&gt;=SU$43,SK21&lt;&gt;"",SM21&gt;=SU$47,SM21&lt;&gt;""),AND(SO21&gt;=SU$43,SO21&lt;&gt;"",SQ21&gt;=SU$47,SQ21&lt;&gt;""),AND(SR21&gt;=SU$43,SR21&lt;&gt;"",ST21&gt;=SU$47,ST21&lt;&gt;"")),"P","")</f>
        <v/>
      </c>
      <c r="I21" s="3" t="str">
        <f>IF(OR(AND(AQ21&gt;=AY$47,AQ21&lt;&gt;"",AN21=""),AND(AT21&gt;=AY$47,AT21&lt;&gt;"",AN21=""),AND(AX21&gt;=AY$47,AX21&lt;&gt;"",AN21=""),AND(BR21&gt;=BZ$47,BR21&lt;&gt;"",BO21=""),AND(BU21&gt;=BZ$47,BU21&lt;&gt;"",BO21=""),AND(BY21&gt;=BZ$47,BY21&lt;&gt;"",BO21=""),AND(CS21&gt;=DA$47,CS21&lt;&gt;"",CP21=""),AND(CV21&gt;=DA$47,CV21&lt;&gt;"",CP21=""),AND(CZ21&gt;=DA$47,CZ21&lt;&gt;"",CP21=""),AND(DZ21&gt;=EK$47,DZ21&lt;&gt;""),AND(EC21&gt;=EK$47,EC21&lt;&gt;""),AND(EG21&gt;=EK$47,EG21&lt;&gt;""),AND(EJ21&gt;=EK$47,EJ21&lt;&gt;""),AND(FH21&gt;=FS$47,FH21&lt;&gt;""),AND(FK21&gt;=FS$47,FK21&lt;&gt;""),AND(FO21&gt;=FS$47,FO21&lt;&gt;""),AND(FR21&gt;=FS$47,FR21&lt;&gt;""),AND(GP21&gt;=HA$47,GP21&lt;&gt;""),AND(GS21&gt;=HA$47,GS21&lt;&gt;""),AND(GW21&gt;=HA$47,GW21&lt;&gt;""),AND(GZ21&gt;=HA$47,GZ21&lt;&gt;""),AND(HX21&gt;=II$47,HX21&lt;&gt;""),AND(IA21&gt;=II$47,IA21&lt;&gt;""),AND(IE21&gt;=II$47,IE21&lt;&gt;""),AND(IH21&gt;=II$47,IH21&lt;&gt;""),AND(JF21&gt;=JQ$47,JF21&lt;&gt;""),AND(JI21&gt;=JQ$47,JI21&lt;&gt;""),AND(JM21&gt;=JQ$47,JM21&lt;&gt;""),AND(JP21&gt;=JQ$47,JP21&lt;&gt;""),AND(KN21&gt;=KY$47,KN21&lt;&gt;""),AND(KQ21&gt;=KY$47,KQ21&lt;&gt;""),AND(KU21&gt;=KY$47,KU21&lt;&gt;""),AND(KX21&gt;=KY$47,KX21&lt;&gt;""),AND(LV21&gt;=MG$47,LV21&lt;&gt;""),AND(LY21&gt;=MG$47,LY21&lt;&gt;""),AND(MC21&gt;=MG$47,MC21&lt;&gt;""),AND(MF21&gt;=MG$47,MF21&lt;&gt;""),AND(ND21&gt;=NO$47,ND21&lt;&gt;""),AND(NG21&gt;=NO$47,NG21&lt;&gt;""),AND(NK21&gt;=NO$47,NK21&lt;&gt;""),AND(NN21&gt;=NO$47,NN21&lt;&gt;""),AND(OL21&gt;=OW$47,OL21&lt;&gt;""),AND(OO21&gt;=OW$47,OO21&lt;&gt;""),AND(OS21&gt;=OW$47,OS21&lt;&gt;""),AND(OV21&gt;=OW$47,OV21&lt;&gt;""),AND(PT21&gt;=QE$47,PT21&lt;&gt;""),AND(PW21&gt;=QE$47,PW21&lt;&gt;""),AND(QA21&gt;=QE$47,QA21&lt;&gt;""),AND(QD21&gt;=QE$47,QD21&lt;&gt;""),AND(RB21&gt;=RM$47,RB21&lt;&gt;""),AND(RE21&gt;=RM$47,RE21&lt;&gt;""),AND(RI21&gt;=RM$47,RI21&lt;&gt;""),AND(RL21&gt;=RM$47,RL21&lt;&gt;""),AND(SJ21&gt;=SU$47,SJ21&lt;&gt;""),AND(SM21&gt;=SU$47,SM21&lt;&gt;""),AND(SQ21&gt;=SU$47,SQ21&lt;&gt;""),AND(ST21&gt;=SU$47,ST21&lt;&gt;"")),"P","")</f>
        <v/>
      </c>
      <c r="J21" s="36" t="str">
        <f>IF(AND(I21="P",H21=""),"No DD",IF(OR(AND(AO21&gt;=AY$46,AO21&lt;&gt;"",AQ21&gt;=AY$50,AQ21&lt;&gt;"",AN21=""),AND(AR21&gt;=AY$46,AR21&lt;&gt;"",AT21&gt;=AY$50,AT21&lt;&gt;"",AN21=""),AND(AV21&gt;=AY$46,AV21&lt;&gt;"",AX21&gt;=AY$50,AX21&lt;&gt;"",AN21=""),AND(BP21&gt;=BZ$46,BP21&lt;&gt;"",BR21&gt;=BZ$50,BR21&lt;&gt;"",BO21=""),AND(BS21&gt;=BZ$46,BS21&lt;&gt;"",BU21&gt;=BZ$50,BU21&lt;&gt;"",BO21=""),AND(BW21&gt;=BZ$46,BW21&lt;&gt;"",BY21&gt;=BZ$50,BY21&lt;&gt;"",BO21=""),AND(CQ21&gt;=DA$46,CQ21&lt;&gt;"",CS21&gt;=DA$50,CS21&lt;&gt;"",CP21=""),AND(CT21&gt;=DA$46,CT21&lt;&gt;"",CV21&gt;=DA$50,CV21&lt;&gt;"",CP21=""),AND(CX21&gt;=DA$46,CX21&lt;&gt;"",CZ21&gt;=DA$50,CZ21&lt;&gt;"",CP21=""),AND(DX21&gt;=EK$46,DX21&lt;&gt;"",DZ21&gt;=EK$50,DZ21&lt;&gt;""),AND(EA21&gt;=EK$46,EA21&lt;&gt;"",EC21&gt;=EK$50,EC21&lt;&gt;""),AND(EE21&gt;=EK$46,EE21&lt;&gt;"",EG21&gt;=EK$50,EG21&lt;&gt;""),AND(EH21&gt;=EK$46,EH21&lt;&gt;"",EJ21&gt;=EK$50,EJ21&lt;&gt;""),AND(FF21&gt;=FS$46,FF21&lt;&gt;"",FH21&gt;=FS$50,FH21&lt;&gt;""),AND(FI21&gt;=FS$46,FI21&lt;&gt;"",FK21&gt;=FS$50,FK21&lt;&gt;""),AND(FM21&gt;=FS$46,FM21&lt;&gt;"",FO21&gt;=FS$50,FO21&lt;&gt;""),AND(FP21&gt;=FS$46,FP21&lt;&gt;"",FR21&gt;=FS$50,FR21&lt;&gt;""),AND(GN21&gt;=HA$46,GN21&lt;&gt;"",GP21&gt;=HA$50,GP21&lt;&gt;""),AND(GQ21&gt;=HA$46,GQ21&lt;&gt;"",GS21&gt;=HA$50,GS21&lt;&gt;""),AND(GU21&gt;=HA$46,GU21&lt;&gt;"",GW21&gt;=HA$50,GW21&lt;&gt;""),AND(GX21&gt;=HA$46,GX21&lt;&gt;"",GZ21&gt;=HA$50,GZ21&lt;&gt;""),AND(HV21&gt;=II$46,HV21&lt;&gt;"",HX21&gt;=II$50,HX21&lt;&gt;""),AND(HY21&gt;=II$46,HY21&lt;&gt;"",IA21&gt;=II$50,IA21&lt;&gt;""),AND(IC21&gt;=II$46,IC21&lt;&gt;"",IE21&gt;=II$50,IE21&lt;&gt;""),AND(IF21&gt;=II$46,IF21&lt;&gt;"",IH21&gt;=II$50,IH21&lt;&gt;""),AND(JD21&gt;=JQ$46,JD21&lt;&gt;"",JF21&gt;=JQ$50,JF21&lt;&gt;""),AND(JG21&gt;=JQ$46,JG21&lt;&gt;"",JI21&gt;=JQ$50,JI21&lt;&gt;""),AND(JK21&gt;=JQ$46,JK21&lt;&gt;"",JM21&gt;=JQ$50,JM21&lt;&gt;""),AND(JN21&gt;=JQ$46,JN21&lt;&gt;"",JP21&gt;=JQ$50,JP21&lt;&gt;""),AND(KL21&gt;=KY$46,KL21&lt;&gt;"",KN21&gt;=KY$50,KN21&lt;&gt;""),AND(KO21&gt;=KY$46,KO21&lt;&gt;"",KQ21&gt;=KY$50,KQ21&lt;&gt;""),AND(KS21&gt;=KY$46,KS21&lt;&gt;"",KU21&gt;=KY$50,KU21&lt;&gt;""),AND(KV21&gt;=KY$46,KV21&lt;&gt;"",KX21&gt;=KY$50,KX21&lt;&gt;""),AND(LT21&gt;=MG$46,LT21&lt;&gt;"",LV21&gt;=MG$50,LV21&lt;&gt;""),AND(LW21&gt;=MG$46,LW21&lt;&gt;"",LY21&gt;=MG$50,LY21&lt;&gt;""),AND(MA21&gt;=MG$46,MA21&lt;&gt;"",MC21&gt;=MG$50,MC21&lt;&gt;""),AND(MD21&gt;=MG$46,MD21&lt;&gt;"",MF21&gt;=MG$50,MF21&lt;&gt;""),AND(NB21&gt;=NO$46,NB21&lt;&gt;"",ND21&gt;=NO$50,ND21&lt;&gt;""),AND(NE21&gt;=NO$46,NE21&lt;&gt;"",NG21&gt;=NO$50,NG21&lt;&gt;""),AND(NI21&gt;=NO$46,NI21&lt;&gt;"",NK21&gt;=NO$50,NK21&lt;&gt;""),AND(NL21&gt;=NO$46,NL21&lt;&gt;"",NN21&gt;=NO$50,NN21&lt;&gt;""),AND(OJ21&gt;=OW$46,OJ21&lt;&gt;"",OL21&gt;=OW$50,OL21&lt;&gt;""),AND(OM21&gt;=OW$46,OM21&lt;&gt;"",OO21&gt;=OW$50,OO21&lt;&gt;""),AND(OQ21&gt;=OW$46,OQ21&lt;&gt;"",OS21&gt;=OW$50,OS21&lt;&gt;""),AND(OT21&gt;=OW$46,OT21&lt;&gt;"",OV21&gt;=OW$50,OV21&lt;&gt;""),AND(PR21&gt;=QE$46,PR21&lt;&gt;"",PT21&gt;=QE$50,PT21&lt;&gt;""),AND(PU21&gt;=QE$46,PU21&lt;&gt;"",PW21&gt;=QE$50,PW21&lt;&gt;""),AND(PY21&gt;=QE$46,PY21&lt;&gt;"",QA21&gt;=QE$50,QA21&lt;&gt;""),AND(QB21&gt;=QE$46,QB21&lt;&gt;"",QD21&gt;=QE$50,QD21&lt;&gt;""),AND(QZ21&gt;=RM$46,QZ21&lt;&gt;"",RB21&gt;=RM$50,RB21&lt;&gt;""),AND(RC21&gt;=RM$46,RC21&lt;&gt;"",RE21&gt;=RM$50,RE21&lt;&gt;""),AND(RG21&gt;=RM$46,RG21&lt;&gt;"",RI21&gt;=RM$50,RI21&lt;&gt;""),AND(RJ21&gt;=RM$46,RJ21&lt;&gt;"",RL21&gt;=RM$50,RL21&lt;&gt;""),AND(SH21&gt;=SU$46,SH21&lt;&gt;"",SJ21&gt;=SU$50,SJ21&lt;&gt;""),AND(SK21&gt;=SU$46,SK21&lt;&gt;"",SM21&gt;=SU$50,SM21&lt;&gt;""),AND(SO21&gt;=SU$46,SO21&lt;&gt;"",SQ21&gt;=SU$50,SQ21&lt;&gt;""),AND(SR21&gt;=SU$46,SR21&lt;&gt;"",ST21&gt;=SU$50,ST21&lt;&gt;"")),"Merit",IF(OR(AND(AO21&gt;=AY$45,AO21&lt;&gt;"",AQ21&gt;=AY$49,AQ21&lt;&gt;"",AN21=""),AND(AR21&gt;=AY$45,AR21&lt;&gt;"",AT21&gt;=AY$49,AT21&lt;&gt;"",AN21=""),AND(AV21&gt;=AY$45,AV21&lt;&gt;"",AX21&gt;=AY$49,AX21&lt;&gt;"",AN21=""),AND(BP21&gt;=BZ$45,BP21&lt;&gt;"",BR21&gt;=BZ$49,BR21&lt;&gt;"",BO21=""),AND(BS21&gt;=BZ$45,BS21&lt;&gt;"",BU21&gt;=BZ$49,BU21&lt;&gt;"",BO21=""),AND(BW21&gt;=BZ$45,BW21&lt;&gt;"",BY21&gt;=BZ$49,BY21&lt;&gt;"",BO21=""),AND(CQ21&gt;=DA$45,CQ21&lt;&gt;"",CS21&gt;=DA$49,CS21&lt;&gt;"",CP21=""),AND(CT21&gt;=DA$45,CT21&lt;&gt;"",CV21&gt;=DA$49,CV21&lt;&gt;"",CP21=""),AND(CX21&gt;=DA$45,CX21&lt;&gt;"",CZ21&gt;=DA$49,CZ21&lt;&gt;"",CP21=""),AND(DX21&gt;=EK$45,DX21&lt;&gt;"",DZ21&gt;=EK$49,DZ21&lt;&gt;""),AND(EA21&gt;=EK$45,EA21&lt;&gt;"",EC21&gt;=EK$49,EC21&lt;&gt;""),AND(EE21&gt;=EK$45,EE21&lt;&gt;"",EG21&gt;=EK$49,EG21&lt;&gt;""),AND(EH21&gt;=EK$45,EH21&lt;&gt;"",EJ21&gt;=EK$49,EJ21&lt;&gt;""),AND(FF21&gt;=FS$45,FF21&lt;&gt;"",FH21&gt;=FS$49,FH21&lt;&gt;""),AND(FI21&gt;=FS$45,FI21&lt;&gt;"",FK21&gt;=FS$49,FK21&lt;&gt;""),AND(FM21&gt;=FS$45,FM21&lt;&gt;"",FO21&gt;=FS$49,FO21&lt;&gt;""),AND(FP21&gt;=FS$45,FP21&lt;&gt;"",FR21&gt;=FS$49,FR21&lt;&gt;""),AND(GN21&gt;=HA$45,GN21&lt;&gt;"",GP21&gt;=HA$49,GP21&lt;&gt;""),AND(GQ21&gt;=HA$45,GQ21&lt;&gt;"",GS21&gt;=HA$49,GS21&lt;&gt;""),AND(GU21&gt;=HA$45,GU21&lt;&gt;"",GW21&gt;=HA$49,GW21&lt;&gt;""),AND(GX21&gt;=HA$45,GX21&lt;&gt;"",GZ21&gt;=HA$49,GZ21&lt;&gt;""),AND(HV21&gt;=II$45,HV21&lt;&gt;"",HX21&gt;=II$49,HX21&lt;&gt;""),AND(HY21&gt;=II$45,HY21&lt;&gt;"",IA21&gt;=II$49,IA21&lt;&gt;""),AND(IC21&gt;=II$45,IC21&lt;&gt;"",IE21&gt;=II$49,IE21&lt;&gt;""),AND(IF21&gt;=II$45,IF21&lt;&gt;"",IH21&gt;=II$49,IH21&lt;&gt;""),AND(JD21&gt;=JQ$45,JD21&lt;&gt;"",JF21&gt;=JQ$49,JF21&lt;&gt;""),AND(JG21&gt;=JQ$45,JG21&lt;&gt;"",JI21&gt;=JQ$49,JI21&lt;&gt;""),AND(JK21&gt;=JQ$45,JK21&lt;&gt;"",JM21&gt;=JQ$49,JM21&lt;&gt;""),AND(JN21&gt;=JQ$45,JN21&lt;&gt;"",JP21&gt;=JQ$49,JP21&lt;&gt;""),AND(KL21&gt;=KY$45,KL21&lt;&gt;"",KN21&gt;=KY$49,KN21&lt;&gt;""),AND(KO21&gt;=KY$45,KO21&lt;&gt;"",KQ21&gt;=KY$49,KQ21&lt;&gt;""),AND(KS21&gt;=KY$45,KS21&lt;&gt;"",KU21&gt;=KY$49,KU21&lt;&gt;""),AND(KV21&gt;=KY$45,KV21&lt;&gt;"",KX21&gt;=KY$49,KX21&lt;&gt;""),AND(LT21&gt;=MG$45,LT21&lt;&gt;"",LV21&gt;=MG$49,LV21&lt;&gt;""),AND(LW21&gt;=MG$45,LW21&lt;&gt;"",LY21&gt;=MG$49,LY21&lt;&gt;""),AND(MA21&gt;=MG$45,MA21&lt;&gt;"",MC21&gt;=MG$49,MC21&lt;&gt;""),AND(MD21&gt;=MG$45,MD21&lt;&gt;"",MF21&gt;=MG$49,MF21&lt;&gt;""),AND(NB21&gt;=NO$45,NB21&lt;&gt;"",ND21&gt;=NO$49,ND21&lt;&gt;""),AND(NE21&gt;=NO$45,NE21&lt;&gt;"",NG21&gt;=NO$49,NG21&lt;&gt;""),AND(NI21&gt;=NO$45,NI21&lt;&gt;"",NK21&gt;=NO$49,NK21&lt;&gt;""),AND(NL21&gt;=NO$45,NL21&lt;&gt;"",NN21&gt;=NO$49,NN21&lt;&gt;""),AND(OJ21&gt;=OW$45,OJ21&lt;&gt;"",OL21&gt;=OW$49,OL21&lt;&gt;""),AND(OM21&gt;=OW$45,OM21&lt;&gt;"",OO21&gt;=OW$49,OO21&lt;&gt;""),AND(OQ21&gt;=OW$45,OQ21&lt;&gt;"",OS21&gt;=OW$49,OS21&lt;&gt;""),AND(OT21&gt;=OW$45,OT21&lt;&gt;"",OV21&gt;=OW$49,OV21&lt;&gt;""),AND(PR21&gt;=QE$45,PR21&lt;&gt;"",PT21&gt;=QE$49,PT21&lt;&gt;""),AND(PU21&gt;=QE$45,PU21&lt;&gt;"",PW21&gt;=QE$49,PW21&lt;&gt;""),AND(PY21&gt;=QE$45,PY21&lt;&gt;"",QA21&gt;=QE$49,QA21&lt;&gt;""),AND(QB21&gt;=QE$45,QB21&lt;&gt;"",QD21&gt;=QE$49,QD21&lt;&gt;""),AND(QZ21&gt;=RM$45,QZ21&lt;&gt;"",RB21&gt;=RM$49,RB21&lt;&gt;""),AND(RC21&gt;=RM$45,RC21&lt;&gt;"",RE21&gt;=RM$49,RE21&lt;&gt;""),AND(RG21&gt;=RM$45,RG21&lt;&gt;"",RI21&gt;=RM$49,RI21&lt;&gt;""),AND(RJ21&gt;=RM$45,RJ21&lt;&gt;"",RL21&gt;=RM$49,RL21&lt;&gt;""),AND(SH21&gt;=SU$45,SH21&lt;&gt;"",SJ21&gt;=SU$49,SJ21&lt;&gt;""),AND(SK21&gt;=SU$45,SK21&lt;&gt;"",SM21&gt;=SU$49,SM21&lt;&gt;""),AND(SO21&gt;=SU$45,SO21&lt;&gt;"",SQ21&gt;=SU$49,SQ21&lt;&gt;""),AND(SR21&gt;=SU$45,SR21&lt;&gt;"",ST21&gt;=SU$49,ST21&lt;&gt;"")),"Excellence",IF(K21="P","Worlds Team",IF(H21="P","National Team","")))))</f>
        <v/>
      </c>
      <c r="K21" s="3" t="str">
        <f>IF(OR(AND(AO21&gt;=AY$44,AO21&lt;&gt;"",AQ21&gt;=AY$48,AQ21&lt;&gt;"",AN21=""),AND(AR21&gt;=AY$44,AR21&lt;&gt;"",AT21&gt;=AY$48,AT21&lt;&gt;"",AN21=""),AND(AV21&gt;=AY$44,AV21&lt;&gt;"",AX21&gt;=AY$48,AX21&lt;&gt;"",AN21=""),AND(BP21&gt;=BZ$44,BP21&lt;&gt;"",BR21&gt;=BZ$48,BR21&lt;&gt;"",BO21=""),AND(BS21&gt;=BZ$44,BS21&lt;&gt;"",BU21&gt;=BZ$48,BU21&lt;&gt;"",BO21=""),AND(BW21&gt;=BZ$44,BW21&lt;&gt;"",BY21&gt;=BZ$48,BY21&lt;&gt;"",BO21=""),AND(CQ21&gt;=DA$44,CQ21&lt;&gt;"",CS21&gt;=DA$48,CS21&lt;&gt;"",CP21=""),AND(CT21&gt;=DA$44,CT21&lt;&gt;"",CV21&gt;=DA$48,CV21&lt;&gt;"",CP21=""),AND(CX21&gt;=DA$44,CX21&lt;&gt;"",CZ21&gt;=DA$48,CZ21&lt;&gt;"",CP21=""),AND(DX21&gt;=EK$44,DX21&lt;&gt;"",DZ21&gt;=EK$48,DZ21&lt;&gt;""),AND(EA21&gt;=EK$44,EA21&lt;&gt;"",EC21&gt;=EK$48,EC21&lt;&gt;""),AND(EE21&gt;=EK$44,EE21&lt;&gt;"",EG21&gt;=EK$48,EG21&lt;&gt;""),AND(EH21&gt;=EK$44,EH21&lt;&gt;"",EJ21&gt;=EK$48,EJ21&lt;&gt;""),AND(FF21&gt;=FS$44,FF21&lt;&gt;"",FH21&gt;=FS$48,FH21&lt;&gt;""),AND(FI21&gt;=FS$44,FI21&lt;&gt;"",FK21&gt;=FS$48,FK21&lt;&gt;""),AND(FM21&gt;=FS$44,FM21&lt;&gt;"",FO21&gt;=FS$48,FO21&lt;&gt;""),AND(FP21&gt;=FS$44,FP21&lt;&gt;"",FR21&gt;=FS$48,FR21&lt;&gt;""),AND(GN21&gt;=HA$44,GN21&lt;&gt;"",GP21&gt;=HA$48,GP21&lt;&gt;""),AND(GQ21&gt;=HA$44,GQ21&lt;&gt;"",GS21&gt;=HA$48,GS21&lt;&gt;""),AND(GU21&gt;=HA$44,GU21&lt;&gt;"",GW21&gt;=HA$48,GW21&lt;&gt;""),AND(GX21&gt;=HA$44,GX21&lt;&gt;"",GZ21&gt;=HA$48,GZ21&lt;&gt;""),AND(HV21&gt;=II$44,HV21&lt;&gt;"",HX21&gt;=II$48,HX21&lt;&gt;""),AND(HY21&gt;=II$44,HY21&lt;&gt;"",IA21&gt;=II$48,IA21&lt;&gt;""),AND(IC21&gt;=II$44,IC21&lt;&gt;"",IE21&gt;=II$48,IE21&lt;&gt;""),AND(IF21&gt;=II$44,IF21&lt;&gt;"",IH21&gt;=II$48,IH21&lt;&gt;""),AND(JD21&gt;=JQ$44,JD21&lt;&gt;"",JF21&gt;=JQ$48,JF21&lt;&gt;""),AND(JG21&gt;=JQ$44,JG21&lt;&gt;"",JI21&gt;=JQ$48,JI21&lt;&gt;""),AND(JK21&gt;=JQ$44,JK21&lt;&gt;"",JM21&gt;=JQ$48,JM21&lt;&gt;""),AND(JN21&gt;=JQ$44,JN21&lt;&gt;"",JP21&gt;=JQ$48,JP21&lt;&gt;""),AND(KL21&gt;=KY$44,KL21&lt;&gt;"",KN21&gt;=KY$48,KN21&lt;&gt;""),AND(KO21&gt;=KY$44,KO21&lt;&gt;"",KQ21&gt;=KY$48,KQ21&lt;&gt;""),AND(KS21&gt;=KY$44,KS21&lt;&gt;"",KU21&gt;=KY$48,KU21&lt;&gt;""),AND(KV21&gt;=KY$44,KV21&lt;&gt;"",KX21&gt;=KY$48,KX21&lt;&gt;""),AND(LT21&gt;=MG$44,LT21&lt;&gt;"",LV21&gt;=MG$48,LV21&lt;&gt;""),AND(LW21&gt;=MG$44,LW21&lt;&gt;"",LY21&gt;=MG$48,LY21&lt;&gt;""),AND(MA21&gt;=MG$44,MA21&lt;&gt;"",MC21&gt;=MG$48,MC21&lt;&gt;""),AND(MD21&gt;=MG$44,MD21&lt;&gt;"",MF21&gt;=MG$48,MF21&lt;&gt;""),AND(NB21&gt;=NO$44,NB21&lt;&gt;"",ND21&gt;=NO$48,ND21&lt;&gt;""),AND(NE21&gt;=NO$44,NE21&lt;&gt;"",NG21&gt;=NO$48,NG21&lt;&gt;""),AND(NI21&gt;=NO$44,NI21&lt;&gt;"",NK21&gt;=NO$48,NK21&lt;&gt;""),AND(NL21&gt;=NO$44,NL21&lt;&gt;"",NN21&gt;=NO$48,NN21&lt;&gt;""),AND(OJ21&gt;=OW$44,OJ21&lt;&gt;"",OL21&gt;=OW$48,OL21&lt;&gt;""),AND(OM21&gt;=OW$44,OM21&lt;&gt;"",OO21&gt;=OW$48,OO21&lt;&gt;""),AND(OQ21&gt;=OW$44,OQ21&lt;&gt;"",OS21&gt;=OW$48,OS21&lt;&gt;""),AND(OT21&gt;=OW$44,OT21&lt;&gt;"",OV21&gt;=OW$48,OV21&lt;&gt;""),AND(PR21&gt;=QE$44,PR21&lt;&gt;"",PT21&gt;=QE$48,PT21&lt;&gt;""),AND(PU21&gt;=QE$44,PU21&lt;&gt;"",PW21&gt;=QE$48,PW21&lt;&gt;""),AND(PY21&gt;=QE$44,PY21&lt;&gt;"",QA21&gt;=QE$48,QA21&lt;&gt;""),AND(QB21&gt;=QE$44,QB21&lt;&gt;"",QD21&gt;=QE$48,QD21&lt;&gt;""),AND(QZ21&gt;=RM$44,QZ21&lt;&gt;"",RB21&gt;=RM$48,RB21&lt;&gt;""),AND(RC21&gt;=RM$44,RC21&lt;&gt;"",RE21&gt;=RM$48,RE21&lt;&gt;""),AND(RG21&gt;=RM$44,RG21&lt;&gt;"",RI21&gt;=RM$48,RI21&lt;&gt;""),AND(RJ21&gt;=RM$44,RJ21&lt;&gt;"",RL21&gt;=RM$48,RL21&lt;&gt;""),AND(SH21&gt;=SU$44,SH21&lt;&gt;"",SJ21&gt;=SU$48,SJ21&lt;&gt;""),AND(SK21&gt;=SU$44,SK21&lt;&gt;"",SM21&gt;=SU$48,SM21&lt;&gt;""),AND(SO21&gt;=SU$44,SO21&lt;&gt;"",SQ21&gt;=SU$48,SQ21&lt;&gt;""),AND(SR21&gt;=SU$44,SR21&lt;&gt;"",ST21&gt;=SU$48,ST21&lt;&gt;"")),"P","")</f>
        <v/>
      </c>
      <c r="L21" s="8">
        <f>IF(COUNT(AQ21,AT21,BR21,BU21,CS21,CV21)&gt;0,LARGE((AQ21,AT21,BR21,BU21,CS21,CV21),1),0)</f>
        <v>52.5</v>
      </c>
      <c r="M21" s="8" t="str">
        <f>IF(L21="","",IF(OR(L21=CS21,L21=CV21),$CA$1,IF(OR(L21=BR21,L21=BU21),$AZ$1,IF(OR(L21=AQ21,L21=AT21),$Y$1,""))))</f>
        <v>2024 Nationals</v>
      </c>
      <c r="N21" s="8">
        <f>IF(COUNT(AQ21,AT21,BR21,BU21,CS21,CV21)&gt;1,LARGE((AQ21,AT21,BR21,BU21,CS21,CV21),2),0)</f>
        <v>39.340000000000003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52.35</v>
      </c>
      <c r="Q21" s="8" t="str">
        <f>IF(P21="","",IF(OR(P21=CS21,P21=CV21,P21=CZ21),$CA$1,IF(OR(P21=BR21,P21=BU21,P21=BY21),$AZ$1,IF(OR(P21=AQ21,P21=AT21,P21=AX21),$Y$1,""))))</f>
        <v>2024 Nationals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12.4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Nationals</v>
      </c>
      <c r="T21" s="8">
        <f>IF(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&gt;0,MAX(IF(AO21&gt;=$AY$43,AP21,0),IF(AR21&gt;=$AY$43,AS21,0),IF(AV21&gt;=$AY$43,AW21,0),IF(BP21&gt;=$BZ$43,BQ21,0),IF(BS21&gt;=$BZ$43,BT21,0),IF(BW21&gt;=$BZ$43,BX21,0),IF(CQ21&gt;=$DA$43,CR21,0),IF(CT21&gt;=$DA$43,CU21,0),IF(CX21&gt;=$DA$43,CY21,0),IF(DX21&gt;=$EK$43,DY21,0),IF(EA21&gt;=$EK$43,EB21,0),IF(EE21&gt;=$EK$43,EF21,0),IF(EH21&gt;=$EK$43,EI21,0),IF(FF21&gt;=$FS$43,FG21,0),IF(FI21&gt;=$FS$43,FJ21,0),IF(FM21&gt;=$FS$43,FN21,0),IF(FP21&gt;=$FS$43,FQ21,0),IF(GN21&gt;=$HA$43,GO21,0),IF(GQ21&gt;=$HA$43,GR21,0),IF(GU21&gt;=$HA$43,GV21,0),IF(GX21&gt;=$HA$43,GY21,0),IF(HV21&gt;=$II$43,HW21,0),IF(HY21&gt;=$II$43,HZ21,0),IF(IC21&gt;=$II$43,ID21,0),IF(IF21&gt;=$II$43,IG21,0),IF(JD21&gt;=$JQ$43,JE21,0),IF(JG21&gt;=$JQ$43,JH21,0),IF(JK21&gt;=$JQ$43,JL21,0),IF(JN21&gt;=$JQ$43,JO21,0),IF(KL21&gt;=$KY$43,KM21,0),IF(KO21&gt;=$KY$43,KP21,0),IF(KS21&gt;=$KY$43,KT21,0),IF(KV21&gt;=$KY$43,KW21,0),IF(LT21&gt;=$MG$43,LU21,0),IF(LW21&gt;=$MG$43,LX21,0),IF(MA21&gt;=$MG$43,MB21,0),IF(MD21&gt;=$MG$43,ME21,0),IF(NB21&gt;=$NO$43,NC21,0),IF(NE21&gt;=$NO$43,NF21,0),IF(NI21&gt;=$NO$43,NJ21,0),IF(NL21&gt;=$NO$43,NM21,0),IF(OJ21&gt;=$OW$43,OK21,0),IF(OM21&gt;=$OW$43,ON21,0),IF(OQ21&gt;=$OW$43,OR21,0),IF(OT21&gt;=$OW$43,OU21,0),IF(PR21&gt;=$QE$43,PS21,0),IF(PU21&gt;=$QE$43,PV21,0),IF(PY21&gt;=$QE$43,PZ21,0),IF(QB21&gt;=$QE$43,QC21,0),IF(QZ21&gt;=$RM$43,RA21,0),IF(RC21&gt;=$RM$43,RD21,0),IF(RG21&gt;=$RM$43,RH21,0),IF(RJ21&gt;=$RM$43,RK21,0),IF(SH21&gt;=$SU$43,SI21,0),IF(SK21&gt;=$SU$43,SL21,0),IF(SO21&gt;=$SU$43,SP21,0),IF(SR21&gt;=$SU$43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1.6</v>
      </c>
      <c r="Z21" s="22">
        <v>0.8</v>
      </c>
      <c r="AA21" s="22">
        <v>2</v>
      </c>
      <c r="AB21" s="22">
        <v>1.75</v>
      </c>
      <c r="AC21" s="22">
        <v>0</v>
      </c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7"/>
      <c r="AO21" s="38">
        <f>IF(AA21&gt;0,AA21,"")</f>
        <v>2</v>
      </c>
      <c r="AP21" s="38">
        <f>IF(AB21&gt;0,AB21,"")</f>
        <v>1.75</v>
      </c>
      <c r="AQ21" s="40">
        <f>IF(SUM(Y21:AB21)-AC21&gt;0,SUM(Y21:AB21)-AC21,"")</f>
        <v>6.15</v>
      </c>
      <c r="AR21" s="40" t="str">
        <f>IF(AF21&gt;0,AF21,"")</f>
        <v/>
      </c>
      <c r="AS21" s="40" t="str">
        <f>IF(AG21&gt;0,AG21,"")</f>
        <v/>
      </c>
      <c r="AT21" s="40" t="str">
        <f>IF(SUM(AD21:AG21)-AH21&gt;0,SUM(AD21:AG21)-AH21,"")</f>
        <v/>
      </c>
      <c r="AU21" s="40">
        <f>IF(AQ21="","",MAX(AQ21,AT21))</f>
        <v>6.15</v>
      </c>
      <c r="AV21" s="40" t="str">
        <f>IF(AK21&gt;0,AK21,"")</f>
        <v/>
      </c>
      <c r="AW21" s="40" t="str">
        <f>IF(AL21&gt;0,AL21,"")</f>
        <v/>
      </c>
      <c r="AX21" s="40" t="str">
        <f>IF(SUM(AI21:AL21)-AM21&gt;0,SUM(AI21:AL21)-AM21,"")</f>
        <v/>
      </c>
      <c r="AY21" s="40">
        <f>IF(SUM(AU21,AX21)&gt;0,SUM(AU21,AX21),"")</f>
        <v>6.15</v>
      </c>
      <c r="AZ21" s="26">
        <v>11.5</v>
      </c>
      <c r="BA21" s="26">
        <v>6.9</v>
      </c>
      <c r="BB21" s="26">
        <v>9.6</v>
      </c>
      <c r="BC21" s="26">
        <v>11.34</v>
      </c>
      <c r="BD21" s="26">
        <v>0</v>
      </c>
      <c r="BE21" s="26">
        <v>5.8</v>
      </c>
      <c r="BF21" s="26">
        <v>3.5</v>
      </c>
      <c r="BG21" s="26">
        <v>5</v>
      </c>
      <c r="BH21" s="26">
        <v>5.94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9.6</v>
      </c>
      <c r="BQ21" s="39">
        <f>IF(BC21&gt;0,BC21,"")</f>
        <v>11.34</v>
      </c>
      <c r="BR21" s="11">
        <f>IF(SUM(AZ21:BC21)-BD21&gt;0,SUM(AZ21:BC21)-BD21,"")</f>
        <v>39.340000000000003</v>
      </c>
      <c r="BS21" s="11">
        <f>IF(BG21&gt;0,BG21,"")</f>
        <v>5</v>
      </c>
      <c r="BT21" s="11">
        <f>IF(BH21&gt;0,BH21,"")</f>
        <v>5.94</v>
      </c>
      <c r="BU21" s="11">
        <f>IF(SUM(BE21:BH21)-BI21&gt;0,SUM(BE21:BH21)-BI21,"")</f>
        <v>20.240000000000002</v>
      </c>
      <c r="BV21" s="11">
        <f>IF(BR21="","",MAX(BR21,BU21))</f>
        <v>39.340000000000003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39.340000000000003</v>
      </c>
      <c r="CA21" s="22">
        <v>15.8</v>
      </c>
      <c r="CB21" s="22">
        <v>9.3000000000000007</v>
      </c>
      <c r="CC21" s="22">
        <v>12.4</v>
      </c>
      <c r="CD21" s="22">
        <v>15</v>
      </c>
      <c r="CE21" s="22">
        <v>0</v>
      </c>
      <c r="CF21" s="22">
        <v>7.7</v>
      </c>
      <c r="CG21" s="22">
        <v>4.4000000000000004</v>
      </c>
      <c r="CH21" s="22">
        <v>6.2</v>
      </c>
      <c r="CI21" s="22">
        <v>7.68</v>
      </c>
      <c r="CJ21" s="22">
        <v>0</v>
      </c>
      <c r="CK21" s="22">
        <v>15.5</v>
      </c>
      <c r="CL21" s="22">
        <v>9.1999999999999993</v>
      </c>
      <c r="CM21" s="22">
        <v>12.4</v>
      </c>
      <c r="CN21" s="22">
        <v>15.25</v>
      </c>
      <c r="CO21" s="22">
        <v>0</v>
      </c>
      <c r="CP21" s="27"/>
      <c r="CQ21" s="38">
        <f>IF(CC21&gt;0,CC21,"")</f>
        <v>12.4</v>
      </c>
      <c r="CR21" s="38">
        <f>IF(CD21&gt;0,CD21,"")</f>
        <v>15</v>
      </c>
      <c r="CS21" s="40">
        <f>IF(SUM(CA21:CD21)-CE21&gt;0,SUM(CA21:CD21)-CE21,"")</f>
        <v>52.5</v>
      </c>
      <c r="CT21" s="40">
        <f>IF(CH21&gt;0,CH21,"")</f>
        <v>6.2</v>
      </c>
      <c r="CU21" s="40">
        <f>IF(CI21&gt;0,CI21,"")</f>
        <v>7.68</v>
      </c>
      <c r="CV21" s="40">
        <f>IF(SUM(CF21:CI21)-CJ21&gt;0,SUM(CF21:CI21)-CJ21,"")</f>
        <v>25.98</v>
      </c>
      <c r="CW21" s="40">
        <f>IF(CS21="","",MAX(CS21,CV21))</f>
        <v>52.5</v>
      </c>
      <c r="CX21" s="40">
        <f>IF(CM21&gt;0,CM21,"")</f>
        <v>12.4</v>
      </c>
      <c r="CY21" s="40">
        <f>IF(CN21&gt;0,CN21,"")</f>
        <v>15.25</v>
      </c>
      <c r="CZ21" s="40">
        <f>IF(SUM(CK21:CN21)-CO21&gt;0,SUM(CK21:CN21)-CO21,"")</f>
        <v>52.35</v>
      </c>
      <c r="DA21" s="40">
        <f>IF(SUM(CW21,CZ21)&gt;0,SUM(CW21,CZ21),"")</f>
        <v>104.85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13.65</v>
      </c>
      <c r="SW21" s="22">
        <f>IF($CP21="P",CB21,(CB21+BA21)/2)</f>
        <v>8.1000000000000014</v>
      </c>
      <c r="SX21" s="22">
        <f>IF($CP21="P",CC21,(CC21+BB21)/2)</f>
        <v>11</v>
      </c>
      <c r="SY21" s="22">
        <f>IF($CP21="P",CD21,(CD21+BC21)/2)</f>
        <v>13.17</v>
      </c>
      <c r="SZ21" s="22">
        <f>IF($CP21="P",CE21,(CE21+BD21)/2)</f>
        <v>0</v>
      </c>
      <c r="TA21" s="22">
        <f>IF($CP21="P",CF21,(CF21+BE21)/2)</f>
        <v>6.75</v>
      </c>
      <c r="TB21" s="22">
        <f>IF($CP21="P",CG21,(CG21+BF21)/2)</f>
        <v>3.95</v>
      </c>
      <c r="TC21" s="22">
        <f>IF($CP21="P",CH21,(CH21+BG21)/2)</f>
        <v>5.6</v>
      </c>
      <c r="TD21" s="22">
        <f>IF($CP21="P",CI21,(CI21+BH21)/2)</f>
        <v>6.8100000000000005</v>
      </c>
      <c r="TE21" s="22">
        <f>IF($CP21="P",CJ21,(CJ21+BI21)/2)</f>
        <v>0</v>
      </c>
      <c r="TF21" s="22">
        <f>IF($CP21="P",CK21,(CK21+BJ21)/2)</f>
        <v>7.75</v>
      </c>
      <c r="TG21" s="22">
        <f>IF($CP21="P",CL21,(CL21+BK21)/2)</f>
        <v>4.5999999999999996</v>
      </c>
      <c r="TH21" s="22">
        <f>IF($CP21="P",CM21,(CM21+BL21)/2)</f>
        <v>6.2</v>
      </c>
      <c r="TI21" s="22">
        <f>IF($CP21="P",CN21,(CN21+BM21)/2)</f>
        <v>7.625</v>
      </c>
      <c r="TJ21" s="22">
        <f>IF($CP21="P",CO21,(CO21+BN21)/2)</f>
        <v>0</v>
      </c>
      <c r="TK21" s="27" t="s">
        <v>46</v>
      </c>
      <c r="TL21" s="40">
        <f>IF(SX21&gt;0,SX21,"")</f>
        <v>11</v>
      </c>
      <c r="TM21" s="40">
        <f>IF(SY21&gt;0,SY21,"")</f>
        <v>13.17</v>
      </c>
      <c r="TN21" s="40">
        <f>IF(SUM(SV21:SY21)-SZ21&gt;0,SUM(SV21:SY21)-SZ21,"")</f>
        <v>45.92</v>
      </c>
      <c r="TO21" s="40">
        <f>IF(TC21&gt;0,TC21,"")</f>
        <v>5.6</v>
      </c>
      <c r="TP21" s="40">
        <f>IF(TD21&gt;0,TD21,"")</f>
        <v>6.8100000000000005</v>
      </c>
      <c r="TQ21" s="40">
        <f>IF(SUM(TA21:TD21)-TE21&gt;0,SUM(TA21:TD21)-TE21,"")</f>
        <v>23.11</v>
      </c>
      <c r="TR21" s="40">
        <f>IF(MAX(TN21,TQ21)&gt;0,MAX(TN21,TQ21),"")</f>
        <v>45.92</v>
      </c>
      <c r="TS21" s="40">
        <f>IF(TH21&gt;0,TH21,"")</f>
        <v>6.2</v>
      </c>
      <c r="TT21" s="40">
        <f>IF(TI21&gt;0,TI21,"")</f>
        <v>7.625</v>
      </c>
      <c r="TU21" s="40">
        <f>IF(SUM(TF21:TI21)-TJ21&gt;0,SUM(TF21:TI21)-TJ21,"")</f>
        <v>26.175000000000001</v>
      </c>
      <c r="TV21" s="40">
        <f>IF(SUM(TR21,TU21)&gt;0,SUM(TR21,TU21),"")</f>
        <v>72.094999999999999</v>
      </c>
    </row>
    <row r="22" spans="1:542" x14ac:dyDescent="0.2">
      <c r="A22" s="4" t="str" cm="1">
        <f t="array" ref="A22">IF(AND(J22&lt;&gt;"",J22&lt;&gt;"No DD"),SUMPRODUCT((J$4:J$41&lt;&gt;"")*(J$4:J$41&lt;&gt;"No DD")*(F$4:F$41&gt;F22))+1,IF(J22="No DD",SUMPRODUCT((J$4:J$41="No DD")*(F$4:F$41&gt;F22))+1+SUMPRODUCT((J$4:J$41&lt;&gt;"")*(J$4:J$41&lt;&gt;"No DD")),""))</f>
        <v/>
      </c>
      <c r="B22" s="4" t="str" cm="1">
        <f t="array" ref="B22">IF(AND(J22&lt;&gt;"",J22&lt;&gt;"No DD",G22=""),SUMPRODUCT((J$4:J$41&lt;&gt;"")*(J$4:J$41&lt;&gt;"No DD")*(G$4:G$41="")*(F$4:F$41&gt;F22))+1,IF(J22="No DD",SUMPRODUCT((J$4:J$41="No DD")*(F$4:F$41&gt;F22)*(G$4:G$41=""))+1+SUMPRODUCT((J$4:J$41&lt;&gt;"")*(G$4:G$41="")*(J$4:J$41&lt;&gt;"No DD")),""))</f>
        <v/>
      </c>
      <c r="C22" s="5" t="s">
        <v>189</v>
      </c>
      <c r="D22" s="4" t="s">
        <v>5</v>
      </c>
      <c r="E22" s="4">
        <v>2007</v>
      </c>
      <c r="F22" s="9">
        <f>SUM(L22:V22)+SUM(L22:T22)*0.0000001+SUM(L22)*0.0000000000001</f>
        <v>155.72001557200491</v>
      </c>
      <c r="G22" s="66"/>
      <c r="H22" s="3" t="str">
        <f>IF(OR(AND(AO22&gt;=AY$43,AO22&lt;&gt;"",AQ22&gt;=AY$47,AQ22&lt;&gt;"",AN22=""),AND(AR22&gt;=AY$43,AR22&lt;&gt;"",AT22&gt;=AY$47,AT22&lt;&gt;"",AN22=""),AND(AV22&gt;=AY$43,AV22&lt;&gt;"",AX22&gt;=AY$47,AX22&lt;&gt;"",AN22=""),AND(BP22&gt;=BZ$43,BP22&lt;&gt;"",BR22&gt;=BZ$47,BR22&lt;&gt;"",BO22=""),AND(BS22&gt;=BZ$43,BS22&lt;&gt;"",BU22&gt;=BZ$47,BU22&lt;&gt;"",BO22=""),AND(BW22&gt;=BZ$43,BW22&lt;&gt;"",BY22&gt;=BZ$47,BY22&lt;&gt;"",BO22=""),AND(CQ22&gt;=DA$43,CQ22&lt;&gt;"",CS22&gt;=DA$47,CS22&lt;&gt;"",CP22=""),AND(CT22&gt;=DA$43,CT22&lt;&gt;"",CV22&gt;=DA$47,CV22&lt;&gt;"",CP22=""),AND(CX22&gt;=DA$43,CX22&lt;&gt;"",CZ22&gt;=DA$47,CZ22&lt;&gt;"",CP22=""),AND(DX22&gt;=EK$43,DX22&lt;&gt;"",DZ22&gt;=EK$47,DZ22&lt;&gt;""),AND(EA22&gt;=EK$43,EA22&lt;&gt;"",EC22&gt;=EK$47,EC22&lt;&gt;""),AND(EE22&gt;=EK$43,EE22&lt;&gt;"",EG22&gt;=EK$47,EG22&lt;&gt;""),AND(EH22&gt;=EK$43,EH22&lt;&gt;"",EJ22&gt;=EK$47,EJ22&lt;&gt;""),AND(FF22&gt;=FS$43,FF22&lt;&gt;"",FH22&gt;=FS$47,FH22&lt;&gt;""),AND(FI22&gt;=FS$43,FI22&lt;&gt;"",FK22&gt;=FS$47,FK22&lt;&gt;""),AND(FM22&gt;=FS$43,FM22&lt;&gt;"",FO22&gt;=FS$47,FO22&lt;&gt;""),AND(FP22&gt;=FS$43,FP22&lt;&gt;"",FR22&gt;=FS$47,FR22&lt;&gt;""),AND(GN22&gt;=HA$43,GN22&lt;&gt;"",GP22&gt;=HA$47,GP22&lt;&gt;""),AND(GQ22&gt;=HA$43,GQ22&lt;&gt;"",GS22&gt;=HA$47,GS22&lt;&gt;""),AND(GU22&gt;=HA$43,GU22&lt;&gt;"",GW22&gt;=HA$47,GW22&lt;&gt;""),AND(GX22&gt;=HA$43,GX22&lt;&gt;"",GZ22&gt;=HA$47,GZ22&lt;&gt;""),AND(HV22&gt;=II$43,HV22&lt;&gt;"",HX22&gt;=II$47,HX22&lt;&gt;""),AND(HY22&gt;=II$43,HY22&lt;&gt;"",IA22&gt;=II$47,IA22&lt;&gt;""),AND(IC22&gt;=II$43,IC22&lt;&gt;"",IE22&gt;=II$47,IE22&lt;&gt;""),AND(IF22&gt;=II$43,IF22&lt;&gt;"",IH22&gt;=II$47,IH22&lt;&gt;""),AND(JD22&gt;=JQ$43,JD22&lt;&gt;"",JF22&gt;=JQ$47,JF22&lt;&gt;""),AND(JG22&gt;=JQ$43,JG22&lt;&gt;"",JI22&gt;=JQ$47,JI22&lt;&gt;""),AND(JK22&gt;=JQ$43,JK22&lt;&gt;"",JM22&gt;=JQ$47,JM22&lt;&gt;""),AND(JN22&gt;=JQ$43,JN22&lt;&gt;"",JP22&gt;=JQ$47,JP22&lt;&gt;""),AND(KL22&gt;=KY$43,KL22&lt;&gt;"",KN22&gt;=KY$47,KN22&lt;&gt;""),AND(KO22&gt;=KY$43,KO22&lt;&gt;"",KQ22&gt;=KY$47,KQ22&lt;&gt;""),AND(KS22&gt;=KY$43,KS22&lt;&gt;"",KU22&gt;=KY$47,KU22&lt;&gt;""),AND(KV22&gt;=KY$43,KV22&lt;&gt;"",KX22&gt;=KY$47,KX22&lt;&gt;""),AND(LT22&gt;=MG$43,LT22&lt;&gt;"",LV22&gt;=MG$47,LV22&lt;&gt;""),AND(LW22&gt;=MG$43,LW22&lt;&gt;"",LY22&gt;=MG$47,LY22&lt;&gt;""),AND(MA22&gt;=MG$43,MA22&lt;&gt;"",MC22&gt;=MG$47,MC22&lt;&gt;""),AND(MD22&gt;=MG$43,MD22&lt;&gt;"",MF22&gt;=MG$47,MF22&lt;&gt;""),AND(NB22&gt;=NO$43,NB22&lt;&gt;"",ND22&gt;=NO$47,ND22&lt;&gt;""),AND(NE22&gt;=NO$43,NE22&lt;&gt;"",NG22&gt;=NO$47,NG22&lt;&gt;""),AND(NI22&gt;=NO$43,NI22&lt;&gt;"",NK22&gt;=NO$47,NK22&lt;&gt;""),AND(NL22&gt;=NO$43,NL22&lt;&gt;"",NN22&gt;=NO$47,NN22&lt;&gt;""),AND(OJ22&gt;=OW$43,OJ22&lt;&gt;"",OL22&gt;=OW$47,OL22&lt;&gt;""),AND(OM22&gt;=OW$43,OM22&lt;&gt;"",OO22&gt;=OW$47,OO22&lt;&gt;""),AND(OQ22&gt;=OW$43,OQ22&lt;&gt;"",OS22&gt;=OW$47,OS22&lt;&gt;""),AND(OT22&gt;=OW$43,OT22&lt;&gt;"",OV22&gt;=OW$47,OV22&lt;&gt;""),AND(PR22&gt;=QE$43,PR22&lt;&gt;"",PT22&gt;=QE$47,PT22&lt;&gt;""),AND(PU22&gt;=QE$43,PU22&lt;&gt;"",PW22&gt;=QE$47,PW22&lt;&gt;""),AND(PY22&gt;=QE$43,PY22&lt;&gt;"",QA22&gt;=QE$47,QA22&lt;&gt;""),AND(QB22&gt;=QE$43,QB22&lt;&gt;"",QD22&gt;=QE$47,QD22&lt;&gt;""),AND(QZ22&gt;=RM$43,QZ22&lt;&gt;"",RB22&gt;=RM$47,RB22&lt;&gt;""),AND(RC22&gt;=RM$43,RC22&lt;&gt;"",RE22&gt;=RM$47,RE22&lt;&gt;""),AND(RG22&gt;=RM$43,RG22&lt;&gt;"",RI22&gt;=RM$47,RI22&lt;&gt;""),AND(RJ22&gt;=RM$43,RJ22&lt;&gt;"",RL22&gt;=RM$47,RL22&lt;&gt;""),AND(SH22&gt;=SU$43,SH22&lt;&gt;"",SJ22&gt;=SU$47,SJ22&lt;&gt;""),AND(SK22&gt;=SU$43,SK22&lt;&gt;"",SM22&gt;=SU$47,SM22&lt;&gt;""),AND(SO22&gt;=SU$43,SO22&lt;&gt;"",SQ22&gt;=SU$47,SQ22&lt;&gt;""),AND(SR22&gt;=SU$43,SR22&lt;&gt;"",ST22&gt;=SU$47,ST22&lt;&gt;"")),"P","")</f>
        <v/>
      </c>
      <c r="I22" s="3" t="str">
        <f>IF(OR(AND(AQ22&gt;=AY$47,AQ22&lt;&gt;"",AN22=""),AND(AT22&gt;=AY$47,AT22&lt;&gt;"",AN22=""),AND(AX22&gt;=AY$47,AX22&lt;&gt;"",AN22=""),AND(BR22&gt;=BZ$47,BR22&lt;&gt;"",BO22=""),AND(BU22&gt;=BZ$47,BU22&lt;&gt;"",BO22=""),AND(BY22&gt;=BZ$47,BY22&lt;&gt;"",BO22=""),AND(CS22&gt;=DA$47,CS22&lt;&gt;"",CP22=""),AND(CV22&gt;=DA$47,CV22&lt;&gt;"",CP22=""),AND(CZ22&gt;=DA$47,CZ22&lt;&gt;"",CP22=""),AND(DZ22&gt;=EK$47,DZ22&lt;&gt;""),AND(EC22&gt;=EK$47,EC22&lt;&gt;""),AND(EG22&gt;=EK$47,EG22&lt;&gt;""),AND(EJ22&gt;=EK$47,EJ22&lt;&gt;""),AND(FH22&gt;=FS$47,FH22&lt;&gt;""),AND(FK22&gt;=FS$47,FK22&lt;&gt;""),AND(FO22&gt;=FS$47,FO22&lt;&gt;""),AND(FR22&gt;=FS$47,FR22&lt;&gt;""),AND(GP22&gt;=HA$47,GP22&lt;&gt;""),AND(GS22&gt;=HA$47,GS22&lt;&gt;""),AND(GW22&gt;=HA$47,GW22&lt;&gt;""),AND(GZ22&gt;=HA$47,GZ22&lt;&gt;""),AND(HX22&gt;=II$47,HX22&lt;&gt;""),AND(IA22&gt;=II$47,IA22&lt;&gt;""),AND(IE22&gt;=II$47,IE22&lt;&gt;""),AND(IH22&gt;=II$47,IH22&lt;&gt;""),AND(JF22&gt;=JQ$47,JF22&lt;&gt;""),AND(JI22&gt;=JQ$47,JI22&lt;&gt;""),AND(JM22&gt;=JQ$47,JM22&lt;&gt;""),AND(JP22&gt;=JQ$47,JP22&lt;&gt;""),AND(KN22&gt;=KY$47,KN22&lt;&gt;""),AND(KQ22&gt;=KY$47,KQ22&lt;&gt;""),AND(KU22&gt;=KY$47,KU22&lt;&gt;""),AND(KX22&gt;=KY$47,KX22&lt;&gt;""),AND(LV22&gt;=MG$47,LV22&lt;&gt;""),AND(LY22&gt;=MG$47,LY22&lt;&gt;""),AND(MC22&gt;=MG$47,MC22&lt;&gt;""),AND(MF22&gt;=MG$47,MF22&lt;&gt;""),AND(ND22&gt;=NO$47,ND22&lt;&gt;""),AND(NG22&gt;=NO$47,NG22&lt;&gt;""),AND(NK22&gt;=NO$47,NK22&lt;&gt;""),AND(NN22&gt;=NO$47,NN22&lt;&gt;""),AND(OL22&gt;=OW$47,OL22&lt;&gt;""),AND(OO22&gt;=OW$47,OO22&lt;&gt;""),AND(OS22&gt;=OW$47,OS22&lt;&gt;""),AND(OV22&gt;=OW$47,OV22&lt;&gt;""),AND(PT22&gt;=QE$47,PT22&lt;&gt;""),AND(PW22&gt;=QE$47,PW22&lt;&gt;""),AND(QA22&gt;=QE$47,QA22&lt;&gt;""),AND(QD22&gt;=QE$47,QD22&lt;&gt;""),AND(RB22&gt;=RM$47,RB22&lt;&gt;""),AND(RE22&gt;=RM$47,RE22&lt;&gt;""),AND(RI22&gt;=RM$47,RI22&lt;&gt;""),AND(RL22&gt;=RM$47,RL22&lt;&gt;""),AND(SJ22&gt;=SU$47,SJ22&lt;&gt;""),AND(SM22&gt;=SU$47,SM22&lt;&gt;""),AND(SQ22&gt;=SU$47,SQ22&lt;&gt;""),AND(ST22&gt;=SU$47,ST22&lt;&gt;"")),"P","")</f>
        <v/>
      </c>
      <c r="J22" s="36" t="str">
        <f>IF(AND(I22="P",H22=""),"No DD",IF(OR(AND(AO22&gt;=AY$46,AO22&lt;&gt;"",AQ22&gt;=AY$50,AQ22&lt;&gt;"",AN22=""),AND(AR22&gt;=AY$46,AR22&lt;&gt;"",AT22&gt;=AY$50,AT22&lt;&gt;"",AN22=""),AND(AV22&gt;=AY$46,AV22&lt;&gt;"",AX22&gt;=AY$50,AX22&lt;&gt;"",AN22=""),AND(BP22&gt;=BZ$46,BP22&lt;&gt;"",BR22&gt;=BZ$50,BR22&lt;&gt;"",BO22=""),AND(BS22&gt;=BZ$46,BS22&lt;&gt;"",BU22&gt;=BZ$50,BU22&lt;&gt;"",BO22=""),AND(BW22&gt;=BZ$46,BW22&lt;&gt;"",BY22&gt;=BZ$50,BY22&lt;&gt;"",BO22=""),AND(CQ22&gt;=DA$46,CQ22&lt;&gt;"",CS22&gt;=DA$50,CS22&lt;&gt;"",CP22=""),AND(CT22&gt;=DA$46,CT22&lt;&gt;"",CV22&gt;=DA$50,CV22&lt;&gt;"",CP22=""),AND(CX22&gt;=DA$46,CX22&lt;&gt;"",CZ22&gt;=DA$50,CZ22&lt;&gt;"",CP22=""),AND(DX22&gt;=EK$46,DX22&lt;&gt;"",DZ22&gt;=EK$50,DZ22&lt;&gt;""),AND(EA22&gt;=EK$46,EA22&lt;&gt;"",EC22&gt;=EK$50,EC22&lt;&gt;""),AND(EE22&gt;=EK$46,EE22&lt;&gt;"",EG22&gt;=EK$50,EG22&lt;&gt;""),AND(EH22&gt;=EK$46,EH22&lt;&gt;"",EJ22&gt;=EK$50,EJ22&lt;&gt;""),AND(FF22&gt;=FS$46,FF22&lt;&gt;"",FH22&gt;=FS$50,FH22&lt;&gt;""),AND(FI22&gt;=FS$46,FI22&lt;&gt;"",FK22&gt;=FS$50,FK22&lt;&gt;""),AND(FM22&gt;=FS$46,FM22&lt;&gt;"",FO22&gt;=FS$50,FO22&lt;&gt;""),AND(FP22&gt;=FS$46,FP22&lt;&gt;"",FR22&gt;=FS$50,FR22&lt;&gt;""),AND(GN22&gt;=HA$46,GN22&lt;&gt;"",GP22&gt;=HA$50,GP22&lt;&gt;""),AND(GQ22&gt;=HA$46,GQ22&lt;&gt;"",GS22&gt;=HA$50,GS22&lt;&gt;""),AND(GU22&gt;=HA$46,GU22&lt;&gt;"",GW22&gt;=HA$50,GW22&lt;&gt;""),AND(GX22&gt;=HA$46,GX22&lt;&gt;"",GZ22&gt;=HA$50,GZ22&lt;&gt;""),AND(HV22&gt;=II$46,HV22&lt;&gt;"",HX22&gt;=II$50,HX22&lt;&gt;""),AND(HY22&gt;=II$46,HY22&lt;&gt;"",IA22&gt;=II$50,IA22&lt;&gt;""),AND(IC22&gt;=II$46,IC22&lt;&gt;"",IE22&gt;=II$50,IE22&lt;&gt;""),AND(IF22&gt;=II$46,IF22&lt;&gt;"",IH22&gt;=II$50,IH22&lt;&gt;""),AND(JD22&gt;=JQ$46,JD22&lt;&gt;"",JF22&gt;=JQ$50,JF22&lt;&gt;""),AND(JG22&gt;=JQ$46,JG22&lt;&gt;"",JI22&gt;=JQ$50,JI22&lt;&gt;""),AND(JK22&gt;=JQ$46,JK22&lt;&gt;"",JM22&gt;=JQ$50,JM22&lt;&gt;""),AND(JN22&gt;=JQ$46,JN22&lt;&gt;"",JP22&gt;=JQ$50,JP22&lt;&gt;""),AND(KL22&gt;=KY$46,KL22&lt;&gt;"",KN22&gt;=KY$50,KN22&lt;&gt;""),AND(KO22&gt;=KY$46,KO22&lt;&gt;"",KQ22&gt;=KY$50,KQ22&lt;&gt;""),AND(KS22&gt;=KY$46,KS22&lt;&gt;"",KU22&gt;=KY$50,KU22&lt;&gt;""),AND(KV22&gt;=KY$46,KV22&lt;&gt;"",KX22&gt;=KY$50,KX22&lt;&gt;""),AND(LT22&gt;=MG$46,LT22&lt;&gt;"",LV22&gt;=MG$50,LV22&lt;&gt;""),AND(LW22&gt;=MG$46,LW22&lt;&gt;"",LY22&gt;=MG$50,LY22&lt;&gt;""),AND(MA22&gt;=MG$46,MA22&lt;&gt;"",MC22&gt;=MG$50,MC22&lt;&gt;""),AND(MD22&gt;=MG$46,MD22&lt;&gt;"",MF22&gt;=MG$50,MF22&lt;&gt;""),AND(NB22&gt;=NO$46,NB22&lt;&gt;"",ND22&gt;=NO$50,ND22&lt;&gt;""),AND(NE22&gt;=NO$46,NE22&lt;&gt;"",NG22&gt;=NO$50,NG22&lt;&gt;""),AND(NI22&gt;=NO$46,NI22&lt;&gt;"",NK22&gt;=NO$50,NK22&lt;&gt;""),AND(NL22&gt;=NO$46,NL22&lt;&gt;"",NN22&gt;=NO$50,NN22&lt;&gt;""),AND(OJ22&gt;=OW$46,OJ22&lt;&gt;"",OL22&gt;=OW$50,OL22&lt;&gt;""),AND(OM22&gt;=OW$46,OM22&lt;&gt;"",OO22&gt;=OW$50,OO22&lt;&gt;""),AND(OQ22&gt;=OW$46,OQ22&lt;&gt;"",OS22&gt;=OW$50,OS22&lt;&gt;""),AND(OT22&gt;=OW$46,OT22&lt;&gt;"",OV22&gt;=OW$50,OV22&lt;&gt;""),AND(PR22&gt;=QE$46,PR22&lt;&gt;"",PT22&gt;=QE$50,PT22&lt;&gt;""),AND(PU22&gt;=QE$46,PU22&lt;&gt;"",PW22&gt;=QE$50,PW22&lt;&gt;""),AND(PY22&gt;=QE$46,PY22&lt;&gt;"",QA22&gt;=QE$50,QA22&lt;&gt;""),AND(QB22&gt;=QE$46,QB22&lt;&gt;"",QD22&gt;=QE$50,QD22&lt;&gt;""),AND(QZ22&gt;=RM$46,QZ22&lt;&gt;"",RB22&gt;=RM$50,RB22&lt;&gt;""),AND(RC22&gt;=RM$46,RC22&lt;&gt;"",RE22&gt;=RM$50,RE22&lt;&gt;""),AND(RG22&gt;=RM$46,RG22&lt;&gt;"",RI22&gt;=RM$50,RI22&lt;&gt;""),AND(RJ22&gt;=RM$46,RJ22&lt;&gt;"",RL22&gt;=RM$50,RL22&lt;&gt;""),AND(SH22&gt;=SU$46,SH22&lt;&gt;"",SJ22&gt;=SU$50,SJ22&lt;&gt;""),AND(SK22&gt;=SU$46,SK22&lt;&gt;"",SM22&gt;=SU$50,SM22&lt;&gt;""),AND(SO22&gt;=SU$46,SO22&lt;&gt;"",SQ22&gt;=SU$50,SQ22&lt;&gt;""),AND(SR22&gt;=SU$46,SR22&lt;&gt;"",ST22&gt;=SU$50,ST22&lt;&gt;"")),"Merit",IF(OR(AND(AO22&gt;=AY$45,AO22&lt;&gt;"",AQ22&gt;=AY$49,AQ22&lt;&gt;"",AN22=""),AND(AR22&gt;=AY$45,AR22&lt;&gt;"",AT22&gt;=AY$49,AT22&lt;&gt;"",AN22=""),AND(AV22&gt;=AY$45,AV22&lt;&gt;"",AX22&gt;=AY$49,AX22&lt;&gt;"",AN22=""),AND(BP22&gt;=BZ$45,BP22&lt;&gt;"",BR22&gt;=BZ$49,BR22&lt;&gt;"",BO22=""),AND(BS22&gt;=BZ$45,BS22&lt;&gt;"",BU22&gt;=BZ$49,BU22&lt;&gt;"",BO22=""),AND(BW22&gt;=BZ$45,BW22&lt;&gt;"",BY22&gt;=BZ$49,BY22&lt;&gt;"",BO22=""),AND(CQ22&gt;=DA$45,CQ22&lt;&gt;"",CS22&gt;=DA$49,CS22&lt;&gt;"",CP22=""),AND(CT22&gt;=DA$45,CT22&lt;&gt;"",CV22&gt;=DA$49,CV22&lt;&gt;"",CP22=""),AND(CX22&gt;=DA$45,CX22&lt;&gt;"",CZ22&gt;=DA$49,CZ22&lt;&gt;"",CP22=""),AND(DX22&gt;=EK$45,DX22&lt;&gt;"",DZ22&gt;=EK$49,DZ22&lt;&gt;""),AND(EA22&gt;=EK$45,EA22&lt;&gt;"",EC22&gt;=EK$49,EC22&lt;&gt;""),AND(EE22&gt;=EK$45,EE22&lt;&gt;"",EG22&gt;=EK$49,EG22&lt;&gt;""),AND(EH22&gt;=EK$45,EH22&lt;&gt;"",EJ22&gt;=EK$49,EJ22&lt;&gt;""),AND(FF22&gt;=FS$45,FF22&lt;&gt;"",FH22&gt;=FS$49,FH22&lt;&gt;""),AND(FI22&gt;=FS$45,FI22&lt;&gt;"",FK22&gt;=FS$49,FK22&lt;&gt;""),AND(FM22&gt;=FS$45,FM22&lt;&gt;"",FO22&gt;=FS$49,FO22&lt;&gt;""),AND(FP22&gt;=FS$45,FP22&lt;&gt;"",FR22&gt;=FS$49,FR22&lt;&gt;""),AND(GN22&gt;=HA$45,GN22&lt;&gt;"",GP22&gt;=HA$49,GP22&lt;&gt;""),AND(GQ22&gt;=HA$45,GQ22&lt;&gt;"",GS22&gt;=HA$49,GS22&lt;&gt;""),AND(GU22&gt;=HA$45,GU22&lt;&gt;"",GW22&gt;=HA$49,GW22&lt;&gt;""),AND(GX22&gt;=HA$45,GX22&lt;&gt;"",GZ22&gt;=HA$49,GZ22&lt;&gt;""),AND(HV22&gt;=II$45,HV22&lt;&gt;"",HX22&gt;=II$49,HX22&lt;&gt;""),AND(HY22&gt;=II$45,HY22&lt;&gt;"",IA22&gt;=II$49,IA22&lt;&gt;""),AND(IC22&gt;=II$45,IC22&lt;&gt;"",IE22&gt;=II$49,IE22&lt;&gt;""),AND(IF22&gt;=II$45,IF22&lt;&gt;"",IH22&gt;=II$49,IH22&lt;&gt;""),AND(JD22&gt;=JQ$45,JD22&lt;&gt;"",JF22&gt;=JQ$49,JF22&lt;&gt;""),AND(JG22&gt;=JQ$45,JG22&lt;&gt;"",JI22&gt;=JQ$49,JI22&lt;&gt;""),AND(JK22&gt;=JQ$45,JK22&lt;&gt;"",JM22&gt;=JQ$49,JM22&lt;&gt;""),AND(JN22&gt;=JQ$45,JN22&lt;&gt;"",JP22&gt;=JQ$49,JP22&lt;&gt;""),AND(KL22&gt;=KY$45,KL22&lt;&gt;"",KN22&gt;=KY$49,KN22&lt;&gt;""),AND(KO22&gt;=KY$45,KO22&lt;&gt;"",KQ22&gt;=KY$49,KQ22&lt;&gt;""),AND(KS22&gt;=KY$45,KS22&lt;&gt;"",KU22&gt;=KY$49,KU22&lt;&gt;""),AND(KV22&gt;=KY$45,KV22&lt;&gt;"",KX22&gt;=KY$49,KX22&lt;&gt;""),AND(LT22&gt;=MG$45,LT22&lt;&gt;"",LV22&gt;=MG$49,LV22&lt;&gt;""),AND(LW22&gt;=MG$45,LW22&lt;&gt;"",LY22&gt;=MG$49,LY22&lt;&gt;""),AND(MA22&gt;=MG$45,MA22&lt;&gt;"",MC22&gt;=MG$49,MC22&lt;&gt;""),AND(MD22&gt;=MG$45,MD22&lt;&gt;"",MF22&gt;=MG$49,MF22&lt;&gt;""),AND(NB22&gt;=NO$45,NB22&lt;&gt;"",ND22&gt;=NO$49,ND22&lt;&gt;""),AND(NE22&gt;=NO$45,NE22&lt;&gt;"",NG22&gt;=NO$49,NG22&lt;&gt;""),AND(NI22&gt;=NO$45,NI22&lt;&gt;"",NK22&gt;=NO$49,NK22&lt;&gt;""),AND(NL22&gt;=NO$45,NL22&lt;&gt;"",NN22&gt;=NO$49,NN22&lt;&gt;""),AND(OJ22&gt;=OW$45,OJ22&lt;&gt;"",OL22&gt;=OW$49,OL22&lt;&gt;""),AND(OM22&gt;=OW$45,OM22&lt;&gt;"",OO22&gt;=OW$49,OO22&lt;&gt;""),AND(OQ22&gt;=OW$45,OQ22&lt;&gt;"",OS22&gt;=OW$49,OS22&lt;&gt;""),AND(OT22&gt;=OW$45,OT22&lt;&gt;"",OV22&gt;=OW$49,OV22&lt;&gt;""),AND(PR22&gt;=QE$45,PR22&lt;&gt;"",PT22&gt;=QE$49,PT22&lt;&gt;""),AND(PU22&gt;=QE$45,PU22&lt;&gt;"",PW22&gt;=QE$49,PW22&lt;&gt;""),AND(PY22&gt;=QE$45,PY22&lt;&gt;"",QA22&gt;=QE$49,QA22&lt;&gt;""),AND(QB22&gt;=QE$45,QB22&lt;&gt;"",QD22&gt;=QE$49,QD22&lt;&gt;""),AND(QZ22&gt;=RM$45,QZ22&lt;&gt;"",RB22&gt;=RM$49,RB22&lt;&gt;""),AND(RC22&gt;=RM$45,RC22&lt;&gt;"",RE22&gt;=RM$49,RE22&lt;&gt;""),AND(RG22&gt;=RM$45,RG22&lt;&gt;"",RI22&gt;=RM$49,RI22&lt;&gt;""),AND(RJ22&gt;=RM$45,RJ22&lt;&gt;"",RL22&gt;=RM$49,RL22&lt;&gt;""),AND(SH22&gt;=SU$45,SH22&lt;&gt;"",SJ22&gt;=SU$49,SJ22&lt;&gt;""),AND(SK22&gt;=SU$45,SK22&lt;&gt;"",SM22&gt;=SU$49,SM22&lt;&gt;""),AND(SO22&gt;=SU$45,SO22&lt;&gt;"",SQ22&gt;=SU$49,SQ22&lt;&gt;""),AND(SR22&gt;=SU$45,SR22&lt;&gt;"",ST22&gt;=SU$49,ST22&lt;&gt;"")),"Excellence",IF(K22="P","Worlds Team",IF(H22="P","National Team","")))))</f>
        <v/>
      </c>
      <c r="K22" s="3" t="str">
        <f>IF(OR(AND(AO22&gt;=AY$44,AO22&lt;&gt;"",AQ22&gt;=AY$48,AQ22&lt;&gt;"",AN22=""),AND(AR22&gt;=AY$44,AR22&lt;&gt;"",AT22&gt;=AY$48,AT22&lt;&gt;"",AN22=""),AND(AV22&gt;=AY$44,AV22&lt;&gt;"",AX22&gt;=AY$48,AX22&lt;&gt;"",AN22=""),AND(BP22&gt;=BZ$44,BP22&lt;&gt;"",BR22&gt;=BZ$48,BR22&lt;&gt;"",BO22=""),AND(BS22&gt;=BZ$44,BS22&lt;&gt;"",BU22&gt;=BZ$48,BU22&lt;&gt;"",BO22=""),AND(BW22&gt;=BZ$44,BW22&lt;&gt;"",BY22&gt;=BZ$48,BY22&lt;&gt;"",BO22=""),AND(CQ22&gt;=DA$44,CQ22&lt;&gt;"",CS22&gt;=DA$48,CS22&lt;&gt;"",CP22=""),AND(CT22&gt;=DA$44,CT22&lt;&gt;"",CV22&gt;=DA$48,CV22&lt;&gt;"",CP22=""),AND(CX22&gt;=DA$44,CX22&lt;&gt;"",CZ22&gt;=DA$48,CZ22&lt;&gt;"",CP22=""),AND(DX22&gt;=EK$44,DX22&lt;&gt;"",DZ22&gt;=EK$48,DZ22&lt;&gt;""),AND(EA22&gt;=EK$44,EA22&lt;&gt;"",EC22&gt;=EK$48,EC22&lt;&gt;""),AND(EE22&gt;=EK$44,EE22&lt;&gt;"",EG22&gt;=EK$48,EG22&lt;&gt;""),AND(EH22&gt;=EK$44,EH22&lt;&gt;"",EJ22&gt;=EK$48,EJ22&lt;&gt;""),AND(FF22&gt;=FS$44,FF22&lt;&gt;"",FH22&gt;=FS$48,FH22&lt;&gt;""),AND(FI22&gt;=FS$44,FI22&lt;&gt;"",FK22&gt;=FS$48,FK22&lt;&gt;""),AND(FM22&gt;=FS$44,FM22&lt;&gt;"",FO22&gt;=FS$48,FO22&lt;&gt;""),AND(FP22&gt;=FS$44,FP22&lt;&gt;"",FR22&gt;=FS$48,FR22&lt;&gt;""),AND(GN22&gt;=HA$44,GN22&lt;&gt;"",GP22&gt;=HA$48,GP22&lt;&gt;""),AND(GQ22&gt;=HA$44,GQ22&lt;&gt;"",GS22&gt;=HA$48,GS22&lt;&gt;""),AND(GU22&gt;=HA$44,GU22&lt;&gt;"",GW22&gt;=HA$48,GW22&lt;&gt;""),AND(GX22&gt;=HA$44,GX22&lt;&gt;"",GZ22&gt;=HA$48,GZ22&lt;&gt;""),AND(HV22&gt;=II$44,HV22&lt;&gt;"",HX22&gt;=II$48,HX22&lt;&gt;""),AND(HY22&gt;=II$44,HY22&lt;&gt;"",IA22&gt;=II$48,IA22&lt;&gt;""),AND(IC22&gt;=II$44,IC22&lt;&gt;"",IE22&gt;=II$48,IE22&lt;&gt;""),AND(IF22&gt;=II$44,IF22&lt;&gt;"",IH22&gt;=II$48,IH22&lt;&gt;""),AND(JD22&gt;=JQ$44,JD22&lt;&gt;"",JF22&gt;=JQ$48,JF22&lt;&gt;""),AND(JG22&gt;=JQ$44,JG22&lt;&gt;"",JI22&gt;=JQ$48,JI22&lt;&gt;""),AND(JK22&gt;=JQ$44,JK22&lt;&gt;"",JM22&gt;=JQ$48,JM22&lt;&gt;""),AND(JN22&gt;=JQ$44,JN22&lt;&gt;"",JP22&gt;=JQ$48,JP22&lt;&gt;""),AND(KL22&gt;=KY$44,KL22&lt;&gt;"",KN22&gt;=KY$48,KN22&lt;&gt;""),AND(KO22&gt;=KY$44,KO22&lt;&gt;"",KQ22&gt;=KY$48,KQ22&lt;&gt;""),AND(KS22&gt;=KY$44,KS22&lt;&gt;"",KU22&gt;=KY$48,KU22&lt;&gt;""),AND(KV22&gt;=KY$44,KV22&lt;&gt;"",KX22&gt;=KY$48,KX22&lt;&gt;""),AND(LT22&gt;=MG$44,LT22&lt;&gt;"",LV22&gt;=MG$48,LV22&lt;&gt;""),AND(LW22&gt;=MG$44,LW22&lt;&gt;"",LY22&gt;=MG$48,LY22&lt;&gt;""),AND(MA22&gt;=MG$44,MA22&lt;&gt;"",MC22&gt;=MG$48,MC22&lt;&gt;""),AND(MD22&gt;=MG$44,MD22&lt;&gt;"",MF22&gt;=MG$48,MF22&lt;&gt;""),AND(NB22&gt;=NO$44,NB22&lt;&gt;"",ND22&gt;=NO$48,ND22&lt;&gt;""),AND(NE22&gt;=NO$44,NE22&lt;&gt;"",NG22&gt;=NO$48,NG22&lt;&gt;""),AND(NI22&gt;=NO$44,NI22&lt;&gt;"",NK22&gt;=NO$48,NK22&lt;&gt;""),AND(NL22&gt;=NO$44,NL22&lt;&gt;"",NN22&gt;=NO$48,NN22&lt;&gt;""),AND(OJ22&gt;=OW$44,OJ22&lt;&gt;"",OL22&gt;=OW$48,OL22&lt;&gt;""),AND(OM22&gt;=OW$44,OM22&lt;&gt;"",OO22&gt;=OW$48,OO22&lt;&gt;""),AND(OQ22&gt;=OW$44,OQ22&lt;&gt;"",OS22&gt;=OW$48,OS22&lt;&gt;""),AND(OT22&gt;=OW$44,OT22&lt;&gt;"",OV22&gt;=OW$48,OV22&lt;&gt;""),AND(PR22&gt;=QE$44,PR22&lt;&gt;"",PT22&gt;=QE$48,PT22&lt;&gt;""),AND(PU22&gt;=QE$44,PU22&lt;&gt;"",PW22&gt;=QE$48,PW22&lt;&gt;""),AND(PY22&gt;=QE$44,PY22&lt;&gt;"",QA22&gt;=QE$48,QA22&lt;&gt;""),AND(QB22&gt;=QE$44,QB22&lt;&gt;"",QD22&gt;=QE$48,QD22&lt;&gt;""),AND(QZ22&gt;=RM$44,QZ22&lt;&gt;"",RB22&gt;=RM$48,RB22&lt;&gt;""),AND(RC22&gt;=RM$44,RC22&lt;&gt;"",RE22&gt;=RM$48,RE22&lt;&gt;""),AND(RG22&gt;=RM$44,RG22&lt;&gt;"",RI22&gt;=RM$48,RI22&lt;&gt;""),AND(RJ22&gt;=RM$44,RJ22&lt;&gt;"",RL22&gt;=RM$48,RL22&lt;&gt;""),AND(SH22&gt;=SU$44,SH22&lt;&gt;"",SJ22&gt;=SU$48,SJ22&lt;&gt;""),AND(SK22&gt;=SU$44,SK22&lt;&gt;"",SM22&gt;=SU$48,SM22&lt;&gt;""),AND(SO22&gt;=SU$44,SO22&lt;&gt;"",SQ22&gt;=SU$48,SQ22&lt;&gt;""),AND(SR22&gt;=SU$44,SR22&lt;&gt;"",ST22&gt;=SU$48,ST22&lt;&gt;"")),"P","")</f>
        <v/>
      </c>
      <c r="L22" s="8">
        <f>IF(COUNT(AQ22,AT22,BR22,BU22,CS22,CV22)&gt;0,LARGE((AQ22,AT22,BR22,BU22,CS22,CV22),1),0)</f>
        <v>49.160000000000004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48.5</v>
      </c>
      <c r="O22" s="8" t="str">
        <f>IF(N22="","",IF(OR(N22=CS22,N22=CV22),$CA$1,IF(OR(N22=BR22,N22=BU22),$AZ$1,IF(OR(N22=AQ22,N22=AT22),$Y$1,""))))</f>
        <v>2024 Elite Canada</v>
      </c>
      <c r="P22" s="8">
        <f>IF(COUNT(AQ22,AT22,BR22,BU22,CS22,CV22)&gt;2,MAX(AX22,BY22,CZ22,LARGE((AQ22,AT22,BR22,BU22,CS22,CV22),3)),IF(MAX(AX22,BY22,CZ22)&gt;0,MAX(AX22,BY22,CZ22),0))</f>
        <v>46.759999999999991</v>
      </c>
      <c r="Q22" s="8" t="str">
        <f>IF(P22="","",IF(OR(P22=CS22,P22=CV22,P22=CZ22),$CA$1,IF(OR(P22=BR22,P22=BU22,P22=BY22),$AZ$1,IF(OR(P22=AQ22,P22=AT22,P22=AX22),$Y$1,""))))</f>
        <v>2024 Nationals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11.3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2024 Elite Canada</v>
      </c>
      <c r="T22" s="8">
        <f>IF(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&gt;0,MAX(IF(AO22&gt;=$AY$43,AP22,0),IF(AR22&gt;=$AY$43,AS22,0),IF(AV22&gt;=$AY$43,AW22,0),IF(BP22&gt;=$BZ$43,BQ22,0),IF(BS22&gt;=$BZ$43,BT22,0),IF(BW22&gt;=$BZ$43,BX22,0),IF(CQ22&gt;=$DA$43,CR22,0),IF(CT22&gt;=$DA$43,CU22,0),IF(CX22&gt;=$DA$43,CY22,0),IF(DX22&gt;=$EK$43,DY22,0),IF(EA22&gt;=$EK$43,EB22,0),IF(EE22&gt;=$EK$43,EF22,0),IF(EH22&gt;=$EK$43,EI22,0),IF(FF22&gt;=$FS$43,FG22,0),IF(FI22&gt;=$FS$43,FJ22,0),IF(FM22&gt;=$FS$43,FN22,0),IF(FP22&gt;=$FS$43,FQ22,0),IF(GN22&gt;=$HA$43,GO22,0),IF(GQ22&gt;=$HA$43,GR22,0),IF(GU22&gt;=$HA$43,GV22,0),IF(GX22&gt;=$HA$43,GY22,0),IF(HV22&gt;=$II$43,HW22,0),IF(HY22&gt;=$II$43,HZ22,0),IF(IC22&gt;=$II$43,ID22,0),IF(IF22&gt;=$II$43,IG22,0),IF(JD22&gt;=$JQ$43,JE22,0),IF(JG22&gt;=$JQ$43,JH22,0),IF(JK22&gt;=$JQ$43,JL22,0),IF(JN22&gt;=$JQ$43,JO22,0),IF(KL22&gt;=$KY$43,KM22,0),IF(KO22&gt;=$KY$43,KP22,0),IF(KS22&gt;=$KY$43,KT22,0),IF(KV22&gt;=$KY$43,KW22,0),IF(LT22&gt;=$MG$43,LU22,0),IF(LW22&gt;=$MG$43,LX22,0),IF(MA22&gt;=$MG$43,MB22,0),IF(MD22&gt;=$MG$43,ME22,0),IF(NB22&gt;=$NO$43,NC22,0),IF(NE22&gt;=$NO$43,NF22,0),IF(NI22&gt;=$NO$43,NJ22,0),IF(NL22&gt;=$NO$43,NM22,0),IF(OJ22&gt;=$OW$43,OK22,0),IF(OM22&gt;=$OW$43,ON22,0),IF(OQ22&gt;=$OW$43,OR22,0),IF(OT22&gt;=$OW$43,OU22,0),IF(PR22&gt;=$QE$43,PS22,0),IF(PU22&gt;=$QE$43,PV22,0),IF(PY22&gt;=$QE$43,PZ22,0),IF(QB22&gt;=$QE$43,QC22,0),IF(QZ22&gt;=$RM$43,RA22,0),IF(RC22&gt;=$RM$43,RD22,0),IF(RG22&gt;=$RM$43,RH22,0),IF(RJ22&gt;=$RM$43,RK22,0),IF(SH22&gt;=$SU$43,SI22,0),IF(SK22&gt;=$SU$43,SL22,0),IF(SO22&gt;=$SU$43,SP22,0),IF(SR22&gt;=$SU$43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7"/>
      <c r="AO22" s="38" t="str">
        <f>IF(AA22&gt;0,AA22,"")</f>
        <v/>
      </c>
      <c r="AP22" s="38" t="str">
        <f>IF(AB22&gt;0,AB22,"")</f>
        <v/>
      </c>
      <c r="AQ22" s="40" t="str">
        <f>IF(SUM(Y22:AB22)-AC22&gt;0,SUM(Y22:AB22)-AC22,"")</f>
        <v/>
      </c>
      <c r="AR22" s="40" t="str">
        <f>IF(AF22&gt;0,AF22,"")</f>
        <v/>
      </c>
      <c r="AS22" s="40" t="str">
        <f>IF(AG22&gt;0,AG22,"")</f>
        <v/>
      </c>
      <c r="AT22" s="40" t="str">
        <f>IF(SUM(AD22:AG22)-AH22&gt;0,SUM(AD22:AG22)-AH22,"")</f>
        <v/>
      </c>
      <c r="AU22" s="40" t="str">
        <f>IF(AQ22="","",MAX(AQ22,AT22))</f>
        <v/>
      </c>
      <c r="AV22" s="40" t="str">
        <f>IF(AK22&gt;0,AK22,"")</f>
        <v/>
      </c>
      <c r="AW22" s="40" t="str">
        <f>IF(AL22&gt;0,AL22,"")</f>
        <v/>
      </c>
      <c r="AX22" s="40" t="str">
        <f>IF(SUM(AI22:AL22)-AM22&gt;0,SUM(AI22:AL22)-AM22,"")</f>
        <v/>
      </c>
      <c r="AY22" s="40" t="str">
        <f>IF(SUM(AU22,AX22)&gt;0,SUM(AU22,AX22),"")</f>
        <v/>
      </c>
      <c r="AZ22" s="26">
        <v>14.3</v>
      </c>
      <c r="BA22" s="26">
        <v>9.3000000000000007</v>
      </c>
      <c r="BB22" s="26">
        <v>10.5</v>
      </c>
      <c r="BC22" s="26">
        <v>14.4</v>
      </c>
      <c r="BD22" s="26">
        <v>0</v>
      </c>
      <c r="BE22" s="26">
        <v>14.2</v>
      </c>
      <c r="BF22" s="26">
        <v>9.4</v>
      </c>
      <c r="BG22" s="26">
        <v>11.3</v>
      </c>
      <c r="BH22" s="26">
        <v>14.26</v>
      </c>
      <c r="BI22" s="26">
        <v>0</v>
      </c>
      <c r="BJ22" s="26">
        <v>13.8</v>
      </c>
      <c r="BK22" s="26">
        <v>8.4</v>
      </c>
      <c r="BL22" s="26">
        <v>9.1</v>
      </c>
      <c r="BM22" s="26">
        <v>12.73</v>
      </c>
      <c r="BN22" s="26">
        <v>0</v>
      </c>
      <c r="BO22" s="28"/>
      <c r="BP22" s="39">
        <f>IF(BB22&gt;0,BB22,"")</f>
        <v>10.5</v>
      </c>
      <c r="BQ22" s="39">
        <f>IF(BC22&gt;0,BC22,"")</f>
        <v>14.4</v>
      </c>
      <c r="BR22" s="11">
        <f>IF(SUM(AZ22:BC22)-BD22&gt;0,SUM(AZ22:BC22)-BD22,"")</f>
        <v>48.5</v>
      </c>
      <c r="BS22" s="11">
        <f>IF(BG22&gt;0,BG22,"")</f>
        <v>11.3</v>
      </c>
      <c r="BT22" s="11">
        <f>IF(BH22&gt;0,BH22,"")</f>
        <v>14.26</v>
      </c>
      <c r="BU22" s="11">
        <f>IF(SUM(BE22:BH22)-BI22&gt;0,SUM(BE22:BH22)-BI22,"")</f>
        <v>49.160000000000004</v>
      </c>
      <c r="BV22" s="11">
        <f>IF(BR22="","",MAX(BR22,BU22))</f>
        <v>49.160000000000004</v>
      </c>
      <c r="BW22" s="11">
        <f>IF(BL22&gt;0,BL22,"")</f>
        <v>9.1</v>
      </c>
      <c r="BX22" s="11">
        <f>IF(BM22&gt;0,BM22,"")</f>
        <v>12.73</v>
      </c>
      <c r="BY22" s="11">
        <f>IF(SUM(BJ22:BM22)-BN22&gt;0,SUM(BJ22:BM22)-BN22,"")</f>
        <v>44.03</v>
      </c>
      <c r="BZ22" s="11">
        <f>IF(SUM(BV22,BY22)&gt;0,SUM(BV22,BY22),"")</f>
        <v>93.19</v>
      </c>
      <c r="CA22" s="22">
        <v>3</v>
      </c>
      <c r="CB22" s="22">
        <v>1.6</v>
      </c>
      <c r="CC22" s="22">
        <v>2.7</v>
      </c>
      <c r="CD22" s="22">
        <v>2.95</v>
      </c>
      <c r="CE22" s="22">
        <v>0</v>
      </c>
      <c r="CF22" s="22">
        <v>14.6</v>
      </c>
      <c r="CG22" s="22">
        <v>8.8000000000000007</v>
      </c>
      <c r="CH22" s="22">
        <v>9.1999999999999993</v>
      </c>
      <c r="CI22" s="22">
        <v>14.16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2.7</v>
      </c>
      <c r="CR22" s="38">
        <f>IF(CD22&gt;0,CD22,"")</f>
        <v>2.95</v>
      </c>
      <c r="CS22" s="40">
        <f>IF(SUM(CA22:CD22)-CE22&gt;0,SUM(CA22:CD22)-CE22,"")</f>
        <v>10.25</v>
      </c>
      <c r="CT22" s="40">
        <f>IF(CH22&gt;0,CH22,"")</f>
        <v>9.1999999999999993</v>
      </c>
      <c r="CU22" s="40">
        <f>IF(CI22&gt;0,CI22,"")</f>
        <v>14.16</v>
      </c>
      <c r="CV22" s="40">
        <f>IF(SUM(CF22:CI22)-CJ22&gt;0,SUM(CF22:CI22)-CJ22,"")</f>
        <v>46.759999999999991</v>
      </c>
      <c r="CW22" s="40">
        <f>IF(CS22="","",MAX(CS22,CV22))</f>
        <v>46.759999999999991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46.759999999999991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8.65</v>
      </c>
      <c r="SW22" s="22">
        <f>IF($CP22="P",CB22,(CB22+BA22)/2)</f>
        <v>5.45</v>
      </c>
      <c r="SX22" s="22">
        <f>IF($CP22="P",CC22,(CC22+BB22)/2)</f>
        <v>6.6</v>
      </c>
      <c r="SY22" s="22">
        <f>IF($CP22="P",CD22,(CD22+BC22)/2)</f>
        <v>8.6750000000000007</v>
      </c>
      <c r="SZ22" s="22">
        <f>IF($CP22="P",CE22,(CE22+BD22)/2)</f>
        <v>0</v>
      </c>
      <c r="TA22" s="22">
        <f>IF($CP22="P",CF22,(CF22+BE22)/2)</f>
        <v>14.399999999999999</v>
      </c>
      <c r="TB22" s="22">
        <f>IF($CP22="P",CG22,(CG22+BF22)/2)</f>
        <v>9.1000000000000014</v>
      </c>
      <c r="TC22" s="22">
        <f>IF($CP22="P",CH22,(CH22+BG22)/2)</f>
        <v>10.25</v>
      </c>
      <c r="TD22" s="22">
        <f>IF($CP22="P",CI22,(CI22+BH22)/2)</f>
        <v>14.21</v>
      </c>
      <c r="TE22" s="22">
        <f>IF($CP22="P",CJ22,(CJ22+BI22)/2)</f>
        <v>0</v>
      </c>
      <c r="TF22" s="22">
        <f>IF($CP22="P",CK22,(CK22+BJ22)/2)</f>
        <v>6.9</v>
      </c>
      <c r="TG22" s="22">
        <f>IF($CP22="P",CL22,(CL22+BK22)/2)</f>
        <v>4.2</v>
      </c>
      <c r="TH22" s="22">
        <f>IF($CP22="P",CM22,(CM22+BL22)/2)</f>
        <v>4.55</v>
      </c>
      <c r="TI22" s="22">
        <f>IF($CP22="P",CN22,(CN22+BM22)/2)</f>
        <v>6.3650000000000002</v>
      </c>
      <c r="TJ22" s="22">
        <f>IF($CP22="P",CO22,(CO22+BN22)/2)</f>
        <v>0</v>
      </c>
      <c r="TK22" s="27" t="s">
        <v>46</v>
      </c>
      <c r="TL22" s="40">
        <f>IF(SX22&gt;0,SX22,"")</f>
        <v>6.6</v>
      </c>
      <c r="TM22" s="40">
        <f>IF(SY22&gt;0,SY22,"")</f>
        <v>8.6750000000000007</v>
      </c>
      <c r="TN22" s="40">
        <f>IF(SUM(SV22:SY22)-SZ22&gt;0,SUM(SV22:SY22)-SZ22,"")</f>
        <v>29.375000000000004</v>
      </c>
      <c r="TO22" s="40">
        <f>IF(TC22&gt;0,TC22,"")</f>
        <v>10.25</v>
      </c>
      <c r="TP22" s="40">
        <f>IF(TD22&gt;0,TD22,"")</f>
        <v>14.21</v>
      </c>
      <c r="TQ22" s="40">
        <f>IF(SUM(TA22:TD22)-TE22&gt;0,SUM(TA22:TD22)-TE22,"")</f>
        <v>47.96</v>
      </c>
      <c r="TR22" s="40">
        <f>IF(MAX(TN22,TQ22)&gt;0,MAX(TN22,TQ22),"")</f>
        <v>47.96</v>
      </c>
      <c r="TS22" s="40">
        <f>IF(TH22&gt;0,TH22,"")</f>
        <v>4.55</v>
      </c>
      <c r="TT22" s="40">
        <f>IF(TI22&gt;0,TI22,"")</f>
        <v>6.3650000000000002</v>
      </c>
      <c r="TU22" s="40">
        <f>IF(SUM(TF22:TI22)-TJ22&gt;0,SUM(TF22:TI22)-TJ22,"")</f>
        <v>22.015000000000001</v>
      </c>
      <c r="TV22" s="40">
        <f>IF(SUM(TR22,TU22)&gt;0,SUM(TR22,TU22),"")</f>
        <v>69.974999999999994</v>
      </c>
    </row>
    <row r="23" spans="1:542" x14ac:dyDescent="0.2">
      <c r="A23" s="4" t="str" cm="1">
        <f t="array" ref="A23">IF(AND(J23&lt;&gt;"",J23&lt;&gt;"No DD"),SUMPRODUCT((J$4:J$41&lt;&gt;"")*(J$4:J$41&lt;&gt;"No DD")*(F$4:F$41&gt;F23))+1,IF(J23="No DD",SUMPRODUCT((J$4:J$41="No DD")*(F$4:F$41&gt;F23))+1+SUMPRODUCT((J$4:J$41&lt;&gt;"")*(J$4:J$41&lt;&gt;"No DD")),""))</f>
        <v/>
      </c>
      <c r="B23" s="4" t="str" cm="1">
        <f t="array" ref="B23">IF(AND(J23&lt;&gt;"",J23&lt;&gt;"No DD",G23=""),SUMPRODUCT((J$4:J$41&lt;&gt;"")*(J$4:J$41&lt;&gt;"No DD")*(G$4:G$41="")*(F$4:F$41&gt;F23))+1,IF(J23="No DD",SUMPRODUCT((J$4:J$41="No DD")*(F$4:F$41&gt;F23)*(G$4:G$41=""))+1+SUMPRODUCT((J$4:J$41&lt;&gt;"")*(G$4:G$41="")*(J$4:J$41&lt;&gt;"No DD")),""))</f>
        <v/>
      </c>
      <c r="C23" s="5" t="s">
        <v>188</v>
      </c>
      <c r="D23" s="4" t="s">
        <v>5</v>
      </c>
      <c r="E23" s="4">
        <v>2007</v>
      </c>
      <c r="F23" s="9">
        <f>SUM(L23:V23)+SUM(L23:T23)*0.0000001+SUM(L23)*0.0000000000001</f>
        <v>152.8200152820049</v>
      </c>
      <c r="G23" s="66"/>
      <c r="H23" s="3" t="str">
        <f>IF(OR(AND(AO23&gt;=AY$43,AO23&lt;&gt;"",AQ23&gt;=AY$47,AQ23&lt;&gt;"",AN23=""),AND(AR23&gt;=AY$43,AR23&lt;&gt;"",AT23&gt;=AY$47,AT23&lt;&gt;"",AN23=""),AND(AV23&gt;=AY$43,AV23&lt;&gt;"",AX23&gt;=AY$47,AX23&lt;&gt;"",AN23=""),AND(BP23&gt;=BZ$43,BP23&lt;&gt;"",BR23&gt;=BZ$47,BR23&lt;&gt;"",BO23=""),AND(BS23&gt;=BZ$43,BS23&lt;&gt;"",BU23&gt;=BZ$47,BU23&lt;&gt;"",BO23=""),AND(BW23&gt;=BZ$43,BW23&lt;&gt;"",BY23&gt;=BZ$47,BY23&lt;&gt;"",BO23=""),AND(CQ23&gt;=DA$43,CQ23&lt;&gt;"",CS23&gt;=DA$47,CS23&lt;&gt;"",CP23=""),AND(CT23&gt;=DA$43,CT23&lt;&gt;"",CV23&gt;=DA$47,CV23&lt;&gt;"",CP23=""),AND(CX23&gt;=DA$43,CX23&lt;&gt;"",CZ23&gt;=DA$47,CZ23&lt;&gt;"",CP23=""),AND(DX23&gt;=EK$43,DX23&lt;&gt;"",DZ23&gt;=EK$47,DZ23&lt;&gt;""),AND(EA23&gt;=EK$43,EA23&lt;&gt;"",EC23&gt;=EK$47,EC23&lt;&gt;""),AND(EE23&gt;=EK$43,EE23&lt;&gt;"",EG23&gt;=EK$47,EG23&lt;&gt;""),AND(EH23&gt;=EK$43,EH23&lt;&gt;"",EJ23&gt;=EK$47,EJ23&lt;&gt;""),AND(FF23&gt;=FS$43,FF23&lt;&gt;"",FH23&gt;=FS$47,FH23&lt;&gt;""),AND(FI23&gt;=FS$43,FI23&lt;&gt;"",FK23&gt;=FS$47,FK23&lt;&gt;""),AND(FM23&gt;=FS$43,FM23&lt;&gt;"",FO23&gt;=FS$47,FO23&lt;&gt;""),AND(FP23&gt;=FS$43,FP23&lt;&gt;"",FR23&gt;=FS$47,FR23&lt;&gt;""),AND(GN23&gt;=HA$43,GN23&lt;&gt;"",GP23&gt;=HA$47,GP23&lt;&gt;""),AND(GQ23&gt;=HA$43,GQ23&lt;&gt;"",GS23&gt;=HA$47,GS23&lt;&gt;""),AND(GU23&gt;=HA$43,GU23&lt;&gt;"",GW23&gt;=HA$47,GW23&lt;&gt;""),AND(GX23&gt;=HA$43,GX23&lt;&gt;"",GZ23&gt;=HA$47,GZ23&lt;&gt;""),AND(HV23&gt;=II$43,HV23&lt;&gt;"",HX23&gt;=II$47,HX23&lt;&gt;""),AND(HY23&gt;=II$43,HY23&lt;&gt;"",IA23&gt;=II$47,IA23&lt;&gt;""),AND(IC23&gt;=II$43,IC23&lt;&gt;"",IE23&gt;=II$47,IE23&lt;&gt;""),AND(IF23&gt;=II$43,IF23&lt;&gt;"",IH23&gt;=II$47,IH23&lt;&gt;""),AND(JD23&gt;=JQ$43,JD23&lt;&gt;"",JF23&gt;=JQ$47,JF23&lt;&gt;""),AND(JG23&gt;=JQ$43,JG23&lt;&gt;"",JI23&gt;=JQ$47,JI23&lt;&gt;""),AND(JK23&gt;=JQ$43,JK23&lt;&gt;"",JM23&gt;=JQ$47,JM23&lt;&gt;""),AND(JN23&gt;=JQ$43,JN23&lt;&gt;"",JP23&gt;=JQ$47,JP23&lt;&gt;""),AND(KL23&gt;=KY$43,KL23&lt;&gt;"",KN23&gt;=KY$47,KN23&lt;&gt;""),AND(KO23&gt;=KY$43,KO23&lt;&gt;"",KQ23&gt;=KY$47,KQ23&lt;&gt;""),AND(KS23&gt;=KY$43,KS23&lt;&gt;"",KU23&gt;=KY$47,KU23&lt;&gt;""),AND(KV23&gt;=KY$43,KV23&lt;&gt;"",KX23&gt;=KY$47,KX23&lt;&gt;""),AND(LT23&gt;=MG$43,LT23&lt;&gt;"",LV23&gt;=MG$47,LV23&lt;&gt;""),AND(LW23&gt;=MG$43,LW23&lt;&gt;"",LY23&gt;=MG$47,LY23&lt;&gt;""),AND(MA23&gt;=MG$43,MA23&lt;&gt;"",MC23&gt;=MG$47,MC23&lt;&gt;""),AND(MD23&gt;=MG$43,MD23&lt;&gt;"",MF23&gt;=MG$47,MF23&lt;&gt;""),AND(NB23&gt;=NO$43,NB23&lt;&gt;"",ND23&gt;=NO$47,ND23&lt;&gt;""),AND(NE23&gt;=NO$43,NE23&lt;&gt;"",NG23&gt;=NO$47,NG23&lt;&gt;""),AND(NI23&gt;=NO$43,NI23&lt;&gt;"",NK23&gt;=NO$47,NK23&lt;&gt;""),AND(NL23&gt;=NO$43,NL23&lt;&gt;"",NN23&gt;=NO$47,NN23&lt;&gt;""),AND(OJ23&gt;=OW$43,OJ23&lt;&gt;"",OL23&gt;=OW$47,OL23&lt;&gt;""),AND(OM23&gt;=OW$43,OM23&lt;&gt;"",OO23&gt;=OW$47,OO23&lt;&gt;""),AND(OQ23&gt;=OW$43,OQ23&lt;&gt;"",OS23&gt;=OW$47,OS23&lt;&gt;""),AND(OT23&gt;=OW$43,OT23&lt;&gt;"",OV23&gt;=OW$47,OV23&lt;&gt;""),AND(PR23&gt;=QE$43,PR23&lt;&gt;"",PT23&gt;=QE$47,PT23&lt;&gt;""),AND(PU23&gt;=QE$43,PU23&lt;&gt;"",PW23&gt;=QE$47,PW23&lt;&gt;""),AND(PY23&gt;=QE$43,PY23&lt;&gt;"",QA23&gt;=QE$47,QA23&lt;&gt;""),AND(QB23&gt;=QE$43,QB23&lt;&gt;"",QD23&gt;=QE$47,QD23&lt;&gt;""),AND(QZ23&gt;=RM$43,QZ23&lt;&gt;"",RB23&gt;=RM$47,RB23&lt;&gt;""),AND(RC23&gt;=RM$43,RC23&lt;&gt;"",RE23&gt;=RM$47,RE23&lt;&gt;""),AND(RG23&gt;=RM$43,RG23&lt;&gt;"",RI23&gt;=RM$47,RI23&lt;&gt;""),AND(RJ23&gt;=RM$43,RJ23&lt;&gt;"",RL23&gt;=RM$47,RL23&lt;&gt;""),AND(SH23&gt;=SU$43,SH23&lt;&gt;"",SJ23&gt;=SU$47,SJ23&lt;&gt;""),AND(SK23&gt;=SU$43,SK23&lt;&gt;"",SM23&gt;=SU$47,SM23&lt;&gt;""),AND(SO23&gt;=SU$43,SO23&lt;&gt;"",SQ23&gt;=SU$47,SQ23&lt;&gt;""),AND(SR23&gt;=SU$43,SR23&lt;&gt;"",ST23&gt;=SU$47,ST23&lt;&gt;"")),"P","")</f>
        <v/>
      </c>
      <c r="I23" s="3" t="str">
        <f>IF(OR(AND(AQ23&gt;=AY$47,AQ23&lt;&gt;"",AN23=""),AND(AT23&gt;=AY$47,AT23&lt;&gt;"",AN23=""),AND(AX23&gt;=AY$47,AX23&lt;&gt;"",AN23=""),AND(BR23&gt;=BZ$47,BR23&lt;&gt;"",BO23=""),AND(BU23&gt;=BZ$47,BU23&lt;&gt;"",BO23=""),AND(BY23&gt;=BZ$47,BY23&lt;&gt;"",BO23=""),AND(CS23&gt;=DA$47,CS23&lt;&gt;"",CP23=""),AND(CV23&gt;=DA$47,CV23&lt;&gt;"",CP23=""),AND(CZ23&gt;=DA$47,CZ23&lt;&gt;"",CP23=""),AND(DZ23&gt;=EK$47,DZ23&lt;&gt;""),AND(EC23&gt;=EK$47,EC23&lt;&gt;""),AND(EG23&gt;=EK$47,EG23&lt;&gt;""),AND(EJ23&gt;=EK$47,EJ23&lt;&gt;""),AND(FH23&gt;=FS$47,FH23&lt;&gt;""),AND(FK23&gt;=FS$47,FK23&lt;&gt;""),AND(FO23&gt;=FS$47,FO23&lt;&gt;""),AND(FR23&gt;=FS$47,FR23&lt;&gt;""),AND(GP23&gt;=HA$47,GP23&lt;&gt;""),AND(GS23&gt;=HA$47,GS23&lt;&gt;""),AND(GW23&gt;=HA$47,GW23&lt;&gt;""),AND(GZ23&gt;=HA$47,GZ23&lt;&gt;""),AND(HX23&gt;=II$47,HX23&lt;&gt;""),AND(IA23&gt;=II$47,IA23&lt;&gt;""),AND(IE23&gt;=II$47,IE23&lt;&gt;""),AND(IH23&gt;=II$47,IH23&lt;&gt;""),AND(JF23&gt;=JQ$47,JF23&lt;&gt;""),AND(JI23&gt;=JQ$47,JI23&lt;&gt;""),AND(JM23&gt;=JQ$47,JM23&lt;&gt;""),AND(JP23&gt;=JQ$47,JP23&lt;&gt;""),AND(KN23&gt;=KY$47,KN23&lt;&gt;""),AND(KQ23&gt;=KY$47,KQ23&lt;&gt;""),AND(KU23&gt;=KY$47,KU23&lt;&gt;""),AND(KX23&gt;=KY$47,KX23&lt;&gt;""),AND(LV23&gt;=MG$47,LV23&lt;&gt;""),AND(LY23&gt;=MG$47,LY23&lt;&gt;""),AND(MC23&gt;=MG$47,MC23&lt;&gt;""),AND(MF23&gt;=MG$47,MF23&lt;&gt;""),AND(ND23&gt;=NO$47,ND23&lt;&gt;""),AND(NG23&gt;=NO$47,NG23&lt;&gt;""),AND(NK23&gt;=NO$47,NK23&lt;&gt;""),AND(NN23&gt;=NO$47,NN23&lt;&gt;""),AND(OL23&gt;=OW$47,OL23&lt;&gt;""),AND(OO23&gt;=OW$47,OO23&lt;&gt;""),AND(OS23&gt;=OW$47,OS23&lt;&gt;""),AND(OV23&gt;=OW$47,OV23&lt;&gt;""),AND(PT23&gt;=QE$47,PT23&lt;&gt;""),AND(PW23&gt;=QE$47,PW23&lt;&gt;""),AND(QA23&gt;=QE$47,QA23&lt;&gt;""),AND(QD23&gt;=QE$47,QD23&lt;&gt;""),AND(RB23&gt;=RM$47,RB23&lt;&gt;""),AND(RE23&gt;=RM$47,RE23&lt;&gt;""),AND(RI23&gt;=RM$47,RI23&lt;&gt;""),AND(RL23&gt;=RM$47,RL23&lt;&gt;""),AND(SJ23&gt;=SU$47,SJ23&lt;&gt;""),AND(SM23&gt;=SU$47,SM23&lt;&gt;""),AND(SQ23&gt;=SU$47,SQ23&lt;&gt;""),AND(ST23&gt;=SU$47,ST23&lt;&gt;"")),"P","")</f>
        <v/>
      </c>
      <c r="J23" s="36" t="str">
        <f>IF(AND(I23="P",H23=""),"No DD",IF(OR(AND(AO23&gt;=AY$46,AO23&lt;&gt;"",AQ23&gt;=AY$50,AQ23&lt;&gt;"",AN23=""),AND(AR23&gt;=AY$46,AR23&lt;&gt;"",AT23&gt;=AY$50,AT23&lt;&gt;"",AN23=""),AND(AV23&gt;=AY$46,AV23&lt;&gt;"",AX23&gt;=AY$50,AX23&lt;&gt;"",AN23=""),AND(BP23&gt;=BZ$46,BP23&lt;&gt;"",BR23&gt;=BZ$50,BR23&lt;&gt;"",BO23=""),AND(BS23&gt;=BZ$46,BS23&lt;&gt;"",BU23&gt;=BZ$50,BU23&lt;&gt;"",BO23=""),AND(BW23&gt;=BZ$46,BW23&lt;&gt;"",BY23&gt;=BZ$50,BY23&lt;&gt;"",BO23=""),AND(CQ23&gt;=DA$46,CQ23&lt;&gt;"",CS23&gt;=DA$50,CS23&lt;&gt;"",CP23=""),AND(CT23&gt;=DA$46,CT23&lt;&gt;"",CV23&gt;=DA$50,CV23&lt;&gt;"",CP23=""),AND(CX23&gt;=DA$46,CX23&lt;&gt;"",CZ23&gt;=DA$50,CZ23&lt;&gt;"",CP23=""),AND(DX23&gt;=EK$46,DX23&lt;&gt;"",DZ23&gt;=EK$50,DZ23&lt;&gt;""),AND(EA23&gt;=EK$46,EA23&lt;&gt;"",EC23&gt;=EK$50,EC23&lt;&gt;""),AND(EE23&gt;=EK$46,EE23&lt;&gt;"",EG23&gt;=EK$50,EG23&lt;&gt;""),AND(EH23&gt;=EK$46,EH23&lt;&gt;"",EJ23&gt;=EK$50,EJ23&lt;&gt;""),AND(FF23&gt;=FS$46,FF23&lt;&gt;"",FH23&gt;=FS$50,FH23&lt;&gt;""),AND(FI23&gt;=FS$46,FI23&lt;&gt;"",FK23&gt;=FS$50,FK23&lt;&gt;""),AND(FM23&gt;=FS$46,FM23&lt;&gt;"",FO23&gt;=FS$50,FO23&lt;&gt;""),AND(FP23&gt;=FS$46,FP23&lt;&gt;"",FR23&gt;=FS$50,FR23&lt;&gt;""),AND(GN23&gt;=HA$46,GN23&lt;&gt;"",GP23&gt;=HA$50,GP23&lt;&gt;""),AND(GQ23&gt;=HA$46,GQ23&lt;&gt;"",GS23&gt;=HA$50,GS23&lt;&gt;""),AND(GU23&gt;=HA$46,GU23&lt;&gt;"",GW23&gt;=HA$50,GW23&lt;&gt;""),AND(GX23&gt;=HA$46,GX23&lt;&gt;"",GZ23&gt;=HA$50,GZ23&lt;&gt;""),AND(HV23&gt;=II$46,HV23&lt;&gt;"",HX23&gt;=II$50,HX23&lt;&gt;""),AND(HY23&gt;=II$46,HY23&lt;&gt;"",IA23&gt;=II$50,IA23&lt;&gt;""),AND(IC23&gt;=II$46,IC23&lt;&gt;"",IE23&gt;=II$50,IE23&lt;&gt;""),AND(IF23&gt;=II$46,IF23&lt;&gt;"",IH23&gt;=II$50,IH23&lt;&gt;""),AND(JD23&gt;=JQ$46,JD23&lt;&gt;"",JF23&gt;=JQ$50,JF23&lt;&gt;""),AND(JG23&gt;=JQ$46,JG23&lt;&gt;"",JI23&gt;=JQ$50,JI23&lt;&gt;""),AND(JK23&gt;=JQ$46,JK23&lt;&gt;"",JM23&gt;=JQ$50,JM23&lt;&gt;""),AND(JN23&gt;=JQ$46,JN23&lt;&gt;"",JP23&gt;=JQ$50,JP23&lt;&gt;""),AND(KL23&gt;=KY$46,KL23&lt;&gt;"",KN23&gt;=KY$50,KN23&lt;&gt;""),AND(KO23&gt;=KY$46,KO23&lt;&gt;"",KQ23&gt;=KY$50,KQ23&lt;&gt;""),AND(KS23&gt;=KY$46,KS23&lt;&gt;"",KU23&gt;=KY$50,KU23&lt;&gt;""),AND(KV23&gt;=KY$46,KV23&lt;&gt;"",KX23&gt;=KY$50,KX23&lt;&gt;""),AND(LT23&gt;=MG$46,LT23&lt;&gt;"",LV23&gt;=MG$50,LV23&lt;&gt;""),AND(LW23&gt;=MG$46,LW23&lt;&gt;"",LY23&gt;=MG$50,LY23&lt;&gt;""),AND(MA23&gt;=MG$46,MA23&lt;&gt;"",MC23&gt;=MG$50,MC23&lt;&gt;""),AND(MD23&gt;=MG$46,MD23&lt;&gt;"",MF23&gt;=MG$50,MF23&lt;&gt;""),AND(NB23&gt;=NO$46,NB23&lt;&gt;"",ND23&gt;=NO$50,ND23&lt;&gt;""),AND(NE23&gt;=NO$46,NE23&lt;&gt;"",NG23&gt;=NO$50,NG23&lt;&gt;""),AND(NI23&gt;=NO$46,NI23&lt;&gt;"",NK23&gt;=NO$50,NK23&lt;&gt;""),AND(NL23&gt;=NO$46,NL23&lt;&gt;"",NN23&gt;=NO$50,NN23&lt;&gt;""),AND(OJ23&gt;=OW$46,OJ23&lt;&gt;"",OL23&gt;=OW$50,OL23&lt;&gt;""),AND(OM23&gt;=OW$46,OM23&lt;&gt;"",OO23&gt;=OW$50,OO23&lt;&gt;""),AND(OQ23&gt;=OW$46,OQ23&lt;&gt;"",OS23&gt;=OW$50,OS23&lt;&gt;""),AND(OT23&gt;=OW$46,OT23&lt;&gt;"",OV23&gt;=OW$50,OV23&lt;&gt;""),AND(PR23&gt;=QE$46,PR23&lt;&gt;"",PT23&gt;=QE$50,PT23&lt;&gt;""),AND(PU23&gt;=QE$46,PU23&lt;&gt;"",PW23&gt;=QE$50,PW23&lt;&gt;""),AND(PY23&gt;=QE$46,PY23&lt;&gt;"",QA23&gt;=QE$50,QA23&lt;&gt;""),AND(QB23&gt;=QE$46,QB23&lt;&gt;"",QD23&gt;=QE$50,QD23&lt;&gt;""),AND(QZ23&gt;=RM$46,QZ23&lt;&gt;"",RB23&gt;=RM$50,RB23&lt;&gt;""),AND(RC23&gt;=RM$46,RC23&lt;&gt;"",RE23&gt;=RM$50,RE23&lt;&gt;""),AND(RG23&gt;=RM$46,RG23&lt;&gt;"",RI23&gt;=RM$50,RI23&lt;&gt;""),AND(RJ23&gt;=RM$46,RJ23&lt;&gt;"",RL23&gt;=RM$50,RL23&lt;&gt;""),AND(SH23&gt;=SU$46,SH23&lt;&gt;"",SJ23&gt;=SU$50,SJ23&lt;&gt;""),AND(SK23&gt;=SU$46,SK23&lt;&gt;"",SM23&gt;=SU$50,SM23&lt;&gt;""),AND(SO23&gt;=SU$46,SO23&lt;&gt;"",SQ23&gt;=SU$50,SQ23&lt;&gt;""),AND(SR23&gt;=SU$46,SR23&lt;&gt;"",ST23&gt;=SU$50,ST23&lt;&gt;"")),"Merit",IF(OR(AND(AO23&gt;=AY$45,AO23&lt;&gt;"",AQ23&gt;=AY$49,AQ23&lt;&gt;"",AN23=""),AND(AR23&gt;=AY$45,AR23&lt;&gt;"",AT23&gt;=AY$49,AT23&lt;&gt;"",AN23=""),AND(AV23&gt;=AY$45,AV23&lt;&gt;"",AX23&gt;=AY$49,AX23&lt;&gt;"",AN23=""),AND(BP23&gt;=BZ$45,BP23&lt;&gt;"",BR23&gt;=BZ$49,BR23&lt;&gt;"",BO23=""),AND(BS23&gt;=BZ$45,BS23&lt;&gt;"",BU23&gt;=BZ$49,BU23&lt;&gt;"",BO23=""),AND(BW23&gt;=BZ$45,BW23&lt;&gt;"",BY23&gt;=BZ$49,BY23&lt;&gt;"",BO23=""),AND(CQ23&gt;=DA$45,CQ23&lt;&gt;"",CS23&gt;=DA$49,CS23&lt;&gt;"",CP23=""),AND(CT23&gt;=DA$45,CT23&lt;&gt;"",CV23&gt;=DA$49,CV23&lt;&gt;"",CP23=""),AND(CX23&gt;=DA$45,CX23&lt;&gt;"",CZ23&gt;=DA$49,CZ23&lt;&gt;"",CP23=""),AND(DX23&gt;=EK$45,DX23&lt;&gt;"",DZ23&gt;=EK$49,DZ23&lt;&gt;""),AND(EA23&gt;=EK$45,EA23&lt;&gt;"",EC23&gt;=EK$49,EC23&lt;&gt;""),AND(EE23&gt;=EK$45,EE23&lt;&gt;"",EG23&gt;=EK$49,EG23&lt;&gt;""),AND(EH23&gt;=EK$45,EH23&lt;&gt;"",EJ23&gt;=EK$49,EJ23&lt;&gt;""),AND(FF23&gt;=FS$45,FF23&lt;&gt;"",FH23&gt;=FS$49,FH23&lt;&gt;""),AND(FI23&gt;=FS$45,FI23&lt;&gt;"",FK23&gt;=FS$49,FK23&lt;&gt;""),AND(FM23&gt;=FS$45,FM23&lt;&gt;"",FO23&gt;=FS$49,FO23&lt;&gt;""),AND(FP23&gt;=FS$45,FP23&lt;&gt;"",FR23&gt;=FS$49,FR23&lt;&gt;""),AND(GN23&gt;=HA$45,GN23&lt;&gt;"",GP23&gt;=HA$49,GP23&lt;&gt;""),AND(GQ23&gt;=HA$45,GQ23&lt;&gt;"",GS23&gt;=HA$49,GS23&lt;&gt;""),AND(GU23&gt;=HA$45,GU23&lt;&gt;"",GW23&gt;=HA$49,GW23&lt;&gt;""),AND(GX23&gt;=HA$45,GX23&lt;&gt;"",GZ23&gt;=HA$49,GZ23&lt;&gt;""),AND(HV23&gt;=II$45,HV23&lt;&gt;"",HX23&gt;=II$49,HX23&lt;&gt;""),AND(HY23&gt;=II$45,HY23&lt;&gt;"",IA23&gt;=II$49,IA23&lt;&gt;""),AND(IC23&gt;=II$45,IC23&lt;&gt;"",IE23&gt;=II$49,IE23&lt;&gt;""),AND(IF23&gt;=II$45,IF23&lt;&gt;"",IH23&gt;=II$49,IH23&lt;&gt;""),AND(JD23&gt;=JQ$45,JD23&lt;&gt;"",JF23&gt;=JQ$49,JF23&lt;&gt;""),AND(JG23&gt;=JQ$45,JG23&lt;&gt;"",JI23&gt;=JQ$49,JI23&lt;&gt;""),AND(JK23&gt;=JQ$45,JK23&lt;&gt;"",JM23&gt;=JQ$49,JM23&lt;&gt;""),AND(JN23&gt;=JQ$45,JN23&lt;&gt;"",JP23&gt;=JQ$49,JP23&lt;&gt;""),AND(KL23&gt;=KY$45,KL23&lt;&gt;"",KN23&gt;=KY$49,KN23&lt;&gt;""),AND(KO23&gt;=KY$45,KO23&lt;&gt;"",KQ23&gt;=KY$49,KQ23&lt;&gt;""),AND(KS23&gt;=KY$45,KS23&lt;&gt;"",KU23&gt;=KY$49,KU23&lt;&gt;""),AND(KV23&gt;=KY$45,KV23&lt;&gt;"",KX23&gt;=KY$49,KX23&lt;&gt;""),AND(LT23&gt;=MG$45,LT23&lt;&gt;"",LV23&gt;=MG$49,LV23&lt;&gt;""),AND(LW23&gt;=MG$45,LW23&lt;&gt;"",LY23&gt;=MG$49,LY23&lt;&gt;""),AND(MA23&gt;=MG$45,MA23&lt;&gt;"",MC23&gt;=MG$49,MC23&lt;&gt;""),AND(MD23&gt;=MG$45,MD23&lt;&gt;"",MF23&gt;=MG$49,MF23&lt;&gt;""),AND(NB23&gt;=NO$45,NB23&lt;&gt;"",ND23&gt;=NO$49,ND23&lt;&gt;""),AND(NE23&gt;=NO$45,NE23&lt;&gt;"",NG23&gt;=NO$49,NG23&lt;&gt;""),AND(NI23&gt;=NO$45,NI23&lt;&gt;"",NK23&gt;=NO$49,NK23&lt;&gt;""),AND(NL23&gt;=NO$45,NL23&lt;&gt;"",NN23&gt;=NO$49,NN23&lt;&gt;""),AND(OJ23&gt;=OW$45,OJ23&lt;&gt;"",OL23&gt;=OW$49,OL23&lt;&gt;""),AND(OM23&gt;=OW$45,OM23&lt;&gt;"",OO23&gt;=OW$49,OO23&lt;&gt;""),AND(OQ23&gt;=OW$45,OQ23&lt;&gt;"",OS23&gt;=OW$49,OS23&lt;&gt;""),AND(OT23&gt;=OW$45,OT23&lt;&gt;"",OV23&gt;=OW$49,OV23&lt;&gt;""),AND(PR23&gt;=QE$45,PR23&lt;&gt;"",PT23&gt;=QE$49,PT23&lt;&gt;""),AND(PU23&gt;=QE$45,PU23&lt;&gt;"",PW23&gt;=QE$49,PW23&lt;&gt;""),AND(PY23&gt;=QE$45,PY23&lt;&gt;"",QA23&gt;=QE$49,QA23&lt;&gt;""),AND(QB23&gt;=QE$45,QB23&lt;&gt;"",QD23&gt;=QE$49,QD23&lt;&gt;""),AND(QZ23&gt;=RM$45,QZ23&lt;&gt;"",RB23&gt;=RM$49,RB23&lt;&gt;""),AND(RC23&gt;=RM$45,RC23&lt;&gt;"",RE23&gt;=RM$49,RE23&lt;&gt;""),AND(RG23&gt;=RM$45,RG23&lt;&gt;"",RI23&gt;=RM$49,RI23&lt;&gt;""),AND(RJ23&gt;=RM$45,RJ23&lt;&gt;"",RL23&gt;=RM$49,RL23&lt;&gt;""),AND(SH23&gt;=SU$45,SH23&lt;&gt;"",SJ23&gt;=SU$49,SJ23&lt;&gt;""),AND(SK23&gt;=SU$45,SK23&lt;&gt;"",SM23&gt;=SU$49,SM23&lt;&gt;""),AND(SO23&gt;=SU$45,SO23&lt;&gt;"",SQ23&gt;=SU$49,SQ23&lt;&gt;""),AND(SR23&gt;=SU$45,SR23&lt;&gt;"",ST23&gt;=SU$49,ST23&lt;&gt;"")),"Excellence",IF(K23="P","Worlds Team",IF(H23="P","National Team","")))))</f>
        <v/>
      </c>
      <c r="K23" s="3" t="str">
        <f>IF(OR(AND(AO23&gt;=AY$44,AO23&lt;&gt;"",AQ23&gt;=AY$48,AQ23&lt;&gt;"",AN23=""),AND(AR23&gt;=AY$44,AR23&lt;&gt;"",AT23&gt;=AY$48,AT23&lt;&gt;"",AN23=""),AND(AV23&gt;=AY$44,AV23&lt;&gt;"",AX23&gt;=AY$48,AX23&lt;&gt;"",AN23=""),AND(BP23&gt;=BZ$44,BP23&lt;&gt;"",BR23&gt;=BZ$48,BR23&lt;&gt;"",BO23=""),AND(BS23&gt;=BZ$44,BS23&lt;&gt;"",BU23&gt;=BZ$48,BU23&lt;&gt;"",BO23=""),AND(BW23&gt;=BZ$44,BW23&lt;&gt;"",BY23&gt;=BZ$48,BY23&lt;&gt;"",BO23=""),AND(CQ23&gt;=DA$44,CQ23&lt;&gt;"",CS23&gt;=DA$48,CS23&lt;&gt;"",CP23=""),AND(CT23&gt;=DA$44,CT23&lt;&gt;"",CV23&gt;=DA$48,CV23&lt;&gt;"",CP23=""),AND(CX23&gt;=DA$44,CX23&lt;&gt;"",CZ23&gt;=DA$48,CZ23&lt;&gt;"",CP23=""),AND(DX23&gt;=EK$44,DX23&lt;&gt;"",DZ23&gt;=EK$48,DZ23&lt;&gt;""),AND(EA23&gt;=EK$44,EA23&lt;&gt;"",EC23&gt;=EK$48,EC23&lt;&gt;""),AND(EE23&gt;=EK$44,EE23&lt;&gt;"",EG23&gt;=EK$48,EG23&lt;&gt;""),AND(EH23&gt;=EK$44,EH23&lt;&gt;"",EJ23&gt;=EK$48,EJ23&lt;&gt;""),AND(FF23&gt;=FS$44,FF23&lt;&gt;"",FH23&gt;=FS$48,FH23&lt;&gt;""),AND(FI23&gt;=FS$44,FI23&lt;&gt;"",FK23&gt;=FS$48,FK23&lt;&gt;""),AND(FM23&gt;=FS$44,FM23&lt;&gt;"",FO23&gt;=FS$48,FO23&lt;&gt;""),AND(FP23&gt;=FS$44,FP23&lt;&gt;"",FR23&gt;=FS$48,FR23&lt;&gt;""),AND(GN23&gt;=HA$44,GN23&lt;&gt;"",GP23&gt;=HA$48,GP23&lt;&gt;""),AND(GQ23&gt;=HA$44,GQ23&lt;&gt;"",GS23&gt;=HA$48,GS23&lt;&gt;""),AND(GU23&gt;=HA$44,GU23&lt;&gt;"",GW23&gt;=HA$48,GW23&lt;&gt;""),AND(GX23&gt;=HA$44,GX23&lt;&gt;"",GZ23&gt;=HA$48,GZ23&lt;&gt;""),AND(HV23&gt;=II$44,HV23&lt;&gt;"",HX23&gt;=II$48,HX23&lt;&gt;""),AND(HY23&gt;=II$44,HY23&lt;&gt;"",IA23&gt;=II$48,IA23&lt;&gt;""),AND(IC23&gt;=II$44,IC23&lt;&gt;"",IE23&gt;=II$48,IE23&lt;&gt;""),AND(IF23&gt;=II$44,IF23&lt;&gt;"",IH23&gt;=II$48,IH23&lt;&gt;""),AND(JD23&gt;=JQ$44,JD23&lt;&gt;"",JF23&gt;=JQ$48,JF23&lt;&gt;""),AND(JG23&gt;=JQ$44,JG23&lt;&gt;"",JI23&gt;=JQ$48,JI23&lt;&gt;""),AND(JK23&gt;=JQ$44,JK23&lt;&gt;"",JM23&gt;=JQ$48,JM23&lt;&gt;""),AND(JN23&gt;=JQ$44,JN23&lt;&gt;"",JP23&gt;=JQ$48,JP23&lt;&gt;""),AND(KL23&gt;=KY$44,KL23&lt;&gt;"",KN23&gt;=KY$48,KN23&lt;&gt;""),AND(KO23&gt;=KY$44,KO23&lt;&gt;"",KQ23&gt;=KY$48,KQ23&lt;&gt;""),AND(KS23&gt;=KY$44,KS23&lt;&gt;"",KU23&gt;=KY$48,KU23&lt;&gt;""),AND(KV23&gt;=KY$44,KV23&lt;&gt;"",KX23&gt;=KY$48,KX23&lt;&gt;""),AND(LT23&gt;=MG$44,LT23&lt;&gt;"",LV23&gt;=MG$48,LV23&lt;&gt;""),AND(LW23&gt;=MG$44,LW23&lt;&gt;"",LY23&gt;=MG$48,LY23&lt;&gt;""),AND(MA23&gt;=MG$44,MA23&lt;&gt;"",MC23&gt;=MG$48,MC23&lt;&gt;""),AND(MD23&gt;=MG$44,MD23&lt;&gt;"",MF23&gt;=MG$48,MF23&lt;&gt;""),AND(NB23&gt;=NO$44,NB23&lt;&gt;"",ND23&gt;=NO$48,ND23&lt;&gt;""),AND(NE23&gt;=NO$44,NE23&lt;&gt;"",NG23&gt;=NO$48,NG23&lt;&gt;""),AND(NI23&gt;=NO$44,NI23&lt;&gt;"",NK23&gt;=NO$48,NK23&lt;&gt;""),AND(NL23&gt;=NO$44,NL23&lt;&gt;"",NN23&gt;=NO$48,NN23&lt;&gt;""),AND(OJ23&gt;=OW$44,OJ23&lt;&gt;"",OL23&gt;=OW$48,OL23&lt;&gt;""),AND(OM23&gt;=OW$44,OM23&lt;&gt;"",OO23&gt;=OW$48,OO23&lt;&gt;""),AND(OQ23&gt;=OW$44,OQ23&lt;&gt;"",OS23&gt;=OW$48,OS23&lt;&gt;""),AND(OT23&gt;=OW$44,OT23&lt;&gt;"",OV23&gt;=OW$48,OV23&lt;&gt;""),AND(PR23&gt;=QE$44,PR23&lt;&gt;"",PT23&gt;=QE$48,PT23&lt;&gt;""),AND(PU23&gt;=QE$44,PU23&lt;&gt;"",PW23&gt;=QE$48,PW23&lt;&gt;""),AND(PY23&gt;=QE$44,PY23&lt;&gt;"",QA23&gt;=QE$48,QA23&lt;&gt;""),AND(QB23&gt;=QE$44,QB23&lt;&gt;"",QD23&gt;=QE$48,QD23&lt;&gt;""),AND(QZ23&gt;=RM$44,QZ23&lt;&gt;"",RB23&gt;=RM$48,RB23&lt;&gt;""),AND(RC23&gt;=RM$44,RC23&lt;&gt;"",RE23&gt;=RM$48,RE23&lt;&gt;""),AND(RG23&gt;=RM$44,RG23&lt;&gt;"",RI23&gt;=RM$48,RI23&lt;&gt;""),AND(RJ23&gt;=RM$44,RJ23&lt;&gt;"",RL23&gt;=RM$48,RL23&lt;&gt;""),AND(SH23&gt;=SU$44,SH23&lt;&gt;"",SJ23&gt;=SU$48,SJ23&lt;&gt;""),AND(SK23&gt;=SU$44,SK23&lt;&gt;"",SM23&gt;=SU$48,SM23&lt;&gt;""),AND(SO23&gt;=SU$44,SO23&lt;&gt;"",SQ23&gt;=SU$48,SQ23&lt;&gt;""),AND(SR23&gt;=SU$44,SR23&lt;&gt;"",ST23&gt;=SU$48,ST23&lt;&gt;"")),"P","")</f>
        <v/>
      </c>
      <c r="L23" s="8">
        <f>IF(COUNT(AQ23,AT23,BR23,BU23,CS23,CV23)&gt;0,LARGE((AQ23,AT23,BR23,BU23,CS23,CV23),1),0)</f>
        <v>49.16</v>
      </c>
      <c r="M23" s="8" t="str">
        <f>IF(L23="","",IF(OR(L23=CS23,L23=CV23),$CA$1,IF(OR(L23=BR23,L23=BU23),$AZ$1,IF(OR(L23=AQ23,L23=AT23),$Y$1,""))))</f>
        <v>2024 Nationals</v>
      </c>
      <c r="N23" s="8">
        <f>IF(COUNT(AQ23,AT23,BR23,BU23,CS23,CV23)&gt;1,LARGE((AQ23,AT23,BR23,BU23,CS23,CV23),2),0)</f>
        <v>47.83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44.33</v>
      </c>
      <c r="Q23" s="8" t="str">
        <f>IF(P23="","",IF(OR(P23=CS23,P23=CV23,P23=CZ23),$CA$1,IF(OR(P23=BR23,P23=BU23,P23=BY23),$AZ$1,IF(OR(P23=AQ23,P23=AT23,P23=AX23),$Y$1,""))))</f>
        <v>2024 Elite Canada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11.5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2024 Nationals</v>
      </c>
      <c r="T23" s="8">
        <f>IF(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&gt;0,MAX(IF(AO23&gt;=$AY$43,AP23,0),IF(AR23&gt;=$AY$43,AS23,0),IF(AV23&gt;=$AY$43,AW23,0),IF(BP23&gt;=$BZ$43,BQ23,0),IF(BS23&gt;=$BZ$43,BT23,0),IF(BW23&gt;=$BZ$43,BX23,0),IF(CQ23&gt;=$DA$43,CR23,0),IF(CT23&gt;=$DA$43,CU23,0),IF(CX23&gt;=$DA$43,CY23,0),IF(DX23&gt;=$EK$43,DY23,0),IF(EA23&gt;=$EK$43,EB23,0),IF(EE23&gt;=$EK$43,EF23,0),IF(EH23&gt;=$EK$43,EI23,0),IF(FF23&gt;=$FS$43,FG23,0),IF(FI23&gt;=$FS$43,FJ23,0),IF(FM23&gt;=$FS$43,FN23,0),IF(FP23&gt;=$FS$43,FQ23,0),IF(GN23&gt;=$HA$43,GO23,0),IF(GQ23&gt;=$HA$43,GR23,0),IF(GU23&gt;=$HA$43,GV23,0),IF(GX23&gt;=$HA$43,GY23,0),IF(HV23&gt;=$II$43,HW23,0),IF(HY23&gt;=$II$43,HZ23,0),IF(IC23&gt;=$II$43,ID23,0),IF(IF23&gt;=$II$43,IG23,0),IF(JD23&gt;=$JQ$43,JE23,0),IF(JG23&gt;=$JQ$43,JH23,0),IF(JK23&gt;=$JQ$43,JL23,0),IF(JN23&gt;=$JQ$43,JO23,0),IF(KL23&gt;=$KY$43,KM23,0),IF(KO23&gt;=$KY$43,KP23,0),IF(KS23&gt;=$KY$43,KT23,0),IF(KV23&gt;=$KY$43,KW23,0),IF(LT23&gt;=$MG$43,LU23,0),IF(LW23&gt;=$MG$43,LX23,0),IF(MA23&gt;=$MG$43,MB23,0),IF(MD23&gt;=$MG$43,ME23,0),IF(NB23&gt;=$NO$43,NC23,0),IF(NE23&gt;=$NO$43,NF23,0),IF(NI23&gt;=$NO$43,NJ23,0),IF(NL23&gt;=$NO$43,NM23,0),IF(OJ23&gt;=$OW$43,OK23,0),IF(OM23&gt;=$OW$43,ON23,0),IF(OQ23&gt;=$OW$43,OR23,0),IF(OT23&gt;=$OW$43,OU23,0),IF(PR23&gt;=$QE$43,PS23,0),IF(PU23&gt;=$QE$43,PV23,0),IF(PY23&gt;=$QE$43,PZ23,0),IF(QB23&gt;=$QE$43,QC23,0),IF(QZ23&gt;=$RM$43,RA23,0),IF(RC23&gt;=$RM$43,RD23,0),IF(RG23&gt;=$RM$43,RH23,0),IF(RJ23&gt;=$RM$43,RK23,0),IF(SH23&gt;=$SU$43,SI23,0),IF(SK23&gt;=$SU$43,SL23,0),IF(SO23&gt;=$SU$43,SP23,0),IF(SR23&gt;=$SU$43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7"/>
      <c r="AO23" s="38" t="str">
        <f>IF(AA23&gt;0,AA23,"")</f>
        <v/>
      </c>
      <c r="AP23" s="38" t="str">
        <f>IF(AB23&gt;0,AB23,"")</f>
        <v/>
      </c>
      <c r="AQ23" s="40" t="str">
        <f>IF(SUM(Y23:AB23)-AC23&gt;0,SUM(Y23:AB23)-AC23,"")</f>
        <v/>
      </c>
      <c r="AR23" s="40" t="str">
        <f>IF(AF23&gt;0,AF23,"")</f>
        <v/>
      </c>
      <c r="AS23" s="40" t="str">
        <f>IF(AG23&gt;0,AG23,"")</f>
        <v/>
      </c>
      <c r="AT23" s="40" t="str">
        <f>IF(SUM(AD23:AG23)-AH23&gt;0,SUM(AD23:AG23)-AH23,"")</f>
        <v/>
      </c>
      <c r="AU23" s="40" t="str">
        <f>IF(AQ23="","",MAX(AQ23,AT23))</f>
        <v/>
      </c>
      <c r="AV23" s="40" t="str">
        <f>IF(AK23&gt;0,AK23,"")</f>
        <v/>
      </c>
      <c r="AW23" s="40" t="str">
        <f>IF(AL23&gt;0,AL23,"")</f>
        <v/>
      </c>
      <c r="AX23" s="40" t="str">
        <f>IF(SUM(AI23:AL23)-AM23&gt;0,SUM(AI23:AL23)-AM23,"")</f>
        <v/>
      </c>
      <c r="AY23" s="40" t="str">
        <f>IF(SUM(AU23,AX23)&gt;0,SUM(AU23,AX23),"")</f>
        <v/>
      </c>
      <c r="AZ23" s="26">
        <v>10.8</v>
      </c>
      <c r="BA23" s="26">
        <v>9.1</v>
      </c>
      <c r="BB23" s="26">
        <v>11.3</v>
      </c>
      <c r="BC23" s="26">
        <v>13.13</v>
      </c>
      <c r="BD23" s="26">
        <v>0</v>
      </c>
      <c r="BE23" s="26">
        <v>5.3</v>
      </c>
      <c r="BF23" s="26">
        <v>3.5</v>
      </c>
      <c r="BG23" s="26">
        <v>3.8</v>
      </c>
      <c r="BH23" s="26">
        <v>5.69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11.3</v>
      </c>
      <c r="BQ23" s="39">
        <f>IF(BC23&gt;0,BC23,"")</f>
        <v>13.13</v>
      </c>
      <c r="BR23" s="11">
        <f>IF(SUM(AZ23:BC23)-BD23&gt;0,SUM(AZ23:BC23)-BD23,"")</f>
        <v>44.33</v>
      </c>
      <c r="BS23" s="11">
        <f>IF(BG23&gt;0,BG23,"")</f>
        <v>3.8</v>
      </c>
      <c r="BT23" s="11">
        <f>IF(BH23&gt;0,BH23,"")</f>
        <v>5.69</v>
      </c>
      <c r="BU23" s="11">
        <f>IF(SUM(BE23:BH23)-BI23&gt;0,SUM(BE23:BH23)-BI23,"")</f>
        <v>18.290000000000003</v>
      </c>
      <c r="BV23" s="11">
        <f>IF(BR23="","",MAX(BR23,BU23))</f>
        <v>44.33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44.33</v>
      </c>
      <c r="CA23" s="22">
        <v>13.8</v>
      </c>
      <c r="CB23" s="22">
        <v>9</v>
      </c>
      <c r="CC23" s="22">
        <v>11.5</v>
      </c>
      <c r="CD23" s="22">
        <v>13.53</v>
      </c>
      <c r="CE23" s="22">
        <v>0</v>
      </c>
      <c r="CF23" s="22">
        <v>14.4</v>
      </c>
      <c r="CG23" s="22">
        <v>9.3000000000000007</v>
      </c>
      <c r="CH23" s="22">
        <v>11.3</v>
      </c>
      <c r="CI23" s="22">
        <v>14.16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11.5</v>
      </c>
      <c r="CR23" s="38">
        <f>IF(CD23&gt;0,CD23,"")</f>
        <v>13.53</v>
      </c>
      <c r="CS23" s="40">
        <f>IF(SUM(CA23:CD23)-CE23&gt;0,SUM(CA23:CD23)-CE23,"")</f>
        <v>47.83</v>
      </c>
      <c r="CT23" s="40">
        <f>IF(CH23&gt;0,CH23,"")</f>
        <v>11.3</v>
      </c>
      <c r="CU23" s="40">
        <f>IF(CI23&gt;0,CI23,"")</f>
        <v>14.16</v>
      </c>
      <c r="CV23" s="40">
        <f>IF(SUM(CF23:CI23)-CJ23&gt;0,SUM(CF23:CI23)-CJ23,"")</f>
        <v>49.16</v>
      </c>
      <c r="CW23" s="40">
        <f>IF(CS23="","",MAX(CS23,CV23))</f>
        <v>49.16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49.16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12.3</v>
      </c>
      <c r="SW23" s="22">
        <f>IF($CP23="P",CB23,(CB23+BA23)/2)</f>
        <v>9.0500000000000007</v>
      </c>
      <c r="SX23" s="22">
        <f>IF($CP23="P",CC23,(CC23+BB23)/2)</f>
        <v>11.4</v>
      </c>
      <c r="SY23" s="22">
        <f>IF($CP23="P",CD23,(CD23+BC23)/2)</f>
        <v>13.33</v>
      </c>
      <c r="SZ23" s="22">
        <f>IF($CP23="P",CE23,(CE23+BD23)/2)</f>
        <v>0</v>
      </c>
      <c r="TA23" s="22">
        <f>IF($CP23="P",CF23,(CF23+BE23)/2)</f>
        <v>9.85</v>
      </c>
      <c r="TB23" s="22">
        <f>IF($CP23="P",CG23,(CG23+BF23)/2)</f>
        <v>6.4</v>
      </c>
      <c r="TC23" s="22">
        <f>IF($CP23="P",CH23,(CH23+BG23)/2)</f>
        <v>7.5500000000000007</v>
      </c>
      <c r="TD23" s="22">
        <f>IF($CP23="P",CI23,(CI23+BH23)/2)</f>
        <v>9.9250000000000007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11.4</v>
      </c>
      <c r="TM23" s="40">
        <f>IF(SY23&gt;0,SY23,"")</f>
        <v>13.33</v>
      </c>
      <c r="TN23" s="40">
        <f>IF(SUM(SV23:SY23)-SZ23&gt;0,SUM(SV23:SY23)-SZ23,"")</f>
        <v>46.08</v>
      </c>
      <c r="TO23" s="40">
        <f>IF(TC23&gt;0,TC23,"")</f>
        <v>7.5500000000000007</v>
      </c>
      <c r="TP23" s="40">
        <f>IF(TD23&gt;0,TD23,"")</f>
        <v>9.9250000000000007</v>
      </c>
      <c r="TQ23" s="40">
        <f>IF(SUM(TA23:TD23)-TE23&gt;0,SUM(TA23:TD23)-TE23,"")</f>
        <v>33.725000000000001</v>
      </c>
      <c r="TR23" s="40">
        <f>IF(MAX(TN23,TQ23)&gt;0,MAX(TN23,TQ23),"")</f>
        <v>46.08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46.08</v>
      </c>
    </row>
    <row r="24" spans="1:542" x14ac:dyDescent="0.2">
      <c r="A24" s="4" t="str" cm="1">
        <f t="array" ref="A24">IF(AND(J24&lt;&gt;"",J24&lt;&gt;"No DD"),SUMPRODUCT((J$4:J$41&lt;&gt;"")*(J$4:J$41&lt;&gt;"No DD")*(F$4:F$41&gt;F24))+1,IF(J24="No DD",SUMPRODUCT((J$4:J$41="No DD")*(F$4:F$41&gt;F24))+1+SUMPRODUCT((J$4:J$41&lt;&gt;"")*(J$4:J$41&lt;&gt;"No DD")),""))</f>
        <v/>
      </c>
      <c r="B24" s="4" t="str" cm="1">
        <f t="array" ref="B24">IF(AND(J24&lt;&gt;"",J24&lt;&gt;"No DD",G24=""),SUMPRODUCT((J$4:J$41&lt;&gt;"")*(J$4:J$41&lt;&gt;"No DD")*(G$4:G$41="")*(F$4:F$41&gt;F24))+1,IF(J24="No DD",SUMPRODUCT((J$4:J$41="No DD")*(F$4:F$41&gt;F24)*(G$4:G$41=""))+1+SUMPRODUCT((J$4:J$41&lt;&gt;"")*(G$4:G$41="")*(J$4:J$41&lt;&gt;"No DD")),""))</f>
        <v/>
      </c>
      <c r="C24" s="5" t="s">
        <v>193</v>
      </c>
      <c r="D24" s="4" t="s">
        <v>6</v>
      </c>
      <c r="E24" s="4">
        <v>2005</v>
      </c>
      <c r="F24" s="9">
        <f>SUM(L24:V24)+SUM(L24:T24)*0.0000001+SUM(L24)*0.0000000000001</f>
        <v>151.48001514800515</v>
      </c>
      <c r="G24" s="66"/>
      <c r="H24" s="3" t="str">
        <f>IF(OR(AND(AO24&gt;=AY$43,AO24&lt;&gt;"",AQ24&gt;=AY$47,AQ24&lt;&gt;"",AN24=""),AND(AR24&gt;=AY$43,AR24&lt;&gt;"",AT24&gt;=AY$47,AT24&lt;&gt;"",AN24=""),AND(AV24&gt;=AY$43,AV24&lt;&gt;"",AX24&gt;=AY$47,AX24&lt;&gt;"",AN24=""),AND(BP24&gt;=BZ$43,BP24&lt;&gt;"",BR24&gt;=BZ$47,BR24&lt;&gt;"",BO24=""),AND(BS24&gt;=BZ$43,BS24&lt;&gt;"",BU24&gt;=BZ$47,BU24&lt;&gt;"",BO24=""),AND(BW24&gt;=BZ$43,BW24&lt;&gt;"",BY24&gt;=BZ$47,BY24&lt;&gt;"",BO24=""),AND(CQ24&gt;=DA$43,CQ24&lt;&gt;"",CS24&gt;=DA$47,CS24&lt;&gt;"",CP24=""),AND(CT24&gt;=DA$43,CT24&lt;&gt;"",CV24&gt;=DA$47,CV24&lt;&gt;"",CP24=""),AND(CX24&gt;=DA$43,CX24&lt;&gt;"",CZ24&gt;=DA$47,CZ24&lt;&gt;"",CP24=""),AND(DX24&gt;=EK$43,DX24&lt;&gt;"",DZ24&gt;=EK$47,DZ24&lt;&gt;""),AND(EA24&gt;=EK$43,EA24&lt;&gt;"",EC24&gt;=EK$47,EC24&lt;&gt;""),AND(EE24&gt;=EK$43,EE24&lt;&gt;"",EG24&gt;=EK$47,EG24&lt;&gt;""),AND(EH24&gt;=EK$43,EH24&lt;&gt;"",EJ24&gt;=EK$47,EJ24&lt;&gt;""),AND(FF24&gt;=FS$43,FF24&lt;&gt;"",FH24&gt;=FS$47,FH24&lt;&gt;""),AND(FI24&gt;=FS$43,FI24&lt;&gt;"",FK24&gt;=FS$47,FK24&lt;&gt;""),AND(FM24&gt;=FS$43,FM24&lt;&gt;"",FO24&gt;=FS$47,FO24&lt;&gt;""),AND(FP24&gt;=FS$43,FP24&lt;&gt;"",FR24&gt;=FS$47,FR24&lt;&gt;""),AND(GN24&gt;=HA$43,GN24&lt;&gt;"",GP24&gt;=HA$47,GP24&lt;&gt;""),AND(GQ24&gt;=HA$43,GQ24&lt;&gt;"",GS24&gt;=HA$47,GS24&lt;&gt;""),AND(GU24&gt;=HA$43,GU24&lt;&gt;"",GW24&gt;=HA$47,GW24&lt;&gt;""),AND(GX24&gt;=HA$43,GX24&lt;&gt;"",GZ24&gt;=HA$47,GZ24&lt;&gt;""),AND(HV24&gt;=II$43,HV24&lt;&gt;"",HX24&gt;=II$47,HX24&lt;&gt;""),AND(HY24&gt;=II$43,HY24&lt;&gt;"",IA24&gt;=II$47,IA24&lt;&gt;""),AND(IC24&gt;=II$43,IC24&lt;&gt;"",IE24&gt;=II$47,IE24&lt;&gt;""),AND(IF24&gt;=II$43,IF24&lt;&gt;"",IH24&gt;=II$47,IH24&lt;&gt;""),AND(JD24&gt;=JQ$43,JD24&lt;&gt;"",JF24&gt;=JQ$47,JF24&lt;&gt;""),AND(JG24&gt;=JQ$43,JG24&lt;&gt;"",JI24&gt;=JQ$47,JI24&lt;&gt;""),AND(JK24&gt;=JQ$43,JK24&lt;&gt;"",JM24&gt;=JQ$47,JM24&lt;&gt;""),AND(JN24&gt;=JQ$43,JN24&lt;&gt;"",JP24&gt;=JQ$47,JP24&lt;&gt;""),AND(KL24&gt;=KY$43,KL24&lt;&gt;"",KN24&gt;=KY$47,KN24&lt;&gt;""),AND(KO24&gt;=KY$43,KO24&lt;&gt;"",KQ24&gt;=KY$47,KQ24&lt;&gt;""),AND(KS24&gt;=KY$43,KS24&lt;&gt;"",KU24&gt;=KY$47,KU24&lt;&gt;""),AND(KV24&gt;=KY$43,KV24&lt;&gt;"",KX24&gt;=KY$47,KX24&lt;&gt;""),AND(LT24&gt;=MG$43,LT24&lt;&gt;"",LV24&gt;=MG$47,LV24&lt;&gt;""),AND(LW24&gt;=MG$43,LW24&lt;&gt;"",LY24&gt;=MG$47,LY24&lt;&gt;""),AND(MA24&gt;=MG$43,MA24&lt;&gt;"",MC24&gt;=MG$47,MC24&lt;&gt;""),AND(MD24&gt;=MG$43,MD24&lt;&gt;"",MF24&gt;=MG$47,MF24&lt;&gt;""),AND(NB24&gt;=NO$43,NB24&lt;&gt;"",ND24&gt;=NO$47,ND24&lt;&gt;""),AND(NE24&gt;=NO$43,NE24&lt;&gt;"",NG24&gt;=NO$47,NG24&lt;&gt;""),AND(NI24&gt;=NO$43,NI24&lt;&gt;"",NK24&gt;=NO$47,NK24&lt;&gt;""),AND(NL24&gt;=NO$43,NL24&lt;&gt;"",NN24&gt;=NO$47,NN24&lt;&gt;""),AND(OJ24&gt;=OW$43,OJ24&lt;&gt;"",OL24&gt;=OW$47,OL24&lt;&gt;""),AND(OM24&gt;=OW$43,OM24&lt;&gt;"",OO24&gt;=OW$47,OO24&lt;&gt;""),AND(OQ24&gt;=OW$43,OQ24&lt;&gt;"",OS24&gt;=OW$47,OS24&lt;&gt;""),AND(OT24&gt;=OW$43,OT24&lt;&gt;"",OV24&gt;=OW$47,OV24&lt;&gt;""),AND(PR24&gt;=QE$43,PR24&lt;&gt;"",PT24&gt;=QE$47,PT24&lt;&gt;""),AND(PU24&gt;=QE$43,PU24&lt;&gt;"",PW24&gt;=QE$47,PW24&lt;&gt;""),AND(PY24&gt;=QE$43,PY24&lt;&gt;"",QA24&gt;=QE$47,QA24&lt;&gt;""),AND(QB24&gt;=QE$43,QB24&lt;&gt;"",QD24&gt;=QE$47,QD24&lt;&gt;""),AND(QZ24&gt;=RM$43,QZ24&lt;&gt;"",RB24&gt;=RM$47,RB24&lt;&gt;""),AND(RC24&gt;=RM$43,RC24&lt;&gt;"",RE24&gt;=RM$47,RE24&lt;&gt;""),AND(RG24&gt;=RM$43,RG24&lt;&gt;"",RI24&gt;=RM$47,RI24&lt;&gt;""),AND(RJ24&gt;=RM$43,RJ24&lt;&gt;"",RL24&gt;=RM$47,RL24&lt;&gt;""),AND(SH24&gt;=SU$43,SH24&lt;&gt;"",SJ24&gt;=SU$47,SJ24&lt;&gt;""),AND(SK24&gt;=SU$43,SK24&lt;&gt;"",SM24&gt;=SU$47,SM24&lt;&gt;""),AND(SO24&gt;=SU$43,SO24&lt;&gt;"",SQ24&gt;=SU$47,SQ24&lt;&gt;""),AND(SR24&gt;=SU$43,SR24&lt;&gt;"",ST24&gt;=SU$47,ST24&lt;&gt;"")),"P","")</f>
        <v/>
      </c>
      <c r="I24" s="3" t="str">
        <f>IF(OR(AND(AQ24&gt;=AY$47,AQ24&lt;&gt;"",AN24=""),AND(AT24&gt;=AY$47,AT24&lt;&gt;"",AN24=""),AND(AX24&gt;=AY$47,AX24&lt;&gt;"",AN24=""),AND(BR24&gt;=BZ$47,BR24&lt;&gt;"",BO24=""),AND(BU24&gt;=BZ$47,BU24&lt;&gt;"",BO24=""),AND(BY24&gt;=BZ$47,BY24&lt;&gt;"",BO24=""),AND(CS24&gt;=DA$47,CS24&lt;&gt;"",CP24=""),AND(CV24&gt;=DA$47,CV24&lt;&gt;"",CP24=""),AND(CZ24&gt;=DA$47,CZ24&lt;&gt;"",CP24=""),AND(DZ24&gt;=EK$47,DZ24&lt;&gt;""),AND(EC24&gt;=EK$47,EC24&lt;&gt;""),AND(EG24&gt;=EK$47,EG24&lt;&gt;""),AND(EJ24&gt;=EK$47,EJ24&lt;&gt;""),AND(FH24&gt;=FS$47,FH24&lt;&gt;""),AND(FK24&gt;=FS$47,FK24&lt;&gt;""),AND(FO24&gt;=FS$47,FO24&lt;&gt;""),AND(FR24&gt;=FS$47,FR24&lt;&gt;""),AND(GP24&gt;=HA$47,GP24&lt;&gt;""),AND(GS24&gt;=HA$47,GS24&lt;&gt;""),AND(GW24&gt;=HA$47,GW24&lt;&gt;""),AND(GZ24&gt;=HA$47,GZ24&lt;&gt;""),AND(HX24&gt;=II$47,HX24&lt;&gt;""),AND(IA24&gt;=II$47,IA24&lt;&gt;""),AND(IE24&gt;=II$47,IE24&lt;&gt;""),AND(IH24&gt;=II$47,IH24&lt;&gt;""),AND(JF24&gt;=JQ$47,JF24&lt;&gt;""),AND(JI24&gt;=JQ$47,JI24&lt;&gt;""),AND(JM24&gt;=JQ$47,JM24&lt;&gt;""),AND(JP24&gt;=JQ$47,JP24&lt;&gt;""),AND(KN24&gt;=KY$47,KN24&lt;&gt;""),AND(KQ24&gt;=KY$47,KQ24&lt;&gt;""),AND(KU24&gt;=KY$47,KU24&lt;&gt;""),AND(KX24&gt;=KY$47,KX24&lt;&gt;""),AND(LV24&gt;=MG$47,LV24&lt;&gt;""),AND(LY24&gt;=MG$47,LY24&lt;&gt;""),AND(MC24&gt;=MG$47,MC24&lt;&gt;""),AND(MF24&gt;=MG$47,MF24&lt;&gt;""),AND(ND24&gt;=NO$47,ND24&lt;&gt;""),AND(NG24&gt;=NO$47,NG24&lt;&gt;""),AND(NK24&gt;=NO$47,NK24&lt;&gt;""),AND(NN24&gt;=NO$47,NN24&lt;&gt;""),AND(OL24&gt;=OW$47,OL24&lt;&gt;""),AND(OO24&gt;=OW$47,OO24&lt;&gt;""),AND(OS24&gt;=OW$47,OS24&lt;&gt;""),AND(OV24&gt;=OW$47,OV24&lt;&gt;""),AND(PT24&gt;=QE$47,PT24&lt;&gt;""),AND(PW24&gt;=QE$47,PW24&lt;&gt;""),AND(QA24&gt;=QE$47,QA24&lt;&gt;""),AND(QD24&gt;=QE$47,QD24&lt;&gt;""),AND(RB24&gt;=RM$47,RB24&lt;&gt;""),AND(RE24&gt;=RM$47,RE24&lt;&gt;""),AND(RI24&gt;=RM$47,RI24&lt;&gt;""),AND(RL24&gt;=RM$47,RL24&lt;&gt;""),AND(SJ24&gt;=SU$47,SJ24&lt;&gt;""),AND(SM24&gt;=SU$47,SM24&lt;&gt;""),AND(SQ24&gt;=SU$47,SQ24&lt;&gt;""),AND(ST24&gt;=SU$47,ST24&lt;&gt;"")),"P","")</f>
        <v/>
      </c>
      <c r="J24" s="36" t="str">
        <f>IF(AND(I24="P",H24=""),"No DD",IF(OR(AND(AO24&gt;=AY$46,AO24&lt;&gt;"",AQ24&gt;=AY$50,AQ24&lt;&gt;"",AN24=""),AND(AR24&gt;=AY$46,AR24&lt;&gt;"",AT24&gt;=AY$50,AT24&lt;&gt;"",AN24=""),AND(AV24&gt;=AY$46,AV24&lt;&gt;"",AX24&gt;=AY$50,AX24&lt;&gt;"",AN24=""),AND(BP24&gt;=BZ$46,BP24&lt;&gt;"",BR24&gt;=BZ$50,BR24&lt;&gt;"",BO24=""),AND(BS24&gt;=BZ$46,BS24&lt;&gt;"",BU24&gt;=BZ$50,BU24&lt;&gt;"",BO24=""),AND(BW24&gt;=BZ$46,BW24&lt;&gt;"",BY24&gt;=BZ$50,BY24&lt;&gt;"",BO24=""),AND(CQ24&gt;=DA$46,CQ24&lt;&gt;"",CS24&gt;=DA$50,CS24&lt;&gt;"",CP24=""),AND(CT24&gt;=DA$46,CT24&lt;&gt;"",CV24&gt;=DA$50,CV24&lt;&gt;"",CP24=""),AND(CX24&gt;=DA$46,CX24&lt;&gt;"",CZ24&gt;=DA$50,CZ24&lt;&gt;"",CP24=""),AND(DX24&gt;=EK$46,DX24&lt;&gt;"",DZ24&gt;=EK$50,DZ24&lt;&gt;""),AND(EA24&gt;=EK$46,EA24&lt;&gt;"",EC24&gt;=EK$50,EC24&lt;&gt;""),AND(EE24&gt;=EK$46,EE24&lt;&gt;"",EG24&gt;=EK$50,EG24&lt;&gt;""),AND(EH24&gt;=EK$46,EH24&lt;&gt;"",EJ24&gt;=EK$50,EJ24&lt;&gt;""),AND(FF24&gt;=FS$46,FF24&lt;&gt;"",FH24&gt;=FS$50,FH24&lt;&gt;""),AND(FI24&gt;=FS$46,FI24&lt;&gt;"",FK24&gt;=FS$50,FK24&lt;&gt;""),AND(FM24&gt;=FS$46,FM24&lt;&gt;"",FO24&gt;=FS$50,FO24&lt;&gt;""),AND(FP24&gt;=FS$46,FP24&lt;&gt;"",FR24&gt;=FS$50,FR24&lt;&gt;""),AND(GN24&gt;=HA$46,GN24&lt;&gt;"",GP24&gt;=HA$50,GP24&lt;&gt;""),AND(GQ24&gt;=HA$46,GQ24&lt;&gt;"",GS24&gt;=HA$50,GS24&lt;&gt;""),AND(GU24&gt;=HA$46,GU24&lt;&gt;"",GW24&gt;=HA$50,GW24&lt;&gt;""),AND(GX24&gt;=HA$46,GX24&lt;&gt;"",GZ24&gt;=HA$50,GZ24&lt;&gt;""),AND(HV24&gt;=II$46,HV24&lt;&gt;"",HX24&gt;=II$50,HX24&lt;&gt;""),AND(HY24&gt;=II$46,HY24&lt;&gt;"",IA24&gt;=II$50,IA24&lt;&gt;""),AND(IC24&gt;=II$46,IC24&lt;&gt;"",IE24&gt;=II$50,IE24&lt;&gt;""),AND(IF24&gt;=II$46,IF24&lt;&gt;"",IH24&gt;=II$50,IH24&lt;&gt;""),AND(JD24&gt;=JQ$46,JD24&lt;&gt;"",JF24&gt;=JQ$50,JF24&lt;&gt;""),AND(JG24&gt;=JQ$46,JG24&lt;&gt;"",JI24&gt;=JQ$50,JI24&lt;&gt;""),AND(JK24&gt;=JQ$46,JK24&lt;&gt;"",JM24&gt;=JQ$50,JM24&lt;&gt;""),AND(JN24&gt;=JQ$46,JN24&lt;&gt;"",JP24&gt;=JQ$50,JP24&lt;&gt;""),AND(KL24&gt;=KY$46,KL24&lt;&gt;"",KN24&gt;=KY$50,KN24&lt;&gt;""),AND(KO24&gt;=KY$46,KO24&lt;&gt;"",KQ24&gt;=KY$50,KQ24&lt;&gt;""),AND(KS24&gt;=KY$46,KS24&lt;&gt;"",KU24&gt;=KY$50,KU24&lt;&gt;""),AND(KV24&gt;=KY$46,KV24&lt;&gt;"",KX24&gt;=KY$50,KX24&lt;&gt;""),AND(LT24&gt;=MG$46,LT24&lt;&gt;"",LV24&gt;=MG$50,LV24&lt;&gt;""),AND(LW24&gt;=MG$46,LW24&lt;&gt;"",LY24&gt;=MG$50,LY24&lt;&gt;""),AND(MA24&gt;=MG$46,MA24&lt;&gt;"",MC24&gt;=MG$50,MC24&lt;&gt;""),AND(MD24&gt;=MG$46,MD24&lt;&gt;"",MF24&gt;=MG$50,MF24&lt;&gt;""),AND(NB24&gt;=NO$46,NB24&lt;&gt;"",ND24&gt;=NO$50,ND24&lt;&gt;""),AND(NE24&gt;=NO$46,NE24&lt;&gt;"",NG24&gt;=NO$50,NG24&lt;&gt;""),AND(NI24&gt;=NO$46,NI24&lt;&gt;"",NK24&gt;=NO$50,NK24&lt;&gt;""),AND(NL24&gt;=NO$46,NL24&lt;&gt;"",NN24&gt;=NO$50,NN24&lt;&gt;""),AND(OJ24&gt;=OW$46,OJ24&lt;&gt;"",OL24&gt;=OW$50,OL24&lt;&gt;""),AND(OM24&gt;=OW$46,OM24&lt;&gt;"",OO24&gt;=OW$50,OO24&lt;&gt;""),AND(OQ24&gt;=OW$46,OQ24&lt;&gt;"",OS24&gt;=OW$50,OS24&lt;&gt;""),AND(OT24&gt;=OW$46,OT24&lt;&gt;"",OV24&gt;=OW$50,OV24&lt;&gt;""),AND(PR24&gt;=QE$46,PR24&lt;&gt;"",PT24&gt;=QE$50,PT24&lt;&gt;""),AND(PU24&gt;=QE$46,PU24&lt;&gt;"",PW24&gt;=QE$50,PW24&lt;&gt;""),AND(PY24&gt;=QE$46,PY24&lt;&gt;"",QA24&gt;=QE$50,QA24&lt;&gt;""),AND(QB24&gt;=QE$46,QB24&lt;&gt;"",QD24&gt;=QE$50,QD24&lt;&gt;""),AND(QZ24&gt;=RM$46,QZ24&lt;&gt;"",RB24&gt;=RM$50,RB24&lt;&gt;""),AND(RC24&gt;=RM$46,RC24&lt;&gt;"",RE24&gt;=RM$50,RE24&lt;&gt;""),AND(RG24&gt;=RM$46,RG24&lt;&gt;"",RI24&gt;=RM$50,RI24&lt;&gt;""),AND(RJ24&gt;=RM$46,RJ24&lt;&gt;"",RL24&gt;=RM$50,RL24&lt;&gt;""),AND(SH24&gt;=SU$46,SH24&lt;&gt;"",SJ24&gt;=SU$50,SJ24&lt;&gt;""),AND(SK24&gt;=SU$46,SK24&lt;&gt;"",SM24&gt;=SU$50,SM24&lt;&gt;""),AND(SO24&gt;=SU$46,SO24&lt;&gt;"",SQ24&gt;=SU$50,SQ24&lt;&gt;""),AND(SR24&gt;=SU$46,SR24&lt;&gt;"",ST24&gt;=SU$50,ST24&lt;&gt;"")),"Merit",IF(OR(AND(AO24&gt;=AY$45,AO24&lt;&gt;"",AQ24&gt;=AY$49,AQ24&lt;&gt;"",AN24=""),AND(AR24&gt;=AY$45,AR24&lt;&gt;"",AT24&gt;=AY$49,AT24&lt;&gt;"",AN24=""),AND(AV24&gt;=AY$45,AV24&lt;&gt;"",AX24&gt;=AY$49,AX24&lt;&gt;"",AN24=""),AND(BP24&gt;=BZ$45,BP24&lt;&gt;"",BR24&gt;=BZ$49,BR24&lt;&gt;"",BO24=""),AND(BS24&gt;=BZ$45,BS24&lt;&gt;"",BU24&gt;=BZ$49,BU24&lt;&gt;"",BO24=""),AND(BW24&gt;=BZ$45,BW24&lt;&gt;"",BY24&gt;=BZ$49,BY24&lt;&gt;"",BO24=""),AND(CQ24&gt;=DA$45,CQ24&lt;&gt;"",CS24&gt;=DA$49,CS24&lt;&gt;"",CP24=""),AND(CT24&gt;=DA$45,CT24&lt;&gt;"",CV24&gt;=DA$49,CV24&lt;&gt;"",CP24=""),AND(CX24&gt;=DA$45,CX24&lt;&gt;"",CZ24&gt;=DA$49,CZ24&lt;&gt;"",CP24=""),AND(DX24&gt;=EK$45,DX24&lt;&gt;"",DZ24&gt;=EK$49,DZ24&lt;&gt;""),AND(EA24&gt;=EK$45,EA24&lt;&gt;"",EC24&gt;=EK$49,EC24&lt;&gt;""),AND(EE24&gt;=EK$45,EE24&lt;&gt;"",EG24&gt;=EK$49,EG24&lt;&gt;""),AND(EH24&gt;=EK$45,EH24&lt;&gt;"",EJ24&gt;=EK$49,EJ24&lt;&gt;""),AND(FF24&gt;=FS$45,FF24&lt;&gt;"",FH24&gt;=FS$49,FH24&lt;&gt;""),AND(FI24&gt;=FS$45,FI24&lt;&gt;"",FK24&gt;=FS$49,FK24&lt;&gt;""),AND(FM24&gt;=FS$45,FM24&lt;&gt;"",FO24&gt;=FS$49,FO24&lt;&gt;""),AND(FP24&gt;=FS$45,FP24&lt;&gt;"",FR24&gt;=FS$49,FR24&lt;&gt;""),AND(GN24&gt;=HA$45,GN24&lt;&gt;"",GP24&gt;=HA$49,GP24&lt;&gt;""),AND(GQ24&gt;=HA$45,GQ24&lt;&gt;"",GS24&gt;=HA$49,GS24&lt;&gt;""),AND(GU24&gt;=HA$45,GU24&lt;&gt;"",GW24&gt;=HA$49,GW24&lt;&gt;""),AND(GX24&gt;=HA$45,GX24&lt;&gt;"",GZ24&gt;=HA$49,GZ24&lt;&gt;""),AND(HV24&gt;=II$45,HV24&lt;&gt;"",HX24&gt;=II$49,HX24&lt;&gt;""),AND(HY24&gt;=II$45,HY24&lt;&gt;"",IA24&gt;=II$49,IA24&lt;&gt;""),AND(IC24&gt;=II$45,IC24&lt;&gt;"",IE24&gt;=II$49,IE24&lt;&gt;""),AND(IF24&gt;=II$45,IF24&lt;&gt;"",IH24&gt;=II$49,IH24&lt;&gt;""),AND(JD24&gt;=JQ$45,JD24&lt;&gt;"",JF24&gt;=JQ$49,JF24&lt;&gt;""),AND(JG24&gt;=JQ$45,JG24&lt;&gt;"",JI24&gt;=JQ$49,JI24&lt;&gt;""),AND(JK24&gt;=JQ$45,JK24&lt;&gt;"",JM24&gt;=JQ$49,JM24&lt;&gt;""),AND(JN24&gt;=JQ$45,JN24&lt;&gt;"",JP24&gt;=JQ$49,JP24&lt;&gt;""),AND(KL24&gt;=KY$45,KL24&lt;&gt;"",KN24&gt;=KY$49,KN24&lt;&gt;""),AND(KO24&gt;=KY$45,KO24&lt;&gt;"",KQ24&gt;=KY$49,KQ24&lt;&gt;""),AND(KS24&gt;=KY$45,KS24&lt;&gt;"",KU24&gt;=KY$49,KU24&lt;&gt;""),AND(KV24&gt;=KY$45,KV24&lt;&gt;"",KX24&gt;=KY$49,KX24&lt;&gt;""),AND(LT24&gt;=MG$45,LT24&lt;&gt;"",LV24&gt;=MG$49,LV24&lt;&gt;""),AND(LW24&gt;=MG$45,LW24&lt;&gt;"",LY24&gt;=MG$49,LY24&lt;&gt;""),AND(MA24&gt;=MG$45,MA24&lt;&gt;"",MC24&gt;=MG$49,MC24&lt;&gt;""),AND(MD24&gt;=MG$45,MD24&lt;&gt;"",MF24&gt;=MG$49,MF24&lt;&gt;""),AND(NB24&gt;=NO$45,NB24&lt;&gt;"",ND24&gt;=NO$49,ND24&lt;&gt;""),AND(NE24&gt;=NO$45,NE24&lt;&gt;"",NG24&gt;=NO$49,NG24&lt;&gt;""),AND(NI24&gt;=NO$45,NI24&lt;&gt;"",NK24&gt;=NO$49,NK24&lt;&gt;""),AND(NL24&gt;=NO$45,NL24&lt;&gt;"",NN24&gt;=NO$49,NN24&lt;&gt;""),AND(OJ24&gt;=OW$45,OJ24&lt;&gt;"",OL24&gt;=OW$49,OL24&lt;&gt;""),AND(OM24&gt;=OW$45,OM24&lt;&gt;"",OO24&gt;=OW$49,OO24&lt;&gt;""),AND(OQ24&gt;=OW$45,OQ24&lt;&gt;"",OS24&gt;=OW$49,OS24&lt;&gt;""),AND(OT24&gt;=OW$45,OT24&lt;&gt;"",OV24&gt;=OW$49,OV24&lt;&gt;""),AND(PR24&gt;=QE$45,PR24&lt;&gt;"",PT24&gt;=QE$49,PT24&lt;&gt;""),AND(PU24&gt;=QE$45,PU24&lt;&gt;"",PW24&gt;=QE$49,PW24&lt;&gt;""),AND(PY24&gt;=QE$45,PY24&lt;&gt;"",QA24&gt;=QE$49,QA24&lt;&gt;""),AND(QB24&gt;=QE$45,QB24&lt;&gt;"",QD24&gt;=QE$49,QD24&lt;&gt;""),AND(QZ24&gt;=RM$45,QZ24&lt;&gt;"",RB24&gt;=RM$49,RB24&lt;&gt;""),AND(RC24&gt;=RM$45,RC24&lt;&gt;"",RE24&gt;=RM$49,RE24&lt;&gt;""),AND(RG24&gt;=RM$45,RG24&lt;&gt;"",RI24&gt;=RM$49,RI24&lt;&gt;""),AND(RJ24&gt;=RM$45,RJ24&lt;&gt;"",RL24&gt;=RM$49,RL24&lt;&gt;""),AND(SH24&gt;=SU$45,SH24&lt;&gt;"",SJ24&gt;=SU$49,SJ24&lt;&gt;""),AND(SK24&gt;=SU$45,SK24&lt;&gt;"",SM24&gt;=SU$49,SM24&lt;&gt;""),AND(SO24&gt;=SU$45,SO24&lt;&gt;"",SQ24&gt;=SU$49,SQ24&lt;&gt;""),AND(SR24&gt;=SU$45,SR24&lt;&gt;"",ST24&gt;=SU$49,ST24&lt;&gt;"")),"Excellence",IF(K24="P","Worlds Team",IF(H24="P","National Team","")))))</f>
        <v/>
      </c>
      <c r="K24" s="3" t="str">
        <f>IF(OR(AND(AO24&gt;=AY$44,AO24&lt;&gt;"",AQ24&gt;=AY$48,AQ24&lt;&gt;"",AN24=""),AND(AR24&gt;=AY$44,AR24&lt;&gt;"",AT24&gt;=AY$48,AT24&lt;&gt;"",AN24=""),AND(AV24&gt;=AY$44,AV24&lt;&gt;"",AX24&gt;=AY$48,AX24&lt;&gt;"",AN24=""),AND(BP24&gt;=BZ$44,BP24&lt;&gt;"",BR24&gt;=BZ$48,BR24&lt;&gt;"",BO24=""),AND(BS24&gt;=BZ$44,BS24&lt;&gt;"",BU24&gt;=BZ$48,BU24&lt;&gt;"",BO24=""),AND(BW24&gt;=BZ$44,BW24&lt;&gt;"",BY24&gt;=BZ$48,BY24&lt;&gt;"",BO24=""),AND(CQ24&gt;=DA$44,CQ24&lt;&gt;"",CS24&gt;=DA$48,CS24&lt;&gt;"",CP24=""),AND(CT24&gt;=DA$44,CT24&lt;&gt;"",CV24&gt;=DA$48,CV24&lt;&gt;"",CP24=""),AND(CX24&gt;=DA$44,CX24&lt;&gt;"",CZ24&gt;=DA$48,CZ24&lt;&gt;"",CP24=""),AND(DX24&gt;=EK$44,DX24&lt;&gt;"",DZ24&gt;=EK$48,DZ24&lt;&gt;""),AND(EA24&gt;=EK$44,EA24&lt;&gt;"",EC24&gt;=EK$48,EC24&lt;&gt;""),AND(EE24&gt;=EK$44,EE24&lt;&gt;"",EG24&gt;=EK$48,EG24&lt;&gt;""),AND(EH24&gt;=EK$44,EH24&lt;&gt;"",EJ24&gt;=EK$48,EJ24&lt;&gt;""),AND(FF24&gt;=FS$44,FF24&lt;&gt;"",FH24&gt;=FS$48,FH24&lt;&gt;""),AND(FI24&gt;=FS$44,FI24&lt;&gt;"",FK24&gt;=FS$48,FK24&lt;&gt;""),AND(FM24&gt;=FS$44,FM24&lt;&gt;"",FO24&gt;=FS$48,FO24&lt;&gt;""),AND(FP24&gt;=FS$44,FP24&lt;&gt;"",FR24&gt;=FS$48,FR24&lt;&gt;""),AND(GN24&gt;=HA$44,GN24&lt;&gt;"",GP24&gt;=HA$48,GP24&lt;&gt;""),AND(GQ24&gt;=HA$44,GQ24&lt;&gt;"",GS24&gt;=HA$48,GS24&lt;&gt;""),AND(GU24&gt;=HA$44,GU24&lt;&gt;"",GW24&gt;=HA$48,GW24&lt;&gt;""),AND(GX24&gt;=HA$44,GX24&lt;&gt;"",GZ24&gt;=HA$48,GZ24&lt;&gt;""),AND(HV24&gt;=II$44,HV24&lt;&gt;"",HX24&gt;=II$48,HX24&lt;&gt;""),AND(HY24&gt;=II$44,HY24&lt;&gt;"",IA24&gt;=II$48,IA24&lt;&gt;""),AND(IC24&gt;=II$44,IC24&lt;&gt;"",IE24&gt;=II$48,IE24&lt;&gt;""),AND(IF24&gt;=II$44,IF24&lt;&gt;"",IH24&gt;=II$48,IH24&lt;&gt;""),AND(JD24&gt;=JQ$44,JD24&lt;&gt;"",JF24&gt;=JQ$48,JF24&lt;&gt;""),AND(JG24&gt;=JQ$44,JG24&lt;&gt;"",JI24&gt;=JQ$48,JI24&lt;&gt;""),AND(JK24&gt;=JQ$44,JK24&lt;&gt;"",JM24&gt;=JQ$48,JM24&lt;&gt;""),AND(JN24&gt;=JQ$44,JN24&lt;&gt;"",JP24&gt;=JQ$48,JP24&lt;&gt;""),AND(KL24&gt;=KY$44,KL24&lt;&gt;"",KN24&gt;=KY$48,KN24&lt;&gt;""),AND(KO24&gt;=KY$44,KO24&lt;&gt;"",KQ24&gt;=KY$48,KQ24&lt;&gt;""),AND(KS24&gt;=KY$44,KS24&lt;&gt;"",KU24&gt;=KY$48,KU24&lt;&gt;""),AND(KV24&gt;=KY$44,KV24&lt;&gt;"",KX24&gt;=KY$48,KX24&lt;&gt;""),AND(LT24&gt;=MG$44,LT24&lt;&gt;"",LV24&gt;=MG$48,LV24&lt;&gt;""),AND(LW24&gt;=MG$44,LW24&lt;&gt;"",LY24&gt;=MG$48,LY24&lt;&gt;""),AND(MA24&gt;=MG$44,MA24&lt;&gt;"",MC24&gt;=MG$48,MC24&lt;&gt;""),AND(MD24&gt;=MG$44,MD24&lt;&gt;"",MF24&gt;=MG$48,MF24&lt;&gt;""),AND(NB24&gt;=NO$44,NB24&lt;&gt;"",ND24&gt;=NO$48,ND24&lt;&gt;""),AND(NE24&gt;=NO$44,NE24&lt;&gt;"",NG24&gt;=NO$48,NG24&lt;&gt;""),AND(NI24&gt;=NO$44,NI24&lt;&gt;"",NK24&gt;=NO$48,NK24&lt;&gt;""),AND(NL24&gt;=NO$44,NL24&lt;&gt;"",NN24&gt;=NO$48,NN24&lt;&gt;""),AND(OJ24&gt;=OW$44,OJ24&lt;&gt;"",OL24&gt;=OW$48,OL24&lt;&gt;""),AND(OM24&gt;=OW$44,OM24&lt;&gt;"",OO24&gt;=OW$48,OO24&lt;&gt;""),AND(OQ24&gt;=OW$44,OQ24&lt;&gt;"",OS24&gt;=OW$48,OS24&lt;&gt;""),AND(OT24&gt;=OW$44,OT24&lt;&gt;"",OV24&gt;=OW$48,OV24&lt;&gt;""),AND(PR24&gt;=QE$44,PR24&lt;&gt;"",PT24&gt;=QE$48,PT24&lt;&gt;""),AND(PU24&gt;=QE$44,PU24&lt;&gt;"",PW24&gt;=QE$48,PW24&lt;&gt;""),AND(PY24&gt;=QE$44,PY24&lt;&gt;"",QA24&gt;=QE$48,QA24&lt;&gt;""),AND(QB24&gt;=QE$44,QB24&lt;&gt;"",QD24&gt;=QE$48,QD24&lt;&gt;""),AND(QZ24&gt;=RM$44,QZ24&lt;&gt;"",RB24&gt;=RM$48,RB24&lt;&gt;""),AND(RC24&gt;=RM$44,RC24&lt;&gt;"",RE24&gt;=RM$48,RE24&lt;&gt;""),AND(RG24&gt;=RM$44,RG24&lt;&gt;"",RI24&gt;=RM$48,RI24&lt;&gt;""),AND(RJ24&gt;=RM$44,RJ24&lt;&gt;"",RL24&gt;=RM$48,RL24&lt;&gt;""),AND(SH24&gt;=SU$44,SH24&lt;&gt;"",SJ24&gt;=SU$48,SJ24&lt;&gt;""),AND(SK24&gt;=SU$44,SK24&lt;&gt;"",SM24&gt;=SU$48,SM24&lt;&gt;""),AND(SO24&gt;=SU$44,SO24&lt;&gt;"",SQ24&gt;=SU$48,SQ24&lt;&gt;""),AND(SR24&gt;=SU$44,SR24&lt;&gt;"",ST24&gt;=SU$48,ST24&lt;&gt;"")),"P","")</f>
        <v/>
      </c>
      <c r="L24" s="8">
        <f>IF(COUNT(AQ24,AT24,BR24,BU24,CS24,CV24)&gt;0,LARGE((AQ24,AT24,BR24,BU24,CS24,CV24),1),0)</f>
        <v>51.81</v>
      </c>
      <c r="M24" s="8" t="str">
        <f>IF(L24="","",IF(OR(L24=CS24,L24=CV24),$CA$1,IF(OR(L24=BR24,L24=BU24),$AZ$1,IF(OR(L24=AQ24,L24=AT24),$Y$1,""))))</f>
        <v>2024 Elite Canada</v>
      </c>
      <c r="N24" s="8">
        <f>IF(COUNT(AQ24,AT24,BR24,BU24,CS24,CV24)&gt;1,LARGE((AQ24,AT24,BR24,BU24,CS24,CV24),2),0)</f>
        <v>43.04</v>
      </c>
      <c r="O24" s="8" t="str">
        <f>IF(N24="","",IF(OR(N24=CS24,N24=CV24),$CA$1,IF(OR(N24=BR24,N24=BU24),$AZ$1,IF(OR(N24=AQ24,N24=AT24),$Y$1,""))))</f>
        <v>2024 Elite Canada</v>
      </c>
      <c r="P24" s="8">
        <f>IF(COUNT(AQ24,AT24,BR24,BU24,CS24,CV24)&gt;2,MAX(AX24,BY24,CZ24,LARGE((AQ24,AT24,BR24,BU24,CS24,CV24),3)),IF(MAX(AX24,BY24,CZ24)&gt;0,MAX(AX24,BY24,CZ24),0))</f>
        <v>45.43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11.2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Elite Canada</v>
      </c>
      <c r="T24" s="8">
        <f>IF(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&gt;0,MAX(IF(AO24&gt;=$AY$43,AP24,0),IF(AR24&gt;=$AY$43,AS24,0),IF(AV24&gt;=$AY$43,AW24,0),IF(BP24&gt;=$BZ$43,BQ24,0),IF(BS24&gt;=$BZ$43,BT24,0),IF(BW24&gt;=$BZ$43,BX24,0),IF(CQ24&gt;=$DA$43,CR24,0),IF(CT24&gt;=$DA$43,CU24,0),IF(CX24&gt;=$DA$43,CY24,0),IF(DX24&gt;=$EK$43,DY24,0),IF(EA24&gt;=$EK$43,EB24,0),IF(EE24&gt;=$EK$43,EF24,0),IF(EH24&gt;=$EK$43,EI24,0),IF(FF24&gt;=$FS$43,FG24,0),IF(FI24&gt;=$FS$43,FJ24,0),IF(FM24&gt;=$FS$43,FN24,0),IF(FP24&gt;=$FS$43,FQ24,0),IF(GN24&gt;=$HA$43,GO24,0),IF(GQ24&gt;=$HA$43,GR24,0),IF(GU24&gt;=$HA$43,GV24,0),IF(GX24&gt;=$HA$43,GY24,0),IF(HV24&gt;=$II$43,HW24,0),IF(HY24&gt;=$II$43,HZ24,0),IF(IC24&gt;=$II$43,ID24,0),IF(IF24&gt;=$II$43,IG24,0),IF(JD24&gt;=$JQ$43,JE24,0),IF(JG24&gt;=$JQ$43,JH24,0),IF(JK24&gt;=$JQ$43,JL24,0),IF(JN24&gt;=$JQ$43,JO24,0),IF(KL24&gt;=$KY$43,KM24,0),IF(KO24&gt;=$KY$43,KP24,0),IF(KS24&gt;=$KY$43,KT24,0),IF(KV24&gt;=$KY$43,KW24,0),IF(LT24&gt;=$MG$43,LU24,0),IF(LW24&gt;=$MG$43,LX24,0),IF(MA24&gt;=$MG$43,MB24,0),IF(MD24&gt;=$MG$43,ME24,0),IF(NB24&gt;=$NO$43,NC24,0),IF(NE24&gt;=$NO$43,NF24,0),IF(NI24&gt;=$NO$43,NJ24,0),IF(NL24&gt;=$NO$43,NM24,0),IF(OJ24&gt;=$OW$43,OK24,0),IF(OM24&gt;=$OW$43,ON24,0),IF(OQ24&gt;=$OW$43,OR24,0),IF(OT24&gt;=$OW$43,OU24,0),IF(PR24&gt;=$QE$43,PS24,0),IF(PU24&gt;=$QE$43,PV24,0),IF(PY24&gt;=$QE$43,PZ24,0),IF(QB24&gt;=$QE$43,QC24,0),IF(QZ24&gt;=$RM$43,RA24,0),IF(RC24&gt;=$RM$43,RD24,0),IF(RG24&gt;=$RM$43,RH24,0),IF(RJ24&gt;=$RM$43,RK24,0),IF(SH24&gt;=$SU$43,SI24,0),IF(SK24&gt;=$SU$43,SL24,0),IF(SO24&gt;=$SU$43,SP24,0),IF(SR24&gt;=$SU$43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7.62</v>
      </c>
      <c r="BA24" s="26">
        <v>9.4</v>
      </c>
      <c r="BB24" s="26">
        <v>11.2</v>
      </c>
      <c r="BC24" s="26">
        <v>14.82</v>
      </c>
      <c r="BD24" s="26">
        <v>0</v>
      </c>
      <c r="BE24" s="26">
        <v>16.100000000000001</v>
      </c>
      <c r="BF24" s="26">
        <v>9.8000000000000007</v>
      </c>
      <c r="BG24" s="26">
        <v>11.2</v>
      </c>
      <c r="BH24" s="26">
        <v>14.71</v>
      </c>
      <c r="BI24" s="26">
        <v>0</v>
      </c>
      <c r="BJ24" s="26">
        <v>14.1</v>
      </c>
      <c r="BK24" s="26">
        <v>7.9</v>
      </c>
      <c r="BL24" s="26">
        <v>9.8000000000000007</v>
      </c>
      <c r="BM24" s="26">
        <v>13.63</v>
      </c>
      <c r="BN24" s="26">
        <v>0</v>
      </c>
      <c r="BO24" s="28"/>
      <c r="BP24" s="39">
        <f>IF(BB24&gt;0,BB24,"")</f>
        <v>11.2</v>
      </c>
      <c r="BQ24" s="39">
        <f>IF(BC24&gt;0,BC24,"")</f>
        <v>14.82</v>
      </c>
      <c r="BR24" s="11">
        <f>IF(SUM(AZ24:BC24)-BD24&gt;0,SUM(AZ24:BC24)-BD24,"")</f>
        <v>43.04</v>
      </c>
      <c r="BS24" s="11">
        <f>IF(BG24&gt;0,BG24,"")</f>
        <v>11.2</v>
      </c>
      <c r="BT24" s="11">
        <f>IF(BH24&gt;0,BH24,"")</f>
        <v>14.71</v>
      </c>
      <c r="BU24" s="11">
        <f>IF(SUM(BE24:BH24)-BI24&gt;0,SUM(BE24:BH24)-BI24,"")</f>
        <v>51.81</v>
      </c>
      <c r="BV24" s="11">
        <f>IF(BR24="","",MAX(BR24,BU24))</f>
        <v>51.81</v>
      </c>
      <c r="BW24" s="11">
        <f>IF(BL24&gt;0,BL24,"")</f>
        <v>9.8000000000000007</v>
      </c>
      <c r="BX24" s="11">
        <f>IF(BM24&gt;0,BM24,"")</f>
        <v>13.63</v>
      </c>
      <c r="BY24" s="11">
        <f>IF(SUM(BJ24:BM24)-BN24&gt;0,SUM(BJ24:BM24)-BN24,"")</f>
        <v>45.43</v>
      </c>
      <c r="BZ24" s="11">
        <f>IF(SUM(BV24,BY24)&gt;0,SUM(BV24,BY24),"")</f>
        <v>97.240000000000009</v>
      </c>
      <c r="CA24" s="22">
        <v>1.63</v>
      </c>
      <c r="CB24" s="22">
        <v>1.9</v>
      </c>
      <c r="CC24" s="22">
        <v>2.1</v>
      </c>
      <c r="CD24" s="22">
        <v>2.61</v>
      </c>
      <c r="CE24" s="22">
        <v>0</v>
      </c>
      <c r="CF24" s="22">
        <v>10</v>
      </c>
      <c r="CG24" s="22">
        <v>5.7</v>
      </c>
      <c r="CH24" s="22">
        <v>7.1</v>
      </c>
      <c r="CI24" s="22">
        <v>9.2200000000000006</v>
      </c>
      <c r="CJ24" s="22">
        <v>0</v>
      </c>
      <c r="CK24" s="22"/>
      <c r="CL24" s="22"/>
      <c r="CM24" s="22"/>
      <c r="CN24" s="22"/>
      <c r="CO24" s="22"/>
      <c r="CP24" s="27"/>
      <c r="CQ24" s="38">
        <f>IF(CC24&gt;0,CC24,"")</f>
        <v>2.1</v>
      </c>
      <c r="CR24" s="38">
        <f>IF(CD24&gt;0,CD24,"")</f>
        <v>2.61</v>
      </c>
      <c r="CS24" s="40">
        <f>IF(SUM(CA24:CD24)-CE24&gt;0,SUM(CA24:CD24)-CE24,"")</f>
        <v>8.24</v>
      </c>
      <c r="CT24" s="40">
        <f>IF(CH24&gt;0,CH24,"")</f>
        <v>7.1</v>
      </c>
      <c r="CU24" s="40">
        <f>IF(CI24&gt;0,CI24,"")</f>
        <v>9.2200000000000006</v>
      </c>
      <c r="CV24" s="40">
        <f>IF(SUM(CF24:CI24)-CJ24&gt;0,SUM(CF24:CI24)-CJ24,"")</f>
        <v>32.019999999999996</v>
      </c>
      <c r="CW24" s="40">
        <f>IF(CS24="","",MAX(CS24,CV24))</f>
        <v>32.019999999999996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32.019999999999996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4.625</v>
      </c>
      <c r="SW24" s="22">
        <f>IF($CP24="P",CB24,(CB24+BA24)/2)</f>
        <v>5.65</v>
      </c>
      <c r="SX24" s="22">
        <f>IF($CP24="P",CC24,(CC24+BB24)/2)</f>
        <v>6.6499999999999995</v>
      </c>
      <c r="SY24" s="22">
        <f>IF($CP24="P",CD24,(CD24+BC24)/2)</f>
        <v>8.7149999999999999</v>
      </c>
      <c r="SZ24" s="22">
        <f>IF($CP24="P",CE24,(CE24+BD24)/2)</f>
        <v>0</v>
      </c>
      <c r="TA24" s="22">
        <f>IF($CP24="P",CF24,(CF24+BE24)/2)</f>
        <v>13.05</v>
      </c>
      <c r="TB24" s="22">
        <f>IF($CP24="P",CG24,(CG24+BF24)/2)</f>
        <v>7.75</v>
      </c>
      <c r="TC24" s="22">
        <f>IF($CP24="P",CH24,(CH24+BG24)/2)</f>
        <v>9.1499999999999986</v>
      </c>
      <c r="TD24" s="22">
        <f>IF($CP24="P",CI24,(CI24+BH24)/2)</f>
        <v>11.965</v>
      </c>
      <c r="TE24" s="22">
        <f>IF($CP24="P",CJ24,(CJ24+BI24)/2)</f>
        <v>0</v>
      </c>
      <c r="TF24" s="22">
        <f>IF($CP24="P",CK24,(CK24+BJ24)/2)</f>
        <v>7.05</v>
      </c>
      <c r="TG24" s="22">
        <f>IF($CP24="P",CL24,(CL24+BK24)/2)</f>
        <v>3.95</v>
      </c>
      <c r="TH24" s="22">
        <f>IF($CP24="P",CM24,(CM24+BL24)/2)</f>
        <v>4.9000000000000004</v>
      </c>
      <c r="TI24" s="22">
        <f>IF($CP24="P",CN24,(CN24+BM24)/2)</f>
        <v>6.8150000000000004</v>
      </c>
      <c r="TJ24" s="22">
        <f>IF($CP24="P",CO24,(CO24+BN24)/2)</f>
        <v>0</v>
      </c>
      <c r="TK24" s="27" t="s">
        <v>46</v>
      </c>
      <c r="TL24" s="40">
        <f>IF(SX24&gt;0,SX24,"")</f>
        <v>6.6499999999999995</v>
      </c>
      <c r="TM24" s="40">
        <f>IF(SY24&gt;0,SY24,"")</f>
        <v>8.7149999999999999</v>
      </c>
      <c r="TN24" s="40">
        <f>IF(SUM(SV24:SY24)-SZ24&gt;0,SUM(SV24:SY24)-SZ24,"")</f>
        <v>25.64</v>
      </c>
      <c r="TO24" s="40">
        <f>IF(TC24&gt;0,TC24,"")</f>
        <v>9.1499999999999986</v>
      </c>
      <c r="TP24" s="40">
        <f>IF(TD24&gt;0,TD24,"")</f>
        <v>11.965</v>
      </c>
      <c r="TQ24" s="40">
        <f>IF(SUM(TA24:TD24)-TE24&gt;0,SUM(TA24:TD24)-TE24,"")</f>
        <v>41.914999999999999</v>
      </c>
      <c r="TR24" s="40">
        <f>IF(MAX(TN24,TQ24)&gt;0,MAX(TN24,TQ24),"")</f>
        <v>41.914999999999999</v>
      </c>
      <c r="TS24" s="40">
        <f>IF(TH24&gt;0,TH24,"")</f>
        <v>4.9000000000000004</v>
      </c>
      <c r="TT24" s="40">
        <f>IF(TI24&gt;0,TI24,"")</f>
        <v>6.8150000000000004</v>
      </c>
      <c r="TU24" s="40">
        <f>IF(SUM(TF24:TI24)-TJ24&gt;0,SUM(TF24:TI24)-TJ24,"")</f>
        <v>22.715</v>
      </c>
      <c r="TV24" s="40">
        <f>IF(SUM(TR24,TU24)&gt;0,SUM(TR24,TU24),"")</f>
        <v>64.63</v>
      </c>
    </row>
    <row r="25" spans="1:542" x14ac:dyDescent="0.2">
      <c r="A25" s="4" t="str" cm="1">
        <f t="array" ref="A25">IF(AND(J25&lt;&gt;"",J25&lt;&gt;"No DD"),SUMPRODUCT((J$4:J$41&lt;&gt;"")*(J$4:J$41&lt;&gt;"No DD")*(F$4:F$41&gt;F25))+1,IF(J25="No DD",SUMPRODUCT((J$4:J$41="No DD")*(F$4:F$41&gt;F25))+1+SUMPRODUCT((J$4:J$41&lt;&gt;"")*(J$4:J$41&lt;&gt;"No DD")),""))</f>
        <v/>
      </c>
      <c r="B25" s="4" t="str" cm="1">
        <f t="array" ref="B25">IF(AND(J25&lt;&gt;"",J25&lt;&gt;"No DD",G25=""),SUMPRODUCT((J$4:J$41&lt;&gt;"")*(J$4:J$41&lt;&gt;"No DD")*(G$4:G$41="")*(F$4:F$41&gt;F25))+1,IF(J25="No DD",SUMPRODUCT((J$4:J$41="No DD")*(F$4:F$41&gt;F25)*(G$4:G$41=""))+1+SUMPRODUCT((J$4:J$41&lt;&gt;"")*(G$4:G$41="")*(J$4:J$41&lt;&gt;"No DD")),""))</f>
        <v/>
      </c>
      <c r="C25" s="5" t="s">
        <v>170</v>
      </c>
      <c r="D25" s="4" t="s">
        <v>3</v>
      </c>
      <c r="E25" s="4">
        <v>2008</v>
      </c>
      <c r="F25" s="9">
        <f>SUM(L25:V25)+SUM(L25:T25)*0.0000001+SUM(L25)*0.0000000000001</f>
        <v>150.31001503100472</v>
      </c>
      <c r="G25" s="66"/>
      <c r="H25" s="3" t="str">
        <f>IF(OR(AND(AO25&gt;=AY$43,AO25&lt;&gt;"",AQ25&gt;=AY$47,AQ25&lt;&gt;"",AN25=""),AND(AR25&gt;=AY$43,AR25&lt;&gt;"",AT25&gt;=AY$47,AT25&lt;&gt;"",AN25=""),AND(AV25&gt;=AY$43,AV25&lt;&gt;"",AX25&gt;=AY$47,AX25&lt;&gt;"",AN25=""),AND(BP25&gt;=BZ$43,BP25&lt;&gt;"",BR25&gt;=BZ$47,BR25&lt;&gt;"",BO25=""),AND(BS25&gt;=BZ$43,BS25&lt;&gt;"",BU25&gt;=BZ$47,BU25&lt;&gt;"",BO25=""),AND(BW25&gt;=BZ$43,BW25&lt;&gt;"",BY25&gt;=BZ$47,BY25&lt;&gt;"",BO25=""),AND(CQ25&gt;=DA$43,CQ25&lt;&gt;"",CS25&gt;=DA$47,CS25&lt;&gt;"",CP25=""),AND(CT25&gt;=DA$43,CT25&lt;&gt;"",CV25&gt;=DA$47,CV25&lt;&gt;"",CP25=""),AND(CX25&gt;=DA$43,CX25&lt;&gt;"",CZ25&gt;=DA$47,CZ25&lt;&gt;"",CP25=""),AND(DX25&gt;=EK$43,DX25&lt;&gt;"",DZ25&gt;=EK$47,DZ25&lt;&gt;""),AND(EA25&gt;=EK$43,EA25&lt;&gt;"",EC25&gt;=EK$47,EC25&lt;&gt;""),AND(EE25&gt;=EK$43,EE25&lt;&gt;"",EG25&gt;=EK$47,EG25&lt;&gt;""),AND(EH25&gt;=EK$43,EH25&lt;&gt;"",EJ25&gt;=EK$47,EJ25&lt;&gt;""),AND(FF25&gt;=FS$43,FF25&lt;&gt;"",FH25&gt;=FS$47,FH25&lt;&gt;""),AND(FI25&gt;=FS$43,FI25&lt;&gt;"",FK25&gt;=FS$47,FK25&lt;&gt;""),AND(FM25&gt;=FS$43,FM25&lt;&gt;"",FO25&gt;=FS$47,FO25&lt;&gt;""),AND(FP25&gt;=FS$43,FP25&lt;&gt;"",FR25&gt;=FS$47,FR25&lt;&gt;""),AND(GN25&gt;=HA$43,GN25&lt;&gt;"",GP25&gt;=HA$47,GP25&lt;&gt;""),AND(GQ25&gt;=HA$43,GQ25&lt;&gt;"",GS25&gt;=HA$47,GS25&lt;&gt;""),AND(GU25&gt;=HA$43,GU25&lt;&gt;"",GW25&gt;=HA$47,GW25&lt;&gt;""),AND(GX25&gt;=HA$43,GX25&lt;&gt;"",GZ25&gt;=HA$47,GZ25&lt;&gt;""),AND(HV25&gt;=II$43,HV25&lt;&gt;"",HX25&gt;=II$47,HX25&lt;&gt;""),AND(HY25&gt;=II$43,HY25&lt;&gt;"",IA25&gt;=II$47,IA25&lt;&gt;""),AND(IC25&gt;=II$43,IC25&lt;&gt;"",IE25&gt;=II$47,IE25&lt;&gt;""),AND(IF25&gt;=II$43,IF25&lt;&gt;"",IH25&gt;=II$47,IH25&lt;&gt;""),AND(JD25&gt;=JQ$43,JD25&lt;&gt;"",JF25&gt;=JQ$47,JF25&lt;&gt;""),AND(JG25&gt;=JQ$43,JG25&lt;&gt;"",JI25&gt;=JQ$47,JI25&lt;&gt;""),AND(JK25&gt;=JQ$43,JK25&lt;&gt;"",JM25&gt;=JQ$47,JM25&lt;&gt;""),AND(JN25&gt;=JQ$43,JN25&lt;&gt;"",JP25&gt;=JQ$47,JP25&lt;&gt;""),AND(KL25&gt;=KY$43,KL25&lt;&gt;"",KN25&gt;=KY$47,KN25&lt;&gt;""),AND(KO25&gt;=KY$43,KO25&lt;&gt;"",KQ25&gt;=KY$47,KQ25&lt;&gt;""),AND(KS25&gt;=KY$43,KS25&lt;&gt;"",KU25&gt;=KY$47,KU25&lt;&gt;""),AND(KV25&gt;=KY$43,KV25&lt;&gt;"",KX25&gt;=KY$47,KX25&lt;&gt;""),AND(LT25&gt;=MG$43,LT25&lt;&gt;"",LV25&gt;=MG$47,LV25&lt;&gt;""),AND(LW25&gt;=MG$43,LW25&lt;&gt;"",LY25&gt;=MG$47,LY25&lt;&gt;""),AND(MA25&gt;=MG$43,MA25&lt;&gt;"",MC25&gt;=MG$47,MC25&lt;&gt;""),AND(MD25&gt;=MG$43,MD25&lt;&gt;"",MF25&gt;=MG$47,MF25&lt;&gt;""),AND(NB25&gt;=NO$43,NB25&lt;&gt;"",ND25&gt;=NO$47,ND25&lt;&gt;""),AND(NE25&gt;=NO$43,NE25&lt;&gt;"",NG25&gt;=NO$47,NG25&lt;&gt;""),AND(NI25&gt;=NO$43,NI25&lt;&gt;"",NK25&gt;=NO$47,NK25&lt;&gt;""),AND(NL25&gt;=NO$43,NL25&lt;&gt;"",NN25&gt;=NO$47,NN25&lt;&gt;""),AND(OJ25&gt;=OW$43,OJ25&lt;&gt;"",OL25&gt;=OW$47,OL25&lt;&gt;""),AND(OM25&gt;=OW$43,OM25&lt;&gt;"",OO25&gt;=OW$47,OO25&lt;&gt;""),AND(OQ25&gt;=OW$43,OQ25&lt;&gt;"",OS25&gt;=OW$47,OS25&lt;&gt;""),AND(OT25&gt;=OW$43,OT25&lt;&gt;"",OV25&gt;=OW$47,OV25&lt;&gt;""),AND(PR25&gt;=QE$43,PR25&lt;&gt;"",PT25&gt;=QE$47,PT25&lt;&gt;""),AND(PU25&gt;=QE$43,PU25&lt;&gt;"",PW25&gt;=QE$47,PW25&lt;&gt;""),AND(PY25&gt;=QE$43,PY25&lt;&gt;"",QA25&gt;=QE$47,QA25&lt;&gt;""),AND(QB25&gt;=QE$43,QB25&lt;&gt;"",QD25&gt;=QE$47,QD25&lt;&gt;""),AND(QZ25&gt;=RM$43,QZ25&lt;&gt;"",RB25&gt;=RM$47,RB25&lt;&gt;""),AND(RC25&gt;=RM$43,RC25&lt;&gt;"",RE25&gt;=RM$47,RE25&lt;&gt;""),AND(RG25&gt;=RM$43,RG25&lt;&gt;"",RI25&gt;=RM$47,RI25&lt;&gt;""),AND(RJ25&gt;=RM$43,RJ25&lt;&gt;"",RL25&gt;=RM$47,RL25&lt;&gt;""),AND(SH25&gt;=SU$43,SH25&lt;&gt;"",SJ25&gt;=SU$47,SJ25&lt;&gt;""),AND(SK25&gt;=SU$43,SK25&lt;&gt;"",SM25&gt;=SU$47,SM25&lt;&gt;""),AND(SO25&gt;=SU$43,SO25&lt;&gt;"",SQ25&gt;=SU$47,SQ25&lt;&gt;""),AND(SR25&gt;=SU$43,SR25&lt;&gt;"",ST25&gt;=SU$47,ST25&lt;&gt;"")),"P","")</f>
        <v/>
      </c>
      <c r="I25" s="3" t="str">
        <f>IF(OR(AND(AQ25&gt;=AY$47,AQ25&lt;&gt;"",AN25=""),AND(AT25&gt;=AY$47,AT25&lt;&gt;"",AN25=""),AND(AX25&gt;=AY$47,AX25&lt;&gt;"",AN25=""),AND(BR25&gt;=BZ$47,BR25&lt;&gt;"",BO25=""),AND(BU25&gt;=BZ$47,BU25&lt;&gt;"",BO25=""),AND(BY25&gt;=BZ$47,BY25&lt;&gt;"",BO25=""),AND(CS25&gt;=DA$47,CS25&lt;&gt;"",CP25=""),AND(CV25&gt;=DA$47,CV25&lt;&gt;"",CP25=""),AND(CZ25&gt;=DA$47,CZ25&lt;&gt;"",CP25=""),AND(DZ25&gt;=EK$47,DZ25&lt;&gt;""),AND(EC25&gt;=EK$47,EC25&lt;&gt;""),AND(EG25&gt;=EK$47,EG25&lt;&gt;""),AND(EJ25&gt;=EK$47,EJ25&lt;&gt;""),AND(FH25&gt;=FS$47,FH25&lt;&gt;""),AND(FK25&gt;=FS$47,FK25&lt;&gt;""),AND(FO25&gt;=FS$47,FO25&lt;&gt;""),AND(FR25&gt;=FS$47,FR25&lt;&gt;""),AND(GP25&gt;=HA$47,GP25&lt;&gt;""),AND(GS25&gt;=HA$47,GS25&lt;&gt;""),AND(GW25&gt;=HA$47,GW25&lt;&gt;""),AND(GZ25&gt;=HA$47,GZ25&lt;&gt;""),AND(HX25&gt;=II$47,HX25&lt;&gt;""),AND(IA25&gt;=II$47,IA25&lt;&gt;""),AND(IE25&gt;=II$47,IE25&lt;&gt;""),AND(IH25&gt;=II$47,IH25&lt;&gt;""),AND(JF25&gt;=JQ$47,JF25&lt;&gt;""),AND(JI25&gt;=JQ$47,JI25&lt;&gt;""),AND(JM25&gt;=JQ$47,JM25&lt;&gt;""),AND(JP25&gt;=JQ$47,JP25&lt;&gt;""),AND(KN25&gt;=KY$47,KN25&lt;&gt;""),AND(KQ25&gt;=KY$47,KQ25&lt;&gt;""),AND(KU25&gt;=KY$47,KU25&lt;&gt;""),AND(KX25&gt;=KY$47,KX25&lt;&gt;""),AND(LV25&gt;=MG$47,LV25&lt;&gt;""),AND(LY25&gt;=MG$47,LY25&lt;&gt;""),AND(MC25&gt;=MG$47,MC25&lt;&gt;""),AND(MF25&gt;=MG$47,MF25&lt;&gt;""),AND(ND25&gt;=NO$47,ND25&lt;&gt;""),AND(NG25&gt;=NO$47,NG25&lt;&gt;""),AND(NK25&gt;=NO$47,NK25&lt;&gt;""),AND(NN25&gt;=NO$47,NN25&lt;&gt;""),AND(OL25&gt;=OW$47,OL25&lt;&gt;""),AND(OO25&gt;=OW$47,OO25&lt;&gt;""),AND(OS25&gt;=OW$47,OS25&lt;&gt;""),AND(OV25&gt;=OW$47,OV25&lt;&gt;""),AND(PT25&gt;=QE$47,PT25&lt;&gt;""),AND(PW25&gt;=QE$47,PW25&lt;&gt;""),AND(QA25&gt;=QE$47,QA25&lt;&gt;""),AND(QD25&gt;=QE$47,QD25&lt;&gt;""),AND(RB25&gt;=RM$47,RB25&lt;&gt;""),AND(RE25&gt;=RM$47,RE25&lt;&gt;""),AND(RI25&gt;=RM$47,RI25&lt;&gt;""),AND(RL25&gt;=RM$47,RL25&lt;&gt;""),AND(SJ25&gt;=SU$47,SJ25&lt;&gt;""),AND(SM25&gt;=SU$47,SM25&lt;&gt;""),AND(SQ25&gt;=SU$47,SQ25&lt;&gt;""),AND(ST25&gt;=SU$47,ST25&lt;&gt;"")),"P","")</f>
        <v/>
      </c>
      <c r="J25" s="36" t="str">
        <f>IF(AND(I25="P",H25=""),"No DD",IF(OR(AND(AO25&gt;=AY$46,AO25&lt;&gt;"",AQ25&gt;=AY$50,AQ25&lt;&gt;"",AN25=""),AND(AR25&gt;=AY$46,AR25&lt;&gt;"",AT25&gt;=AY$50,AT25&lt;&gt;"",AN25=""),AND(AV25&gt;=AY$46,AV25&lt;&gt;"",AX25&gt;=AY$50,AX25&lt;&gt;"",AN25=""),AND(BP25&gt;=BZ$46,BP25&lt;&gt;"",BR25&gt;=BZ$50,BR25&lt;&gt;"",BO25=""),AND(BS25&gt;=BZ$46,BS25&lt;&gt;"",BU25&gt;=BZ$50,BU25&lt;&gt;"",BO25=""),AND(BW25&gt;=BZ$46,BW25&lt;&gt;"",BY25&gt;=BZ$50,BY25&lt;&gt;"",BO25=""),AND(CQ25&gt;=DA$46,CQ25&lt;&gt;"",CS25&gt;=DA$50,CS25&lt;&gt;"",CP25=""),AND(CT25&gt;=DA$46,CT25&lt;&gt;"",CV25&gt;=DA$50,CV25&lt;&gt;"",CP25=""),AND(CX25&gt;=DA$46,CX25&lt;&gt;"",CZ25&gt;=DA$50,CZ25&lt;&gt;"",CP25=""),AND(DX25&gt;=EK$46,DX25&lt;&gt;"",DZ25&gt;=EK$50,DZ25&lt;&gt;""),AND(EA25&gt;=EK$46,EA25&lt;&gt;"",EC25&gt;=EK$50,EC25&lt;&gt;""),AND(EE25&gt;=EK$46,EE25&lt;&gt;"",EG25&gt;=EK$50,EG25&lt;&gt;""),AND(EH25&gt;=EK$46,EH25&lt;&gt;"",EJ25&gt;=EK$50,EJ25&lt;&gt;""),AND(FF25&gt;=FS$46,FF25&lt;&gt;"",FH25&gt;=FS$50,FH25&lt;&gt;""),AND(FI25&gt;=FS$46,FI25&lt;&gt;"",FK25&gt;=FS$50,FK25&lt;&gt;""),AND(FM25&gt;=FS$46,FM25&lt;&gt;"",FO25&gt;=FS$50,FO25&lt;&gt;""),AND(FP25&gt;=FS$46,FP25&lt;&gt;"",FR25&gt;=FS$50,FR25&lt;&gt;""),AND(GN25&gt;=HA$46,GN25&lt;&gt;"",GP25&gt;=HA$50,GP25&lt;&gt;""),AND(GQ25&gt;=HA$46,GQ25&lt;&gt;"",GS25&gt;=HA$50,GS25&lt;&gt;""),AND(GU25&gt;=HA$46,GU25&lt;&gt;"",GW25&gt;=HA$50,GW25&lt;&gt;""),AND(GX25&gt;=HA$46,GX25&lt;&gt;"",GZ25&gt;=HA$50,GZ25&lt;&gt;""),AND(HV25&gt;=II$46,HV25&lt;&gt;"",HX25&gt;=II$50,HX25&lt;&gt;""),AND(HY25&gt;=II$46,HY25&lt;&gt;"",IA25&gt;=II$50,IA25&lt;&gt;""),AND(IC25&gt;=II$46,IC25&lt;&gt;"",IE25&gt;=II$50,IE25&lt;&gt;""),AND(IF25&gt;=II$46,IF25&lt;&gt;"",IH25&gt;=II$50,IH25&lt;&gt;""),AND(JD25&gt;=JQ$46,JD25&lt;&gt;"",JF25&gt;=JQ$50,JF25&lt;&gt;""),AND(JG25&gt;=JQ$46,JG25&lt;&gt;"",JI25&gt;=JQ$50,JI25&lt;&gt;""),AND(JK25&gt;=JQ$46,JK25&lt;&gt;"",JM25&gt;=JQ$50,JM25&lt;&gt;""),AND(JN25&gt;=JQ$46,JN25&lt;&gt;"",JP25&gt;=JQ$50,JP25&lt;&gt;""),AND(KL25&gt;=KY$46,KL25&lt;&gt;"",KN25&gt;=KY$50,KN25&lt;&gt;""),AND(KO25&gt;=KY$46,KO25&lt;&gt;"",KQ25&gt;=KY$50,KQ25&lt;&gt;""),AND(KS25&gt;=KY$46,KS25&lt;&gt;"",KU25&gt;=KY$50,KU25&lt;&gt;""),AND(KV25&gt;=KY$46,KV25&lt;&gt;"",KX25&gt;=KY$50,KX25&lt;&gt;""),AND(LT25&gt;=MG$46,LT25&lt;&gt;"",LV25&gt;=MG$50,LV25&lt;&gt;""),AND(LW25&gt;=MG$46,LW25&lt;&gt;"",LY25&gt;=MG$50,LY25&lt;&gt;""),AND(MA25&gt;=MG$46,MA25&lt;&gt;"",MC25&gt;=MG$50,MC25&lt;&gt;""),AND(MD25&gt;=MG$46,MD25&lt;&gt;"",MF25&gt;=MG$50,MF25&lt;&gt;""),AND(NB25&gt;=NO$46,NB25&lt;&gt;"",ND25&gt;=NO$50,ND25&lt;&gt;""),AND(NE25&gt;=NO$46,NE25&lt;&gt;"",NG25&gt;=NO$50,NG25&lt;&gt;""),AND(NI25&gt;=NO$46,NI25&lt;&gt;"",NK25&gt;=NO$50,NK25&lt;&gt;""),AND(NL25&gt;=NO$46,NL25&lt;&gt;"",NN25&gt;=NO$50,NN25&lt;&gt;""),AND(OJ25&gt;=OW$46,OJ25&lt;&gt;"",OL25&gt;=OW$50,OL25&lt;&gt;""),AND(OM25&gt;=OW$46,OM25&lt;&gt;"",OO25&gt;=OW$50,OO25&lt;&gt;""),AND(OQ25&gt;=OW$46,OQ25&lt;&gt;"",OS25&gt;=OW$50,OS25&lt;&gt;""),AND(OT25&gt;=OW$46,OT25&lt;&gt;"",OV25&gt;=OW$50,OV25&lt;&gt;""),AND(PR25&gt;=QE$46,PR25&lt;&gt;"",PT25&gt;=QE$50,PT25&lt;&gt;""),AND(PU25&gt;=QE$46,PU25&lt;&gt;"",PW25&gt;=QE$50,PW25&lt;&gt;""),AND(PY25&gt;=QE$46,PY25&lt;&gt;"",QA25&gt;=QE$50,QA25&lt;&gt;""),AND(QB25&gt;=QE$46,QB25&lt;&gt;"",QD25&gt;=QE$50,QD25&lt;&gt;""),AND(QZ25&gt;=RM$46,QZ25&lt;&gt;"",RB25&gt;=RM$50,RB25&lt;&gt;""),AND(RC25&gt;=RM$46,RC25&lt;&gt;"",RE25&gt;=RM$50,RE25&lt;&gt;""),AND(RG25&gt;=RM$46,RG25&lt;&gt;"",RI25&gt;=RM$50,RI25&lt;&gt;""),AND(RJ25&gt;=RM$46,RJ25&lt;&gt;"",RL25&gt;=RM$50,RL25&lt;&gt;""),AND(SH25&gt;=SU$46,SH25&lt;&gt;"",SJ25&gt;=SU$50,SJ25&lt;&gt;""),AND(SK25&gt;=SU$46,SK25&lt;&gt;"",SM25&gt;=SU$50,SM25&lt;&gt;""),AND(SO25&gt;=SU$46,SO25&lt;&gt;"",SQ25&gt;=SU$50,SQ25&lt;&gt;""),AND(SR25&gt;=SU$46,SR25&lt;&gt;"",ST25&gt;=SU$50,ST25&lt;&gt;"")),"Merit",IF(OR(AND(AO25&gt;=AY$45,AO25&lt;&gt;"",AQ25&gt;=AY$49,AQ25&lt;&gt;"",AN25=""),AND(AR25&gt;=AY$45,AR25&lt;&gt;"",AT25&gt;=AY$49,AT25&lt;&gt;"",AN25=""),AND(AV25&gt;=AY$45,AV25&lt;&gt;"",AX25&gt;=AY$49,AX25&lt;&gt;"",AN25=""),AND(BP25&gt;=BZ$45,BP25&lt;&gt;"",BR25&gt;=BZ$49,BR25&lt;&gt;"",BO25=""),AND(BS25&gt;=BZ$45,BS25&lt;&gt;"",BU25&gt;=BZ$49,BU25&lt;&gt;"",BO25=""),AND(BW25&gt;=BZ$45,BW25&lt;&gt;"",BY25&gt;=BZ$49,BY25&lt;&gt;"",BO25=""),AND(CQ25&gt;=DA$45,CQ25&lt;&gt;"",CS25&gt;=DA$49,CS25&lt;&gt;"",CP25=""),AND(CT25&gt;=DA$45,CT25&lt;&gt;"",CV25&gt;=DA$49,CV25&lt;&gt;"",CP25=""),AND(CX25&gt;=DA$45,CX25&lt;&gt;"",CZ25&gt;=DA$49,CZ25&lt;&gt;"",CP25=""),AND(DX25&gt;=EK$45,DX25&lt;&gt;"",DZ25&gt;=EK$49,DZ25&lt;&gt;""),AND(EA25&gt;=EK$45,EA25&lt;&gt;"",EC25&gt;=EK$49,EC25&lt;&gt;""),AND(EE25&gt;=EK$45,EE25&lt;&gt;"",EG25&gt;=EK$49,EG25&lt;&gt;""),AND(EH25&gt;=EK$45,EH25&lt;&gt;"",EJ25&gt;=EK$49,EJ25&lt;&gt;""),AND(FF25&gt;=FS$45,FF25&lt;&gt;"",FH25&gt;=FS$49,FH25&lt;&gt;""),AND(FI25&gt;=FS$45,FI25&lt;&gt;"",FK25&gt;=FS$49,FK25&lt;&gt;""),AND(FM25&gt;=FS$45,FM25&lt;&gt;"",FO25&gt;=FS$49,FO25&lt;&gt;""),AND(FP25&gt;=FS$45,FP25&lt;&gt;"",FR25&gt;=FS$49,FR25&lt;&gt;""),AND(GN25&gt;=HA$45,GN25&lt;&gt;"",GP25&gt;=HA$49,GP25&lt;&gt;""),AND(GQ25&gt;=HA$45,GQ25&lt;&gt;"",GS25&gt;=HA$49,GS25&lt;&gt;""),AND(GU25&gt;=HA$45,GU25&lt;&gt;"",GW25&gt;=HA$49,GW25&lt;&gt;""),AND(GX25&gt;=HA$45,GX25&lt;&gt;"",GZ25&gt;=HA$49,GZ25&lt;&gt;""),AND(HV25&gt;=II$45,HV25&lt;&gt;"",HX25&gt;=II$49,HX25&lt;&gt;""),AND(HY25&gt;=II$45,HY25&lt;&gt;"",IA25&gt;=II$49,IA25&lt;&gt;""),AND(IC25&gt;=II$45,IC25&lt;&gt;"",IE25&gt;=II$49,IE25&lt;&gt;""),AND(IF25&gt;=II$45,IF25&lt;&gt;"",IH25&gt;=II$49,IH25&lt;&gt;""),AND(JD25&gt;=JQ$45,JD25&lt;&gt;"",JF25&gt;=JQ$49,JF25&lt;&gt;""),AND(JG25&gt;=JQ$45,JG25&lt;&gt;"",JI25&gt;=JQ$49,JI25&lt;&gt;""),AND(JK25&gt;=JQ$45,JK25&lt;&gt;"",JM25&gt;=JQ$49,JM25&lt;&gt;""),AND(JN25&gt;=JQ$45,JN25&lt;&gt;"",JP25&gt;=JQ$49,JP25&lt;&gt;""),AND(KL25&gt;=KY$45,KL25&lt;&gt;"",KN25&gt;=KY$49,KN25&lt;&gt;""),AND(KO25&gt;=KY$45,KO25&lt;&gt;"",KQ25&gt;=KY$49,KQ25&lt;&gt;""),AND(KS25&gt;=KY$45,KS25&lt;&gt;"",KU25&gt;=KY$49,KU25&lt;&gt;""),AND(KV25&gt;=KY$45,KV25&lt;&gt;"",KX25&gt;=KY$49,KX25&lt;&gt;""),AND(LT25&gt;=MG$45,LT25&lt;&gt;"",LV25&gt;=MG$49,LV25&lt;&gt;""),AND(LW25&gt;=MG$45,LW25&lt;&gt;"",LY25&gt;=MG$49,LY25&lt;&gt;""),AND(MA25&gt;=MG$45,MA25&lt;&gt;"",MC25&gt;=MG$49,MC25&lt;&gt;""),AND(MD25&gt;=MG$45,MD25&lt;&gt;"",MF25&gt;=MG$49,MF25&lt;&gt;""),AND(NB25&gt;=NO$45,NB25&lt;&gt;"",ND25&gt;=NO$49,ND25&lt;&gt;""),AND(NE25&gt;=NO$45,NE25&lt;&gt;"",NG25&gt;=NO$49,NG25&lt;&gt;""),AND(NI25&gt;=NO$45,NI25&lt;&gt;"",NK25&gt;=NO$49,NK25&lt;&gt;""),AND(NL25&gt;=NO$45,NL25&lt;&gt;"",NN25&gt;=NO$49,NN25&lt;&gt;""),AND(OJ25&gt;=OW$45,OJ25&lt;&gt;"",OL25&gt;=OW$49,OL25&lt;&gt;""),AND(OM25&gt;=OW$45,OM25&lt;&gt;"",OO25&gt;=OW$49,OO25&lt;&gt;""),AND(OQ25&gt;=OW$45,OQ25&lt;&gt;"",OS25&gt;=OW$49,OS25&lt;&gt;""),AND(OT25&gt;=OW$45,OT25&lt;&gt;"",OV25&gt;=OW$49,OV25&lt;&gt;""),AND(PR25&gt;=QE$45,PR25&lt;&gt;"",PT25&gt;=QE$49,PT25&lt;&gt;""),AND(PU25&gt;=QE$45,PU25&lt;&gt;"",PW25&gt;=QE$49,PW25&lt;&gt;""),AND(PY25&gt;=QE$45,PY25&lt;&gt;"",QA25&gt;=QE$49,QA25&lt;&gt;""),AND(QB25&gt;=QE$45,QB25&lt;&gt;"",QD25&gt;=QE$49,QD25&lt;&gt;""),AND(QZ25&gt;=RM$45,QZ25&lt;&gt;"",RB25&gt;=RM$49,RB25&lt;&gt;""),AND(RC25&gt;=RM$45,RC25&lt;&gt;"",RE25&gt;=RM$49,RE25&lt;&gt;""),AND(RG25&gt;=RM$45,RG25&lt;&gt;"",RI25&gt;=RM$49,RI25&lt;&gt;""),AND(RJ25&gt;=RM$45,RJ25&lt;&gt;"",RL25&gt;=RM$49,RL25&lt;&gt;""),AND(SH25&gt;=SU$45,SH25&lt;&gt;"",SJ25&gt;=SU$49,SJ25&lt;&gt;""),AND(SK25&gt;=SU$45,SK25&lt;&gt;"",SM25&gt;=SU$49,SM25&lt;&gt;""),AND(SO25&gt;=SU$45,SO25&lt;&gt;"",SQ25&gt;=SU$49,SQ25&lt;&gt;""),AND(SR25&gt;=SU$45,SR25&lt;&gt;"",ST25&gt;=SU$49,ST25&lt;&gt;"")),"Excellence",IF(K25="P","Worlds Team",IF(H25="P","National Team","")))))</f>
        <v/>
      </c>
      <c r="K25" s="3" t="str">
        <f>IF(OR(AND(AO25&gt;=AY$44,AO25&lt;&gt;"",AQ25&gt;=AY$48,AQ25&lt;&gt;"",AN25=""),AND(AR25&gt;=AY$44,AR25&lt;&gt;"",AT25&gt;=AY$48,AT25&lt;&gt;"",AN25=""),AND(AV25&gt;=AY$44,AV25&lt;&gt;"",AX25&gt;=AY$48,AX25&lt;&gt;"",AN25=""),AND(BP25&gt;=BZ$44,BP25&lt;&gt;"",BR25&gt;=BZ$48,BR25&lt;&gt;"",BO25=""),AND(BS25&gt;=BZ$44,BS25&lt;&gt;"",BU25&gt;=BZ$48,BU25&lt;&gt;"",BO25=""),AND(BW25&gt;=BZ$44,BW25&lt;&gt;"",BY25&gt;=BZ$48,BY25&lt;&gt;"",BO25=""),AND(CQ25&gt;=DA$44,CQ25&lt;&gt;"",CS25&gt;=DA$48,CS25&lt;&gt;"",CP25=""),AND(CT25&gt;=DA$44,CT25&lt;&gt;"",CV25&gt;=DA$48,CV25&lt;&gt;"",CP25=""),AND(CX25&gt;=DA$44,CX25&lt;&gt;"",CZ25&gt;=DA$48,CZ25&lt;&gt;"",CP25=""),AND(DX25&gt;=EK$44,DX25&lt;&gt;"",DZ25&gt;=EK$48,DZ25&lt;&gt;""),AND(EA25&gt;=EK$44,EA25&lt;&gt;"",EC25&gt;=EK$48,EC25&lt;&gt;""),AND(EE25&gt;=EK$44,EE25&lt;&gt;"",EG25&gt;=EK$48,EG25&lt;&gt;""),AND(EH25&gt;=EK$44,EH25&lt;&gt;"",EJ25&gt;=EK$48,EJ25&lt;&gt;""),AND(FF25&gt;=FS$44,FF25&lt;&gt;"",FH25&gt;=FS$48,FH25&lt;&gt;""),AND(FI25&gt;=FS$44,FI25&lt;&gt;"",FK25&gt;=FS$48,FK25&lt;&gt;""),AND(FM25&gt;=FS$44,FM25&lt;&gt;"",FO25&gt;=FS$48,FO25&lt;&gt;""),AND(FP25&gt;=FS$44,FP25&lt;&gt;"",FR25&gt;=FS$48,FR25&lt;&gt;""),AND(GN25&gt;=HA$44,GN25&lt;&gt;"",GP25&gt;=HA$48,GP25&lt;&gt;""),AND(GQ25&gt;=HA$44,GQ25&lt;&gt;"",GS25&gt;=HA$48,GS25&lt;&gt;""),AND(GU25&gt;=HA$44,GU25&lt;&gt;"",GW25&gt;=HA$48,GW25&lt;&gt;""),AND(GX25&gt;=HA$44,GX25&lt;&gt;"",GZ25&gt;=HA$48,GZ25&lt;&gt;""),AND(HV25&gt;=II$44,HV25&lt;&gt;"",HX25&gt;=II$48,HX25&lt;&gt;""),AND(HY25&gt;=II$44,HY25&lt;&gt;"",IA25&gt;=II$48,IA25&lt;&gt;""),AND(IC25&gt;=II$44,IC25&lt;&gt;"",IE25&gt;=II$48,IE25&lt;&gt;""),AND(IF25&gt;=II$44,IF25&lt;&gt;"",IH25&gt;=II$48,IH25&lt;&gt;""),AND(JD25&gt;=JQ$44,JD25&lt;&gt;"",JF25&gt;=JQ$48,JF25&lt;&gt;""),AND(JG25&gt;=JQ$44,JG25&lt;&gt;"",JI25&gt;=JQ$48,JI25&lt;&gt;""),AND(JK25&gt;=JQ$44,JK25&lt;&gt;"",JM25&gt;=JQ$48,JM25&lt;&gt;""),AND(JN25&gt;=JQ$44,JN25&lt;&gt;"",JP25&gt;=JQ$48,JP25&lt;&gt;""),AND(KL25&gt;=KY$44,KL25&lt;&gt;"",KN25&gt;=KY$48,KN25&lt;&gt;""),AND(KO25&gt;=KY$44,KO25&lt;&gt;"",KQ25&gt;=KY$48,KQ25&lt;&gt;""),AND(KS25&gt;=KY$44,KS25&lt;&gt;"",KU25&gt;=KY$48,KU25&lt;&gt;""),AND(KV25&gt;=KY$44,KV25&lt;&gt;"",KX25&gt;=KY$48,KX25&lt;&gt;""),AND(LT25&gt;=MG$44,LT25&lt;&gt;"",LV25&gt;=MG$48,LV25&lt;&gt;""),AND(LW25&gt;=MG$44,LW25&lt;&gt;"",LY25&gt;=MG$48,LY25&lt;&gt;""),AND(MA25&gt;=MG$44,MA25&lt;&gt;"",MC25&gt;=MG$48,MC25&lt;&gt;""),AND(MD25&gt;=MG$44,MD25&lt;&gt;"",MF25&gt;=MG$48,MF25&lt;&gt;""),AND(NB25&gt;=NO$44,NB25&lt;&gt;"",ND25&gt;=NO$48,ND25&lt;&gt;""),AND(NE25&gt;=NO$44,NE25&lt;&gt;"",NG25&gt;=NO$48,NG25&lt;&gt;""),AND(NI25&gt;=NO$44,NI25&lt;&gt;"",NK25&gt;=NO$48,NK25&lt;&gt;""),AND(NL25&gt;=NO$44,NL25&lt;&gt;"",NN25&gt;=NO$48,NN25&lt;&gt;""),AND(OJ25&gt;=OW$44,OJ25&lt;&gt;"",OL25&gt;=OW$48,OL25&lt;&gt;""),AND(OM25&gt;=OW$44,OM25&lt;&gt;"",OO25&gt;=OW$48,OO25&lt;&gt;""),AND(OQ25&gt;=OW$44,OQ25&lt;&gt;"",OS25&gt;=OW$48,OS25&lt;&gt;""),AND(OT25&gt;=OW$44,OT25&lt;&gt;"",OV25&gt;=OW$48,OV25&lt;&gt;""),AND(PR25&gt;=QE$44,PR25&lt;&gt;"",PT25&gt;=QE$48,PT25&lt;&gt;""),AND(PU25&gt;=QE$44,PU25&lt;&gt;"",PW25&gt;=QE$48,PW25&lt;&gt;""),AND(PY25&gt;=QE$44,PY25&lt;&gt;"",QA25&gt;=QE$48,QA25&lt;&gt;""),AND(QB25&gt;=QE$44,QB25&lt;&gt;"",QD25&gt;=QE$48,QD25&lt;&gt;""),AND(QZ25&gt;=RM$44,QZ25&lt;&gt;"",RB25&gt;=RM$48,RB25&lt;&gt;""),AND(RC25&gt;=RM$44,RC25&lt;&gt;"",RE25&gt;=RM$48,RE25&lt;&gt;""),AND(RG25&gt;=RM$44,RG25&lt;&gt;"",RI25&gt;=RM$48,RI25&lt;&gt;""),AND(RJ25&gt;=RM$44,RJ25&lt;&gt;"",RL25&gt;=RM$48,RL25&lt;&gt;""),AND(SH25&gt;=SU$44,SH25&lt;&gt;"",SJ25&gt;=SU$48,SJ25&lt;&gt;""),AND(SK25&gt;=SU$44,SK25&lt;&gt;"",SM25&gt;=SU$48,SM25&lt;&gt;""),AND(SO25&gt;=SU$44,SO25&lt;&gt;"",SQ25&gt;=SU$48,SQ25&lt;&gt;""),AND(SR25&gt;=SU$44,SR25&lt;&gt;"",ST25&gt;=SU$48,ST25&lt;&gt;"")),"P","")</f>
        <v/>
      </c>
      <c r="L25" s="8">
        <f>IF(COUNT(AQ25,AT25,BR25,BU25,CS25,CV25)&gt;0,LARGE((AQ25,AT25,BR25,BU25,CS25,CV25),1),0)</f>
        <v>47.429999999999993</v>
      </c>
      <c r="M25" s="8" t="str">
        <f>IF(L25="","",IF(OR(L25=CS25,L25=CV25),$CA$1,IF(OR(L25=BR25,L25=BU25),$AZ$1,IF(OR(L25=AQ25,L25=AT25),$Y$1,""))))</f>
        <v>2023 3rd Domestic Trial</v>
      </c>
      <c r="N25" s="8">
        <f>IF(COUNT(AQ25,AT25,BR25,BU25,CS25,CV25)&gt;1,LARGE((AQ25,AT25,BR25,BU25,CS25,CV25),2),0)</f>
        <v>47.15</v>
      </c>
      <c r="O25" s="8" t="str">
        <f>IF(N25="","",IF(OR(N25=CS25,N25=CV25),$CA$1,IF(OR(N25=BR25,N25=BU25),$AZ$1,IF(OR(N25=AQ25,N25=AT25),$Y$1,""))))</f>
        <v>2023 3rd Domestic Trial</v>
      </c>
      <c r="P25" s="8">
        <f>IF(COUNT(AQ25,AT25,BR25,BU25,CS25,CV25)&gt;2,MAX(AX25,BY25,CZ25,LARGE((AQ25,AT25,BR25,BU25,CS25,CV25),3)),IF(MAX(AX25,BY25,CZ25)&gt;0,MAX(AX25,BY25,CZ25),0))</f>
        <v>46.03</v>
      </c>
      <c r="Q25" s="8" t="str">
        <f>IF(P25="","",IF(OR(P25=CS25,P25=CV25,P25=CZ25),$CA$1,IF(OR(P25=BR25,P25=BU25,P25=BY25),$AZ$1,IF(OR(P25=AQ25,P25=AT25,P25=AX25),$Y$1,""))))</f>
        <v>2024 Nationals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9.6999999999999993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2023 3rd Domestic Trial</v>
      </c>
      <c r="T25" s="8">
        <f>IF(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&gt;0,MAX(IF(AO25&gt;=$AY$43,AP25,0),IF(AR25&gt;=$AY$43,AS25,0),IF(AV25&gt;=$AY$43,AW25,0),IF(BP25&gt;=$BZ$43,BQ25,0),IF(BS25&gt;=$BZ$43,BT25,0),IF(BW25&gt;=$BZ$43,BX25,0),IF(CQ25&gt;=$DA$43,CR25,0),IF(CT25&gt;=$DA$43,CU25,0),IF(CX25&gt;=$DA$43,CY25,0),IF(DX25&gt;=$EK$43,DY25,0),IF(EA25&gt;=$EK$43,EB25,0),IF(EE25&gt;=$EK$43,EF25,0),IF(EH25&gt;=$EK$43,EI25,0),IF(FF25&gt;=$FS$43,FG25,0),IF(FI25&gt;=$FS$43,FJ25,0),IF(FM25&gt;=$FS$43,FN25,0),IF(FP25&gt;=$FS$43,FQ25,0),IF(GN25&gt;=$HA$43,GO25,0),IF(GQ25&gt;=$HA$43,GR25,0),IF(GU25&gt;=$HA$43,GV25,0),IF(GX25&gt;=$HA$43,GY25,0),IF(HV25&gt;=$II$43,HW25,0),IF(HY25&gt;=$II$43,HZ25,0),IF(IC25&gt;=$II$43,ID25,0),IF(IF25&gt;=$II$43,IG25,0),IF(JD25&gt;=$JQ$43,JE25,0),IF(JG25&gt;=$JQ$43,JH25,0),IF(JK25&gt;=$JQ$43,JL25,0),IF(JN25&gt;=$JQ$43,JO25,0),IF(KL25&gt;=$KY$43,KM25,0),IF(KO25&gt;=$KY$43,KP25,0),IF(KS25&gt;=$KY$43,KT25,0),IF(KV25&gt;=$KY$43,KW25,0),IF(LT25&gt;=$MG$43,LU25,0),IF(LW25&gt;=$MG$43,LX25,0),IF(MA25&gt;=$MG$43,MB25,0),IF(MD25&gt;=$MG$43,ME25,0),IF(NB25&gt;=$NO$43,NC25,0),IF(NE25&gt;=$NO$43,NF25,0),IF(NI25&gt;=$NO$43,NJ25,0),IF(NL25&gt;=$NO$43,NM25,0),IF(OJ25&gt;=$OW$43,OK25,0),IF(OM25&gt;=$OW$43,ON25,0),IF(OQ25&gt;=$OW$43,OR25,0),IF(OT25&gt;=$OW$43,OU25,0),IF(PR25&gt;=$QE$43,PS25,0),IF(PU25&gt;=$QE$43,PV25,0),IF(PY25&gt;=$QE$43,PZ25,0),IF(QB25&gt;=$QE$43,QC25,0),IF(QZ25&gt;=$RM$43,RA25,0),IF(RC25&gt;=$RM$43,RD25,0),IF(RG25&gt;=$RM$43,RH25,0),IF(RJ25&gt;=$RM$43,RK25,0),IF(SH25&gt;=$SU$43,SI25,0),IF(SK25&gt;=$SU$43,SL25,0),IF(SO25&gt;=$SU$43,SP25,0),IF(SR25&gt;=$SU$43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>
        <v>14.7</v>
      </c>
      <c r="Z25" s="22">
        <v>8.6999999999999993</v>
      </c>
      <c r="AA25" s="22">
        <v>9.6999999999999993</v>
      </c>
      <c r="AB25" s="22">
        <v>14.33</v>
      </c>
      <c r="AC25" s="22">
        <v>0</v>
      </c>
      <c r="AD25" s="22">
        <v>15.1</v>
      </c>
      <c r="AE25" s="22">
        <v>9.1</v>
      </c>
      <c r="AF25" s="22">
        <v>8.6000000000000014</v>
      </c>
      <c r="AG25" s="22">
        <v>14.85</v>
      </c>
      <c r="AH25" s="22">
        <v>0.5</v>
      </c>
      <c r="AI25" s="22">
        <v>0</v>
      </c>
      <c r="AJ25" s="22">
        <v>0</v>
      </c>
      <c r="AK25" s="22">
        <v>0</v>
      </c>
      <c r="AL25" s="22">
        <v>0</v>
      </c>
      <c r="AM25" s="22">
        <v>0</v>
      </c>
      <c r="AN25" s="27"/>
      <c r="AO25" s="38">
        <f>IF(AA25&gt;0,AA25,"")</f>
        <v>9.6999999999999993</v>
      </c>
      <c r="AP25" s="38">
        <f>IF(AB25&gt;0,AB25,"")</f>
        <v>14.33</v>
      </c>
      <c r="AQ25" s="40">
        <f>IF(SUM(Y25:AB25)-AC25&gt;0,SUM(Y25:AB25)-AC25,"")</f>
        <v>47.429999999999993</v>
      </c>
      <c r="AR25" s="40">
        <f>IF(AF25&gt;0,AF25,"")</f>
        <v>8.6000000000000014</v>
      </c>
      <c r="AS25" s="40">
        <f>IF(AG25&gt;0,AG25,"")</f>
        <v>14.85</v>
      </c>
      <c r="AT25" s="40">
        <f>IF(SUM(AD25:AG25)-AH25&gt;0,SUM(AD25:AG25)-AH25,"")</f>
        <v>47.15</v>
      </c>
      <c r="AU25" s="40">
        <f>IF(AQ25="","",MAX(AQ25,AT25))</f>
        <v>47.429999999999993</v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>
        <f>IF(SUM(AU25,AX25)&gt;0,SUM(AU25,AX25),"")</f>
        <v>47.429999999999993</v>
      </c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8"/>
      <c r="BP25" s="39" t="str">
        <f>IF(BB25&gt;0,BB25,"")</f>
        <v/>
      </c>
      <c r="BQ25" s="39" t="str">
        <f>IF(BC25&gt;0,BC25,"")</f>
        <v/>
      </c>
      <c r="BR25" s="11" t="str">
        <f>IF(SUM(AZ25:BC25)-BD25&gt;0,SUM(AZ25:BC25)-BD25,"")</f>
        <v/>
      </c>
      <c r="BS25" s="11" t="str">
        <f>IF(BG25&gt;0,BG25,"")</f>
        <v/>
      </c>
      <c r="BT25" s="11" t="str">
        <f>IF(BH25&gt;0,BH25,"")</f>
        <v/>
      </c>
      <c r="BU25" s="11" t="str">
        <f>IF(SUM(BE25:BH25)-BI25&gt;0,SUM(BE25:BH25)-BI25,"")</f>
        <v/>
      </c>
      <c r="BV25" s="11" t="str">
        <f>IF(BR25="","",MAX(BR25,BU25))</f>
        <v/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 t="str">
        <f>IF(SUM(BV25,BY25)&gt;0,SUM(BV25,BY25),"")</f>
        <v/>
      </c>
      <c r="CA25" s="22">
        <v>7.1</v>
      </c>
      <c r="CB25" s="22">
        <v>4.5999999999999996</v>
      </c>
      <c r="CC25" s="22">
        <v>5.2</v>
      </c>
      <c r="CD25" s="22">
        <v>7.11</v>
      </c>
      <c r="CE25" s="22">
        <v>0</v>
      </c>
      <c r="CF25" s="22">
        <v>13.6</v>
      </c>
      <c r="CG25" s="22">
        <v>9.1</v>
      </c>
      <c r="CH25" s="22">
        <v>9.1999999999999993</v>
      </c>
      <c r="CI25" s="22">
        <v>14.13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5.2</v>
      </c>
      <c r="CR25" s="38">
        <f>IF(CD25&gt;0,CD25,"")</f>
        <v>7.11</v>
      </c>
      <c r="CS25" s="40">
        <f>IF(SUM(CA25:CD25)-CE25&gt;0,SUM(CA25:CD25)-CE25,"")</f>
        <v>24.009999999999998</v>
      </c>
      <c r="CT25" s="40">
        <f>IF(CH25&gt;0,CH25,"")</f>
        <v>9.1999999999999993</v>
      </c>
      <c r="CU25" s="40">
        <f>IF(CI25&gt;0,CI25,"")</f>
        <v>14.13</v>
      </c>
      <c r="CV25" s="40">
        <f>IF(SUM(CF25:CI25)-CJ25&gt;0,SUM(CF25:CI25)-CJ25,"")</f>
        <v>46.03</v>
      </c>
      <c r="CW25" s="40">
        <f>IF(CS25="","",MAX(CS25,CV25))</f>
        <v>46.03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46.03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3.55</v>
      </c>
      <c r="SW25" s="22">
        <f>IF($CP25="P",CB25,(CB25+BA25)/2)</f>
        <v>2.2999999999999998</v>
      </c>
      <c r="SX25" s="22">
        <f>IF($CP25="P",CC25,(CC25+BB25)/2)</f>
        <v>2.6</v>
      </c>
      <c r="SY25" s="22">
        <f>IF($CP25="P",CD25,(CD25+BC25)/2)</f>
        <v>3.5550000000000002</v>
      </c>
      <c r="SZ25" s="22">
        <f>IF($CP25="P",CE25,(CE25+BD25)/2)</f>
        <v>0</v>
      </c>
      <c r="TA25" s="22">
        <f>IF($CP25="P",CF25,(CF25+BE25)/2)</f>
        <v>6.8</v>
      </c>
      <c r="TB25" s="22">
        <f>IF($CP25="P",CG25,(CG25+BF25)/2)</f>
        <v>4.55</v>
      </c>
      <c r="TC25" s="22">
        <f>IF($CP25="P",CH25,(CH25+BG25)/2)</f>
        <v>4.5999999999999996</v>
      </c>
      <c r="TD25" s="22">
        <f>IF($CP25="P",CI25,(CI25+BH25)/2)</f>
        <v>7.0650000000000004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2.6</v>
      </c>
      <c r="TM25" s="40">
        <f>IF(SY25&gt;0,SY25,"")</f>
        <v>3.5550000000000002</v>
      </c>
      <c r="TN25" s="40">
        <f>IF(SUM(SV25:SY25)-SZ25&gt;0,SUM(SV25:SY25)-SZ25,"")</f>
        <v>12.004999999999999</v>
      </c>
      <c r="TO25" s="40">
        <f>IF(TC25&gt;0,TC25,"")</f>
        <v>4.5999999999999996</v>
      </c>
      <c r="TP25" s="40">
        <f>IF(TD25&gt;0,TD25,"")</f>
        <v>7.0650000000000004</v>
      </c>
      <c r="TQ25" s="40">
        <f>IF(SUM(TA25:TD25)-TE25&gt;0,SUM(TA25:TD25)-TE25,"")</f>
        <v>23.015000000000001</v>
      </c>
      <c r="TR25" s="40">
        <f>IF(MAX(TN25,TQ25)&gt;0,MAX(TN25,TQ25),"")</f>
        <v>23.015000000000001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23.015000000000001</v>
      </c>
    </row>
    <row r="26" spans="1:542" x14ac:dyDescent="0.2">
      <c r="A26" s="4" t="str" cm="1">
        <f t="array" ref="A26">IF(AND(J26&lt;&gt;"",J26&lt;&gt;"No DD"),SUMPRODUCT((J$4:J$41&lt;&gt;"")*(J$4:J$41&lt;&gt;"No DD")*(F$4:F$41&gt;F26))+1,IF(J26="No DD",SUMPRODUCT((J$4:J$41="No DD")*(F$4:F$41&gt;F26))+1+SUMPRODUCT((J$4:J$41&lt;&gt;"")*(J$4:J$41&lt;&gt;"No DD")),""))</f>
        <v/>
      </c>
      <c r="B26" s="4" t="str" cm="1">
        <f t="array" ref="B26">IF(AND(J26&lt;&gt;"",J26&lt;&gt;"No DD",G26=""),SUMPRODUCT((J$4:J$41&lt;&gt;"")*(J$4:J$41&lt;&gt;"No DD")*(G$4:G$41="")*(F$4:F$41&gt;F26))+1,IF(J26="No DD",SUMPRODUCT((J$4:J$41="No DD")*(F$4:F$41&gt;F26)*(G$4:G$41=""))+1+SUMPRODUCT((J$4:J$41&lt;&gt;"")*(G$4:G$41="")*(J$4:J$41&lt;&gt;"No DD")),""))</f>
        <v/>
      </c>
      <c r="C26" s="5" t="s">
        <v>152</v>
      </c>
      <c r="D26" s="4" t="s">
        <v>3</v>
      </c>
      <c r="E26" s="4">
        <v>2006</v>
      </c>
      <c r="F26" s="9">
        <f>SUM(L26:V26)+SUM(L26:T26)*0.0000001+SUM(L26)*0.0000000000001</f>
        <v>147.84001478400458</v>
      </c>
      <c r="G26" s="66"/>
      <c r="H26" s="3" t="str">
        <f>IF(OR(AND(AO26&gt;=AY$43,AO26&lt;&gt;"",AQ26&gt;=AY$47,AQ26&lt;&gt;"",AN26=""),AND(AR26&gt;=AY$43,AR26&lt;&gt;"",AT26&gt;=AY$47,AT26&lt;&gt;"",AN26=""),AND(AV26&gt;=AY$43,AV26&lt;&gt;"",AX26&gt;=AY$47,AX26&lt;&gt;"",AN26=""),AND(BP26&gt;=BZ$43,BP26&lt;&gt;"",BR26&gt;=BZ$47,BR26&lt;&gt;"",BO26=""),AND(BS26&gt;=BZ$43,BS26&lt;&gt;"",BU26&gt;=BZ$47,BU26&lt;&gt;"",BO26=""),AND(BW26&gt;=BZ$43,BW26&lt;&gt;"",BY26&gt;=BZ$47,BY26&lt;&gt;"",BO26=""),AND(CQ26&gt;=DA$43,CQ26&lt;&gt;"",CS26&gt;=DA$47,CS26&lt;&gt;"",CP26=""),AND(CT26&gt;=DA$43,CT26&lt;&gt;"",CV26&gt;=DA$47,CV26&lt;&gt;"",CP26=""),AND(CX26&gt;=DA$43,CX26&lt;&gt;"",CZ26&gt;=DA$47,CZ26&lt;&gt;"",CP26=""),AND(DX26&gt;=EK$43,DX26&lt;&gt;"",DZ26&gt;=EK$47,DZ26&lt;&gt;""),AND(EA26&gt;=EK$43,EA26&lt;&gt;"",EC26&gt;=EK$47,EC26&lt;&gt;""),AND(EE26&gt;=EK$43,EE26&lt;&gt;"",EG26&gt;=EK$47,EG26&lt;&gt;""),AND(EH26&gt;=EK$43,EH26&lt;&gt;"",EJ26&gt;=EK$47,EJ26&lt;&gt;""),AND(FF26&gt;=FS$43,FF26&lt;&gt;"",FH26&gt;=FS$47,FH26&lt;&gt;""),AND(FI26&gt;=FS$43,FI26&lt;&gt;"",FK26&gt;=FS$47,FK26&lt;&gt;""),AND(FM26&gt;=FS$43,FM26&lt;&gt;"",FO26&gt;=FS$47,FO26&lt;&gt;""),AND(FP26&gt;=FS$43,FP26&lt;&gt;"",FR26&gt;=FS$47,FR26&lt;&gt;""),AND(GN26&gt;=HA$43,GN26&lt;&gt;"",GP26&gt;=HA$47,GP26&lt;&gt;""),AND(GQ26&gt;=HA$43,GQ26&lt;&gt;"",GS26&gt;=HA$47,GS26&lt;&gt;""),AND(GU26&gt;=HA$43,GU26&lt;&gt;"",GW26&gt;=HA$47,GW26&lt;&gt;""),AND(GX26&gt;=HA$43,GX26&lt;&gt;"",GZ26&gt;=HA$47,GZ26&lt;&gt;""),AND(HV26&gt;=II$43,HV26&lt;&gt;"",HX26&gt;=II$47,HX26&lt;&gt;""),AND(HY26&gt;=II$43,HY26&lt;&gt;"",IA26&gt;=II$47,IA26&lt;&gt;""),AND(IC26&gt;=II$43,IC26&lt;&gt;"",IE26&gt;=II$47,IE26&lt;&gt;""),AND(IF26&gt;=II$43,IF26&lt;&gt;"",IH26&gt;=II$47,IH26&lt;&gt;""),AND(JD26&gt;=JQ$43,JD26&lt;&gt;"",JF26&gt;=JQ$47,JF26&lt;&gt;""),AND(JG26&gt;=JQ$43,JG26&lt;&gt;"",JI26&gt;=JQ$47,JI26&lt;&gt;""),AND(JK26&gt;=JQ$43,JK26&lt;&gt;"",JM26&gt;=JQ$47,JM26&lt;&gt;""),AND(JN26&gt;=JQ$43,JN26&lt;&gt;"",JP26&gt;=JQ$47,JP26&lt;&gt;""),AND(KL26&gt;=KY$43,KL26&lt;&gt;"",KN26&gt;=KY$47,KN26&lt;&gt;""),AND(KO26&gt;=KY$43,KO26&lt;&gt;"",KQ26&gt;=KY$47,KQ26&lt;&gt;""),AND(KS26&gt;=KY$43,KS26&lt;&gt;"",KU26&gt;=KY$47,KU26&lt;&gt;""),AND(KV26&gt;=KY$43,KV26&lt;&gt;"",KX26&gt;=KY$47,KX26&lt;&gt;""),AND(LT26&gt;=MG$43,LT26&lt;&gt;"",LV26&gt;=MG$47,LV26&lt;&gt;""),AND(LW26&gt;=MG$43,LW26&lt;&gt;"",LY26&gt;=MG$47,LY26&lt;&gt;""),AND(MA26&gt;=MG$43,MA26&lt;&gt;"",MC26&gt;=MG$47,MC26&lt;&gt;""),AND(MD26&gt;=MG$43,MD26&lt;&gt;"",MF26&gt;=MG$47,MF26&lt;&gt;""),AND(NB26&gt;=NO$43,NB26&lt;&gt;"",ND26&gt;=NO$47,ND26&lt;&gt;""),AND(NE26&gt;=NO$43,NE26&lt;&gt;"",NG26&gt;=NO$47,NG26&lt;&gt;""),AND(NI26&gt;=NO$43,NI26&lt;&gt;"",NK26&gt;=NO$47,NK26&lt;&gt;""),AND(NL26&gt;=NO$43,NL26&lt;&gt;"",NN26&gt;=NO$47,NN26&lt;&gt;""),AND(OJ26&gt;=OW$43,OJ26&lt;&gt;"",OL26&gt;=OW$47,OL26&lt;&gt;""),AND(OM26&gt;=OW$43,OM26&lt;&gt;"",OO26&gt;=OW$47,OO26&lt;&gt;""),AND(OQ26&gt;=OW$43,OQ26&lt;&gt;"",OS26&gt;=OW$47,OS26&lt;&gt;""),AND(OT26&gt;=OW$43,OT26&lt;&gt;"",OV26&gt;=OW$47,OV26&lt;&gt;""),AND(PR26&gt;=QE$43,PR26&lt;&gt;"",PT26&gt;=QE$47,PT26&lt;&gt;""),AND(PU26&gt;=QE$43,PU26&lt;&gt;"",PW26&gt;=QE$47,PW26&lt;&gt;""),AND(PY26&gt;=QE$43,PY26&lt;&gt;"",QA26&gt;=QE$47,QA26&lt;&gt;""),AND(QB26&gt;=QE$43,QB26&lt;&gt;"",QD26&gt;=QE$47,QD26&lt;&gt;""),AND(QZ26&gt;=RM$43,QZ26&lt;&gt;"",RB26&gt;=RM$47,RB26&lt;&gt;""),AND(RC26&gt;=RM$43,RC26&lt;&gt;"",RE26&gt;=RM$47,RE26&lt;&gt;""),AND(RG26&gt;=RM$43,RG26&lt;&gt;"",RI26&gt;=RM$47,RI26&lt;&gt;""),AND(RJ26&gt;=RM$43,RJ26&lt;&gt;"",RL26&gt;=RM$47,RL26&lt;&gt;""),AND(SH26&gt;=SU$43,SH26&lt;&gt;"",SJ26&gt;=SU$47,SJ26&lt;&gt;""),AND(SK26&gt;=SU$43,SK26&lt;&gt;"",SM26&gt;=SU$47,SM26&lt;&gt;""),AND(SO26&gt;=SU$43,SO26&lt;&gt;"",SQ26&gt;=SU$47,SQ26&lt;&gt;""),AND(SR26&gt;=SU$43,SR26&lt;&gt;"",ST26&gt;=SU$47,ST26&lt;&gt;"")),"P","")</f>
        <v/>
      </c>
      <c r="I26" s="3" t="str">
        <f>IF(OR(AND(AQ26&gt;=AY$47,AQ26&lt;&gt;"",AN26=""),AND(AT26&gt;=AY$47,AT26&lt;&gt;"",AN26=""),AND(AX26&gt;=AY$47,AX26&lt;&gt;"",AN26=""),AND(BR26&gt;=BZ$47,BR26&lt;&gt;"",BO26=""),AND(BU26&gt;=BZ$47,BU26&lt;&gt;"",BO26=""),AND(BY26&gt;=BZ$47,BY26&lt;&gt;"",BO26=""),AND(CS26&gt;=DA$47,CS26&lt;&gt;"",CP26=""),AND(CV26&gt;=DA$47,CV26&lt;&gt;"",CP26=""),AND(CZ26&gt;=DA$47,CZ26&lt;&gt;"",CP26=""),AND(DZ26&gt;=EK$47,DZ26&lt;&gt;""),AND(EC26&gt;=EK$47,EC26&lt;&gt;""),AND(EG26&gt;=EK$47,EG26&lt;&gt;""),AND(EJ26&gt;=EK$47,EJ26&lt;&gt;""),AND(FH26&gt;=FS$47,FH26&lt;&gt;""),AND(FK26&gt;=FS$47,FK26&lt;&gt;""),AND(FO26&gt;=FS$47,FO26&lt;&gt;""),AND(FR26&gt;=FS$47,FR26&lt;&gt;""),AND(GP26&gt;=HA$47,GP26&lt;&gt;""),AND(GS26&gt;=HA$47,GS26&lt;&gt;""),AND(GW26&gt;=HA$47,GW26&lt;&gt;""),AND(GZ26&gt;=HA$47,GZ26&lt;&gt;""),AND(HX26&gt;=II$47,HX26&lt;&gt;""),AND(IA26&gt;=II$47,IA26&lt;&gt;""),AND(IE26&gt;=II$47,IE26&lt;&gt;""),AND(IH26&gt;=II$47,IH26&lt;&gt;""),AND(JF26&gt;=JQ$47,JF26&lt;&gt;""),AND(JI26&gt;=JQ$47,JI26&lt;&gt;""),AND(JM26&gt;=JQ$47,JM26&lt;&gt;""),AND(JP26&gt;=JQ$47,JP26&lt;&gt;""),AND(KN26&gt;=KY$47,KN26&lt;&gt;""),AND(KQ26&gt;=KY$47,KQ26&lt;&gt;""),AND(KU26&gt;=KY$47,KU26&lt;&gt;""),AND(KX26&gt;=KY$47,KX26&lt;&gt;""),AND(LV26&gt;=MG$47,LV26&lt;&gt;""),AND(LY26&gt;=MG$47,LY26&lt;&gt;""),AND(MC26&gt;=MG$47,MC26&lt;&gt;""),AND(MF26&gt;=MG$47,MF26&lt;&gt;""),AND(ND26&gt;=NO$47,ND26&lt;&gt;""),AND(NG26&gt;=NO$47,NG26&lt;&gt;""),AND(NK26&gt;=NO$47,NK26&lt;&gt;""),AND(NN26&gt;=NO$47,NN26&lt;&gt;""),AND(OL26&gt;=OW$47,OL26&lt;&gt;""),AND(OO26&gt;=OW$47,OO26&lt;&gt;""),AND(OS26&gt;=OW$47,OS26&lt;&gt;""),AND(OV26&gt;=OW$47,OV26&lt;&gt;""),AND(PT26&gt;=QE$47,PT26&lt;&gt;""),AND(PW26&gt;=QE$47,PW26&lt;&gt;""),AND(QA26&gt;=QE$47,QA26&lt;&gt;""),AND(QD26&gt;=QE$47,QD26&lt;&gt;""),AND(RB26&gt;=RM$47,RB26&lt;&gt;""),AND(RE26&gt;=RM$47,RE26&lt;&gt;""),AND(RI26&gt;=RM$47,RI26&lt;&gt;""),AND(RL26&gt;=RM$47,RL26&lt;&gt;""),AND(SJ26&gt;=SU$47,SJ26&lt;&gt;""),AND(SM26&gt;=SU$47,SM26&lt;&gt;""),AND(SQ26&gt;=SU$47,SQ26&lt;&gt;""),AND(ST26&gt;=SU$47,ST26&lt;&gt;"")),"P","")</f>
        <v/>
      </c>
      <c r="J26" s="36" t="str">
        <f>IF(AND(I26="P",H26=""),"No DD",IF(OR(AND(AO26&gt;=AY$46,AO26&lt;&gt;"",AQ26&gt;=AY$50,AQ26&lt;&gt;"",AN26=""),AND(AR26&gt;=AY$46,AR26&lt;&gt;"",AT26&gt;=AY$50,AT26&lt;&gt;"",AN26=""),AND(AV26&gt;=AY$46,AV26&lt;&gt;"",AX26&gt;=AY$50,AX26&lt;&gt;"",AN26=""),AND(BP26&gt;=BZ$46,BP26&lt;&gt;"",BR26&gt;=BZ$50,BR26&lt;&gt;"",BO26=""),AND(BS26&gt;=BZ$46,BS26&lt;&gt;"",BU26&gt;=BZ$50,BU26&lt;&gt;"",BO26=""),AND(BW26&gt;=BZ$46,BW26&lt;&gt;"",BY26&gt;=BZ$50,BY26&lt;&gt;"",BO26=""),AND(CQ26&gt;=DA$46,CQ26&lt;&gt;"",CS26&gt;=DA$50,CS26&lt;&gt;"",CP26=""),AND(CT26&gt;=DA$46,CT26&lt;&gt;"",CV26&gt;=DA$50,CV26&lt;&gt;"",CP26=""),AND(CX26&gt;=DA$46,CX26&lt;&gt;"",CZ26&gt;=DA$50,CZ26&lt;&gt;"",CP26=""),AND(DX26&gt;=EK$46,DX26&lt;&gt;"",DZ26&gt;=EK$50,DZ26&lt;&gt;""),AND(EA26&gt;=EK$46,EA26&lt;&gt;"",EC26&gt;=EK$50,EC26&lt;&gt;""),AND(EE26&gt;=EK$46,EE26&lt;&gt;"",EG26&gt;=EK$50,EG26&lt;&gt;""),AND(EH26&gt;=EK$46,EH26&lt;&gt;"",EJ26&gt;=EK$50,EJ26&lt;&gt;""),AND(FF26&gt;=FS$46,FF26&lt;&gt;"",FH26&gt;=FS$50,FH26&lt;&gt;""),AND(FI26&gt;=FS$46,FI26&lt;&gt;"",FK26&gt;=FS$50,FK26&lt;&gt;""),AND(FM26&gt;=FS$46,FM26&lt;&gt;"",FO26&gt;=FS$50,FO26&lt;&gt;""),AND(FP26&gt;=FS$46,FP26&lt;&gt;"",FR26&gt;=FS$50,FR26&lt;&gt;""),AND(GN26&gt;=HA$46,GN26&lt;&gt;"",GP26&gt;=HA$50,GP26&lt;&gt;""),AND(GQ26&gt;=HA$46,GQ26&lt;&gt;"",GS26&gt;=HA$50,GS26&lt;&gt;""),AND(GU26&gt;=HA$46,GU26&lt;&gt;"",GW26&gt;=HA$50,GW26&lt;&gt;""),AND(GX26&gt;=HA$46,GX26&lt;&gt;"",GZ26&gt;=HA$50,GZ26&lt;&gt;""),AND(HV26&gt;=II$46,HV26&lt;&gt;"",HX26&gt;=II$50,HX26&lt;&gt;""),AND(HY26&gt;=II$46,HY26&lt;&gt;"",IA26&gt;=II$50,IA26&lt;&gt;""),AND(IC26&gt;=II$46,IC26&lt;&gt;"",IE26&gt;=II$50,IE26&lt;&gt;""),AND(IF26&gt;=II$46,IF26&lt;&gt;"",IH26&gt;=II$50,IH26&lt;&gt;""),AND(JD26&gt;=JQ$46,JD26&lt;&gt;"",JF26&gt;=JQ$50,JF26&lt;&gt;""),AND(JG26&gt;=JQ$46,JG26&lt;&gt;"",JI26&gt;=JQ$50,JI26&lt;&gt;""),AND(JK26&gt;=JQ$46,JK26&lt;&gt;"",JM26&gt;=JQ$50,JM26&lt;&gt;""),AND(JN26&gt;=JQ$46,JN26&lt;&gt;"",JP26&gt;=JQ$50,JP26&lt;&gt;""),AND(KL26&gt;=KY$46,KL26&lt;&gt;"",KN26&gt;=KY$50,KN26&lt;&gt;""),AND(KO26&gt;=KY$46,KO26&lt;&gt;"",KQ26&gt;=KY$50,KQ26&lt;&gt;""),AND(KS26&gt;=KY$46,KS26&lt;&gt;"",KU26&gt;=KY$50,KU26&lt;&gt;""),AND(KV26&gt;=KY$46,KV26&lt;&gt;"",KX26&gt;=KY$50,KX26&lt;&gt;""),AND(LT26&gt;=MG$46,LT26&lt;&gt;"",LV26&gt;=MG$50,LV26&lt;&gt;""),AND(LW26&gt;=MG$46,LW26&lt;&gt;"",LY26&gt;=MG$50,LY26&lt;&gt;""),AND(MA26&gt;=MG$46,MA26&lt;&gt;"",MC26&gt;=MG$50,MC26&lt;&gt;""),AND(MD26&gt;=MG$46,MD26&lt;&gt;"",MF26&gt;=MG$50,MF26&lt;&gt;""),AND(NB26&gt;=NO$46,NB26&lt;&gt;"",ND26&gt;=NO$50,ND26&lt;&gt;""),AND(NE26&gt;=NO$46,NE26&lt;&gt;"",NG26&gt;=NO$50,NG26&lt;&gt;""),AND(NI26&gt;=NO$46,NI26&lt;&gt;"",NK26&gt;=NO$50,NK26&lt;&gt;""),AND(NL26&gt;=NO$46,NL26&lt;&gt;"",NN26&gt;=NO$50,NN26&lt;&gt;""),AND(OJ26&gt;=OW$46,OJ26&lt;&gt;"",OL26&gt;=OW$50,OL26&lt;&gt;""),AND(OM26&gt;=OW$46,OM26&lt;&gt;"",OO26&gt;=OW$50,OO26&lt;&gt;""),AND(OQ26&gt;=OW$46,OQ26&lt;&gt;"",OS26&gt;=OW$50,OS26&lt;&gt;""),AND(OT26&gt;=OW$46,OT26&lt;&gt;"",OV26&gt;=OW$50,OV26&lt;&gt;""),AND(PR26&gt;=QE$46,PR26&lt;&gt;"",PT26&gt;=QE$50,PT26&lt;&gt;""),AND(PU26&gt;=QE$46,PU26&lt;&gt;"",PW26&gt;=QE$50,PW26&lt;&gt;""),AND(PY26&gt;=QE$46,PY26&lt;&gt;"",QA26&gt;=QE$50,QA26&lt;&gt;""),AND(QB26&gt;=QE$46,QB26&lt;&gt;"",QD26&gt;=QE$50,QD26&lt;&gt;""),AND(QZ26&gt;=RM$46,QZ26&lt;&gt;"",RB26&gt;=RM$50,RB26&lt;&gt;""),AND(RC26&gt;=RM$46,RC26&lt;&gt;"",RE26&gt;=RM$50,RE26&lt;&gt;""),AND(RG26&gt;=RM$46,RG26&lt;&gt;"",RI26&gt;=RM$50,RI26&lt;&gt;""),AND(RJ26&gt;=RM$46,RJ26&lt;&gt;"",RL26&gt;=RM$50,RL26&lt;&gt;""),AND(SH26&gt;=SU$46,SH26&lt;&gt;"",SJ26&gt;=SU$50,SJ26&lt;&gt;""),AND(SK26&gt;=SU$46,SK26&lt;&gt;"",SM26&gt;=SU$50,SM26&lt;&gt;""),AND(SO26&gt;=SU$46,SO26&lt;&gt;"",SQ26&gt;=SU$50,SQ26&lt;&gt;""),AND(SR26&gt;=SU$46,SR26&lt;&gt;"",ST26&gt;=SU$50,ST26&lt;&gt;"")),"Merit",IF(OR(AND(AO26&gt;=AY$45,AO26&lt;&gt;"",AQ26&gt;=AY$49,AQ26&lt;&gt;"",AN26=""),AND(AR26&gt;=AY$45,AR26&lt;&gt;"",AT26&gt;=AY$49,AT26&lt;&gt;"",AN26=""),AND(AV26&gt;=AY$45,AV26&lt;&gt;"",AX26&gt;=AY$49,AX26&lt;&gt;"",AN26=""),AND(BP26&gt;=BZ$45,BP26&lt;&gt;"",BR26&gt;=BZ$49,BR26&lt;&gt;"",BO26=""),AND(BS26&gt;=BZ$45,BS26&lt;&gt;"",BU26&gt;=BZ$49,BU26&lt;&gt;"",BO26=""),AND(BW26&gt;=BZ$45,BW26&lt;&gt;"",BY26&gt;=BZ$49,BY26&lt;&gt;"",BO26=""),AND(CQ26&gt;=DA$45,CQ26&lt;&gt;"",CS26&gt;=DA$49,CS26&lt;&gt;"",CP26=""),AND(CT26&gt;=DA$45,CT26&lt;&gt;"",CV26&gt;=DA$49,CV26&lt;&gt;"",CP26=""),AND(CX26&gt;=DA$45,CX26&lt;&gt;"",CZ26&gt;=DA$49,CZ26&lt;&gt;"",CP26=""),AND(DX26&gt;=EK$45,DX26&lt;&gt;"",DZ26&gt;=EK$49,DZ26&lt;&gt;""),AND(EA26&gt;=EK$45,EA26&lt;&gt;"",EC26&gt;=EK$49,EC26&lt;&gt;""),AND(EE26&gt;=EK$45,EE26&lt;&gt;"",EG26&gt;=EK$49,EG26&lt;&gt;""),AND(EH26&gt;=EK$45,EH26&lt;&gt;"",EJ26&gt;=EK$49,EJ26&lt;&gt;""),AND(FF26&gt;=FS$45,FF26&lt;&gt;"",FH26&gt;=FS$49,FH26&lt;&gt;""),AND(FI26&gt;=FS$45,FI26&lt;&gt;"",FK26&gt;=FS$49,FK26&lt;&gt;""),AND(FM26&gt;=FS$45,FM26&lt;&gt;"",FO26&gt;=FS$49,FO26&lt;&gt;""),AND(FP26&gt;=FS$45,FP26&lt;&gt;"",FR26&gt;=FS$49,FR26&lt;&gt;""),AND(GN26&gt;=HA$45,GN26&lt;&gt;"",GP26&gt;=HA$49,GP26&lt;&gt;""),AND(GQ26&gt;=HA$45,GQ26&lt;&gt;"",GS26&gt;=HA$49,GS26&lt;&gt;""),AND(GU26&gt;=HA$45,GU26&lt;&gt;"",GW26&gt;=HA$49,GW26&lt;&gt;""),AND(GX26&gt;=HA$45,GX26&lt;&gt;"",GZ26&gt;=HA$49,GZ26&lt;&gt;""),AND(HV26&gt;=II$45,HV26&lt;&gt;"",HX26&gt;=II$49,HX26&lt;&gt;""),AND(HY26&gt;=II$45,HY26&lt;&gt;"",IA26&gt;=II$49,IA26&lt;&gt;""),AND(IC26&gt;=II$45,IC26&lt;&gt;"",IE26&gt;=II$49,IE26&lt;&gt;""),AND(IF26&gt;=II$45,IF26&lt;&gt;"",IH26&gt;=II$49,IH26&lt;&gt;""),AND(JD26&gt;=JQ$45,JD26&lt;&gt;"",JF26&gt;=JQ$49,JF26&lt;&gt;""),AND(JG26&gt;=JQ$45,JG26&lt;&gt;"",JI26&gt;=JQ$49,JI26&lt;&gt;""),AND(JK26&gt;=JQ$45,JK26&lt;&gt;"",JM26&gt;=JQ$49,JM26&lt;&gt;""),AND(JN26&gt;=JQ$45,JN26&lt;&gt;"",JP26&gt;=JQ$49,JP26&lt;&gt;""),AND(KL26&gt;=KY$45,KL26&lt;&gt;"",KN26&gt;=KY$49,KN26&lt;&gt;""),AND(KO26&gt;=KY$45,KO26&lt;&gt;"",KQ26&gt;=KY$49,KQ26&lt;&gt;""),AND(KS26&gt;=KY$45,KS26&lt;&gt;"",KU26&gt;=KY$49,KU26&lt;&gt;""),AND(KV26&gt;=KY$45,KV26&lt;&gt;"",KX26&gt;=KY$49,KX26&lt;&gt;""),AND(LT26&gt;=MG$45,LT26&lt;&gt;"",LV26&gt;=MG$49,LV26&lt;&gt;""),AND(LW26&gt;=MG$45,LW26&lt;&gt;"",LY26&gt;=MG$49,LY26&lt;&gt;""),AND(MA26&gt;=MG$45,MA26&lt;&gt;"",MC26&gt;=MG$49,MC26&lt;&gt;""),AND(MD26&gt;=MG$45,MD26&lt;&gt;"",MF26&gt;=MG$49,MF26&lt;&gt;""),AND(NB26&gt;=NO$45,NB26&lt;&gt;"",ND26&gt;=NO$49,ND26&lt;&gt;""),AND(NE26&gt;=NO$45,NE26&lt;&gt;"",NG26&gt;=NO$49,NG26&lt;&gt;""),AND(NI26&gt;=NO$45,NI26&lt;&gt;"",NK26&gt;=NO$49,NK26&lt;&gt;""),AND(NL26&gt;=NO$45,NL26&lt;&gt;"",NN26&gt;=NO$49,NN26&lt;&gt;""),AND(OJ26&gt;=OW$45,OJ26&lt;&gt;"",OL26&gt;=OW$49,OL26&lt;&gt;""),AND(OM26&gt;=OW$45,OM26&lt;&gt;"",OO26&gt;=OW$49,OO26&lt;&gt;""),AND(OQ26&gt;=OW$45,OQ26&lt;&gt;"",OS26&gt;=OW$49,OS26&lt;&gt;""),AND(OT26&gt;=OW$45,OT26&lt;&gt;"",OV26&gt;=OW$49,OV26&lt;&gt;""),AND(PR26&gt;=QE$45,PR26&lt;&gt;"",PT26&gt;=QE$49,PT26&lt;&gt;""),AND(PU26&gt;=QE$45,PU26&lt;&gt;"",PW26&gt;=QE$49,PW26&lt;&gt;""),AND(PY26&gt;=QE$45,PY26&lt;&gt;"",QA26&gt;=QE$49,QA26&lt;&gt;""),AND(QB26&gt;=QE$45,QB26&lt;&gt;"",QD26&gt;=QE$49,QD26&lt;&gt;""),AND(QZ26&gt;=RM$45,QZ26&lt;&gt;"",RB26&gt;=RM$49,RB26&lt;&gt;""),AND(RC26&gt;=RM$45,RC26&lt;&gt;"",RE26&gt;=RM$49,RE26&lt;&gt;""),AND(RG26&gt;=RM$45,RG26&lt;&gt;"",RI26&gt;=RM$49,RI26&lt;&gt;""),AND(RJ26&gt;=RM$45,RJ26&lt;&gt;"",RL26&gt;=RM$49,RL26&lt;&gt;""),AND(SH26&gt;=SU$45,SH26&lt;&gt;"",SJ26&gt;=SU$49,SJ26&lt;&gt;""),AND(SK26&gt;=SU$45,SK26&lt;&gt;"",SM26&gt;=SU$49,SM26&lt;&gt;""),AND(SO26&gt;=SU$45,SO26&lt;&gt;"",SQ26&gt;=SU$49,SQ26&lt;&gt;""),AND(SR26&gt;=SU$45,SR26&lt;&gt;"",ST26&gt;=SU$49,ST26&lt;&gt;"")),"Excellence",IF(K26="P","Worlds Team",IF(H26="P","National Team","")))))</f>
        <v/>
      </c>
      <c r="K26" s="3" t="str">
        <f>IF(OR(AND(AO26&gt;=AY$44,AO26&lt;&gt;"",AQ26&gt;=AY$48,AQ26&lt;&gt;"",AN26=""),AND(AR26&gt;=AY$44,AR26&lt;&gt;"",AT26&gt;=AY$48,AT26&lt;&gt;"",AN26=""),AND(AV26&gt;=AY$44,AV26&lt;&gt;"",AX26&gt;=AY$48,AX26&lt;&gt;"",AN26=""),AND(BP26&gt;=BZ$44,BP26&lt;&gt;"",BR26&gt;=BZ$48,BR26&lt;&gt;"",BO26=""),AND(BS26&gt;=BZ$44,BS26&lt;&gt;"",BU26&gt;=BZ$48,BU26&lt;&gt;"",BO26=""),AND(BW26&gt;=BZ$44,BW26&lt;&gt;"",BY26&gt;=BZ$48,BY26&lt;&gt;"",BO26=""),AND(CQ26&gt;=DA$44,CQ26&lt;&gt;"",CS26&gt;=DA$48,CS26&lt;&gt;"",CP26=""),AND(CT26&gt;=DA$44,CT26&lt;&gt;"",CV26&gt;=DA$48,CV26&lt;&gt;"",CP26=""),AND(CX26&gt;=DA$44,CX26&lt;&gt;"",CZ26&gt;=DA$48,CZ26&lt;&gt;"",CP26=""),AND(DX26&gt;=EK$44,DX26&lt;&gt;"",DZ26&gt;=EK$48,DZ26&lt;&gt;""),AND(EA26&gt;=EK$44,EA26&lt;&gt;"",EC26&gt;=EK$48,EC26&lt;&gt;""),AND(EE26&gt;=EK$44,EE26&lt;&gt;"",EG26&gt;=EK$48,EG26&lt;&gt;""),AND(EH26&gt;=EK$44,EH26&lt;&gt;"",EJ26&gt;=EK$48,EJ26&lt;&gt;""),AND(FF26&gt;=FS$44,FF26&lt;&gt;"",FH26&gt;=FS$48,FH26&lt;&gt;""),AND(FI26&gt;=FS$44,FI26&lt;&gt;"",FK26&gt;=FS$48,FK26&lt;&gt;""),AND(FM26&gt;=FS$44,FM26&lt;&gt;"",FO26&gt;=FS$48,FO26&lt;&gt;""),AND(FP26&gt;=FS$44,FP26&lt;&gt;"",FR26&gt;=FS$48,FR26&lt;&gt;""),AND(GN26&gt;=HA$44,GN26&lt;&gt;"",GP26&gt;=HA$48,GP26&lt;&gt;""),AND(GQ26&gt;=HA$44,GQ26&lt;&gt;"",GS26&gt;=HA$48,GS26&lt;&gt;""),AND(GU26&gt;=HA$44,GU26&lt;&gt;"",GW26&gt;=HA$48,GW26&lt;&gt;""),AND(GX26&gt;=HA$44,GX26&lt;&gt;"",GZ26&gt;=HA$48,GZ26&lt;&gt;""),AND(HV26&gt;=II$44,HV26&lt;&gt;"",HX26&gt;=II$48,HX26&lt;&gt;""),AND(HY26&gt;=II$44,HY26&lt;&gt;"",IA26&gt;=II$48,IA26&lt;&gt;""),AND(IC26&gt;=II$44,IC26&lt;&gt;"",IE26&gt;=II$48,IE26&lt;&gt;""),AND(IF26&gt;=II$44,IF26&lt;&gt;"",IH26&gt;=II$48,IH26&lt;&gt;""),AND(JD26&gt;=JQ$44,JD26&lt;&gt;"",JF26&gt;=JQ$48,JF26&lt;&gt;""),AND(JG26&gt;=JQ$44,JG26&lt;&gt;"",JI26&gt;=JQ$48,JI26&lt;&gt;""),AND(JK26&gt;=JQ$44,JK26&lt;&gt;"",JM26&gt;=JQ$48,JM26&lt;&gt;""),AND(JN26&gt;=JQ$44,JN26&lt;&gt;"",JP26&gt;=JQ$48,JP26&lt;&gt;""),AND(KL26&gt;=KY$44,KL26&lt;&gt;"",KN26&gt;=KY$48,KN26&lt;&gt;""),AND(KO26&gt;=KY$44,KO26&lt;&gt;"",KQ26&gt;=KY$48,KQ26&lt;&gt;""),AND(KS26&gt;=KY$44,KS26&lt;&gt;"",KU26&gt;=KY$48,KU26&lt;&gt;""),AND(KV26&gt;=KY$44,KV26&lt;&gt;"",KX26&gt;=KY$48,KX26&lt;&gt;""),AND(LT26&gt;=MG$44,LT26&lt;&gt;"",LV26&gt;=MG$48,LV26&lt;&gt;""),AND(LW26&gt;=MG$44,LW26&lt;&gt;"",LY26&gt;=MG$48,LY26&lt;&gt;""),AND(MA26&gt;=MG$44,MA26&lt;&gt;"",MC26&gt;=MG$48,MC26&lt;&gt;""),AND(MD26&gt;=MG$44,MD26&lt;&gt;"",MF26&gt;=MG$48,MF26&lt;&gt;""),AND(NB26&gt;=NO$44,NB26&lt;&gt;"",ND26&gt;=NO$48,ND26&lt;&gt;""),AND(NE26&gt;=NO$44,NE26&lt;&gt;"",NG26&gt;=NO$48,NG26&lt;&gt;""),AND(NI26&gt;=NO$44,NI26&lt;&gt;"",NK26&gt;=NO$48,NK26&lt;&gt;""),AND(NL26&gt;=NO$44,NL26&lt;&gt;"",NN26&gt;=NO$48,NN26&lt;&gt;""),AND(OJ26&gt;=OW$44,OJ26&lt;&gt;"",OL26&gt;=OW$48,OL26&lt;&gt;""),AND(OM26&gt;=OW$44,OM26&lt;&gt;"",OO26&gt;=OW$48,OO26&lt;&gt;""),AND(OQ26&gt;=OW$44,OQ26&lt;&gt;"",OS26&gt;=OW$48,OS26&lt;&gt;""),AND(OT26&gt;=OW$44,OT26&lt;&gt;"",OV26&gt;=OW$48,OV26&lt;&gt;""),AND(PR26&gt;=QE$44,PR26&lt;&gt;"",PT26&gt;=QE$48,PT26&lt;&gt;""),AND(PU26&gt;=QE$44,PU26&lt;&gt;"",PW26&gt;=QE$48,PW26&lt;&gt;""),AND(PY26&gt;=QE$44,PY26&lt;&gt;"",QA26&gt;=QE$48,QA26&lt;&gt;""),AND(QB26&gt;=QE$44,QB26&lt;&gt;"",QD26&gt;=QE$48,QD26&lt;&gt;""),AND(QZ26&gt;=RM$44,QZ26&lt;&gt;"",RB26&gt;=RM$48,RB26&lt;&gt;""),AND(RC26&gt;=RM$44,RC26&lt;&gt;"",RE26&gt;=RM$48,RE26&lt;&gt;""),AND(RG26&gt;=RM$44,RG26&lt;&gt;"",RI26&gt;=RM$48,RI26&lt;&gt;""),AND(RJ26&gt;=RM$44,RJ26&lt;&gt;"",RL26&gt;=RM$48,RL26&lt;&gt;""),AND(SH26&gt;=SU$44,SH26&lt;&gt;"",SJ26&gt;=SU$48,SJ26&lt;&gt;""),AND(SK26&gt;=SU$44,SK26&lt;&gt;"",SM26&gt;=SU$48,SM26&lt;&gt;""),AND(SO26&gt;=SU$44,SO26&lt;&gt;"",SQ26&gt;=SU$48,SQ26&lt;&gt;""),AND(SR26&gt;=SU$44,SR26&lt;&gt;"",ST26&gt;=SU$48,ST26&lt;&gt;"")),"P","")</f>
        <v/>
      </c>
      <c r="L26" s="8">
        <f>IF(COUNT(AQ26,AT26,BR26,BU26,CS26,CV26)&gt;0,LARGE((AQ26,AT26,BR26,BU26,CS26,CV26),1),0)</f>
        <v>46.08</v>
      </c>
      <c r="M26" s="8" t="str">
        <f>IF(L26="","",IF(OR(L26=CS26,L26=CV26),$CA$1,IF(OR(L26=BR26,L26=BU26),$AZ$1,IF(OR(L26=AQ26,L26=AT26),$Y$1,""))))</f>
        <v>2023 3rd Domestic Trial</v>
      </c>
      <c r="N26" s="8">
        <f>IF(COUNT(AQ26,AT26,BR26,BU26,CS26,CV26)&gt;1,LARGE((AQ26,AT26,BR26,BU26,CS26,CV26),2),0)</f>
        <v>45.93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45.129999999999995</v>
      </c>
      <c r="Q26" s="8" t="str">
        <f>IF(P26="","",IF(OR(P26=CS26,P26=CV26,P26=CZ26),$CA$1,IF(OR(P26=BR26,P26=BU26,P26=BY26),$AZ$1,IF(OR(P26=AQ26,P26=AT26,P26=AX26),$Y$1,""))))</f>
        <v>2023 3rd Domestic Trial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10.7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&gt;0,MAX(IF(AO26&gt;=$AY$43,AP26,0),IF(AR26&gt;=$AY$43,AS26,0),IF(AV26&gt;=$AY$43,AW26,0),IF(BP26&gt;=$BZ$43,BQ26,0),IF(BS26&gt;=$BZ$43,BT26,0),IF(BW26&gt;=$BZ$43,BX26,0),IF(CQ26&gt;=$DA$43,CR26,0),IF(CT26&gt;=$DA$43,CU26,0),IF(CX26&gt;=$DA$43,CY26,0),IF(DX26&gt;=$EK$43,DY26,0),IF(EA26&gt;=$EK$43,EB26,0),IF(EE26&gt;=$EK$43,EF26,0),IF(EH26&gt;=$EK$43,EI26,0),IF(FF26&gt;=$FS$43,FG26,0),IF(FI26&gt;=$FS$43,FJ26,0),IF(FM26&gt;=$FS$43,FN26,0),IF(FP26&gt;=$FS$43,FQ26,0),IF(GN26&gt;=$HA$43,GO26,0),IF(GQ26&gt;=$HA$43,GR26,0),IF(GU26&gt;=$HA$43,GV26,0),IF(GX26&gt;=$HA$43,GY26,0),IF(HV26&gt;=$II$43,HW26,0),IF(HY26&gt;=$II$43,HZ26,0),IF(IC26&gt;=$II$43,ID26,0),IF(IF26&gt;=$II$43,IG26,0),IF(JD26&gt;=$JQ$43,JE26,0),IF(JG26&gt;=$JQ$43,JH26,0),IF(JK26&gt;=$JQ$43,JL26,0),IF(JN26&gt;=$JQ$43,JO26,0),IF(KL26&gt;=$KY$43,KM26,0),IF(KO26&gt;=$KY$43,KP26,0),IF(KS26&gt;=$KY$43,KT26,0),IF(KV26&gt;=$KY$43,KW26,0),IF(LT26&gt;=$MG$43,LU26,0),IF(LW26&gt;=$MG$43,LX26,0),IF(MA26&gt;=$MG$43,MB26,0),IF(MD26&gt;=$MG$43,ME26,0),IF(NB26&gt;=$NO$43,NC26,0),IF(NE26&gt;=$NO$43,NF26,0),IF(NI26&gt;=$NO$43,NJ26,0),IF(NL26&gt;=$NO$43,NM26,0),IF(OJ26&gt;=$OW$43,OK26,0),IF(OM26&gt;=$OW$43,ON26,0),IF(OQ26&gt;=$OW$43,OR26,0),IF(OT26&gt;=$OW$43,OU26,0),IF(PR26&gt;=$QE$43,PS26,0),IF(PU26&gt;=$QE$43,PV26,0),IF(PY26&gt;=$QE$43,PZ26,0),IF(QB26&gt;=$QE$43,QC26,0),IF(QZ26&gt;=$RM$43,RA26,0),IF(RC26&gt;=$RM$43,RD26,0),IF(RG26&gt;=$RM$43,RH26,0),IF(RJ26&gt;=$RM$43,RK26,0),IF(SH26&gt;=$SU$43,SI26,0),IF(SK26&gt;=$SU$43,SL26,0),IF(SO26&gt;=$SU$43,SP26,0),IF(SR26&gt;=$SU$43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>
        <v>5.2</v>
      </c>
      <c r="Z26" s="22">
        <v>3.8</v>
      </c>
      <c r="AA26" s="22">
        <v>4.2</v>
      </c>
      <c r="AB26" s="22">
        <v>5.91</v>
      </c>
      <c r="AC26" s="22">
        <v>0</v>
      </c>
      <c r="AD26" s="22">
        <v>12.6</v>
      </c>
      <c r="AE26" s="22">
        <v>9.5</v>
      </c>
      <c r="AF26" s="22">
        <v>9.8000000000000007</v>
      </c>
      <c r="AG26" s="22">
        <v>14.18</v>
      </c>
      <c r="AH26" s="22">
        <v>0</v>
      </c>
      <c r="AI26" s="22">
        <v>12.5</v>
      </c>
      <c r="AJ26" s="22">
        <v>8.9</v>
      </c>
      <c r="AK26" s="22">
        <v>9.8000000000000007</v>
      </c>
      <c r="AL26" s="22">
        <v>13.93</v>
      </c>
      <c r="AM26" s="22">
        <v>0</v>
      </c>
      <c r="AN26" s="27"/>
      <c r="AO26" s="38">
        <f>IF(AA26&gt;0,AA26,"")</f>
        <v>4.2</v>
      </c>
      <c r="AP26" s="38">
        <f>IF(AB26&gt;0,AB26,"")</f>
        <v>5.91</v>
      </c>
      <c r="AQ26" s="40">
        <f>IF(SUM(Y26:AB26)-AC26&gt;0,SUM(Y26:AB26)-AC26,"")</f>
        <v>19.11</v>
      </c>
      <c r="AR26" s="40">
        <f>IF(AF26&gt;0,AF26,"")</f>
        <v>9.8000000000000007</v>
      </c>
      <c r="AS26" s="40">
        <f>IF(AG26&gt;0,AG26,"")</f>
        <v>14.18</v>
      </c>
      <c r="AT26" s="40">
        <f>IF(SUM(AD26:AG26)-AH26&gt;0,SUM(AD26:AG26)-AH26,"")</f>
        <v>46.08</v>
      </c>
      <c r="AU26" s="40">
        <f>IF(AQ26="","",MAX(AQ26,AT26))</f>
        <v>46.08</v>
      </c>
      <c r="AV26" s="40">
        <f>IF(AK26&gt;0,AK26,"")</f>
        <v>9.8000000000000007</v>
      </c>
      <c r="AW26" s="40">
        <f>IF(AL26&gt;0,AL26,"")</f>
        <v>13.93</v>
      </c>
      <c r="AX26" s="40">
        <f>IF(SUM(AI26:AL26)-AM26&gt;0,SUM(AI26:AL26)-AM26,"")</f>
        <v>45.129999999999995</v>
      </c>
      <c r="AY26" s="40">
        <f>IF(SUM(AU26,AX26)&gt;0,SUM(AU26,AX26),"")</f>
        <v>91.21</v>
      </c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8"/>
      <c r="BP26" s="39" t="str">
        <f>IF(BB26&gt;0,BB26,"")</f>
        <v/>
      </c>
      <c r="BQ26" s="39" t="str">
        <f>IF(BC26&gt;0,BC26,"")</f>
        <v/>
      </c>
      <c r="BR26" s="11" t="str">
        <f>IF(SUM(AZ26:BC26)-BD26&gt;0,SUM(AZ26:BC26)-BD26,"")</f>
        <v/>
      </c>
      <c r="BS26" s="11" t="str">
        <f>IF(BG26&gt;0,BG26,"")</f>
        <v/>
      </c>
      <c r="BT26" s="11" t="str">
        <f>IF(BH26&gt;0,BH26,"")</f>
        <v/>
      </c>
      <c r="BU26" s="11" t="str">
        <f>IF(SUM(BE26:BH26)-BI26&gt;0,SUM(BE26:BH26)-BI26,"")</f>
        <v/>
      </c>
      <c r="BV26" s="11" t="str">
        <f>IF(BR26="","",MAX(BR26,BU26))</f>
        <v/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 t="str">
        <f>IF(SUM(BV26,BY26)&gt;0,SUM(BV26,BY26),"")</f>
        <v/>
      </c>
      <c r="CA26" s="22">
        <v>12.6</v>
      </c>
      <c r="CB26" s="22">
        <v>9.5</v>
      </c>
      <c r="CC26" s="22">
        <v>9.8000000000000007</v>
      </c>
      <c r="CD26" s="22">
        <v>14.03</v>
      </c>
      <c r="CE26" s="22">
        <v>0</v>
      </c>
      <c r="CF26" s="22">
        <v>11</v>
      </c>
      <c r="CG26" s="22">
        <v>9</v>
      </c>
      <c r="CH26" s="22">
        <v>10.7</v>
      </c>
      <c r="CI26" s="22">
        <v>13.83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9.8000000000000007</v>
      </c>
      <c r="CR26" s="38">
        <f>IF(CD26&gt;0,CD26,"")</f>
        <v>14.03</v>
      </c>
      <c r="CS26" s="40">
        <f>IF(SUM(CA26:CD26)-CE26&gt;0,SUM(CA26:CD26)-CE26,"")</f>
        <v>45.93</v>
      </c>
      <c r="CT26" s="40">
        <f>IF(CH26&gt;0,CH26,"")</f>
        <v>10.7</v>
      </c>
      <c r="CU26" s="40">
        <f>IF(CI26&gt;0,CI26,"")</f>
        <v>13.83</v>
      </c>
      <c r="CV26" s="40">
        <f>IF(SUM(CF26:CI26)-CJ26&gt;0,SUM(CF26:CI26)-CJ26,"")</f>
        <v>44.53</v>
      </c>
      <c r="CW26" s="40">
        <f>IF(CS26="","",MAX(CS26,CV26))</f>
        <v>45.93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45.93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6.3</v>
      </c>
      <c r="SW26" s="22">
        <f>IF($CP26="P",CB26,(CB26+BA26)/2)</f>
        <v>4.75</v>
      </c>
      <c r="SX26" s="22">
        <f>IF($CP26="P",CC26,(CC26+BB26)/2)</f>
        <v>4.9000000000000004</v>
      </c>
      <c r="SY26" s="22">
        <f>IF($CP26="P",CD26,(CD26+BC26)/2)</f>
        <v>7.0149999999999997</v>
      </c>
      <c r="SZ26" s="22">
        <f>IF($CP26="P",CE26,(CE26+BD26)/2)</f>
        <v>0</v>
      </c>
      <c r="TA26" s="22">
        <f>IF($CP26="P",CF26,(CF26+BE26)/2)</f>
        <v>5.5</v>
      </c>
      <c r="TB26" s="22">
        <f>IF($CP26="P",CG26,(CG26+BF26)/2)</f>
        <v>4.5</v>
      </c>
      <c r="TC26" s="22">
        <f>IF($CP26="P",CH26,(CH26+BG26)/2)</f>
        <v>5.35</v>
      </c>
      <c r="TD26" s="22">
        <f>IF($CP26="P",CI26,(CI26+BH26)/2)</f>
        <v>6.915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4.9000000000000004</v>
      </c>
      <c r="TM26" s="40">
        <f>IF(SY26&gt;0,SY26,"")</f>
        <v>7.0149999999999997</v>
      </c>
      <c r="TN26" s="40">
        <f>IF(SUM(SV26:SY26)-SZ26&gt;0,SUM(SV26:SY26)-SZ26,"")</f>
        <v>22.965</v>
      </c>
      <c r="TO26" s="40">
        <f>IF(TC26&gt;0,TC26,"")</f>
        <v>5.35</v>
      </c>
      <c r="TP26" s="40">
        <f>IF(TD26&gt;0,TD26,"")</f>
        <v>6.915</v>
      </c>
      <c r="TQ26" s="40">
        <f>IF(SUM(TA26:TD26)-TE26&gt;0,SUM(TA26:TD26)-TE26,"")</f>
        <v>22.265000000000001</v>
      </c>
      <c r="TR26" s="40">
        <f>IF(MAX(TN26,TQ26)&gt;0,MAX(TN26,TQ26),"")</f>
        <v>22.965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22.965</v>
      </c>
    </row>
    <row r="27" spans="1:542" x14ac:dyDescent="0.2">
      <c r="A27" s="4" t="str" cm="1">
        <f t="array" ref="A27">IF(AND(J27&lt;&gt;"",J27&lt;&gt;"No DD"),SUMPRODUCT((J$4:J$41&lt;&gt;"")*(J$4:J$41&lt;&gt;"No DD")*(F$4:F$41&gt;F27))+1,IF(J27="No DD",SUMPRODUCT((J$4:J$41="No DD")*(F$4:F$41&gt;F27))+1+SUMPRODUCT((J$4:J$41&lt;&gt;"")*(J$4:J$41&lt;&gt;"No DD")),""))</f>
        <v/>
      </c>
      <c r="B27" s="4" t="str" cm="1">
        <f t="array" ref="B27">IF(AND(J27&lt;&gt;"",J27&lt;&gt;"No DD",G27=""),SUMPRODUCT((J$4:J$41&lt;&gt;"")*(J$4:J$41&lt;&gt;"No DD")*(G$4:G$41="")*(F$4:F$41&gt;F27))+1,IF(J27="No DD",SUMPRODUCT((J$4:J$41="No DD")*(F$4:F$41&gt;F27)*(G$4:G$41=""))+1+SUMPRODUCT((J$4:J$41&lt;&gt;"")*(G$4:G$41="")*(J$4:J$41&lt;&gt;"No DD")),""))</f>
        <v/>
      </c>
      <c r="C27" s="5" t="s">
        <v>194</v>
      </c>
      <c r="D27" s="4" t="s">
        <v>5</v>
      </c>
      <c r="E27" s="4">
        <v>2007</v>
      </c>
      <c r="F27" s="9">
        <f>SUM(L27:V27)+SUM(L27:T27)*0.0000001+SUM(L27)*0.0000000000001</f>
        <v>147.24001472400474</v>
      </c>
      <c r="G27" s="66"/>
      <c r="H27" s="3" t="str">
        <f>IF(OR(AND(AO27&gt;=AY$43,AO27&lt;&gt;"",AQ27&gt;=AY$47,AQ27&lt;&gt;"",AN27=""),AND(AR27&gt;=AY$43,AR27&lt;&gt;"",AT27&gt;=AY$47,AT27&lt;&gt;"",AN27=""),AND(AV27&gt;=AY$43,AV27&lt;&gt;"",AX27&gt;=AY$47,AX27&lt;&gt;"",AN27=""),AND(BP27&gt;=BZ$43,BP27&lt;&gt;"",BR27&gt;=BZ$47,BR27&lt;&gt;"",BO27=""),AND(BS27&gt;=BZ$43,BS27&lt;&gt;"",BU27&gt;=BZ$47,BU27&lt;&gt;"",BO27=""),AND(BW27&gt;=BZ$43,BW27&lt;&gt;"",BY27&gt;=BZ$47,BY27&lt;&gt;"",BO27=""),AND(CQ27&gt;=DA$43,CQ27&lt;&gt;"",CS27&gt;=DA$47,CS27&lt;&gt;"",CP27=""),AND(CT27&gt;=DA$43,CT27&lt;&gt;"",CV27&gt;=DA$47,CV27&lt;&gt;"",CP27=""),AND(CX27&gt;=DA$43,CX27&lt;&gt;"",CZ27&gt;=DA$47,CZ27&lt;&gt;"",CP27=""),AND(DX27&gt;=EK$43,DX27&lt;&gt;"",DZ27&gt;=EK$47,DZ27&lt;&gt;""),AND(EA27&gt;=EK$43,EA27&lt;&gt;"",EC27&gt;=EK$47,EC27&lt;&gt;""),AND(EE27&gt;=EK$43,EE27&lt;&gt;"",EG27&gt;=EK$47,EG27&lt;&gt;""),AND(EH27&gt;=EK$43,EH27&lt;&gt;"",EJ27&gt;=EK$47,EJ27&lt;&gt;""),AND(FF27&gt;=FS$43,FF27&lt;&gt;"",FH27&gt;=FS$47,FH27&lt;&gt;""),AND(FI27&gt;=FS$43,FI27&lt;&gt;"",FK27&gt;=FS$47,FK27&lt;&gt;""),AND(FM27&gt;=FS$43,FM27&lt;&gt;"",FO27&gt;=FS$47,FO27&lt;&gt;""),AND(FP27&gt;=FS$43,FP27&lt;&gt;"",FR27&gt;=FS$47,FR27&lt;&gt;""),AND(GN27&gt;=HA$43,GN27&lt;&gt;"",GP27&gt;=HA$47,GP27&lt;&gt;""),AND(GQ27&gt;=HA$43,GQ27&lt;&gt;"",GS27&gt;=HA$47,GS27&lt;&gt;""),AND(GU27&gt;=HA$43,GU27&lt;&gt;"",GW27&gt;=HA$47,GW27&lt;&gt;""),AND(GX27&gt;=HA$43,GX27&lt;&gt;"",GZ27&gt;=HA$47,GZ27&lt;&gt;""),AND(HV27&gt;=II$43,HV27&lt;&gt;"",HX27&gt;=II$47,HX27&lt;&gt;""),AND(HY27&gt;=II$43,HY27&lt;&gt;"",IA27&gt;=II$47,IA27&lt;&gt;""),AND(IC27&gt;=II$43,IC27&lt;&gt;"",IE27&gt;=II$47,IE27&lt;&gt;""),AND(IF27&gt;=II$43,IF27&lt;&gt;"",IH27&gt;=II$47,IH27&lt;&gt;""),AND(JD27&gt;=JQ$43,JD27&lt;&gt;"",JF27&gt;=JQ$47,JF27&lt;&gt;""),AND(JG27&gt;=JQ$43,JG27&lt;&gt;"",JI27&gt;=JQ$47,JI27&lt;&gt;""),AND(JK27&gt;=JQ$43,JK27&lt;&gt;"",JM27&gt;=JQ$47,JM27&lt;&gt;""),AND(JN27&gt;=JQ$43,JN27&lt;&gt;"",JP27&gt;=JQ$47,JP27&lt;&gt;""),AND(KL27&gt;=KY$43,KL27&lt;&gt;"",KN27&gt;=KY$47,KN27&lt;&gt;""),AND(KO27&gt;=KY$43,KO27&lt;&gt;"",KQ27&gt;=KY$47,KQ27&lt;&gt;""),AND(KS27&gt;=KY$43,KS27&lt;&gt;"",KU27&gt;=KY$47,KU27&lt;&gt;""),AND(KV27&gt;=KY$43,KV27&lt;&gt;"",KX27&gt;=KY$47,KX27&lt;&gt;""),AND(LT27&gt;=MG$43,LT27&lt;&gt;"",LV27&gt;=MG$47,LV27&lt;&gt;""),AND(LW27&gt;=MG$43,LW27&lt;&gt;"",LY27&gt;=MG$47,LY27&lt;&gt;""),AND(MA27&gt;=MG$43,MA27&lt;&gt;"",MC27&gt;=MG$47,MC27&lt;&gt;""),AND(MD27&gt;=MG$43,MD27&lt;&gt;"",MF27&gt;=MG$47,MF27&lt;&gt;""),AND(NB27&gt;=NO$43,NB27&lt;&gt;"",ND27&gt;=NO$47,ND27&lt;&gt;""),AND(NE27&gt;=NO$43,NE27&lt;&gt;"",NG27&gt;=NO$47,NG27&lt;&gt;""),AND(NI27&gt;=NO$43,NI27&lt;&gt;"",NK27&gt;=NO$47,NK27&lt;&gt;""),AND(NL27&gt;=NO$43,NL27&lt;&gt;"",NN27&gt;=NO$47,NN27&lt;&gt;""),AND(OJ27&gt;=OW$43,OJ27&lt;&gt;"",OL27&gt;=OW$47,OL27&lt;&gt;""),AND(OM27&gt;=OW$43,OM27&lt;&gt;"",OO27&gt;=OW$47,OO27&lt;&gt;""),AND(OQ27&gt;=OW$43,OQ27&lt;&gt;"",OS27&gt;=OW$47,OS27&lt;&gt;""),AND(OT27&gt;=OW$43,OT27&lt;&gt;"",OV27&gt;=OW$47,OV27&lt;&gt;""),AND(PR27&gt;=QE$43,PR27&lt;&gt;"",PT27&gt;=QE$47,PT27&lt;&gt;""),AND(PU27&gt;=QE$43,PU27&lt;&gt;"",PW27&gt;=QE$47,PW27&lt;&gt;""),AND(PY27&gt;=QE$43,PY27&lt;&gt;"",QA27&gt;=QE$47,QA27&lt;&gt;""),AND(QB27&gt;=QE$43,QB27&lt;&gt;"",QD27&gt;=QE$47,QD27&lt;&gt;""),AND(QZ27&gt;=RM$43,QZ27&lt;&gt;"",RB27&gt;=RM$47,RB27&lt;&gt;""),AND(RC27&gt;=RM$43,RC27&lt;&gt;"",RE27&gt;=RM$47,RE27&lt;&gt;""),AND(RG27&gt;=RM$43,RG27&lt;&gt;"",RI27&gt;=RM$47,RI27&lt;&gt;""),AND(RJ27&gt;=RM$43,RJ27&lt;&gt;"",RL27&gt;=RM$47,RL27&lt;&gt;""),AND(SH27&gt;=SU$43,SH27&lt;&gt;"",SJ27&gt;=SU$47,SJ27&lt;&gt;""),AND(SK27&gt;=SU$43,SK27&lt;&gt;"",SM27&gt;=SU$47,SM27&lt;&gt;""),AND(SO27&gt;=SU$43,SO27&lt;&gt;"",SQ27&gt;=SU$47,SQ27&lt;&gt;""),AND(SR27&gt;=SU$43,SR27&lt;&gt;"",ST27&gt;=SU$47,ST27&lt;&gt;"")),"P","")</f>
        <v/>
      </c>
      <c r="I27" s="3" t="str">
        <f>IF(OR(AND(AQ27&gt;=AY$47,AQ27&lt;&gt;"",AN27=""),AND(AT27&gt;=AY$47,AT27&lt;&gt;"",AN27=""),AND(AX27&gt;=AY$47,AX27&lt;&gt;"",AN27=""),AND(BR27&gt;=BZ$47,BR27&lt;&gt;"",BO27=""),AND(BU27&gt;=BZ$47,BU27&lt;&gt;"",BO27=""),AND(BY27&gt;=BZ$47,BY27&lt;&gt;"",BO27=""),AND(CS27&gt;=DA$47,CS27&lt;&gt;"",CP27=""),AND(CV27&gt;=DA$47,CV27&lt;&gt;"",CP27=""),AND(CZ27&gt;=DA$47,CZ27&lt;&gt;"",CP27=""),AND(DZ27&gt;=EK$47,DZ27&lt;&gt;""),AND(EC27&gt;=EK$47,EC27&lt;&gt;""),AND(EG27&gt;=EK$47,EG27&lt;&gt;""),AND(EJ27&gt;=EK$47,EJ27&lt;&gt;""),AND(FH27&gt;=FS$47,FH27&lt;&gt;""),AND(FK27&gt;=FS$47,FK27&lt;&gt;""),AND(FO27&gt;=FS$47,FO27&lt;&gt;""),AND(FR27&gt;=FS$47,FR27&lt;&gt;""),AND(GP27&gt;=HA$47,GP27&lt;&gt;""),AND(GS27&gt;=HA$47,GS27&lt;&gt;""),AND(GW27&gt;=HA$47,GW27&lt;&gt;""),AND(GZ27&gt;=HA$47,GZ27&lt;&gt;""),AND(HX27&gt;=II$47,HX27&lt;&gt;""),AND(IA27&gt;=II$47,IA27&lt;&gt;""),AND(IE27&gt;=II$47,IE27&lt;&gt;""),AND(IH27&gt;=II$47,IH27&lt;&gt;""),AND(JF27&gt;=JQ$47,JF27&lt;&gt;""),AND(JI27&gt;=JQ$47,JI27&lt;&gt;""),AND(JM27&gt;=JQ$47,JM27&lt;&gt;""),AND(JP27&gt;=JQ$47,JP27&lt;&gt;""),AND(KN27&gt;=KY$47,KN27&lt;&gt;""),AND(KQ27&gt;=KY$47,KQ27&lt;&gt;""),AND(KU27&gt;=KY$47,KU27&lt;&gt;""),AND(KX27&gt;=KY$47,KX27&lt;&gt;""),AND(LV27&gt;=MG$47,LV27&lt;&gt;""),AND(LY27&gt;=MG$47,LY27&lt;&gt;""),AND(MC27&gt;=MG$47,MC27&lt;&gt;""),AND(MF27&gt;=MG$47,MF27&lt;&gt;""),AND(ND27&gt;=NO$47,ND27&lt;&gt;""),AND(NG27&gt;=NO$47,NG27&lt;&gt;""),AND(NK27&gt;=NO$47,NK27&lt;&gt;""),AND(NN27&gt;=NO$47,NN27&lt;&gt;""),AND(OL27&gt;=OW$47,OL27&lt;&gt;""),AND(OO27&gt;=OW$47,OO27&lt;&gt;""),AND(OS27&gt;=OW$47,OS27&lt;&gt;""),AND(OV27&gt;=OW$47,OV27&lt;&gt;""),AND(PT27&gt;=QE$47,PT27&lt;&gt;""),AND(PW27&gt;=QE$47,PW27&lt;&gt;""),AND(QA27&gt;=QE$47,QA27&lt;&gt;""),AND(QD27&gt;=QE$47,QD27&lt;&gt;""),AND(RB27&gt;=RM$47,RB27&lt;&gt;""),AND(RE27&gt;=RM$47,RE27&lt;&gt;""),AND(RI27&gt;=RM$47,RI27&lt;&gt;""),AND(RL27&gt;=RM$47,RL27&lt;&gt;""),AND(SJ27&gt;=SU$47,SJ27&lt;&gt;""),AND(SM27&gt;=SU$47,SM27&lt;&gt;""),AND(SQ27&gt;=SU$47,SQ27&lt;&gt;""),AND(ST27&gt;=SU$47,ST27&lt;&gt;"")),"P","")</f>
        <v/>
      </c>
      <c r="J27" s="36" t="str">
        <f>IF(AND(I27="P",H27=""),"No DD",IF(OR(AND(AO27&gt;=AY$46,AO27&lt;&gt;"",AQ27&gt;=AY$50,AQ27&lt;&gt;"",AN27=""),AND(AR27&gt;=AY$46,AR27&lt;&gt;"",AT27&gt;=AY$50,AT27&lt;&gt;"",AN27=""),AND(AV27&gt;=AY$46,AV27&lt;&gt;"",AX27&gt;=AY$50,AX27&lt;&gt;"",AN27=""),AND(BP27&gt;=BZ$46,BP27&lt;&gt;"",BR27&gt;=BZ$50,BR27&lt;&gt;"",BO27=""),AND(BS27&gt;=BZ$46,BS27&lt;&gt;"",BU27&gt;=BZ$50,BU27&lt;&gt;"",BO27=""),AND(BW27&gt;=BZ$46,BW27&lt;&gt;"",BY27&gt;=BZ$50,BY27&lt;&gt;"",BO27=""),AND(CQ27&gt;=DA$46,CQ27&lt;&gt;"",CS27&gt;=DA$50,CS27&lt;&gt;"",CP27=""),AND(CT27&gt;=DA$46,CT27&lt;&gt;"",CV27&gt;=DA$50,CV27&lt;&gt;"",CP27=""),AND(CX27&gt;=DA$46,CX27&lt;&gt;"",CZ27&gt;=DA$50,CZ27&lt;&gt;"",CP27=""),AND(DX27&gt;=EK$46,DX27&lt;&gt;"",DZ27&gt;=EK$50,DZ27&lt;&gt;""),AND(EA27&gt;=EK$46,EA27&lt;&gt;"",EC27&gt;=EK$50,EC27&lt;&gt;""),AND(EE27&gt;=EK$46,EE27&lt;&gt;"",EG27&gt;=EK$50,EG27&lt;&gt;""),AND(EH27&gt;=EK$46,EH27&lt;&gt;"",EJ27&gt;=EK$50,EJ27&lt;&gt;""),AND(FF27&gt;=FS$46,FF27&lt;&gt;"",FH27&gt;=FS$50,FH27&lt;&gt;""),AND(FI27&gt;=FS$46,FI27&lt;&gt;"",FK27&gt;=FS$50,FK27&lt;&gt;""),AND(FM27&gt;=FS$46,FM27&lt;&gt;"",FO27&gt;=FS$50,FO27&lt;&gt;""),AND(FP27&gt;=FS$46,FP27&lt;&gt;"",FR27&gt;=FS$50,FR27&lt;&gt;""),AND(GN27&gt;=HA$46,GN27&lt;&gt;"",GP27&gt;=HA$50,GP27&lt;&gt;""),AND(GQ27&gt;=HA$46,GQ27&lt;&gt;"",GS27&gt;=HA$50,GS27&lt;&gt;""),AND(GU27&gt;=HA$46,GU27&lt;&gt;"",GW27&gt;=HA$50,GW27&lt;&gt;""),AND(GX27&gt;=HA$46,GX27&lt;&gt;"",GZ27&gt;=HA$50,GZ27&lt;&gt;""),AND(HV27&gt;=II$46,HV27&lt;&gt;"",HX27&gt;=II$50,HX27&lt;&gt;""),AND(HY27&gt;=II$46,HY27&lt;&gt;"",IA27&gt;=II$50,IA27&lt;&gt;""),AND(IC27&gt;=II$46,IC27&lt;&gt;"",IE27&gt;=II$50,IE27&lt;&gt;""),AND(IF27&gt;=II$46,IF27&lt;&gt;"",IH27&gt;=II$50,IH27&lt;&gt;""),AND(JD27&gt;=JQ$46,JD27&lt;&gt;"",JF27&gt;=JQ$50,JF27&lt;&gt;""),AND(JG27&gt;=JQ$46,JG27&lt;&gt;"",JI27&gt;=JQ$50,JI27&lt;&gt;""),AND(JK27&gt;=JQ$46,JK27&lt;&gt;"",JM27&gt;=JQ$50,JM27&lt;&gt;""),AND(JN27&gt;=JQ$46,JN27&lt;&gt;"",JP27&gt;=JQ$50,JP27&lt;&gt;""),AND(KL27&gt;=KY$46,KL27&lt;&gt;"",KN27&gt;=KY$50,KN27&lt;&gt;""),AND(KO27&gt;=KY$46,KO27&lt;&gt;"",KQ27&gt;=KY$50,KQ27&lt;&gt;""),AND(KS27&gt;=KY$46,KS27&lt;&gt;"",KU27&gt;=KY$50,KU27&lt;&gt;""),AND(KV27&gt;=KY$46,KV27&lt;&gt;"",KX27&gt;=KY$50,KX27&lt;&gt;""),AND(LT27&gt;=MG$46,LT27&lt;&gt;"",LV27&gt;=MG$50,LV27&lt;&gt;""),AND(LW27&gt;=MG$46,LW27&lt;&gt;"",LY27&gt;=MG$50,LY27&lt;&gt;""),AND(MA27&gt;=MG$46,MA27&lt;&gt;"",MC27&gt;=MG$50,MC27&lt;&gt;""),AND(MD27&gt;=MG$46,MD27&lt;&gt;"",MF27&gt;=MG$50,MF27&lt;&gt;""),AND(NB27&gt;=NO$46,NB27&lt;&gt;"",ND27&gt;=NO$50,ND27&lt;&gt;""),AND(NE27&gt;=NO$46,NE27&lt;&gt;"",NG27&gt;=NO$50,NG27&lt;&gt;""),AND(NI27&gt;=NO$46,NI27&lt;&gt;"",NK27&gt;=NO$50,NK27&lt;&gt;""),AND(NL27&gt;=NO$46,NL27&lt;&gt;"",NN27&gt;=NO$50,NN27&lt;&gt;""),AND(OJ27&gt;=OW$46,OJ27&lt;&gt;"",OL27&gt;=OW$50,OL27&lt;&gt;""),AND(OM27&gt;=OW$46,OM27&lt;&gt;"",OO27&gt;=OW$50,OO27&lt;&gt;""),AND(OQ27&gt;=OW$46,OQ27&lt;&gt;"",OS27&gt;=OW$50,OS27&lt;&gt;""),AND(OT27&gt;=OW$46,OT27&lt;&gt;"",OV27&gt;=OW$50,OV27&lt;&gt;""),AND(PR27&gt;=QE$46,PR27&lt;&gt;"",PT27&gt;=QE$50,PT27&lt;&gt;""),AND(PU27&gt;=QE$46,PU27&lt;&gt;"",PW27&gt;=QE$50,PW27&lt;&gt;""),AND(PY27&gt;=QE$46,PY27&lt;&gt;"",QA27&gt;=QE$50,QA27&lt;&gt;""),AND(QB27&gt;=QE$46,QB27&lt;&gt;"",QD27&gt;=QE$50,QD27&lt;&gt;""),AND(QZ27&gt;=RM$46,QZ27&lt;&gt;"",RB27&gt;=RM$50,RB27&lt;&gt;""),AND(RC27&gt;=RM$46,RC27&lt;&gt;"",RE27&gt;=RM$50,RE27&lt;&gt;""),AND(RG27&gt;=RM$46,RG27&lt;&gt;"",RI27&gt;=RM$50,RI27&lt;&gt;""),AND(RJ27&gt;=RM$46,RJ27&lt;&gt;"",RL27&gt;=RM$50,RL27&lt;&gt;""),AND(SH27&gt;=SU$46,SH27&lt;&gt;"",SJ27&gt;=SU$50,SJ27&lt;&gt;""),AND(SK27&gt;=SU$46,SK27&lt;&gt;"",SM27&gt;=SU$50,SM27&lt;&gt;""),AND(SO27&gt;=SU$46,SO27&lt;&gt;"",SQ27&gt;=SU$50,SQ27&lt;&gt;""),AND(SR27&gt;=SU$46,SR27&lt;&gt;"",ST27&gt;=SU$50,ST27&lt;&gt;"")),"Merit",IF(OR(AND(AO27&gt;=AY$45,AO27&lt;&gt;"",AQ27&gt;=AY$49,AQ27&lt;&gt;"",AN27=""),AND(AR27&gt;=AY$45,AR27&lt;&gt;"",AT27&gt;=AY$49,AT27&lt;&gt;"",AN27=""),AND(AV27&gt;=AY$45,AV27&lt;&gt;"",AX27&gt;=AY$49,AX27&lt;&gt;"",AN27=""),AND(BP27&gt;=BZ$45,BP27&lt;&gt;"",BR27&gt;=BZ$49,BR27&lt;&gt;"",BO27=""),AND(BS27&gt;=BZ$45,BS27&lt;&gt;"",BU27&gt;=BZ$49,BU27&lt;&gt;"",BO27=""),AND(BW27&gt;=BZ$45,BW27&lt;&gt;"",BY27&gt;=BZ$49,BY27&lt;&gt;"",BO27=""),AND(CQ27&gt;=DA$45,CQ27&lt;&gt;"",CS27&gt;=DA$49,CS27&lt;&gt;"",CP27=""),AND(CT27&gt;=DA$45,CT27&lt;&gt;"",CV27&gt;=DA$49,CV27&lt;&gt;"",CP27=""),AND(CX27&gt;=DA$45,CX27&lt;&gt;"",CZ27&gt;=DA$49,CZ27&lt;&gt;"",CP27=""),AND(DX27&gt;=EK$45,DX27&lt;&gt;"",DZ27&gt;=EK$49,DZ27&lt;&gt;""),AND(EA27&gt;=EK$45,EA27&lt;&gt;"",EC27&gt;=EK$49,EC27&lt;&gt;""),AND(EE27&gt;=EK$45,EE27&lt;&gt;"",EG27&gt;=EK$49,EG27&lt;&gt;""),AND(EH27&gt;=EK$45,EH27&lt;&gt;"",EJ27&gt;=EK$49,EJ27&lt;&gt;""),AND(FF27&gt;=FS$45,FF27&lt;&gt;"",FH27&gt;=FS$49,FH27&lt;&gt;""),AND(FI27&gt;=FS$45,FI27&lt;&gt;"",FK27&gt;=FS$49,FK27&lt;&gt;""),AND(FM27&gt;=FS$45,FM27&lt;&gt;"",FO27&gt;=FS$49,FO27&lt;&gt;""),AND(FP27&gt;=FS$45,FP27&lt;&gt;"",FR27&gt;=FS$49,FR27&lt;&gt;""),AND(GN27&gt;=HA$45,GN27&lt;&gt;"",GP27&gt;=HA$49,GP27&lt;&gt;""),AND(GQ27&gt;=HA$45,GQ27&lt;&gt;"",GS27&gt;=HA$49,GS27&lt;&gt;""),AND(GU27&gt;=HA$45,GU27&lt;&gt;"",GW27&gt;=HA$49,GW27&lt;&gt;""),AND(GX27&gt;=HA$45,GX27&lt;&gt;"",GZ27&gt;=HA$49,GZ27&lt;&gt;""),AND(HV27&gt;=II$45,HV27&lt;&gt;"",HX27&gt;=II$49,HX27&lt;&gt;""),AND(HY27&gt;=II$45,HY27&lt;&gt;"",IA27&gt;=II$49,IA27&lt;&gt;""),AND(IC27&gt;=II$45,IC27&lt;&gt;"",IE27&gt;=II$49,IE27&lt;&gt;""),AND(IF27&gt;=II$45,IF27&lt;&gt;"",IH27&gt;=II$49,IH27&lt;&gt;""),AND(JD27&gt;=JQ$45,JD27&lt;&gt;"",JF27&gt;=JQ$49,JF27&lt;&gt;""),AND(JG27&gt;=JQ$45,JG27&lt;&gt;"",JI27&gt;=JQ$49,JI27&lt;&gt;""),AND(JK27&gt;=JQ$45,JK27&lt;&gt;"",JM27&gt;=JQ$49,JM27&lt;&gt;""),AND(JN27&gt;=JQ$45,JN27&lt;&gt;"",JP27&gt;=JQ$49,JP27&lt;&gt;""),AND(KL27&gt;=KY$45,KL27&lt;&gt;"",KN27&gt;=KY$49,KN27&lt;&gt;""),AND(KO27&gt;=KY$45,KO27&lt;&gt;"",KQ27&gt;=KY$49,KQ27&lt;&gt;""),AND(KS27&gt;=KY$45,KS27&lt;&gt;"",KU27&gt;=KY$49,KU27&lt;&gt;""),AND(KV27&gt;=KY$45,KV27&lt;&gt;"",KX27&gt;=KY$49,KX27&lt;&gt;""),AND(LT27&gt;=MG$45,LT27&lt;&gt;"",LV27&gt;=MG$49,LV27&lt;&gt;""),AND(LW27&gt;=MG$45,LW27&lt;&gt;"",LY27&gt;=MG$49,LY27&lt;&gt;""),AND(MA27&gt;=MG$45,MA27&lt;&gt;"",MC27&gt;=MG$49,MC27&lt;&gt;""),AND(MD27&gt;=MG$45,MD27&lt;&gt;"",MF27&gt;=MG$49,MF27&lt;&gt;""),AND(NB27&gt;=NO$45,NB27&lt;&gt;"",ND27&gt;=NO$49,ND27&lt;&gt;""),AND(NE27&gt;=NO$45,NE27&lt;&gt;"",NG27&gt;=NO$49,NG27&lt;&gt;""),AND(NI27&gt;=NO$45,NI27&lt;&gt;"",NK27&gt;=NO$49,NK27&lt;&gt;""),AND(NL27&gt;=NO$45,NL27&lt;&gt;"",NN27&gt;=NO$49,NN27&lt;&gt;""),AND(OJ27&gt;=OW$45,OJ27&lt;&gt;"",OL27&gt;=OW$49,OL27&lt;&gt;""),AND(OM27&gt;=OW$45,OM27&lt;&gt;"",OO27&gt;=OW$49,OO27&lt;&gt;""),AND(OQ27&gt;=OW$45,OQ27&lt;&gt;"",OS27&gt;=OW$49,OS27&lt;&gt;""),AND(OT27&gt;=OW$45,OT27&lt;&gt;"",OV27&gt;=OW$49,OV27&lt;&gt;""),AND(PR27&gt;=QE$45,PR27&lt;&gt;"",PT27&gt;=QE$49,PT27&lt;&gt;""),AND(PU27&gt;=QE$45,PU27&lt;&gt;"",PW27&gt;=QE$49,PW27&lt;&gt;""),AND(PY27&gt;=QE$45,PY27&lt;&gt;"",QA27&gt;=QE$49,QA27&lt;&gt;""),AND(QB27&gt;=QE$45,QB27&lt;&gt;"",QD27&gt;=QE$49,QD27&lt;&gt;""),AND(QZ27&gt;=RM$45,QZ27&lt;&gt;"",RB27&gt;=RM$49,RB27&lt;&gt;""),AND(RC27&gt;=RM$45,RC27&lt;&gt;"",RE27&gt;=RM$49,RE27&lt;&gt;""),AND(RG27&gt;=RM$45,RG27&lt;&gt;"",RI27&gt;=RM$49,RI27&lt;&gt;""),AND(RJ27&gt;=RM$45,RJ27&lt;&gt;"",RL27&gt;=RM$49,RL27&lt;&gt;""),AND(SH27&gt;=SU$45,SH27&lt;&gt;"",SJ27&gt;=SU$49,SJ27&lt;&gt;""),AND(SK27&gt;=SU$45,SK27&lt;&gt;"",SM27&gt;=SU$49,SM27&lt;&gt;""),AND(SO27&gt;=SU$45,SO27&lt;&gt;"",SQ27&gt;=SU$49,SQ27&lt;&gt;""),AND(SR27&gt;=SU$45,SR27&lt;&gt;"",ST27&gt;=SU$49,ST27&lt;&gt;"")),"Excellence",IF(K27="P","Worlds Team",IF(H27="P","National Team","")))))</f>
        <v/>
      </c>
      <c r="K27" s="3" t="str">
        <f>IF(OR(AND(AO27&gt;=AY$44,AO27&lt;&gt;"",AQ27&gt;=AY$48,AQ27&lt;&gt;"",AN27=""),AND(AR27&gt;=AY$44,AR27&lt;&gt;"",AT27&gt;=AY$48,AT27&lt;&gt;"",AN27=""),AND(AV27&gt;=AY$44,AV27&lt;&gt;"",AX27&gt;=AY$48,AX27&lt;&gt;"",AN27=""),AND(BP27&gt;=BZ$44,BP27&lt;&gt;"",BR27&gt;=BZ$48,BR27&lt;&gt;"",BO27=""),AND(BS27&gt;=BZ$44,BS27&lt;&gt;"",BU27&gt;=BZ$48,BU27&lt;&gt;"",BO27=""),AND(BW27&gt;=BZ$44,BW27&lt;&gt;"",BY27&gt;=BZ$48,BY27&lt;&gt;"",BO27=""),AND(CQ27&gt;=DA$44,CQ27&lt;&gt;"",CS27&gt;=DA$48,CS27&lt;&gt;"",CP27=""),AND(CT27&gt;=DA$44,CT27&lt;&gt;"",CV27&gt;=DA$48,CV27&lt;&gt;"",CP27=""),AND(CX27&gt;=DA$44,CX27&lt;&gt;"",CZ27&gt;=DA$48,CZ27&lt;&gt;"",CP27=""),AND(DX27&gt;=EK$44,DX27&lt;&gt;"",DZ27&gt;=EK$48,DZ27&lt;&gt;""),AND(EA27&gt;=EK$44,EA27&lt;&gt;"",EC27&gt;=EK$48,EC27&lt;&gt;""),AND(EE27&gt;=EK$44,EE27&lt;&gt;"",EG27&gt;=EK$48,EG27&lt;&gt;""),AND(EH27&gt;=EK$44,EH27&lt;&gt;"",EJ27&gt;=EK$48,EJ27&lt;&gt;""),AND(FF27&gt;=FS$44,FF27&lt;&gt;"",FH27&gt;=FS$48,FH27&lt;&gt;""),AND(FI27&gt;=FS$44,FI27&lt;&gt;"",FK27&gt;=FS$48,FK27&lt;&gt;""),AND(FM27&gt;=FS$44,FM27&lt;&gt;"",FO27&gt;=FS$48,FO27&lt;&gt;""),AND(FP27&gt;=FS$44,FP27&lt;&gt;"",FR27&gt;=FS$48,FR27&lt;&gt;""),AND(GN27&gt;=HA$44,GN27&lt;&gt;"",GP27&gt;=HA$48,GP27&lt;&gt;""),AND(GQ27&gt;=HA$44,GQ27&lt;&gt;"",GS27&gt;=HA$48,GS27&lt;&gt;""),AND(GU27&gt;=HA$44,GU27&lt;&gt;"",GW27&gt;=HA$48,GW27&lt;&gt;""),AND(GX27&gt;=HA$44,GX27&lt;&gt;"",GZ27&gt;=HA$48,GZ27&lt;&gt;""),AND(HV27&gt;=II$44,HV27&lt;&gt;"",HX27&gt;=II$48,HX27&lt;&gt;""),AND(HY27&gt;=II$44,HY27&lt;&gt;"",IA27&gt;=II$48,IA27&lt;&gt;""),AND(IC27&gt;=II$44,IC27&lt;&gt;"",IE27&gt;=II$48,IE27&lt;&gt;""),AND(IF27&gt;=II$44,IF27&lt;&gt;"",IH27&gt;=II$48,IH27&lt;&gt;""),AND(JD27&gt;=JQ$44,JD27&lt;&gt;"",JF27&gt;=JQ$48,JF27&lt;&gt;""),AND(JG27&gt;=JQ$44,JG27&lt;&gt;"",JI27&gt;=JQ$48,JI27&lt;&gt;""),AND(JK27&gt;=JQ$44,JK27&lt;&gt;"",JM27&gt;=JQ$48,JM27&lt;&gt;""),AND(JN27&gt;=JQ$44,JN27&lt;&gt;"",JP27&gt;=JQ$48,JP27&lt;&gt;""),AND(KL27&gt;=KY$44,KL27&lt;&gt;"",KN27&gt;=KY$48,KN27&lt;&gt;""),AND(KO27&gt;=KY$44,KO27&lt;&gt;"",KQ27&gt;=KY$48,KQ27&lt;&gt;""),AND(KS27&gt;=KY$44,KS27&lt;&gt;"",KU27&gt;=KY$48,KU27&lt;&gt;""),AND(KV27&gt;=KY$44,KV27&lt;&gt;"",KX27&gt;=KY$48,KX27&lt;&gt;""),AND(LT27&gt;=MG$44,LT27&lt;&gt;"",LV27&gt;=MG$48,LV27&lt;&gt;""),AND(LW27&gt;=MG$44,LW27&lt;&gt;"",LY27&gt;=MG$48,LY27&lt;&gt;""),AND(MA27&gt;=MG$44,MA27&lt;&gt;"",MC27&gt;=MG$48,MC27&lt;&gt;""),AND(MD27&gt;=MG$44,MD27&lt;&gt;"",MF27&gt;=MG$48,MF27&lt;&gt;""),AND(NB27&gt;=NO$44,NB27&lt;&gt;"",ND27&gt;=NO$48,ND27&lt;&gt;""),AND(NE27&gt;=NO$44,NE27&lt;&gt;"",NG27&gt;=NO$48,NG27&lt;&gt;""),AND(NI27&gt;=NO$44,NI27&lt;&gt;"",NK27&gt;=NO$48,NK27&lt;&gt;""),AND(NL27&gt;=NO$44,NL27&lt;&gt;"",NN27&gt;=NO$48,NN27&lt;&gt;""),AND(OJ27&gt;=OW$44,OJ27&lt;&gt;"",OL27&gt;=OW$48,OL27&lt;&gt;""),AND(OM27&gt;=OW$44,OM27&lt;&gt;"",OO27&gt;=OW$48,OO27&lt;&gt;""),AND(OQ27&gt;=OW$44,OQ27&lt;&gt;"",OS27&gt;=OW$48,OS27&lt;&gt;""),AND(OT27&gt;=OW$44,OT27&lt;&gt;"",OV27&gt;=OW$48,OV27&lt;&gt;""),AND(PR27&gt;=QE$44,PR27&lt;&gt;"",PT27&gt;=QE$48,PT27&lt;&gt;""),AND(PU27&gt;=QE$44,PU27&lt;&gt;"",PW27&gt;=QE$48,PW27&lt;&gt;""),AND(PY27&gt;=QE$44,PY27&lt;&gt;"",QA27&gt;=QE$48,QA27&lt;&gt;""),AND(QB27&gt;=QE$44,QB27&lt;&gt;"",QD27&gt;=QE$48,QD27&lt;&gt;""),AND(QZ27&gt;=RM$44,QZ27&lt;&gt;"",RB27&gt;=RM$48,RB27&lt;&gt;""),AND(RC27&gt;=RM$44,RC27&lt;&gt;"",RE27&gt;=RM$48,RE27&lt;&gt;""),AND(RG27&gt;=RM$44,RG27&lt;&gt;"",RI27&gt;=RM$48,RI27&lt;&gt;""),AND(RJ27&gt;=RM$44,RJ27&lt;&gt;"",RL27&gt;=RM$48,RL27&lt;&gt;""),AND(SH27&gt;=SU$44,SH27&lt;&gt;"",SJ27&gt;=SU$48,SJ27&lt;&gt;""),AND(SK27&gt;=SU$44,SK27&lt;&gt;"",SM27&gt;=SU$48,SM27&lt;&gt;""),AND(SO27&gt;=SU$44,SO27&lt;&gt;"",SQ27&gt;=SU$48,SQ27&lt;&gt;""),AND(SR27&gt;=SU$44,SR27&lt;&gt;"",ST27&gt;=SU$48,ST27&lt;&gt;"")),"P","")</f>
        <v/>
      </c>
      <c r="L27" s="8">
        <f>IF(COUNT(AQ27,AT27,BR27,BU27,CS27,CV27)&gt;0,LARGE((AQ27,AT27,BR27,BU27,CS27,CV27),1),0)</f>
        <v>47.5</v>
      </c>
      <c r="M27" s="8" t="str">
        <f>IF(L27="","",IF(OR(L27=CS27,L27=CV27),$CA$1,IF(OR(L27=BR27,L27=BU27),$AZ$1,IF(OR(L27=AQ27,L27=AT27),$Y$1,""))))</f>
        <v>2024 Elite Canada</v>
      </c>
      <c r="N27" s="8">
        <f>IF(COUNT(AQ27,AT27,BR27,BU27,CS27,CV27)&gt;1,LARGE((AQ27,AT27,BR27,BU27,CS27,CV27),2),0)</f>
        <v>44.419999999999995</v>
      </c>
      <c r="O27" s="8" t="str">
        <f>IF(N27="","",IF(OR(N27=CS27,N27=CV27),$CA$1,IF(OR(N27=BR27,N27=BU27),$AZ$1,IF(OR(N27=AQ27,N27=AT27),$Y$1,""))))</f>
        <v>2024 Nationals</v>
      </c>
      <c r="P27" s="8">
        <f>IF(COUNT(AQ27,AT27,BR27,BU27,CS27,CV27)&gt;2,MAX(AX27,BY27,CZ27,LARGE((AQ27,AT27,BR27,BU27,CS27,CV27),3)),IF(MAX(AX27,BY27,CZ27)&gt;0,MAX(AX27,BY27,CZ27),0))</f>
        <v>44.32</v>
      </c>
      <c r="Q27" s="8" t="str">
        <f>IF(P27="","",IF(OR(P27=CS27,P27=CV27,P27=CZ27),$CA$1,IF(OR(P27=BR27,P27=BU27,P27=BY27),$AZ$1,IF(OR(P27=AQ27,P27=AT27,P27=AX27),$Y$1,""))))</f>
        <v>2024 Elite Canada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11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&gt;0,MAX(IF(AO27&gt;=$AY$43,AP27,0),IF(AR27&gt;=$AY$43,AS27,0),IF(AV27&gt;=$AY$43,AW27,0),IF(BP27&gt;=$BZ$43,BQ27,0),IF(BS27&gt;=$BZ$43,BT27,0),IF(BW27&gt;=$BZ$43,BX27,0),IF(CQ27&gt;=$DA$43,CR27,0),IF(CT27&gt;=$DA$43,CU27,0),IF(CX27&gt;=$DA$43,CY27,0),IF(DX27&gt;=$EK$43,DY27,0),IF(EA27&gt;=$EK$43,EB27,0),IF(EE27&gt;=$EK$43,EF27,0),IF(EH27&gt;=$EK$43,EI27,0),IF(FF27&gt;=$FS$43,FG27,0),IF(FI27&gt;=$FS$43,FJ27,0),IF(FM27&gt;=$FS$43,FN27,0),IF(FP27&gt;=$FS$43,FQ27,0),IF(GN27&gt;=$HA$43,GO27,0),IF(GQ27&gt;=$HA$43,GR27,0),IF(GU27&gt;=$HA$43,GV27,0),IF(GX27&gt;=$HA$43,GY27,0),IF(HV27&gt;=$II$43,HW27,0),IF(HY27&gt;=$II$43,HZ27,0),IF(IC27&gt;=$II$43,ID27,0),IF(IF27&gt;=$II$43,IG27,0),IF(JD27&gt;=$JQ$43,JE27,0),IF(JG27&gt;=$JQ$43,JH27,0),IF(JK27&gt;=$JQ$43,JL27,0),IF(JN27&gt;=$JQ$43,JO27,0),IF(KL27&gt;=$KY$43,KM27,0),IF(KO27&gt;=$KY$43,KP27,0),IF(KS27&gt;=$KY$43,KT27,0),IF(KV27&gt;=$KY$43,KW27,0),IF(LT27&gt;=$MG$43,LU27,0),IF(LW27&gt;=$MG$43,LX27,0),IF(MA27&gt;=$MG$43,MB27,0),IF(MD27&gt;=$MG$43,ME27,0),IF(NB27&gt;=$NO$43,NC27,0),IF(NE27&gt;=$NO$43,NF27,0),IF(NI27&gt;=$NO$43,NJ27,0),IF(NL27&gt;=$NO$43,NM27,0),IF(OJ27&gt;=$OW$43,OK27,0),IF(OM27&gt;=$OW$43,ON27,0),IF(OQ27&gt;=$OW$43,OR27,0),IF(OT27&gt;=$OW$43,OU27,0),IF(PR27&gt;=$QE$43,PS27,0),IF(PU27&gt;=$QE$43,PV27,0),IF(PY27&gt;=$QE$43,PZ27,0),IF(QB27&gt;=$QE$43,QC27,0),IF(QZ27&gt;=$RM$43,RA27,0),IF(RC27&gt;=$RM$43,RD27,0),IF(RG27&gt;=$RM$43,RH27,0),IF(RJ27&gt;=$RM$43,RK27,0),IF(SH27&gt;=$SU$43,SI27,0),IF(SK27&gt;=$SU$43,SL27,0),IF(SO27&gt;=$SU$43,SP27,0),IF(SR27&gt;=$SU$43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13.2</v>
      </c>
      <c r="BA27" s="26">
        <v>9.1</v>
      </c>
      <c r="BB27" s="26">
        <v>10.6</v>
      </c>
      <c r="BC27" s="26">
        <v>14.6</v>
      </c>
      <c r="BD27" s="26">
        <v>0</v>
      </c>
      <c r="BE27" s="26">
        <v>12.2</v>
      </c>
      <c r="BF27" s="26">
        <v>8.8000000000000007</v>
      </c>
      <c r="BG27" s="26">
        <v>9</v>
      </c>
      <c r="BH27" s="26">
        <v>14.42</v>
      </c>
      <c r="BI27" s="26">
        <v>0.1</v>
      </c>
      <c r="BJ27" s="26"/>
      <c r="BK27" s="26"/>
      <c r="BL27" s="26"/>
      <c r="BM27" s="26"/>
      <c r="BN27" s="26"/>
      <c r="BO27" s="28"/>
      <c r="BP27" s="39">
        <f>IF(BB27&gt;0,BB27,"")</f>
        <v>10.6</v>
      </c>
      <c r="BQ27" s="39">
        <f>IF(BC27&gt;0,BC27,"")</f>
        <v>14.6</v>
      </c>
      <c r="BR27" s="11">
        <f>IF(SUM(AZ27:BC27)-BD27&gt;0,SUM(AZ27:BC27)-BD27,"")</f>
        <v>47.5</v>
      </c>
      <c r="BS27" s="11">
        <f>IF(BG27&gt;0,BG27,"")</f>
        <v>9</v>
      </c>
      <c r="BT27" s="11">
        <f>IF(BH27&gt;0,BH27,"")</f>
        <v>14.42</v>
      </c>
      <c r="BU27" s="11">
        <f>IF(SUM(BE27:BH27)-BI27&gt;0,SUM(BE27:BH27)-BI27,"")</f>
        <v>44.32</v>
      </c>
      <c r="BV27" s="11">
        <f>IF(BR27="","",MAX(BR27,BU27))</f>
        <v>47.5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47.5</v>
      </c>
      <c r="CA27" s="22">
        <v>11.5</v>
      </c>
      <c r="CB27" s="22">
        <v>8.1999999999999993</v>
      </c>
      <c r="CC27" s="22">
        <v>11</v>
      </c>
      <c r="CD27" s="22">
        <v>12.67</v>
      </c>
      <c r="CE27" s="22">
        <v>0</v>
      </c>
      <c r="CF27" s="22">
        <v>12.5</v>
      </c>
      <c r="CG27" s="22">
        <v>9</v>
      </c>
      <c r="CH27" s="22">
        <v>8.9</v>
      </c>
      <c r="CI27" s="22">
        <v>14.22</v>
      </c>
      <c r="CJ27" s="22">
        <v>0.2</v>
      </c>
      <c r="CK27" s="22"/>
      <c r="CL27" s="22"/>
      <c r="CM27" s="22"/>
      <c r="CN27" s="22"/>
      <c r="CO27" s="22"/>
      <c r="CP27" s="27"/>
      <c r="CQ27" s="38">
        <f>IF(CC27&gt;0,CC27,"")</f>
        <v>11</v>
      </c>
      <c r="CR27" s="38">
        <f>IF(CD27&gt;0,CD27,"")</f>
        <v>12.67</v>
      </c>
      <c r="CS27" s="40">
        <f>IF(SUM(CA27:CD27)-CE27&gt;0,SUM(CA27:CD27)-CE27,"")</f>
        <v>43.37</v>
      </c>
      <c r="CT27" s="40">
        <f>IF(CH27&gt;0,CH27,"")</f>
        <v>8.9</v>
      </c>
      <c r="CU27" s="40">
        <f>IF(CI27&gt;0,CI27,"")</f>
        <v>14.22</v>
      </c>
      <c r="CV27" s="40">
        <f>IF(SUM(CF27:CI27)-CJ27&gt;0,SUM(CF27:CI27)-CJ27,"")</f>
        <v>44.419999999999995</v>
      </c>
      <c r="CW27" s="40">
        <f>IF(CS27="","",MAX(CS27,CV27))</f>
        <v>44.419999999999995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44.419999999999995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12.35</v>
      </c>
      <c r="SW27" s="22">
        <f>IF($CP27="P",CB27,(CB27+BA27)/2)</f>
        <v>8.6499999999999986</v>
      </c>
      <c r="SX27" s="22">
        <f>IF($CP27="P",CC27,(CC27+BB27)/2)</f>
        <v>10.8</v>
      </c>
      <c r="SY27" s="22">
        <f>IF($CP27="P",CD27,(CD27+BC27)/2)</f>
        <v>13.635</v>
      </c>
      <c r="SZ27" s="22">
        <f>IF($CP27="P",CE27,(CE27+BD27)/2)</f>
        <v>0</v>
      </c>
      <c r="TA27" s="22">
        <f>IF($CP27="P",CF27,(CF27+BE27)/2)</f>
        <v>12.35</v>
      </c>
      <c r="TB27" s="22">
        <f>IF($CP27="P",CG27,(CG27+BF27)/2)</f>
        <v>8.9</v>
      </c>
      <c r="TC27" s="22">
        <f>IF($CP27="P",CH27,(CH27+BG27)/2)</f>
        <v>8.9499999999999993</v>
      </c>
      <c r="TD27" s="22">
        <f>IF($CP27="P",CI27,(CI27+BH27)/2)</f>
        <v>14.32</v>
      </c>
      <c r="TE27" s="22">
        <f>IF($CP27="P",CJ27,(CJ27+BI27)/2)</f>
        <v>0.15000000000000002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10.8</v>
      </c>
      <c r="TM27" s="40">
        <f>IF(SY27&gt;0,SY27,"")</f>
        <v>13.635</v>
      </c>
      <c r="TN27" s="40">
        <f>IF(SUM(SV27:SY27)-SZ27&gt;0,SUM(SV27:SY27)-SZ27,"")</f>
        <v>45.435000000000002</v>
      </c>
      <c r="TO27" s="40">
        <f>IF(TC27&gt;0,TC27,"")</f>
        <v>8.9499999999999993</v>
      </c>
      <c r="TP27" s="40">
        <f>IF(TD27&gt;0,TD27,"")</f>
        <v>14.32</v>
      </c>
      <c r="TQ27" s="40">
        <f>IF(SUM(TA27:TD27)-TE27&gt;0,SUM(TA27:TD27)-TE27,"")</f>
        <v>44.37</v>
      </c>
      <c r="TR27" s="40">
        <f>IF(MAX(TN27,TQ27)&gt;0,MAX(TN27,TQ27),"")</f>
        <v>45.435000000000002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45.435000000000002</v>
      </c>
    </row>
    <row r="28" spans="1:542" x14ac:dyDescent="0.2">
      <c r="A28" s="4" t="str" cm="1">
        <f t="array" ref="A28">IF(AND(J28&lt;&gt;"",J28&lt;&gt;"No DD"),SUMPRODUCT((J$4:J$41&lt;&gt;"")*(J$4:J$41&lt;&gt;"No DD")*(F$4:F$41&gt;F28))+1,IF(J28="No DD",SUMPRODUCT((J$4:J$41="No DD")*(F$4:F$41&gt;F28))+1+SUMPRODUCT((J$4:J$41&lt;&gt;"")*(J$4:J$41&lt;&gt;"No DD")),""))</f>
        <v/>
      </c>
      <c r="B28" s="4" t="str" cm="1">
        <f t="array" ref="B28">IF(AND(J28&lt;&gt;"",J28&lt;&gt;"No DD",G28=""),SUMPRODUCT((J$4:J$41&lt;&gt;"")*(J$4:J$41&lt;&gt;"No DD")*(G$4:G$41="")*(F$4:F$41&gt;F28))+1,IF(J28="No DD",SUMPRODUCT((J$4:J$41="No DD")*(F$4:F$41&gt;F28)*(G$4:G$41=""))+1+SUMPRODUCT((J$4:J$41&lt;&gt;"")*(G$4:G$41="")*(J$4:J$41&lt;&gt;"No DD")),""))</f>
        <v/>
      </c>
      <c r="C28" s="5" t="s">
        <v>197</v>
      </c>
      <c r="D28" s="4" t="s">
        <v>5</v>
      </c>
      <c r="E28" s="4">
        <v>2007</v>
      </c>
      <c r="F28" s="9">
        <f>SUM(L28:V28)+SUM(L28:T28)*0.0000001+SUM(L28)*0.0000000000001</f>
        <v>144.83001448300473</v>
      </c>
      <c r="G28" s="66"/>
      <c r="H28" s="3" t="str">
        <f>IF(OR(AND(AO28&gt;=AY$43,AO28&lt;&gt;"",AQ28&gt;=AY$47,AQ28&lt;&gt;"",AN28=""),AND(AR28&gt;=AY$43,AR28&lt;&gt;"",AT28&gt;=AY$47,AT28&lt;&gt;"",AN28=""),AND(AV28&gt;=AY$43,AV28&lt;&gt;"",AX28&gt;=AY$47,AX28&lt;&gt;"",AN28=""),AND(BP28&gt;=BZ$43,BP28&lt;&gt;"",BR28&gt;=BZ$47,BR28&lt;&gt;"",BO28=""),AND(BS28&gt;=BZ$43,BS28&lt;&gt;"",BU28&gt;=BZ$47,BU28&lt;&gt;"",BO28=""),AND(BW28&gt;=BZ$43,BW28&lt;&gt;"",BY28&gt;=BZ$47,BY28&lt;&gt;"",BO28=""),AND(CQ28&gt;=DA$43,CQ28&lt;&gt;"",CS28&gt;=DA$47,CS28&lt;&gt;"",CP28=""),AND(CT28&gt;=DA$43,CT28&lt;&gt;"",CV28&gt;=DA$47,CV28&lt;&gt;"",CP28=""),AND(CX28&gt;=DA$43,CX28&lt;&gt;"",CZ28&gt;=DA$47,CZ28&lt;&gt;"",CP28=""),AND(DX28&gt;=EK$43,DX28&lt;&gt;"",DZ28&gt;=EK$47,DZ28&lt;&gt;""),AND(EA28&gt;=EK$43,EA28&lt;&gt;"",EC28&gt;=EK$47,EC28&lt;&gt;""),AND(EE28&gt;=EK$43,EE28&lt;&gt;"",EG28&gt;=EK$47,EG28&lt;&gt;""),AND(EH28&gt;=EK$43,EH28&lt;&gt;"",EJ28&gt;=EK$47,EJ28&lt;&gt;""),AND(FF28&gt;=FS$43,FF28&lt;&gt;"",FH28&gt;=FS$47,FH28&lt;&gt;""),AND(FI28&gt;=FS$43,FI28&lt;&gt;"",FK28&gt;=FS$47,FK28&lt;&gt;""),AND(FM28&gt;=FS$43,FM28&lt;&gt;"",FO28&gt;=FS$47,FO28&lt;&gt;""),AND(FP28&gt;=FS$43,FP28&lt;&gt;"",FR28&gt;=FS$47,FR28&lt;&gt;""),AND(GN28&gt;=HA$43,GN28&lt;&gt;"",GP28&gt;=HA$47,GP28&lt;&gt;""),AND(GQ28&gt;=HA$43,GQ28&lt;&gt;"",GS28&gt;=HA$47,GS28&lt;&gt;""),AND(GU28&gt;=HA$43,GU28&lt;&gt;"",GW28&gt;=HA$47,GW28&lt;&gt;""),AND(GX28&gt;=HA$43,GX28&lt;&gt;"",GZ28&gt;=HA$47,GZ28&lt;&gt;""),AND(HV28&gt;=II$43,HV28&lt;&gt;"",HX28&gt;=II$47,HX28&lt;&gt;""),AND(HY28&gt;=II$43,HY28&lt;&gt;"",IA28&gt;=II$47,IA28&lt;&gt;""),AND(IC28&gt;=II$43,IC28&lt;&gt;"",IE28&gt;=II$47,IE28&lt;&gt;""),AND(IF28&gt;=II$43,IF28&lt;&gt;"",IH28&gt;=II$47,IH28&lt;&gt;""),AND(JD28&gt;=JQ$43,JD28&lt;&gt;"",JF28&gt;=JQ$47,JF28&lt;&gt;""),AND(JG28&gt;=JQ$43,JG28&lt;&gt;"",JI28&gt;=JQ$47,JI28&lt;&gt;""),AND(JK28&gt;=JQ$43,JK28&lt;&gt;"",JM28&gt;=JQ$47,JM28&lt;&gt;""),AND(JN28&gt;=JQ$43,JN28&lt;&gt;"",JP28&gt;=JQ$47,JP28&lt;&gt;""),AND(KL28&gt;=KY$43,KL28&lt;&gt;"",KN28&gt;=KY$47,KN28&lt;&gt;""),AND(KO28&gt;=KY$43,KO28&lt;&gt;"",KQ28&gt;=KY$47,KQ28&lt;&gt;""),AND(KS28&gt;=KY$43,KS28&lt;&gt;"",KU28&gt;=KY$47,KU28&lt;&gt;""),AND(KV28&gt;=KY$43,KV28&lt;&gt;"",KX28&gt;=KY$47,KX28&lt;&gt;""),AND(LT28&gt;=MG$43,LT28&lt;&gt;"",LV28&gt;=MG$47,LV28&lt;&gt;""),AND(LW28&gt;=MG$43,LW28&lt;&gt;"",LY28&gt;=MG$47,LY28&lt;&gt;""),AND(MA28&gt;=MG$43,MA28&lt;&gt;"",MC28&gt;=MG$47,MC28&lt;&gt;""),AND(MD28&gt;=MG$43,MD28&lt;&gt;"",MF28&gt;=MG$47,MF28&lt;&gt;""),AND(NB28&gt;=NO$43,NB28&lt;&gt;"",ND28&gt;=NO$47,ND28&lt;&gt;""),AND(NE28&gt;=NO$43,NE28&lt;&gt;"",NG28&gt;=NO$47,NG28&lt;&gt;""),AND(NI28&gt;=NO$43,NI28&lt;&gt;"",NK28&gt;=NO$47,NK28&lt;&gt;""),AND(NL28&gt;=NO$43,NL28&lt;&gt;"",NN28&gt;=NO$47,NN28&lt;&gt;""),AND(OJ28&gt;=OW$43,OJ28&lt;&gt;"",OL28&gt;=OW$47,OL28&lt;&gt;""),AND(OM28&gt;=OW$43,OM28&lt;&gt;"",OO28&gt;=OW$47,OO28&lt;&gt;""),AND(OQ28&gt;=OW$43,OQ28&lt;&gt;"",OS28&gt;=OW$47,OS28&lt;&gt;""),AND(OT28&gt;=OW$43,OT28&lt;&gt;"",OV28&gt;=OW$47,OV28&lt;&gt;""),AND(PR28&gt;=QE$43,PR28&lt;&gt;"",PT28&gt;=QE$47,PT28&lt;&gt;""),AND(PU28&gt;=QE$43,PU28&lt;&gt;"",PW28&gt;=QE$47,PW28&lt;&gt;""),AND(PY28&gt;=QE$43,PY28&lt;&gt;"",QA28&gt;=QE$47,QA28&lt;&gt;""),AND(QB28&gt;=QE$43,QB28&lt;&gt;"",QD28&gt;=QE$47,QD28&lt;&gt;""),AND(QZ28&gt;=RM$43,QZ28&lt;&gt;"",RB28&gt;=RM$47,RB28&lt;&gt;""),AND(RC28&gt;=RM$43,RC28&lt;&gt;"",RE28&gt;=RM$47,RE28&lt;&gt;""),AND(RG28&gt;=RM$43,RG28&lt;&gt;"",RI28&gt;=RM$47,RI28&lt;&gt;""),AND(RJ28&gt;=RM$43,RJ28&lt;&gt;"",RL28&gt;=RM$47,RL28&lt;&gt;""),AND(SH28&gt;=SU$43,SH28&lt;&gt;"",SJ28&gt;=SU$47,SJ28&lt;&gt;""),AND(SK28&gt;=SU$43,SK28&lt;&gt;"",SM28&gt;=SU$47,SM28&lt;&gt;""),AND(SO28&gt;=SU$43,SO28&lt;&gt;"",SQ28&gt;=SU$47,SQ28&lt;&gt;""),AND(SR28&gt;=SU$43,SR28&lt;&gt;"",ST28&gt;=SU$47,ST28&lt;&gt;"")),"P","")</f>
        <v/>
      </c>
      <c r="I28" s="3" t="str">
        <f>IF(OR(AND(AQ28&gt;=AY$47,AQ28&lt;&gt;"",AN28=""),AND(AT28&gt;=AY$47,AT28&lt;&gt;"",AN28=""),AND(AX28&gt;=AY$47,AX28&lt;&gt;"",AN28=""),AND(BR28&gt;=BZ$47,BR28&lt;&gt;"",BO28=""),AND(BU28&gt;=BZ$47,BU28&lt;&gt;"",BO28=""),AND(BY28&gt;=BZ$47,BY28&lt;&gt;"",BO28=""),AND(CS28&gt;=DA$47,CS28&lt;&gt;"",CP28=""),AND(CV28&gt;=DA$47,CV28&lt;&gt;"",CP28=""),AND(CZ28&gt;=DA$47,CZ28&lt;&gt;"",CP28=""),AND(DZ28&gt;=EK$47,DZ28&lt;&gt;""),AND(EC28&gt;=EK$47,EC28&lt;&gt;""),AND(EG28&gt;=EK$47,EG28&lt;&gt;""),AND(EJ28&gt;=EK$47,EJ28&lt;&gt;""),AND(FH28&gt;=FS$47,FH28&lt;&gt;""),AND(FK28&gt;=FS$47,FK28&lt;&gt;""),AND(FO28&gt;=FS$47,FO28&lt;&gt;""),AND(FR28&gt;=FS$47,FR28&lt;&gt;""),AND(GP28&gt;=HA$47,GP28&lt;&gt;""),AND(GS28&gt;=HA$47,GS28&lt;&gt;""),AND(GW28&gt;=HA$47,GW28&lt;&gt;""),AND(GZ28&gt;=HA$47,GZ28&lt;&gt;""),AND(HX28&gt;=II$47,HX28&lt;&gt;""),AND(IA28&gt;=II$47,IA28&lt;&gt;""),AND(IE28&gt;=II$47,IE28&lt;&gt;""),AND(IH28&gt;=II$47,IH28&lt;&gt;""),AND(JF28&gt;=JQ$47,JF28&lt;&gt;""),AND(JI28&gt;=JQ$47,JI28&lt;&gt;""),AND(JM28&gt;=JQ$47,JM28&lt;&gt;""),AND(JP28&gt;=JQ$47,JP28&lt;&gt;""),AND(KN28&gt;=KY$47,KN28&lt;&gt;""),AND(KQ28&gt;=KY$47,KQ28&lt;&gt;""),AND(KU28&gt;=KY$47,KU28&lt;&gt;""),AND(KX28&gt;=KY$47,KX28&lt;&gt;""),AND(LV28&gt;=MG$47,LV28&lt;&gt;""),AND(LY28&gt;=MG$47,LY28&lt;&gt;""),AND(MC28&gt;=MG$47,MC28&lt;&gt;""),AND(MF28&gt;=MG$47,MF28&lt;&gt;""),AND(ND28&gt;=NO$47,ND28&lt;&gt;""),AND(NG28&gt;=NO$47,NG28&lt;&gt;""),AND(NK28&gt;=NO$47,NK28&lt;&gt;""),AND(NN28&gt;=NO$47,NN28&lt;&gt;""),AND(OL28&gt;=OW$47,OL28&lt;&gt;""),AND(OO28&gt;=OW$47,OO28&lt;&gt;""),AND(OS28&gt;=OW$47,OS28&lt;&gt;""),AND(OV28&gt;=OW$47,OV28&lt;&gt;""),AND(PT28&gt;=QE$47,PT28&lt;&gt;""),AND(PW28&gt;=QE$47,PW28&lt;&gt;""),AND(QA28&gt;=QE$47,QA28&lt;&gt;""),AND(QD28&gt;=QE$47,QD28&lt;&gt;""),AND(RB28&gt;=RM$47,RB28&lt;&gt;""),AND(RE28&gt;=RM$47,RE28&lt;&gt;""),AND(RI28&gt;=RM$47,RI28&lt;&gt;""),AND(RL28&gt;=RM$47,RL28&lt;&gt;""),AND(SJ28&gt;=SU$47,SJ28&lt;&gt;""),AND(SM28&gt;=SU$47,SM28&lt;&gt;""),AND(SQ28&gt;=SU$47,SQ28&lt;&gt;""),AND(ST28&gt;=SU$47,ST28&lt;&gt;"")),"P","")</f>
        <v/>
      </c>
      <c r="J28" s="36" t="str">
        <f>IF(AND(I28="P",H28=""),"No DD",IF(OR(AND(AO28&gt;=AY$46,AO28&lt;&gt;"",AQ28&gt;=AY$50,AQ28&lt;&gt;"",AN28=""),AND(AR28&gt;=AY$46,AR28&lt;&gt;"",AT28&gt;=AY$50,AT28&lt;&gt;"",AN28=""),AND(AV28&gt;=AY$46,AV28&lt;&gt;"",AX28&gt;=AY$50,AX28&lt;&gt;"",AN28=""),AND(BP28&gt;=BZ$46,BP28&lt;&gt;"",BR28&gt;=BZ$50,BR28&lt;&gt;"",BO28=""),AND(BS28&gt;=BZ$46,BS28&lt;&gt;"",BU28&gt;=BZ$50,BU28&lt;&gt;"",BO28=""),AND(BW28&gt;=BZ$46,BW28&lt;&gt;"",BY28&gt;=BZ$50,BY28&lt;&gt;"",BO28=""),AND(CQ28&gt;=DA$46,CQ28&lt;&gt;"",CS28&gt;=DA$50,CS28&lt;&gt;"",CP28=""),AND(CT28&gt;=DA$46,CT28&lt;&gt;"",CV28&gt;=DA$50,CV28&lt;&gt;"",CP28=""),AND(CX28&gt;=DA$46,CX28&lt;&gt;"",CZ28&gt;=DA$50,CZ28&lt;&gt;"",CP28=""),AND(DX28&gt;=EK$46,DX28&lt;&gt;"",DZ28&gt;=EK$50,DZ28&lt;&gt;""),AND(EA28&gt;=EK$46,EA28&lt;&gt;"",EC28&gt;=EK$50,EC28&lt;&gt;""),AND(EE28&gt;=EK$46,EE28&lt;&gt;"",EG28&gt;=EK$50,EG28&lt;&gt;""),AND(EH28&gt;=EK$46,EH28&lt;&gt;"",EJ28&gt;=EK$50,EJ28&lt;&gt;""),AND(FF28&gt;=FS$46,FF28&lt;&gt;"",FH28&gt;=FS$50,FH28&lt;&gt;""),AND(FI28&gt;=FS$46,FI28&lt;&gt;"",FK28&gt;=FS$50,FK28&lt;&gt;""),AND(FM28&gt;=FS$46,FM28&lt;&gt;"",FO28&gt;=FS$50,FO28&lt;&gt;""),AND(FP28&gt;=FS$46,FP28&lt;&gt;"",FR28&gt;=FS$50,FR28&lt;&gt;""),AND(GN28&gt;=HA$46,GN28&lt;&gt;"",GP28&gt;=HA$50,GP28&lt;&gt;""),AND(GQ28&gt;=HA$46,GQ28&lt;&gt;"",GS28&gt;=HA$50,GS28&lt;&gt;""),AND(GU28&gt;=HA$46,GU28&lt;&gt;"",GW28&gt;=HA$50,GW28&lt;&gt;""),AND(GX28&gt;=HA$46,GX28&lt;&gt;"",GZ28&gt;=HA$50,GZ28&lt;&gt;""),AND(HV28&gt;=II$46,HV28&lt;&gt;"",HX28&gt;=II$50,HX28&lt;&gt;""),AND(HY28&gt;=II$46,HY28&lt;&gt;"",IA28&gt;=II$50,IA28&lt;&gt;""),AND(IC28&gt;=II$46,IC28&lt;&gt;"",IE28&gt;=II$50,IE28&lt;&gt;""),AND(IF28&gt;=II$46,IF28&lt;&gt;"",IH28&gt;=II$50,IH28&lt;&gt;""),AND(JD28&gt;=JQ$46,JD28&lt;&gt;"",JF28&gt;=JQ$50,JF28&lt;&gt;""),AND(JG28&gt;=JQ$46,JG28&lt;&gt;"",JI28&gt;=JQ$50,JI28&lt;&gt;""),AND(JK28&gt;=JQ$46,JK28&lt;&gt;"",JM28&gt;=JQ$50,JM28&lt;&gt;""),AND(JN28&gt;=JQ$46,JN28&lt;&gt;"",JP28&gt;=JQ$50,JP28&lt;&gt;""),AND(KL28&gt;=KY$46,KL28&lt;&gt;"",KN28&gt;=KY$50,KN28&lt;&gt;""),AND(KO28&gt;=KY$46,KO28&lt;&gt;"",KQ28&gt;=KY$50,KQ28&lt;&gt;""),AND(KS28&gt;=KY$46,KS28&lt;&gt;"",KU28&gt;=KY$50,KU28&lt;&gt;""),AND(KV28&gt;=KY$46,KV28&lt;&gt;"",KX28&gt;=KY$50,KX28&lt;&gt;""),AND(LT28&gt;=MG$46,LT28&lt;&gt;"",LV28&gt;=MG$50,LV28&lt;&gt;""),AND(LW28&gt;=MG$46,LW28&lt;&gt;"",LY28&gt;=MG$50,LY28&lt;&gt;""),AND(MA28&gt;=MG$46,MA28&lt;&gt;"",MC28&gt;=MG$50,MC28&lt;&gt;""),AND(MD28&gt;=MG$46,MD28&lt;&gt;"",MF28&gt;=MG$50,MF28&lt;&gt;""),AND(NB28&gt;=NO$46,NB28&lt;&gt;"",ND28&gt;=NO$50,ND28&lt;&gt;""),AND(NE28&gt;=NO$46,NE28&lt;&gt;"",NG28&gt;=NO$50,NG28&lt;&gt;""),AND(NI28&gt;=NO$46,NI28&lt;&gt;"",NK28&gt;=NO$50,NK28&lt;&gt;""),AND(NL28&gt;=NO$46,NL28&lt;&gt;"",NN28&gt;=NO$50,NN28&lt;&gt;""),AND(OJ28&gt;=OW$46,OJ28&lt;&gt;"",OL28&gt;=OW$50,OL28&lt;&gt;""),AND(OM28&gt;=OW$46,OM28&lt;&gt;"",OO28&gt;=OW$50,OO28&lt;&gt;""),AND(OQ28&gt;=OW$46,OQ28&lt;&gt;"",OS28&gt;=OW$50,OS28&lt;&gt;""),AND(OT28&gt;=OW$46,OT28&lt;&gt;"",OV28&gt;=OW$50,OV28&lt;&gt;""),AND(PR28&gt;=QE$46,PR28&lt;&gt;"",PT28&gt;=QE$50,PT28&lt;&gt;""),AND(PU28&gt;=QE$46,PU28&lt;&gt;"",PW28&gt;=QE$50,PW28&lt;&gt;""),AND(PY28&gt;=QE$46,PY28&lt;&gt;"",QA28&gt;=QE$50,QA28&lt;&gt;""),AND(QB28&gt;=QE$46,QB28&lt;&gt;"",QD28&gt;=QE$50,QD28&lt;&gt;""),AND(QZ28&gt;=RM$46,QZ28&lt;&gt;"",RB28&gt;=RM$50,RB28&lt;&gt;""),AND(RC28&gt;=RM$46,RC28&lt;&gt;"",RE28&gt;=RM$50,RE28&lt;&gt;""),AND(RG28&gt;=RM$46,RG28&lt;&gt;"",RI28&gt;=RM$50,RI28&lt;&gt;""),AND(RJ28&gt;=RM$46,RJ28&lt;&gt;"",RL28&gt;=RM$50,RL28&lt;&gt;""),AND(SH28&gt;=SU$46,SH28&lt;&gt;"",SJ28&gt;=SU$50,SJ28&lt;&gt;""),AND(SK28&gt;=SU$46,SK28&lt;&gt;"",SM28&gt;=SU$50,SM28&lt;&gt;""),AND(SO28&gt;=SU$46,SO28&lt;&gt;"",SQ28&gt;=SU$50,SQ28&lt;&gt;""),AND(SR28&gt;=SU$46,SR28&lt;&gt;"",ST28&gt;=SU$50,ST28&lt;&gt;"")),"Merit",IF(OR(AND(AO28&gt;=AY$45,AO28&lt;&gt;"",AQ28&gt;=AY$49,AQ28&lt;&gt;"",AN28=""),AND(AR28&gt;=AY$45,AR28&lt;&gt;"",AT28&gt;=AY$49,AT28&lt;&gt;"",AN28=""),AND(AV28&gt;=AY$45,AV28&lt;&gt;"",AX28&gt;=AY$49,AX28&lt;&gt;"",AN28=""),AND(BP28&gt;=BZ$45,BP28&lt;&gt;"",BR28&gt;=BZ$49,BR28&lt;&gt;"",BO28=""),AND(BS28&gt;=BZ$45,BS28&lt;&gt;"",BU28&gt;=BZ$49,BU28&lt;&gt;"",BO28=""),AND(BW28&gt;=BZ$45,BW28&lt;&gt;"",BY28&gt;=BZ$49,BY28&lt;&gt;"",BO28=""),AND(CQ28&gt;=DA$45,CQ28&lt;&gt;"",CS28&gt;=DA$49,CS28&lt;&gt;"",CP28=""),AND(CT28&gt;=DA$45,CT28&lt;&gt;"",CV28&gt;=DA$49,CV28&lt;&gt;"",CP28=""),AND(CX28&gt;=DA$45,CX28&lt;&gt;"",CZ28&gt;=DA$49,CZ28&lt;&gt;"",CP28=""),AND(DX28&gt;=EK$45,DX28&lt;&gt;"",DZ28&gt;=EK$49,DZ28&lt;&gt;""),AND(EA28&gt;=EK$45,EA28&lt;&gt;"",EC28&gt;=EK$49,EC28&lt;&gt;""),AND(EE28&gt;=EK$45,EE28&lt;&gt;"",EG28&gt;=EK$49,EG28&lt;&gt;""),AND(EH28&gt;=EK$45,EH28&lt;&gt;"",EJ28&gt;=EK$49,EJ28&lt;&gt;""),AND(FF28&gt;=FS$45,FF28&lt;&gt;"",FH28&gt;=FS$49,FH28&lt;&gt;""),AND(FI28&gt;=FS$45,FI28&lt;&gt;"",FK28&gt;=FS$49,FK28&lt;&gt;""),AND(FM28&gt;=FS$45,FM28&lt;&gt;"",FO28&gt;=FS$49,FO28&lt;&gt;""),AND(FP28&gt;=FS$45,FP28&lt;&gt;"",FR28&gt;=FS$49,FR28&lt;&gt;""),AND(GN28&gt;=HA$45,GN28&lt;&gt;"",GP28&gt;=HA$49,GP28&lt;&gt;""),AND(GQ28&gt;=HA$45,GQ28&lt;&gt;"",GS28&gt;=HA$49,GS28&lt;&gt;""),AND(GU28&gt;=HA$45,GU28&lt;&gt;"",GW28&gt;=HA$49,GW28&lt;&gt;""),AND(GX28&gt;=HA$45,GX28&lt;&gt;"",GZ28&gt;=HA$49,GZ28&lt;&gt;""),AND(HV28&gt;=II$45,HV28&lt;&gt;"",HX28&gt;=II$49,HX28&lt;&gt;""),AND(HY28&gt;=II$45,HY28&lt;&gt;"",IA28&gt;=II$49,IA28&lt;&gt;""),AND(IC28&gt;=II$45,IC28&lt;&gt;"",IE28&gt;=II$49,IE28&lt;&gt;""),AND(IF28&gt;=II$45,IF28&lt;&gt;"",IH28&gt;=II$49,IH28&lt;&gt;""),AND(JD28&gt;=JQ$45,JD28&lt;&gt;"",JF28&gt;=JQ$49,JF28&lt;&gt;""),AND(JG28&gt;=JQ$45,JG28&lt;&gt;"",JI28&gt;=JQ$49,JI28&lt;&gt;""),AND(JK28&gt;=JQ$45,JK28&lt;&gt;"",JM28&gt;=JQ$49,JM28&lt;&gt;""),AND(JN28&gt;=JQ$45,JN28&lt;&gt;"",JP28&gt;=JQ$49,JP28&lt;&gt;""),AND(KL28&gt;=KY$45,KL28&lt;&gt;"",KN28&gt;=KY$49,KN28&lt;&gt;""),AND(KO28&gt;=KY$45,KO28&lt;&gt;"",KQ28&gt;=KY$49,KQ28&lt;&gt;""),AND(KS28&gt;=KY$45,KS28&lt;&gt;"",KU28&gt;=KY$49,KU28&lt;&gt;""),AND(KV28&gt;=KY$45,KV28&lt;&gt;"",KX28&gt;=KY$49,KX28&lt;&gt;""),AND(LT28&gt;=MG$45,LT28&lt;&gt;"",LV28&gt;=MG$49,LV28&lt;&gt;""),AND(LW28&gt;=MG$45,LW28&lt;&gt;"",LY28&gt;=MG$49,LY28&lt;&gt;""),AND(MA28&gt;=MG$45,MA28&lt;&gt;"",MC28&gt;=MG$49,MC28&lt;&gt;""),AND(MD28&gt;=MG$45,MD28&lt;&gt;"",MF28&gt;=MG$49,MF28&lt;&gt;""),AND(NB28&gt;=NO$45,NB28&lt;&gt;"",ND28&gt;=NO$49,ND28&lt;&gt;""),AND(NE28&gt;=NO$45,NE28&lt;&gt;"",NG28&gt;=NO$49,NG28&lt;&gt;""),AND(NI28&gt;=NO$45,NI28&lt;&gt;"",NK28&gt;=NO$49,NK28&lt;&gt;""),AND(NL28&gt;=NO$45,NL28&lt;&gt;"",NN28&gt;=NO$49,NN28&lt;&gt;""),AND(OJ28&gt;=OW$45,OJ28&lt;&gt;"",OL28&gt;=OW$49,OL28&lt;&gt;""),AND(OM28&gt;=OW$45,OM28&lt;&gt;"",OO28&gt;=OW$49,OO28&lt;&gt;""),AND(OQ28&gt;=OW$45,OQ28&lt;&gt;"",OS28&gt;=OW$49,OS28&lt;&gt;""),AND(OT28&gt;=OW$45,OT28&lt;&gt;"",OV28&gt;=OW$49,OV28&lt;&gt;""),AND(PR28&gt;=QE$45,PR28&lt;&gt;"",PT28&gt;=QE$49,PT28&lt;&gt;""),AND(PU28&gt;=QE$45,PU28&lt;&gt;"",PW28&gt;=QE$49,PW28&lt;&gt;""),AND(PY28&gt;=QE$45,PY28&lt;&gt;"",QA28&gt;=QE$49,QA28&lt;&gt;""),AND(QB28&gt;=QE$45,QB28&lt;&gt;"",QD28&gt;=QE$49,QD28&lt;&gt;""),AND(QZ28&gt;=RM$45,QZ28&lt;&gt;"",RB28&gt;=RM$49,RB28&lt;&gt;""),AND(RC28&gt;=RM$45,RC28&lt;&gt;"",RE28&gt;=RM$49,RE28&lt;&gt;""),AND(RG28&gt;=RM$45,RG28&lt;&gt;"",RI28&gt;=RM$49,RI28&lt;&gt;""),AND(RJ28&gt;=RM$45,RJ28&lt;&gt;"",RL28&gt;=RM$49,RL28&lt;&gt;""),AND(SH28&gt;=SU$45,SH28&lt;&gt;"",SJ28&gt;=SU$49,SJ28&lt;&gt;""),AND(SK28&gt;=SU$45,SK28&lt;&gt;"",SM28&gt;=SU$49,SM28&lt;&gt;""),AND(SO28&gt;=SU$45,SO28&lt;&gt;"",SQ28&gt;=SU$49,SQ28&lt;&gt;""),AND(SR28&gt;=SU$45,SR28&lt;&gt;"",ST28&gt;=SU$49,ST28&lt;&gt;"")),"Excellence",IF(K28="P","Worlds Team",IF(H28="P","National Team","")))))</f>
        <v/>
      </c>
      <c r="K28" s="3" t="str">
        <f>IF(OR(AND(AO28&gt;=AY$44,AO28&lt;&gt;"",AQ28&gt;=AY$48,AQ28&lt;&gt;"",AN28=""),AND(AR28&gt;=AY$44,AR28&lt;&gt;"",AT28&gt;=AY$48,AT28&lt;&gt;"",AN28=""),AND(AV28&gt;=AY$44,AV28&lt;&gt;"",AX28&gt;=AY$48,AX28&lt;&gt;"",AN28=""),AND(BP28&gt;=BZ$44,BP28&lt;&gt;"",BR28&gt;=BZ$48,BR28&lt;&gt;"",BO28=""),AND(BS28&gt;=BZ$44,BS28&lt;&gt;"",BU28&gt;=BZ$48,BU28&lt;&gt;"",BO28=""),AND(BW28&gt;=BZ$44,BW28&lt;&gt;"",BY28&gt;=BZ$48,BY28&lt;&gt;"",BO28=""),AND(CQ28&gt;=DA$44,CQ28&lt;&gt;"",CS28&gt;=DA$48,CS28&lt;&gt;"",CP28=""),AND(CT28&gt;=DA$44,CT28&lt;&gt;"",CV28&gt;=DA$48,CV28&lt;&gt;"",CP28=""),AND(CX28&gt;=DA$44,CX28&lt;&gt;"",CZ28&gt;=DA$48,CZ28&lt;&gt;"",CP28=""),AND(DX28&gt;=EK$44,DX28&lt;&gt;"",DZ28&gt;=EK$48,DZ28&lt;&gt;""),AND(EA28&gt;=EK$44,EA28&lt;&gt;"",EC28&gt;=EK$48,EC28&lt;&gt;""),AND(EE28&gt;=EK$44,EE28&lt;&gt;"",EG28&gt;=EK$48,EG28&lt;&gt;""),AND(EH28&gt;=EK$44,EH28&lt;&gt;"",EJ28&gt;=EK$48,EJ28&lt;&gt;""),AND(FF28&gt;=FS$44,FF28&lt;&gt;"",FH28&gt;=FS$48,FH28&lt;&gt;""),AND(FI28&gt;=FS$44,FI28&lt;&gt;"",FK28&gt;=FS$48,FK28&lt;&gt;""),AND(FM28&gt;=FS$44,FM28&lt;&gt;"",FO28&gt;=FS$48,FO28&lt;&gt;""),AND(FP28&gt;=FS$44,FP28&lt;&gt;"",FR28&gt;=FS$48,FR28&lt;&gt;""),AND(GN28&gt;=HA$44,GN28&lt;&gt;"",GP28&gt;=HA$48,GP28&lt;&gt;""),AND(GQ28&gt;=HA$44,GQ28&lt;&gt;"",GS28&gt;=HA$48,GS28&lt;&gt;""),AND(GU28&gt;=HA$44,GU28&lt;&gt;"",GW28&gt;=HA$48,GW28&lt;&gt;""),AND(GX28&gt;=HA$44,GX28&lt;&gt;"",GZ28&gt;=HA$48,GZ28&lt;&gt;""),AND(HV28&gt;=II$44,HV28&lt;&gt;"",HX28&gt;=II$48,HX28&lt;&gt;""),AND(HY28&gt;=II$44,HY28&lt;&gt;"",IA28&gt;=II$48,IA28&lt;&gt;""),AND(IC28&gt;=II$44,IC28&lt;&gt;"",IE28&gt;=II$48,IE28&lt;&gt;""),AND(IF28&gt;=II$44,IF28&lt;&gt;"",IH28&gt;=II$48,IH28&lt;&gt;""),AND(JD28&gt;=JQ$44,JD28&lt;&gt;"",JF28&gt;=JQ$48,JF28&lt;&gt;""),AND(JG28&gt;=JQ$44,JG28&lt;&gt;"",JI28&gt;=JQ$48,JI28&lt;&gt;""),AND(JK28&gt;=JQ$44,JK28&lt;&gt;"",JM28&gt;=JQ$48,JM28&lt;&gt;""),AND(JN28&gt;=JQ$44,JN28&lt;&gt;"",JP28&gt;=JQ$48,JP28&lt;&gt;""),AND(KL28&gt;=KY$44,KL28&lt;&gt;"",KN28&gt;=KY$48,KN28&lt;&gt;""),AND(KO28&gt;=KY$44,KO28&lt;&gt;"",KQ28&gt;=KY$48,KQ28&lt;&gt;""),AND(KS28&gt;=KY$44,KS28&lt;&gt;"",KU28&gt;=KY$48,KU28&lt;&gt;""),AND(KV28&gt;=KY$44,KV28&lt;&gt;"",KX28&gt;=KY$48,KX28&lt;&gt;""),AND(LT28&gt;=MG$44,LT28&lt;&gt;"",LV28&gt;=MG$48,LV28&lt;&gt;""),AND(LW28&gt;=MG$44,LW28&lt;&gt;"",LY28&gt;=MG$48,LY28&lt;&gt;""),AND(MA28&gt;=MG$44,MA28&lt;&gt;"",MC28&gt;=MG$48,MC28&lt;&gt;""),AND(MD28&gt;=MG$44,MD28&lt;&gt;"",MF28&gt;=MG$48,MF28&lt;&gt;""),AND(NB28&gt;=NO$44,NB28&lt;&gt;"",ND28&gt;=NO$48,ND28&lt;&gt;""),AND(NE28&gt;=NO$44,NE28&lt;&gt;"",NG28&gt;=NO$48,NG28&lt;&gt;""),AND(NI28&gt;=NO$44,NI28&lt;&gt;"",NK28&gt;=NO$48,NK28&lt;&gt;""),AND(NL28&gt;=NO$44,NL28&lt;&gt;"",NN28&gt;=NO$48,NN28&lt;&gt;""),AND(OJ28&gt;=OW$44,OJ28&lt;&gt;"",OL28&gt;=OW$48,OL28&lt;&gt;""),AND(OM28&gt;=OW$44,OM28&lt;&gt;"",OO28&gt;=OW$48,OO28&lt;&gt;""),AND(OQ28&gt;=OW$44,OQ28&lt;&gt;"",OS28&gt;=OW$48,OS28&lt;&gt;""),AND(OT28&gt;=OW$44,OT28&lt;&gt;"",OV28&gt;=OW$48,OV28&lt;&gt;""),AND(PR28&gt;=QE$44,PR28&lt;&gt;"",PT28&gt;=QE$48,PT28&lt;&gt;""),AND(PU28&gt;=QE$44,PU28&lt;&gt;"",PW28&gt;=QE$48,PW28&lt;&gt;""),AND(PY28&gt;=QE$44,PY28&lt;&gt;"",QA28&gt;=QE$48,QA28&lt;&gt;""),AND(QB28&gt;=QE$44,QB28&lt;&gt;"",QD28&gt;=QE$48,QD28&lt;&gt;""),AND(QZ28&gt;=RM$44,QZ28&lt;&gt;"",RB28&gt;=RM$48,RB28&lt;&gt;""),AND(RC28&gt;=RM$44,RC28&lt;&gt;"",RE28&gt;=RM$48,RE28&lt;&gt;""),AND(RG28&gt;=RM$44,RG28&lt;&gt;"",RI28&gt;=RM$48,RI28&lt;&gt;""),AND(RJ28&gt;=RM$44,RJ28&lt;&gt;"",RL28&gt;=RM$48,RL28&lt;&gt;""),AND(SH28&gt;=SU$44,SH28&lt;&gt;"",SJ28&gt;=SU$48,SJ28&lt;&gt;""),AND(SK28&gt;=SU$44,SK28&lt;&gt;"",SM28&gt;=SU$48,SM28&lt;&gt;""),AND(SO28&gt;=SU$44,SO28&lt;&gt;"",SQ28&gt;=SU$48,SQ28&lt;&gt;""),AND(SR28&gt;=SU$44,SR28&lt;&gt;"",ST28&gt;=SU$48,ST28&lt;&gt;"")),"P","")</f>
        <v/>
      </c>
      <c r="L28" s="8">
        <f>IF(COUNT(AQ28,AT28,BR28,BU28,CS28,CV28)&gt;0,LARGE((AQ28,AT28,BR28,BU28,CS28,CV28),1),0)</f>
        <v>47.52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44.2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41.910000000000004</v>
      </c>
      <c r="Q28" s="8" t="str">
        <f>IF(P28="","",IF(OR(P28=CS28,P28=CV28,P28=CZ28),$CA$1,IF(OR(P28=BR28,P28=BU28,P28=BY28),$AZ$1,IF(OR(P28=AQ28,P28=AT28,P28=AX28),$Y$1,""))))</f>
        <v>2024 Elite Canada</v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11.2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&gt;0,MAX(IF(AO28&gt;=$AY$43,AP28,0),IF(AR28&gt;=$AY$43,AS28,0),IF(AV28&gt;=$AY$43,AW28,0),IF(BP28&gt;=$BZ$43,BQ28,0),IF(BS28&gt;=$BZ$43,BT28,0),IF(BW28&gt;=$BZ$43,BX28,0),IF(CQ28&gt;=$DA$43,CR28,0),IF(CT28&gt;=$DA$43,CU28,0),IF(CX28&gt;=$DA$43,CY28,0),IF(DX28&gt;=$EK$43,DY28,0),IF(EA28&gt;=$EK$43,EB28,0),IF(EE28&gt;=$EK$43,EF28,0),IF(EH28&gt;=$EK$43,EI28,0),IF(FF28&gt;=$FS$43,FG28,0),IF(FI28&gt;=$FS$43,FJ28,0),IF(FM28&gt;=$FS$43,FN28,0),IF(FP28&gt;=$FS$43,FQ28,0),IF(GN28&gt;=$HA$43,GO28,0),IF(GQ28&gt;=$HA$43,GR28,0),IF(GU28&gt;=$HA$43,GV28,0),IF(GX28&gt;=$HA$43,GY28,0),IF(HV28&gt;=$II$43,HW28,0),IF(HY28&gt;=$II$43,HZ28,0),IF(IC28&gt;=$II$43,ID28,0),IF(IF28&gt;=$II$43,IG28,0),IF(JD28&gt;=$JQ$43,JE28,0),IF(JG28&gt;=$JQ$43,JH28,0),IF(JK28&gt;=$JQ$43,JL28,0),IF(JN28&gt;=$JQ$43,JO28,0),IF(KL28&gt;=$KY$43,KM28,0),IF(KO28&gt;=$KY$43,KP28,0),IF(KS28&gt;=$KY$43,KT28,0),IF(KV28&gt;=$KY$43,KW28,0),IF(LT28&gt;=$MG$43,LU28,0),IF(LW28&gt;=$MG$43,LX28,0),IF(MA28&gt;=$MG$43,MB28,0),IF(MD28&gt;=$MG$43,ME28,0),IF(NB28&gt;=$NO$43,NC28,0),IF(NE28&gt;=$NO$43,NF28,0),IF(NI28&gt;=$NO$43,NJ28,0),IF(NL28&gt;=$NO$43,NM28,0),IF(OJ28&gt;=$OW$43,OK28,0),IF(OM28&gt;=$OW$43,ON28,0),IF(OQ28&gt;=$OW$43,OR28,0),IF(OT28&gt;=$OW$43,OU28,0),IF(PR28&gt;=$QE$43,PS28,0),IF(PU28&gt;=$QE$43,PV28,0),IF(PY28&gt;=$QE$43,PZ28,0),IF(QB28&gt;=$QE$43,QC28,0),IF(QZ28&gt;=$RM$43,RA28,0),IF(RC28&gt;=$RM$43,RD28,0),IF(RG28&gt;=$RM$43,RH28,0),IF(RJ28&gt;=$RM$43,RK28,0),IF(SH28&gt;=$SU$43,SI28,0),IF(SK28&gt;=$SU$43,SL28,0),IF(SO28&gt;=$SU$43,SP28,0),IF(SR28&gt;=$SU$43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>
        <v>4.8</v>
      </c>
      <c r="BA28" s="26">
        <v>2.5</v>
      </c>
      <c r="BB28" s="26">
        <v>3.1</v>
      </c>
      <c r="BC28" s="26">
        <v>14.76</v>
      </c>
      <c r="BD28" s="26">
        <v>0</v>
      </c>
      <c r="BE28" s="26">
        <v>13.9</v>
      </c>
      <c r="BF28" s="26">
        <v>9.1</v>
      </c>
      <c r="BG28" s="26">
        <v>6.7</v>
      </c>
      <c r="BH28" s="26">
        <v>14.61</v>
      </c>
      <c r="BI28" s="26">
        <v>2.4</v>
      </c>
      <c r="BJ28" s="26"/>
      <c r="BK28" s="26"/>
      <c r="BL28" s="26"/>
      <c r="BM28" s="26"/>
      <c r="BN28" s="26"/>
      <c r="BO28" s="28"/>
      <c r="BP28" s="39">
        <f>IF(BB28&gt;0,BB28,"")</f>
        <v>3.1</v>
      </c>
      <c r="BQ28" s="39">
        <f>IF(BC28&gt;0,BC28,"")</f>
        <v>14.76</v>
      </c>
      <c r="BR28" s="11">
        <f>IF(SUM(AZ28:BC28)-BD28&gt;0,SUM(AZ28:BC28)-BD28,"")</f>
        <v>25.16</v>
      </c>
      <c r="BS28" s="11">
        <f>IF(BG28&gt;0,BG28,"")</f>
        <v>6.7</v>
      </c>
      <c r="BT28" s="11">
        <f>IF(BH28&gt;0,BH28,"")</f>
        <v>14.61</v>
      </c>
      <c r="BU28" s="11">
        <f>IF(SUM(BE28:BH28)-BI28&gt;0,SUM(BE28:BH28)-BI28,"")</f>
        <v>41.910000000000004</v>
      </c>
      <c r="BV28" s="11">
        <f>IF(BR28="","",MAX(BR28,BU28))</f>
        <v>41.910000000000004</v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>
        <f>IF(SUM(BV28,BY28)&gt;0,SUM(BV28,BY28),"")</f>
        <v>41.910000000000004</v>
      </c>
      <c r="CA28" s="22">
        <v>13.3</v>
      </c>
      <c r="CB28" s="22">
        <v>8.1999999999999993</v>
      </c>
      <c r="CC28" s="22">
        <v>10.1</v>
      </c>
      <c r="CD28" s="22">
        <v>12.6</v>
      </c>
      <c r="CE28" s="22">
        <v>0</v>
      </c>
      <c r="CF28" s="22">
        <v>13.4</v>
      </c>
      <c r="CG28" s="22">
        <v>9.1</v>
      </c>
      <c r="CH28" s="22">
        <v>11.2</v>
      </c>
      <c r="CI28" s="22">
        <v>13.82</v>
      </c>
      <c r="CJ28" s="22">
        <v>0</v>
      </c>
      <c r="CK28" s="22"/>
      <c r="CL28" s="22"/>
      <c r="CM28" s="22"/>
      <c r="CN28" s="22"/>
      <c r="CO28" s="22"/>
      <c r="CP28" s="27"/>
      <c r="CQ28" s="38">
        <f>IF(CC28&gt;0,CC28,"")</f>
        <v>10.1</v>
      </c>
      <c r="CR28" s="38">
        <f>IF(CD28&gt;0,CD28,"")</f>
        <v>12.6</v>
      </c>
      <c r="CS28" s="40">
        <f>IF(SUM(CA28:CD28)-CE28&gt;0,SUM(CA28:CD28)-CE28,"")</f>
        <v>44.2</v>
      </c>
      <c r="CT28" s="40">
        <f>IF(CH28&gt;0,CH28,"")</f>
        <v>11.2</v>
      </c>
      <c r="CU28" s="40">
        <f>IF(CI28&gt;0,CI28,"")</f>
        <v>13.82</v>
      </c>
      <c r="CV28" s="40">
        <f>IF(SUM(CF28:CI28)-CJ28&gt;0,SUM(CF28:CI28)-CJ28,"")</f>
        <v>47.52</v>
      </c>
      <c r="CW28" s="40">
        <f>IF(CS28="","",MAX(CS28,CV28))</f>
        <v>47.52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47.52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9.0500000000000007</v>
      </c>
      <c r="SW28" s="22">
        <f>IF($CP28="P",CB28,(CB28+BA28)/2)</f>
        <v>5.35</v>
      </c>
      <c r="SX28" s="22">
        <f>IF($CP28="P",CC28,(CC28+BB28)/2)</f>
        <v>6.6</v>
      </c>
      <c r="SY28" s="22">
        <f>IF($CP28="P",CD28,(CD28+BC28)/2)</f>
        <v>13.68</v>
      </c>
      <c r="SZ28" s="22">
        <f>IF($CP28="P",CE28,(CE28+BD28)/2)</f>
        <v>0</v>
      </c>
      <c r="TA28" s="22">
        <f>IF($CP28="P",CF28,(CF28+BE28)/2)</f>
        <v>13.65</v>
      </c>
      <c r="TB28" s="22">
        <f>IF($CP28="P",CG28,(CG28+BF28)/2)</f>
        <v>9.1</v>
      </c>
      <c r="TC28" s="22">
        <f>IF($CP28="P",CH28,(CH28+BG28)/2)</f>
        <v>8.9499999999999993</v>
      </c>
      <c r="TD28" s="22">
        <f>IF($CP28="P",CI28,(CI28+BH28)/2)</f>
        <v>14.215</v>
      </c>
      <c r="TE28" s="22">
        <f>IF($CP28="P",CJ28,(CJ28+BI28)/2)</f>
        <v>1.2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6.6</v>
      </c>
      <c r="TM28" s="40">
        <f>IF(SY28&gt;0,SY28,"")</f>
        <v>13.68</v>
      </c>
      <c r="TN28" s="40">
        <f>IF(SUM(SV28:SY28)-SZ28&gt;0,SUM(SV28:SY28)-SZ28,"")</f>
        <v>34.68</v>
      </c>
      <c r="TO28" s="40">
        <f>IF(TC28&gt;0,TC28,"")</f>
        <v>8.9499999999999993</v>
      </c>
      <c r="TP28" s="40">
        <f>IF(TD28&gt;0,TD28,"")</f>
        <v>14.215</v>
      </c>
      <c r="TQ28" s="40">
        <f>IF(SUM(TA28:TD28)-TE28&gt;0,SUM(TA28:TD28)-TE28,"")</f>
        <v>44.714999999999996</v>
      </c>
      <c r="TR28" s="40">
        <f>IF(MAX(TN28,TQ28)&gt;0,MAX(TN28,TQ28),"")</f>
        <v>44.714999999999996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44.714999999999996</v>
      </c>
    </row>
    <row r="29" spans="1:542" x14ac:dyDescent="0.2">
      <c r="A29" s="4" t="str" cm="1">
        <f t="array" ref="A29">IF(AND(J29&lt;&gt;"",J29&lt;&gt;"No DD"),SUMPRODUCT((J$4:J$41&lt;&gt;"")*(J$4:J$41&lt;&gt;"No DD")*(F$4:F$41&gt;F29))+1,IF(J29="No DD",SUMPRODUCT((J$4:J$41="No DD")*(F$4:F$41&gt;F29))+1+SUMPRODUCT((J$4:J$41&lt;&gt;"")*(J$4:J$41&lt;&gt;"No DD")),""))</f>
        <v/>
      </c>
      <c r="B29" s="4" t="str" cm="1">
        <f t="array" ref="B29">IF(AND(J29&lt;&gt;"",J29&lt;&gt;"No DD",G29=""),SUMPRODUCT((J$4:J$41&lt;&gt;"")*(J$4:J$41&lt;&gt;"No DD")*(G$4:G$41="")*(F$4:F$41&gt;F29))+1,IF(J29="No DD",SUMPRODUCT((J$4:J$41="No DD")*(F$4:F$41&gt;F29)*(G$4:G$41=""))+1+SUMPRODUCT((J$4:J$41&lt;&gt;"")*(G$4:G$41="")*(J$4:J$41&lt;&gt;"No DD")),""))</f>
        <v/>
      </c>
      <c r="C29" s="5" t="s">
        <v>112</v>
      </c>
      <c r="D29" s="4" t="s">
        <v>5</v>
      </c>
      <c r="E29" s="4">
        <v>2005</v>
      </c>
      <c r="F29" s="9">
        <f>SUM(L29:V29)+SUM(L29:T29)*0.0000001+SUM(L29)*0.0000000000001</f>
        <v>139.16001391600417</v>
      </c>
      <c r="G29" s="66"/>
      <c r="H29" s="3" t="str">
        <f>IF(OR(AND(AO29&gt;=AY$43,AO29&lt;&gt;"",AQ29&gt;=AY$47,AQ29&lt;&gt;"",AN29=""),AND(AR29&gt;=AY$43,AR29&lt;&gt;"",AT29&gt;=AY$47,AT29&lt;&gt;"",AN29=""),AND(AV29&gt;=AY$43,AV29&lt;&gt;"",AX29&gt;=AY$47,AX29&lt;&gt;"",AN29=""),AND(BP29&gt;=BZ$43,BP29&lt;&gt;"",BR29&gt;=BZ$47,BR29&lt;&gt;"",BO29=""),AND(BS29&gt;=BZ$43,BS29&lt;&gt;"",BU29&gt;=BZ$47,BU29&lt;&gt;"",BO29=""),AND(BW29&gt;=BZ$43,BW29&lt;&gt;"",BY29&gt;=BZ$47,BY29&lt;&gt;"",BO29=""),AND(CQ29&gt;=DA$43,CQ29&lt;&gt;"",CS29&gt;=DA$47,CS29&lt;&gt;"",CP29=""),AND(CT29&gt;=DA$43,CT29&lt;&gt;"",CV29&gt;=DA$47,CV29&lt;&gt;"",CP29=""),AND(CX29&gt;=DA$43,CX29&lt;&gt;"",CZ29&gt;=DA$47,CZ29&lt;&gt;"",CP29=""),AND(DX29&gt;=EK$43,DX29&lt;&gt;"",DZ29&gt;=EK$47,DZ29&lt;&gt;""),AND(EA29&gt;=EK$43,EA29&lt;&gt;"",EC29&gt;=EK$47,EC29&lt;&gt;""),AND(EE29&gt;=EK$43,EE29&lt;&gt;"",EG29&gt;=EK$47,EG29&lt;&gt;""),AND(EH29&gt;=EK$43,EH29&lt;&gt;"",EJ29&gt;=EK$47,EJ29&lt;&gt;""),AND(FF29&gt;=FS$43,FF29&lt;&gt;"",FH29&gt;=FS$47,FH29&lt;&gt;""),AND(FI29&gt;=FS$43,FI29&lt;&gt;"",FK29&gt;=FS$47,FK29&lt;&gt;""),AND(FM29&gt;=FS$43,FM29&lt;&gt;"",FO29&gt;=FS$47,FO29&lt;&gt;""),AND(FP29&gt;=FS$43,FP29&lt;&gt;"",FR29&gt;=FS$47,FR29&lt;&gt;""),AND(GN29&gt;=HA$43,GN29&lt;&gt;"",GP29&gt;=HA$47,GP29&lt;&gt;""),AND(GQ29&gt;=HA$43,GQ29&lt;&gt;"",GS29&gt;=HA$47,GS29&lt;&gt;""),AND(GU29&gt;=HA$43,GU29&lt;&gt;"",GW29&gt;=HA$47,GW29&lt;&gt;""),AND(GX29&gt;=HA$43,GX29&lt;&gt;"",GZ29&gt;=HA$47,GZ29&lt;&gt;""),AND(HV29&gt;=II$43,HV29&lt;&gt;"",HX29&gt;=II$47,HX29&lt;&gt;""),AND(HY29&gt;=II$43,HY29&lt;&gt;"",IA29&gt;=II$47,IA29&lt;&gt;""),AND(IC29&gt;=II$43,IC29&lt;&gt;"",IE29&gt;=II$47,IE29&lt;&gt;""),AND(IF29&gt;=II$43,IF29&lt;&gt;"",IH29&gt;=II$47,IH29&lt;&gt;""),AND(JD29&gt;=JQ$43,JD29&lt;&gt;"",JF29&gt;=JQ$47,JF29&lt;&gt;""),AND(JG29&gt;=JQ$43,JG29&lt;&gt;"",JI29&gt;=JQ$47,JI29&lt;&gt;""),AND(JK29&gt;=JQ$43,JK29&lt;&gt;"",JM29&gt;=JQ$47,JM29&lt;&gt;""),AND(JN29&gt;=JQ$43,JN29&lt;&gt;"",JP29&gt;=JQ$47,JP29&lt;&gt;""),AND(KL29&gt;=KY$43,KL29&lt;&gt;"",KN29&gt;=KY$47,KN29&lt;&gt;""),AND(KO29&gt;=KY$43,KO29&lt;&gt;"",KQ29&gt;=KY$47,KQ29&lt;&gt;""),AND(KS29&gt;=KY$43,KS29&lt;&gt;"",KU29&gt;=KY$47,KU29&lt;&gt;""),AND(KV29&gt;=KY$43,KV29&lt;&gt;"",KX29&gt;=KY$47,KX29&lt;&gt;""),AND(LT29&gt;=MG$43,LT29&lt;&gt;"",LV29&gt;=MG$47,LV29&lt;&gt;""),AND(LW29&gt;=MG$43,LW29&lt;&gt;"",LY29&gt;=MG$47,LY29&lt;&gt;""),AND(MA29&gt;=MG$43,MA29&lt;&gt;"",MC29&gt;=MG$47,MC29&lt;&gt;""),AND(MD29&gt;=MG$43,MD29&lt;&gt;"",MF29&gt;=MG$47,MF29&lt;&gt;""),AND(NB29&gt;=NO$43,NB29&lt;&gt;"",ND29&gt;=NO$47,ND29&lt;&gt;""),AND(NE29&gt;=NO$43,NE29&lt;&gt;"",NG29&gt;=NO$47,NG29&lt;&gt;""),AND(NI29&gt;=NO$43,NI29&lt;&gt;"",NK29&gt;=NO$47,NK29&lt;&gt;""),AND(NL29&gt;=NO$43,NL29&lt;&gt;"",NN29&gt;=NO$47,NN29&lt;&gt;""),AND(OJ29&gt;=OW$43,OJ29&lt;&gt;"",OL29&gt;=OW$47,OL29&lt;&gt;""),AND(OM29&gt;=OW$43,OM29&lt;&gt;"",OO29&gt;=OW$47,OO29&lt;&gt;""),AND(OQ29&gt;=OW$43,OQ29&lt;&gt;"",OS29&gt;=OW$47,OS29&lt;&gt;""),AND(OT29&gt;=OW$43,OT29&lt;&gt;"",OV29&gt;=OW$47,OV29&lt;&gt;""),AND(PR29&gt;=QE$43,PR29&lt;&gt;"",PT29&gt;=QE$47,PT29&lt;&gt;""),AND(PU29&gt;=QE$43,PU29&lt;&gt;"",PW29&gt;=QE$47,PW29&lt;&gt;""),AND(PY29&gt;=QE$43,PY29&lt;&gt;"",QA29&gt;=QE$47,QA29&lt;&gt;""),AND(QB29&gt;=QE$43,QB29&lt;&gt;"",QD29&gt;=QE$47,QD29&lt;&gt;""),AND(QZ29&gt;=RM$43,QZ29&lt;&gt;"",RB29&gt;=RM$47,RB29&lt;&gt;""),AND(RC29&gt;=RM$43,RC29&lt;&gt;"",RE29&gt;=RM$47,RE29&lt;&gt;""),AND(RG29&gt;=RM$43,RG29&lt;&gt;"",RI29&gt;=RM$47,RI29&lt;&gt;""),AND(RJ29&gt;=RM$43,RJ29&lt;&gt;"",RL29&gt;=RM$47,RL29&lt;&gt;""),AND(SH29&gt;=SU$43,SH29&lt;&gt;"",SJ29&gt;=SU$47,SJ29&lt;&gt;""),AND(SK29&gt;=SU$43,SK29&lt;&gt;"",SM29&gt;=SU$47,SM29&lt;&gt;""),AND(SO29&gt;=SU$43,SO29&lt;&gt;"",SQ29&gt;=SU$47,SQ29&lt;&gt;""),AND(SR29&gt;=SU$43,SR29&lt;&gt;"",ST29&gt;=SU$47,ST29&lt;&gt;"")),"P","")</f>
        <v/>
      </c>
      <c r="I29" s="3" t="str">
        <f>IF(OR(AND(AQ29&gt;=AY$47,AQ29&lt;&gt;"",AN29=""),AND(AT29&gt;=AY$47,AT29&lt;&gt;"",AN29=""),AND(AX29&gt;=AY$47,AX29&lt;&gt;"",AN29=""),AND(BR29&gt;=BZ$47,BR29&lt;&gt;"",BO29=""),AND(BU29&gt;=BZ$47,BU29&lt;&gt;"",BO29=""),AND(BY29&gt;=BZ$47,BY29&lt;&gt;"",BO29=""),AND(CS29&gt;=DA$47,CS29&lt;&gt;"",CP29=""),AND(CV29&gt;=DA$47,CV29&lt;&gt;"",CP29=""),AND(CZ29&gt;=DA$47,CZ29&lt;&gt;"",CP29=""),AND(DZ29&gt;=EK$47,DZ29&lt;&gt;""),AND(EC29&gt;=EK$47,EC29&lt;&gt;""),AND(EG29&gt;=EK$47,EG29&lt;&gt;""),AND(EJ29&gt;=EK$47,EJ29&lt;&gt;""),AND(FH29&gt;=FS$47,FH29&lt;&gt;""),AND(FK29&gt;=FS$47,FK29&lt;&gt;""),AND(FO29&gt;=FS$47,FO29&lt;&gt;""),AND(FR29&gt;=FS$47,FR29&lt;&gt;""),AND(GP29&gt;=HA$47,GP29&lt;&gt;""),AND(GS29&gt;=HA$47,GS29&lt;&gt;""),AND(GW29&gt;=HA$47,GW29&lt;&gt;""),AND(GZ29&gt;=HA$47,GZ29&lt;&gt;""),AND(HX29&gt;=II$47,HX29&lt;&gt;""),AND(IA29&gt;=II$47,IA29&lt;&gt;""),AND(IE29&gt;=II$47,IE29&lt;&gt;""),AND(IH29&gt;=II$47,IH29&lt;&gt;""),AND(JF29&gt;=JQ$47,JF29&lt;&gt;""),AND(JI29&gt;=JQ$47,JI29&lt;&gt;""),AND(JM29&gt;=JQ$47,JM29&lt;&gt;""),AND(JP29&gt;=JQ$47,JP29&lt;&gt;""),AND(KN29&gt;=KY$47,KN29&lt;&gt;""),AND(KQ29&gt;=KY$47,KQ29&lt;&gt;""),AND(KU29&gt;=KY$47,KU29&lt;&gt;""),AND(KX29&gt;=KY$47,KX29&lt;&gt;""),AND(LV29&gt;=MG$47,LV29&lt;&gt;""),AND(LY29&gt;=MG$47,LY29&lt;&gt;""),AND(MC29&gt;=MG$47,MC29&lt;&gt;""),AND(MF29&gt;=MG$47,MF29&lt;&gt;""),AND(ND29&gt;=NO$47,ND29&lt;&gt;""),AND(NG29&gt;=NO$47,NG29&lt;&gt;""),AND(NK29&gt;=NO$47,NK29&lt;&gt;""),AND(NN29&gt;=NO$47,NN29&lt;&gt;""),AND(OL29&gt;=OW$47,OL29&lt;&gt;""),AND(OO29&gt;=OW$47,OO29&lt;&gt;""),AND(OS29&gt;=OW$47,OS29&lt;&gt;""),AND(OV29&gt;=OW$47,OV29&lt;&gt;""),AND(PT29&gt;=QE$47,PT29&lt;&gt;""),AND(PW29&gt;=QE$47,PW29&lt;&gt;""),AND(QA29&gt;=QE$47,QA29&lt;&gt;""),AND(QD29&gt;=QE$47,QD29&lt;&gt;""),AND(RB29&gt;=RM$47,RB29&lt;&gt;""),AND(RE29&gt;=RM$47,RE29&lt;&gt;""),AND(RI29&gt;=RM$47,RI29&lt;&gt;""),AND(RL29&gt;=RM$47,RL29&lt;&gt;""),AND(SJ29&gt;=SU$47,SJ29&lt;&gt;""),AND(SM29&gt;=SU$47,SM29&lt;&gt;""),AND(SQ29&gt;=SU$47,SQ29&lt;&gt;""),AND(ST29&gt;=SU$47,ST29&lt;&gt;"")),"P","")</f>
        <v/>
      </c>
      <c r="J29" s="36" t="str">
        <f>IF(AND(I29="P",H29=""),"No DD",IF(OR(AND(AO29&gt;=AY$46,AO29&lt;&gt;"",AQ29&gt;=AY$50,AQ29&lt;&gt;"",AN29=""),AND(AR29&gt;=AY$46,AR29&lt;&gt;"",AT29&gt;=AY$50,AT29&lt;&gt;"",AN29=""),AND(AV29&gt;=AY$46,AV29&lt;&gt;"",AX29&gt;=AY$50,AX29&lt;&gt;"",AN29=""),AND(BP29&gt;=BZ$46,BP29&lt;&gt;"",BR29&gt;=BZ$50,BR29&lt;&gt;"",BO29=""),AND(BS29&gt;=BZ$46,BS29&lt;&gt;"",BU29&gt;=BZ$50,BU29&lt;&gt;"",BO29=""),AND(BW29&gt;=BZ$46,BW29&lt;&gt;"",BY29&gt;=BZ$50,BY29&lt;&gt;"",BO29=""),AND(CQ29&gt;=DA$46,CQ29&lt;&gt;"",CS29&gt;=DA$50,CS29&lt;&gt;"",CP29=""),AND(CT29&gt;=DA$46,CT29&lt;&gt;"",CV29&gt;=DA$50,CV29&lt;&gt;"",CP29=""),AND(CX29&gt;=DA$46,CX29&lt;&gt;"",CZ29&gt;=DA$50,CZ29&lt;&gt;"",CP29=""),AND(DX29&gt;=EK$46,DX29&lt;&gt;"",DZ29&gt;=EK$50,DZ29&lt;&gt;""),AND(EA29&gt;=EK$46,EA29&lt;&gt;"",EC29&gt;=EK$50,EC29&lt;&gt;""),AND(EE29&gt;=EK$46,EE29&lt;&gt;"",EG29&gt;=EK$50,EG29&lt;&gt;""),AND(EH29&gt;=EK$46,EH29&lt;&gt;"",EJ29&gt;=EK$50,EJ29&lt;&gt;""),AND(FF29&gt;=FS$46,FF29&lt;&gt;"",FH29&gt;=FS$50,FH29&lt;&gt;""),AND(FI29&gt;=FS$46,FI29&lt;&gt;"",FK29&gt;=FS$50,FK29&lt;&gt;""),AND(FM29&gt;=FS$46,FM29&lt;&gt;"",FO29&gt;=FS$50,FO29&lt;&gt;""),AND(FP29&gt;=FS$46,FP29&lt;&gt;"",FR29&gt;=FS$50,FR29&lt;&gt;""),AND(GN29&gt;=HA$46,GN29&lt;&gt;"",GP29&gt;=HA$50,GP29&lt;&gt;""),AND(GQ29&gt;=HA$46,GQ29&lt;&gt;"",GS29&gt;=HA$50,GS29&lt;&gt;""),AND(GU29&gt;=HA$46,GU29&lt;&gt;"",GW29&gt;=HA$50,GW29&lt;&gt;""),AND(GX29&gt;=HA$46,GX29&lt;&gt;"",GZ29&gt;=HA$50,GZ29&lt;&gt;""),AND(HV29&gt;=II$46,HV29&lt;&gt;"",HX29&gt;=II$50,HX29&lt;&gt;""),AND(HY29&gt;=II$46,HY29&lt;&gt;"",IA29&gt;=II$50,IA29&lt;&gt;""),AND(IC29&gt;=II$46,IC29&lt;&gt;"",IE29&gt;=II$50,IE29&lt;&gt;""),AND(IF29&gt;=II$46,IF29&lt;&gt;"",IH29&gt;=II$50,IH29&lt;&gt;""),AND(JD29&gt;=JQ$46,JD29&lt;&gt;"",JF29&gt;=JQ$50,JF29&lt;&gt;""),AND(JG29&gt;=JQ$46,JG29&lt;&gt;"",JI29&gt;=JQ$50,JI29&lt;&gt;""),AND(JK29&gt;=JQ$46,JK29&lt;&gt;"",JM29&gt;=JQ$50,JM29&lt;&gt;""),AND(JN29&gt;=JQ$46,JN29&lt;&gt;"",JP29&gt;=JQ$50,JP29&lt;&gt;""),AND(KL29&gt;=KY$46,KL29&lt;&gt;"",KN29&gt;=KY$50,KN29&lt;&gt;""),AND(KO29&gt;=KY$46,KO29&lt;&gt;"",KQ29&gt;=KY$50,KQ29&lt;&gt;""),AND(KS29&gt;=KY$46,KS29&lt;&gt;"",KU29&gt;=KY$50,KU29&lt;&gt;""),AND(KV29&gt;=KY$46,KV29&lt;&gt;"",KX29&gt;=KY$50,KX29&lt;&gt;""),AND(LT29&gt;=MG$46,LT29&lt;&gt;"",LV29&gt;=MG$50,LV29&lt;&gt;""),AND(LW29&gt;=MG$46,LW29&lt;&gt;"",LY29&gt;=MG$50,LY29&lt;&gt;""),AND(MA29&gt;=MG$46,MA29&lt;&gt;"",MC29&gt;=MG$50,MC29&lt;&gt;""),AND(MD29&gt;=MG$46,MD29&lt;&gt;"",MF29&gt;=MG$50,MF29&lt;&gt;""),AND(NB29&gt;=NO$46,NB29&lt;&gt;"",ND29&gt;=NO$50,ND29&lt;&gt;""),AND(NE29&gt;=NO$46,NE29&lt;&gt;"",NG29&gt;=NO$50,NG29&lt;&gt;""),AND(NI29&gt;=NO$46,NI29&lt;&gt;"",NK29&gt;=NO$50,NK29&lt;&gt;""),AND(NL29&gt;=NO$46,NL29&lt;&gt;"",NN29&gt;=NO$50,NN29&lt;&gt;""),AND(OJ29&gt;=OW$46,OJ29&lt;&gt;"",OL29&gt;=OW$50,OL29&lt;&gt;""),AND(OM29&gt;=OW$46,OM29&lt;&gt;"",OO29&gt;=OW$50,OO29&lt;&gt;""),AND(OQ29&gt;=OW$46,OQ29&lt;&gt;"",OS29&gt;=OW$50,OS29&lt;&gt;""),AND(OT29&gt;=OW$46,OT29&lt;&gt;"",OV29&gt;=OW$50,OV29&lt;&gt;""),AND(PR29&gt;=QE$46,PR29&lt;&gt;"",PT29&gt;=QE$50,PT29&lt;&gt;""),AND(PU29&gt;=QE$46,PU29&lt;&gt;"",PW29&gt;=QE$50,PW29&lt;&gt;""),AND(PY29&gt;=QE$46,PY29&lt;&gt;"",QA29&gt;=QE$50,QA29&lt;&gt;""),AND(QB29&gt;=QE$46,QB29&lt;&gt;"",QD29&gt;=QE$50,QD29&lt;&gt;""),AND(QZ29&gt;=RM$46,QZ29&lt;&gt;"",RB29&gt;=RM$50,RB29&lt;&gt;""),AND(RC29&gt;=RM$46,RC29&lt;&gt;"",RE29&gt;=RM$50,RE29&lt;&gt;""),AND(RG29&gt;=RM$46,RG29&lt;&gt;"",RI29&gt;=RM$50,RI29&lt;&gt;""),AND(RJ29&gt;=RM$46,RJ29&lt;&gt;"",RL29&gt;=RM$50,RL29&lt;&gt;""),AND(SH29&gt;=SU$46,SH29&lt;&gt;"",SJ29&gt;=SU$50,SJ29&lt;&gt;""),AND(SK29&gt;=SU$46,SK29&lt;&gt;"",SM29&gt;=SU$50,SM29&lt;&gt;""),AND(SO29&gt;=SU$46,SO29&lt;&gt;"",SQ29&gt;=SU$50,SQ29&lt;&gt;""),AND(SR29&gt;=SU$46,SR29&lt;&gt;"",ST29&gt;=SU$50,ST29&lt;&gt;"")),"Merit",IF(OR(AND(AO29&gt;=AY$45,AO29&lt;&gt;"",AQ29&gt;=AY$49,AQ29&lt;&gt;"",AN29=""),AND(AR29&gt;=AY$45,AR29&lt;&gt;"",AT29&gt;=AY$49,AT29&lt;&gt;"",AN29=""),AND(AV29&gt;=AY$45,AV29&lt;&gt;"",AX29&gt;=AY$49,AX29&lt;&gt;"",AN29=""),AND(BP29&gt;=BZ$45,BP29&lt;&gt;"",BR29&gt;=BZ$49,BR29&lt;&gt;"",BO29=""),AND(BS29&gt;=BZ$45,BS29&lt;&gt;"",BU29&gt;=BZ$49,BU29&lt;&gt;"",BO29=""),AND(BW29&gt;=BZ$45,BW29&lt;&gt;"",BY29&gt;=BZ$49,BY29&lt;&gt;"",BO29=""),AND(CQ29&gt;=DA$45,CQ29&lt;&gt;"",CS29&gt;=DA$49,CS29&lt;&gt;"",CP29=""),AND(CT29&gt;=DA$45,CT29&lt;&gt;"",CV29&gt;=DA$49,CV29&lt;&gt;"",CP29=""),AND(CX29&gt;=DA$45,CX29&lt;&gt;"",CZ29&gt;=DA$49,CZ29&lt;&gt;"",CP29=""),AND(DX29&gt;=EK$45,DX29&lt;&gt;"",DZ29&gt;=EK$49,DZ29&lt;&gt;""),AND(EA29&gt;=EK$45,EA29&lt;&gt;"",EC29&gt;=EK$49,EC29&lt;&gt;""),AND(EE29&gt;=EK$45,EE29&lt;&gt;"",EG29&gt;=EK$49,EG29&lt;&gt;""),AND(EH29&gt;=EK$45,EH29&lt;&gt;"",EJ29&gt;=EK$49,EJ29&lt;&gt;""),AND(FF29&gt;=FS$45,FF29&lt;&gt;"",FH29&gt;=FS$49,FH29&lt;&gt;""),AND(FI29&gt;=FS$45,FI29&lt;&gt;"",FK29&gt;=FS$49,FK29&lt;&gt;""),AND(FM29&gt;=FS$45,FM29&lt;&gt;"",FO29&gt;=FS$49,FO29&lt;&gt;""),AND(FP29&gt;=FS$45,FP29&lt;&gt;"",FR29&gt;=FS$49,FR29&lt;&gt;""),AND(GN29&gt;=HA$45,GN29&lt;&gt;"",GP29&gt;=HA$49,GP29&lt;&gt;""),AND(GQ29&gt;=HA$45,GQ29&lt;&gt;"",GS29&gt;=HA$49,GS29&lt;&gt;""),AND(GU29&gt;=HA$45,GU29&lt;&gt;"",GW29&gt;=HA$49,GW29&lt;&gt;""),AND(GX29&gt;=HA$45,GX29&lt;&gt;"",GZ29&gt;=HA$49,GZ29&lt;&gt;""),AND(HV29&gt;=II$45,HV29&lt;&gt;"",HX29&gt;=II$49,HX29&lt;&gt;""),AND(HY29&gt;=II$45,HY29&lt;&gt;"",IA29&gt;=II$49,IA29&lt;&gt;""),AND(IC29&gt;=II$45,IC29&lt;&gt;"",IE29&gt;=II$49,IE29&lt;&gt;""),AND(IF29&gt;=II$45,IF29&lt;&gt;"",IH29&gt;=II$49,IH29&lt;&gt;""),AND(JD29&gt;=JQ$45,JD29&lt;&gt;"",JF29&gt;=JQ$49,JF29&lt;&gt;""),AND(JG29&gt;=JQ$45,JG29&lt;&gt;"",JI29&gt;=JQ$49,JI29&lt;&gt;""),AND(JK29&gt;=JQ$45,JK29&lt;&gt;"",JM29&gt;=JQ$49,JM29&lt;&gt;""),AND(JN29&gt;=JQ$45,JN29&lt;&gt;"",JP29&gt;=JQ$49,JP29&lt;&gt;""),AND(KL29&gt;=KY$45,KL29&lt;&gt;"",KN29&gt;=KY$49,KN29&lt;&gt;""),AND(KO29&gt;=KY$45,KO29&lt;&gt;"",KQ29&gt;=KY$49,KQ29&lt;&gt;""),AND(KS29&gt;=KY$45,KS29&lt;&gt;"",KU29&gt;=KY$49,KU29&lt;&gt;""),AND(KV29&gt;=KY$45,KV29&lt;&gt;"",KX29&gt;=KY$49,KX29&lt;&gt;""),AND(LT29&gt;=MG$45,LT29&lt;&gt;"",LV29&gt;=MG$49,LV29&lt;&gt;""),AND(LW29&gt;=MG$45,LW29&lt;&gt;"",LY29&gt;=MG$49,LY29&lt;&gt;""),AND(MA29&gt;=MG$45,MA29&lt;&gt;"",MC29&gt;=MG$49,MC29&lt;&gt;""),AND(MD29&gt;=MG$45,MD29&lt;&gt;"",MF29&gt;=MG$49,MF29&lt;&gt;""),AND(NB29&gt;=NO$45,NB29&lt;&gt;"",ND29&gt;=NO$49,ND29&lt;&gt;""),AND(NE29&gt;=NO$45,NE29&lt;&gt;"",NG29&gt;=NO$49,NG29&lt;&gt;""),AND(NI29&gt;=NO$45,NI29&lt;&gt;"",NK29&gt;=NO$49,NK29&lt;&gt;""),AND(NL29&gt;=NO$45,NL29&lt;&gt;"",NN29&gt;=NO$49,NN29&lt;&gt;""),AND(OJ29&gt;=OW$45,OJ29&lt;&gt;"",OL29&gt;=OW$49,OL29&lt;&gt;""),AND(OM29&gt;=OW$45,OM29&lt;&gt;"",OO29&gt;=OW$49,OO29&lt;&gt;""),AND(OQ29&gt;=OW$45,OQ29&lt;&gt;"",OS29&gt;=OW$49,OS29&lt;&gt;""),AND(OT29&gt;=OW$45,OT29&lt;&gt;"",OV29&gt;=OW$49,OV29&lt;&gt;""),AND(PR29&gt;=QE$45,PR29&lt;&gt;"",PT29&gt;=QE$49,PT29&lt;&gt;""),AND(PU29&gt;=QE$45,PU29&lt;&gt;"",PW29&gt;=QE$49,PW29&lt;&gt;""),AND(PY29&gt;=QE$45,PY29&lt;&gt;"",QA29&gt;=QE$49,QA29&lt;&gt;""),AND(QB29&gt;=QE$45,QB29&lt;&gt;"",QD29&gt;=QE$49,QD29&lt;&gt;""),AND(QZ29&gt;=RM$45,QZ29&lt;&gt;"",RB29&gt;=RM$49,RB29&lt;&gt;""),AND(RC29&gt;=RM$45,RC29&lt;&gt;"",RE29&gt;=RM$49,RE29&lt;&gt;""),AND(RG29&gt;=RM$45,RG29&lt;&gt;"",RI29&gt;=RM$49,RI29&lt;&gt;""),AND(RJ29&gt;=RM$45,RJ29&lt;&gt;"",RL29&gt;=RM$49,RL29&lt;&gt;""),AND(SH29&gt;=SU$45,SH29&lt;&gt;"",SJ29&gt;=SU$49,SJ29&lt;&gt;""),AND(SK29&gt;=SU$45,SK29&lt;&gt;"",SM29&gt;=SU$49,SM29&lt;&gt;""),AND(SO29&gt;=SU$45,SO29&lt;&gt;"",SQ29&gt;=SU$49,SQ29&lt;&gt;""),AND(SR29&gt;=SU$45,SR29&lt;&gt;"",ST29&gt;=SU$49,ST29&lt;&gt;"")),"Excellence",IF(K29="P","Worlds Team",IF(H29="P","National Team","")))))</f>
        <v/>
      </c>
      <c r="K29" s="3" t="str">
        <f>IF(OR(AND(AO29&gt;=AY$44,AO29&lt;&gt;"",AQ29&gt;=AY$48,AQ29&lt;&gt;"",AN29=""),AND(AR29&gt;=AY$44,AR29&lt;&gt;"",AT29&gt;=AY$48,AT29&lt;&gt;"",AN29=""),AND(AV29&gt;=AY$44,AV29&lt;&gt;"",AX29&gt;=AY$48,AX29&lt;&gt;"",AN29=""),AND(BP29&gt;=BZ$44,BP29&lt;&gt;"",BR29&gt;=BZ$48,BR29&lt;&gt;"",BO29=""),AND(BS29&gt;=BZ$44,BS29&lt;&gt;"",BU29&gt;=BZ$48,BU29&lt;&gt;"",BO29=""),AND(BW29&gt;=BZ$44,BW29&lt;&gt;"",BY29&gt;=BZ$48,BY29&lt;&gt;"",BO29=""),AND(CQ29&gt;=DA$44,CQ29&lt;&gt;"",CS29&gt;=DA$48,CS29&lt;&gt;"",CP29=""),AND(CT29&gt;=DA$44,CT29&lt;&gt;"",CV29&gt;=DA$48,CV29&lt;&gt;"",CP29=""),AND(CX29&gt;=DA$44,CX29&lt;&gt;"",CZ29&gt;=DA$48,CZ29&lt;&gt;"",CP29=""),AND(DX29&gt;=EK$44,DX29&lt;&gt;"",DZ29&gt;=EK$48,DZ29&lt;&gt;""),AND(EA29&gt;=EK$44,EA29&lt;&gt;"",EC29&gt;=EK$48,EC29&lt;&gt;""),AND(EE29&gt;=EK$44,EE29&lt;&gt;"",EG29&gt;=EK$48,EG29&lt;&gt;""),AND(EH29&gt;=EK$44,EH29&lt;&gt;"",EJ29&gt;=EK$48,EJ29&lt;&gt;""),AND(FF29&gt;=FS$44,FF29&lt;&gt;"",FH29&gt;=FS$48,FH29&lt;&gt;""),AND(FI29&gt;=FS$44,FI29&lt;&gt;"",FK29&gt;=FS$48,FK29&lt;&gt;""),AND(FM29&gt;=FS$44,FM29&lt;&gt;"",FO29&gt;=FS$48,FO29&lt;&gt;""),AND(FP29&gt;=FS$44,FP29&lt;&gt;"",FR29&gt;=FS$48,FR29&lt;&gt;""),AND(GN29&gt;=HA$44,GN29&lt;&gt;"",GP29&gt;=HA$48,GP29&lt;&gt;""),AND(GQ29&gt;=HA$44,GQ29&lt;&gt;"",GS29&gt;=HA$48,GS29&lt;&gt;""),AND(GU29&gt;=HA$44,GU29&lt;&gt;"",GW29&gt;=HA$48,GW29&lt;&gt;""),AND(GX29&gt;=HA$44,GX29&lt;&gt;"",GZ29&gt;=HA$48,GZ29&lt;&gt;""),AND(HV29&gt;=II$44,HV29&lt;&gt;"",HX29&gt;=II$48,HX29&lt;&gt;""),AND(HY29&gt;=II$44,HY29&lt;&gt;"",IA29&gt;=II$48,IA29&lt;&gt;""),AND(IC29&gt;=II$44,IC29&lt;&gt;"",IE29&gt;=II$48,IE29&lt;&gt;""),AND(IF29&gt;=II$44,IF29&lt;&gt;"",IH29&gt;=II$48,IH29&lt;&gt;""),AND(JD29&gt;=JQ$44,JD29&lt;&gt;"",JF29&gt;=JQ$48,JF29&lt;&gt;""),AND(JG29&gt;=JQ$44,JG29&lt;&gt;"",JI29&gt;=JQ$48,JI29&lt;&gt;""),AND(JK29&gt;=JQ$44,JK29&lt;&gt;"",JM29&gt;=JQ$48,JM29&lt;&gt;""),AND(JN29&gt;=JQ$44,JN29&lt;&gt;"",JP29&gt;=JQ$48,JP29&lt;&gt;""),AND(KL29&gt;=KY$44,KL29&lt;&gt;"",KN29&gt;=KY$48,KN29&lt;&gt;""),AND(KO29&gt;=KY$44,KO29&lt;&gt;"",KQ29&gt;=KY$48,KQ29&lt;&gt;""),AND(KS29&gt;=KY$44,KS29&lt;&gt;"",KU29&gt;=KY$48,KU29&lt;&gt;""),AND(KV29&gt;=KY$44,KV29&lt;&gt;"",KX29&gt;=KY$48,KX29&lt;&gt;""),AND(LT29&gt;=MG$44,LT29&lt;&gt;"",LV29&gt;=MG$48,LV29&lt;&gt;""),AND(LW29&gt;=MG$44,LW29&lt;&gt;"",LY29&gt;=MG$48,LY29&lt;&gt;""),AND(MA29&gt;=MG$44,MA29&lt;&gt;"",MC29&gt;=MG$48,MC29&lt;&gt;""),AND(MD29&gt;=MG$44,MD29&lt;&gt;"",MF29&gt;=MG$48,MF29&lt;&gt;""),AND(NB29&gt;=NO$44,NB29&lt;&gt;"",ND29&gt;=NO$48,ND29&lt;&gt;""),AND(NE29&gt;=NO$44,NE29&lt;&gt;"",NG29&gt;=NO$48,NG29&lt;&gt;""),AND(NI29&gt;=NO$44,NI29&lt;&gt;"",NK29&gt;=NO$48,NK29&lt;&gt;""),AND(NL29&gt;=NO$44,NL29&lt;&gt;"",NN29&gt;=NO$48,NN29&lt;&gt;""),AND(OJ29&gt;=OW$44,OJ29&lt;&gt;"",OL29&gt;=OW$48,OL29&lt;&gt;""),AND(OM29&gt;=OW$44,OM29&lt;&gt;"",OO29&gt;=OW$48,OO29&lt;&gt;""),AND(OQ29&gt;=OW$44,OQ29&lt;&gt;"",OS29&gt;=OW$48,OS29&lt;&gt;""),AND(OT29&gt;=OW$44,OT29&lt;&gt;"",OV29&gt;=OW$48,OV29&lt;&gt;""),AND(PR29&gt;=QE$44,PR29&lt;&gt;"",PT29&gt;=QE$48,PT29&lt;&gt;""),AND(PU29&gt;=QE$44,PU29&lt;&gt;"",PW29&gt;=QE$48,PW29&lt;&gt;""),AND(PY29&gt;=QE$44,PY29&lt;&gt;"",QA29&gt;=QE$48,QA29&lt;&gt;""),AND(QB29&gt;=QE$44,QB29&lt;&gt;"",QD29&gt;=QE$48,QD29&lt;&gt;""),AND(QZ29&gt;=RM$44,QZ29&lt;&gt;"",RB29&gt;=RM$48,RB29&lt;&gt;""),AND(RC29&gt;=RM$44,RC29&lt;&gt;"",RE29&gt;=RM$48,RE29&lt;&gt;""),AND(RG29&gt;=RM$44,RG29&lt;&gt;"",RI29&gt;=RM$48,RI29&lt;&gt;""),AND(RJ29&gt;=RM$44,RJ29&lt;&gt;"",RL29&gt;=RM$48,RL29&lt;&gt;""),AND(SH29&gt;=SU$44,SH29&lt;&gt;"",SJ29&gt;=SU$48,SJ29&lt;&gt;""),AND(SK29&gt;=SU$44,SK29&lt;&gt;"",SM29&gt;=SU$48,SM29&lt;&gt;""),AND(SO29&gt;=SU$44,SO29&lt;&gt;"",SQ29&gt;=SU$48,SQ29&lt;&gt;""),AND(SR29&gt;=SU$44,SR29&lt;&gt;"",ST29&gt;=SU$48,ST29&lt;&gt;"")),"P","")</f>
        <v/>
      </c>
      <c r="L29" s="8">
        <f>IF(COUNT(AQ29,AT29,BR29,BU29,CS29,CV29)&gt;0,LARGE((AQ29,AT29,BR29,BU29,CS29,CV29),1),0)</f>
        <v>41.67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40.129999999999995</v>
      </c>
      <c r="O29" s="8" t="str">
        <f>IF(N29="","",IF(OR(N29=CS29,N29=CV29),$CA$1,IF(OR(N29=BR29,N29=BU29),$AZ$1,IF(OR(N29=AQ29,N29=AT29),$Y$1,""))))</f>
        <v>2023 3rd Domestic Trial</v>
      </c>
      <c r="P29" s="8">
        <f>IF(COUNT(AQ29,AT29,BR29,BU29,CS29,CV29)&gt;2,MAX(AX29,BY29,CZ29,LARGE((AQ29,AT29,BR29,BU29,CS29,CV29),3)),IF(MAX(AX29,BY29,CZ29)&gt;0,MAX(AX29,BY29,CZ29),0))</f>
        <v>46.760000000000005</v>
      </c>
      <c r="Q29" s="8" t="str">
        <f>IF(P29="","",IF(OR(P29=CS29,P29=CV29,P29=CZ29),$CA$1,IF(OR(P29=BR29,P29=BU29,P29=BY29),$AZ$1,IF(OR(P29=AQ29,P29=AT29,P29=AX29),$Y$1,""))))</f>
        <v>2023 3rd Domestic Trial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10.6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2023 3rd Domestic Trial</v>
      </c>
      <c r="T29" s="8">
        <f>IF(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&gt;0,MAX(IF(AO29&gt;=$AY$43,AP29,0),IF(AR29&gt;=$AY$43,AS29,0),IF(AV29&gt;=$AY$43,AW29,0),IF(BP29&gt;=$BZ$43,BQ29,0),IF(BS29&gt;=$BZ$43,BT29,0),IF(BW29&gt;=$BZ$43,BX29,0),IF(CQ29&gt;=$DA$43,CR29,0),IF(CT29&gt;=$DA$43,CU29,0),IF(CX29&gt;=$DA$43,CY29,0),IF(DX29&gt;=$EK$43,DY29,0),IF(EA29&gt;=$EK$43,EB29,0),IF(EE29&gt;=$EK$43,EF29,0),IF(EH29&gt;=$EK$43,EI29,0),IF(FF29&gt;=$FS$43,FG29,0),IF(FI29&gt;=$FS$43,FJ29,0),IF(FM29&gt;=$FS$43,FN29,0),IF(FP29&gt;=$FS$43,FQ29,0),IF(GN29&gt;=$HA$43,GO29,0),IF(GQ29&gt;=$HA$43,GR29,0),IF(GU29&gt;=$HA$43,GV29,0),IF(GX29&gt;=$HA$43,GY29,0),IF(HV29&gt;=$II$43,HW29,0),IF(HY29&gt;=$II$43,HZ29,0),IF(IC29&gt;=$II$43,ID29,0),IF(IF29&gt;=$II$43,IG29,0),IF(JD29&gt;=$JQ$43,JE29,0),IF(JG29&gt;=$JQ$43,JH29,0),IF(JK29&gt;=$JQ$43,JL29,0),IF(JN29&gt;=$JQ$43,JO29,0),IF(KL29&gt;=$KY$43,KM29,0),IF(KO29&gt;=$KY$43,KP29,0),IF(KS29&gt;=$KY$43,KT29,0),IF(KV29&gt;=$KY$43,KW29,0),IF(LT29&gt;=$MG$43,LU29,0),IF(LW29&gt;=$MG$43,LX29,0),IF(MA29&gt;=$MG$43,MB29,0),IF(MD29&gt;=$MG$43,ME29,0),IF(NB29&gt;=$NO$43,NC29,0),IF(NE29&gt;=$NO$43,NF29,0),IF(NI29&gt;=$NO$43,NJ29,0),IF(NL29&gt;=$NO$43,NM29,0),IF(OJ29&gt;=$OW$43,OK29,0),IF(OM29&gt;=$OW$43,ON29,0),IF(OQ29&gt;=$OW$43,OR29,0),IF(OT29&gt;=$OW$43,OU29,0),IF(PR29&gt;=$QE$43,PS29,0),IF(PU29&gt;=$QE$43,PV29,0),IF(PY29&gt;=$QE$43,PZ29,0),IF(QB29&gt;=$QE$43,QC29,0),IF(QZ29&gt;=$RM$43,RA29,0),IF(RC29&gt;=$RM$43,RD29,0),IF(RG29&gt;=$RM$43,RH29,0),IF(RJ29&gt;=$RM$43,RK29,0),IF(SH29&gt;=$SU$43,SI29,0),IF(SK29&gt;=$SU$43,SL29,0),IF(SO29&gt;=$SU$43,SP29,0),IF(SR29&gt;=$SU$43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>
        <v>10.5</v>
      </c>
      <c r="Z29" s="22">
        <v>7.2</v>
      </c>
      <c r="AA29" s="22">
        <v>10.399999999999999</v>
      </c>
      <c r="AB29" s="22">
        <v>12.03</v>
      </c>
      <c r="AC29" s="22">
        <v>0</v>
      </c>
      <c r="AD29" s="22">
        <v>4.3</v>
      </c>
      <c r="AE29" s="22">
        <v>2.9</v>
      </c>
      <c r="AF29" s="22">
        <v>4.5999999999999996</v>
      </c>
      <c r="AG29" s="22">
        <v>5.0999999999999996</v>
      </c>
      <c r="AH29" s="22">
        <v>0</v>
      </c>
      <c r="AI29" s="22">
        <v>12.6</v>
      </c>
      <c r="AJ29" s="22">
        <v>9</v>
      </c>
      <c r="AK29" s="22">
        <v>10.6</v>
      </c>
      <c r="AL29" s="22">
        <v>14.56</v>
      </c>
      <c r="AM29" s="22">
        <v>0</v>
      </c>
      <c r="AN29" s="27"/>
      <c r="AO29" s="38">
        <f>IF(AA29&gt;0,AA29,"")</f>
        <v>10.399999999999999</v>
      </c>
      <c r="AP29" s="38">
        <f>IF(AB29&gt;0,AB29,"")</f>
        <v>12.03</v>
      </c>
      <c r="AQ29" s="40">
        <f>IF(SUM(Y29:AB29)-AC29&gt;0,SUM(Y29:AB29)-AC29,"")</f>
        <v>40.129999999999995</v>
      </c>
      <c r="AR29" s="40">
        <f>IF(AF29&gt;0,AF29,"")</f>
        <v>4.5999999999999996</v>
      </c>
      <c r="AS29" s="40">
        <f>IF(AG29&gt;0,AG29,"")</f>
        <v>5.0999999999999996</v>
      </c>
      <c r="AT29" s="40">
        <f>IF(SUM(AD29:AG29)-AH29&gt;0,SUM(AD29:AG29)-AH29,"")</f>
        <v>16.899999999999999</v>
      </c>
      <c r="AU29" s="40">
        <f>IF(AQ29="","",MAX(AQ29,AT29))</f>
        <v>40.129999999999995</v>
      </c>
      <c r="AV29" s="40">
        <f>IF(AK29&gt;0,AK29,"")</f>
        <v>10.6</v>
      </c>
      <c r="AW29" s="40">
        <f>IF(AL29&gt;0,AL29,"")</f>
        <v>14.56</v>
      </c>
      <c r="AX29" s="40">
        <f>IF(SUM(AI29:AL29)-AM29&gt;0,SUM(AI29:AL29)-AM29,"")</f>
        <v>46.760000000000005</v>
      </c>
      <c r="AY29" s="40">
        <f>IF(SUM(AU29,AX29)&gt;0,SUM(AU29,AX29),"")</f>
        <v>86.89</v>
      </c>
      <c r="AZ29" s="26">
        <v>6.6</v>
      </c>
      <c r="BA29" s="26">
        <v>4.5</v>
      </c>
      <c r="BB29" s="26">
        <v>5.8</v>
      </c>
      <c r="BC29" s="26">
        <v>7.39</v>
      </c>
      <c r="BD29" s="26">
        <v>0</v>
      </c>
      <c r="BE29" s="26">
        <v>3.9</v>
      </c>
      <c r="BF29" s="26">
        <v>2.7</v>
      </c>
      <c r="BG29" s="26">
        <v>4.2</v>
      </c>
      <c r="BH29" s="26">
        <v>4.59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5.8</v>
      </c>
      <c r="BQ29" s="39">
        <f>IF(BC29&gt;0,BC29,"")</f>
        <v>7.39</v>
      </c>
      <c r="BR29" s="11">
        <f>IF(SUM(AZ29:BC29)-BD29&gt;0,SUM(AZ29:BC29)-BD29,"")</f>
        <v>24.29</v>
      </c>
      <c r="BS29" s="11">
        <f>IF(BG29&gt;0,BG29,"")</f>
        <v>4.2</v>
      </c>
      <c r="BT29" s="11">
        <f>IF(BH29&gt;0,BH29,"")</f>
        <v>4.59</v>
      </c>
      <c r="BU29" s="11">
        <f>IF(SUM(BE29:BH29)-BI29&gt;0,SUM(BE29:BH29)-BI29,"")</f>
        <v>15.39</v>
      </c>
      <c r="BV29" s="11">
        <f>IF(BR29="","",MAX(BR29,BU29))</f>
        <v>24.29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24.29</v>
      </c>
      <c r="CA29" s="22">
        <v>11.7</v>
      </c>
      <c r="CB29" s="22">
        <v>7.3</v>
      </c>
      <c r="CC29" s="22">
        <v>10.4</v>
      </c>
      <c r="CD29" s="22">
        <v>12.27</v>
      </c>
      <c r="CE29" s="22">
        <v>0</v>
      </c>
      <c r="CF29" s="22">
        <v>5.6</v>
      </c>
      <c r="CG29" s="22">
        <v>3.8</v>
      </c>
      <c r="CH29" s="22">
        <v>5.2</v>
      </c>
      <c r="CI29" s="22">
        <v>6.16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10.4</v>
      </c>
      <c r="CR29" s="38">
        <f>IF(CD29&gt;0,CD29,"")</f>
        <v>12.27</v>
      </c>
      <c r="CS29" s="40">
        <f>IF(SUM(CA29:CD29)-CE29&gt;0,SUM(CA29:CD29)-CE29,"")</f>
        <v>41.67</v>
      </c>
      <c r="CT29" s="40">
        <f>IF(CH29&gt;0,CH29,"")</f>
        <v>5.2</v>
      </c>
      <c r="CU29" s="40">
        <f>IF(CI29&gt;0,CI29,"")</f>
        <v>6.16</v>
      </c>
      <c r="CV29" s="40">
        <f>IF(SUM(CF29:CI29)-CJ29&gt;0,SUM(CF29:CI29)-CJ29,"")</f>
        <v>20.759999999999998</v>
      </c>
      <c r="CW29" s="40">
        <f>IF(CS29="","",MAX(CS29,CV29))</f>
        <v>41.67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41.67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9.1499999999999986</v>
      </c>
      <c r="SW29" s="22">
        <f>IF($CP29="P",CB29,(CB29+BA29)/2)</f>
        <v>5.9</v>
      </c>
      <c r="SX29" s="22">
        <f>IF($CP29="P",CC29,(CC29+BB29)/2)</f>
        <v>8.1</v>
      </c>
      <c r="SY29" s="22">
        <f>IF($CP29="P",CD29,(CD29+BC29)/2)</f>
        <v>9.83</v>
      </c>
      <c r="SZ29" s="22">
        <f>IF($CP29="P",CE29,(CE29+BD29)/2)</f>
        <v>0</v>
      </c>
      <c r="TA29" s="22">
        <f>IF($CP29="P",CF29,(CF29+BE29)/2)</f>
        <v>4.75</v>
      </c>
      <c r="TB29" s="22">
        <f>IF($CP29="P",CG29,(CG29+BF29)/2)</f>
        <v>3.25</v>
      </c>
      <c r="TC29" s="22">
        <f>IF($CP29="P",CH29,(CH29+BG29)/2)</f>
        <v>4.7</v>
      </c>
      <c r="TD29" s="22">
        <f>IF($CP29="P",CI29,(CI29+BH29)/2)</f>
        <v>5.375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8.1</v>
      </c>
      <c r="TM29" s="40">
        <f>IF(SY29&gt;0,SY29,"")</f>
        <v>9.83</v>
      </c>
      <c r="TN29" s="40">
        <f>IF(SUM(SV29:SY29)-SZ29&gt;0,SUM(SV29:SY29)-SZ29,"")</f>
        <v>32.979999999999997</v>
      </c>
      <c r="TO29" s="40">
        <f>IF(TC29&gt;0,TC29,"")</f>
        <v>4.7</v>
      </c>
      <c r="TP29" s="40">
        <f>IF(TD29&gt;0,TD29,"")</f>
        <v>5.375</v>
      </c>
      <c r="TQ29" s="40">
        <f>IF(SUM(TA29:TD29)-TE29&gt;0,SUM(TA29:TD29)-TE29,"")</f>
        <v>18.074999999999999</v>
      </c>
      <c r="TR29" s="40">
        <f>IF(MAX(TN29,TQ29)&gt;0,MAX(TN29,TQ29),"")</f>
        <v>32.979999999999997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32.979999999999997</v>
      </c>
    </row>
    <row r="30" spans="1:542" x14ac:dyDescent="0.2">
      <c r="A30" s="4" t="str" cm="1">
        <f t="array" ref="A30">IF(AND(J30&lt;&gt;"",J30&lt;&gt;"No DD"),SUMPRODUCT((J$4:J$41&lt;&gt;"")*(J$4:J$41&lt;&gt;"No DD")*(F$4:F$41&gt;F30))+1,IF(J30="No DD",SUMPRODUCT((J$4:J$41="No DD")*(F$4:F$41&gt;F30))+1+SUMPRODUCT((J$4:J$41&lt;&gt;"")*(J$4:J$41&lt;&gt;"No DD")),""))</f>
        <v/>
      </c>
      <c r="B30" s="4" t="str" cm="1">
        <f t="array" ref="B30">IF(AND(J30&lt;&gt;"",J30&lt;&gt;"No DD",G30=""),SUMPRODUCT((J$4:J$41&lt;&gt;"")*(J$4:J$41&lt;&gt;"No DD")*(G$4:G$41="")*(F$4:F$41&gt;F30))+1,IF(J30="No DD",SUMPRODUCT((J$4:J$41="No DD")*(F$4:F$41&gt;F30)*(G$4:G$41=""))+1+SUMPRODUCT((J$4:J$41&lt;&gt;"")*(G$4:G$41="")*(J$4:J$41&lt;&gt;"No DD")),""))</f>
        <v/>
      </c>
      <c r="C30" s="5" t="s">
        <v>185</v>
      </c>
      <c r="D30" s="4" t="s">
        <v>5</v>
      </c>
      <c r="E30" s="4">
        <v>2007</v>
      </c>
      <c r="F30" s="9">
        <f>SUM(L30:V30)+SUM(L30:T30)*0.0000001+SUM(L30)*0.0000000000001</f>
        <v>132.70001327000463</v>
      </c>
      <c r="G30" s="66"/>
      <c r="H30" s="3" t="str">
        <f>IF(OR(AND(AO30&gt;=AY$43,AO30&lt;&gt;"",AQ30&gt;=AY$47,AQ30&lt;&gt;"",AN30=""),AND(AR30&gt;=AY$43,AR30&lt;&gt;"",AT30&gt;=AY$47,AT30&lt;&gt;"",AN30=""),AND(AV30&gt;=AY$43,AV30&lt;&gt;"",AX30&gt;=AY$47,AX30&lt;&gt;"",AN30=""),AND(BP30&gt;=BZ$43,BP30&lt;&gt;"",BR30&gt;=BZ$47,BR30&lt;&gt;"",BO30=""),AND(BS30&gt;=BZ$43,BS30&lt;&gt;"",BU30&gt;=BZ$47,BU30&lt;&gt;"",BO30=""),AND(BW30&gt;=BZ$43,BW30&lt;&gt;"",BY30&gt;=BZ$47,BY30&lt;&gt;"",BO30=""),AND(CQ30&gt;=DA$43,CQ30&lt;&gt;"",CS30&gt;=DA$47,CS30&lt;&gt;"",CP30=""),AND(CT30&gt;=DA$43,CT30&lt;&gt;"",CV30&gt;=DA$47,CV30&lt;&gt;"",CP30=""),AND(CX30&gt;=DA$43,CX30&lt;&gt;"",CZ30&gt;=DA$47,CZ30&lt;&gt;"",CP30=""),AND(DX30&gt;=EK$43,DX30&lt;&gt;"",DZ30&gt;=EK$47,DZ30&lt;&gt;""),AND(EA30&gt;=EK$43,EA30&lt;&gt;"",EC30&gt;=EK$47,EC30&lt;&gt;""),AND(EE30&gt;=EK$43,EE30&lt;&gt;"",EG30&gt;=EK$47,EG30&lt;&gt;""),AND(EH30&gt;=EK$43,EH30&lt;&gt;"",EJ30&gt;=EK$47,EJ30&lt;&gt;""),AND(FF30&gt;=FS$43,FF30&lt;&gt;"",FH30&gt;=FS$47,FH30&lt;&gt;""),AND(FI30&gt;=FS$43,FI30&lt;&gt;"",FK30&gt;=FS$47,FK30&lt;&gt;""),AND(FM30&gt;=FS$43,FM30&lt;&gt;"",FO30&gt;=FS$47,FO30&lt;&gt;""),AND(FP30&gt;=FS$43,FP30&lt;&gt;"",FR30&gt;=FS$47,FR30&lt;&gt;""),AND(GN30&gt;=HA$43,GN30&lt;&gt;"",GP30&gt;=HA$47,GP30&lt;&gt;""),AND(GQ30&gt;=HA$43,GQ30&lt;&gt;"",GS30&gt;=HA$47,GS30&lt;&gt;""),AND(GU30&gt;=HA$43,GU30&lt;&gt;"",GW30&gt;=HA$47,GW30&lt;&gt;""),AND(GX30&gt;=HA$43,GX30&lt;&gt;"",GZ30&gt;=HA$47,GZ30&lt;&gt;""),AND(HV30&gt;=II$43,HV30&lt;&gt;"",HX30&gt;=II$47,HX30&lt;&gt;""),AND(HY30&gt;=II$43,HY30&lt;&gt;"",IA30&gt;=II$47,IA30&lt;&gt;""),AND(IC30&gt;=II$43,IC30&lt;&gt;"",IE30&gt;=II$47,IE30&lt;&gt;""),AND(IF30&gt;=II$43,IF30&lt;&gt;"",IH30&gt;=II$47,IH30&lt;&gt;""),AND(JD30&gt;=JQ$43,JD30&lt;&gt;"",JF30&gt;=JQ$47,JF30&lt;&gt;""),AND(JG30&gt;=JQ$43,JG30&lt;&gt;"",JI30&gt;=JQ$47,JI30&lt;&gt;""),AND(JK30&gt;=JQ$43,JK30&lt;&gt;"",JM30&gt;=JQ$47,JM30&lt;&gt;""),AND(JN30&gt;=JQ$43,JN30&lt;&gt;"",JP30&gt;=JQ$47,JP30&lt;&gt;""),AND(KL30&gt;=KY$43,KL30&lt;&gt;"",KN30&gt;=KY$47,KN30&lt;&gt;""),AND(KO30&gt;=KY$43,KO30&lt;&gt;"",KQ30&gt;=KY$47,KQ30&lt;&gt;""),AND(KS30&gt;=KY$43,KS30&lt;&gt;"",KU30&gt;=KY$47,KU30&lt;&gt;""),AND(KV30&gt;=KY$43,KV30&lt;&gt;"",KX30&gt;=KY$47,KX30&lt;&gt;""),AND(LT30&gt;=MG$43,LT30&lt;&gt;"",LV30&gt;=MG$47,LV30&lt;&gt;""),AND(LW30&gt;=MG$43,LW30&lt;&gt;"",LY30&gt;=MG$47,LY30&lt;&gt;""),AND(MA30&gt;=MG$43,MA30&lt;&gt;"",MC30&gt;=MG$47,MC30&lt;&gt;""),AND(MD30&gt;=MG$43,MD30&lt;&gt;"",MF30&gt;=MG$47,MF30&lt;&gt;""),AND(NB30&gt;=NO$43,NB30&lt;&gt;"",ND30&gt;=NO$47,ND30&lt;&gt;""),AND(NE30&gt;=NO$43,NE30&lt;&gt;"",NG30&gt;=NO$47,NG30&lt;&gt;""),AND(NI30&gt;=NO$43,NI30&lt;&gt;"",NK30&gt;=NO$47,NK30&lt;&gt;""),AND(NL30&gt;=NO$43,NL30&lt;&gt;"",NN30&gt;=NO$47,NN30&lt;&gt;""),AND(OJ30&gt;=OW$43,OJ30&lt;&gt;"",OL30&gt;=OW$47,OL30&lt;&gt;""),AND(OM30&gt;=OW$43,OM30&lt;&gt;"",OO30&gt;=OW$47,OO30&lt;&gt;""),AND(OQ30&gt;=OW$43,OQ30&lt;&gt;"",OS30&gt;=OW$47,OS30&lt;&gt;""),AND(OT30&gt;=OW$43,OT30&lt;&gt;"",OV30&gt;=OW$47,OV30&lt;&gt;""),AND(PR30&gt;=QE$43,PR30&lt;&gt;"",PT30&gt;=QE$47,PT30&lt;&gt;""),AND(PU30&gt;=QE$43,PU30&lt;&gt;"",PW30&gt;=QE$47,PW30&lt;&gt;""),AND(PY30&gt;=QE$43,PY30&lt;&gt;"",QA30&gt;=QE$47,QA30&lt;&gt;""),AND(QB30&gt;=QE$43,QB30&lt;&gt;"",QD30&gt;=QE$47,QD30&lt;&gt;""),AND(QZ30&gt;=RM$43,QZ30&lt;&gt;"",RB30&gt;=RM$47,RB30&lt;&gt;""),AND(RC30&gt;=RM$43,RC30&lt;&gt;"",RE30&gt;=RM$47,RE30&lt;&gt;""),AND(RG30&gt;=RM$43,RG30&lt;&gt;"",RI30&gt;=RM$47,RI30&lt;&gt;""),AND(RJ30&gt;=RM$43,RJ30&lt;&gt;"",RL30&gt;=RM$47,RL30&lt;&gt;""),AND(SH30&gt;=SU$43,SH30&lt;&gt;"",SJ30&gt;=SU$47,SJ30&lt;&gt;""),AND(SK30&gt;=SU$43,SK30&lt;&gt;"",SM30&gt;=SU$47,SM30&lt;&gt;""),AND(SO30&gt;=SU$43,SO30&lt;&gt;"",SQ30&gt;=SU$47,SQ30&lt;&gt;""),AND(SR30&gt;=SU$43,SR30&lt;&gt;"",ST30&gt;=SU$47,ST30&lt;&gt;"")),"P","")</f>
        <v/>
      </c>
      <c r="I30" s="3" t="str">
        <f>IF(OR(AND(AQ30&gt;=AY$47,AQ30&lt;&gt;"",AN30=""),AND(AT30&gt;=AY$47,AT30&lt;&gt;"",AN30=""),AND(AX30&gt;=AY$47,AX30&lt;&gt;"",AN30=""),AND(BR30&gt;=BZ$47,BR30&lt;&gt;"",BO30=""),AND(BU30&gt;=BZ$47,BU30&lt;&gt;"",BO30=""),AND(BY30&gt;=BZ$47,BY30&lt;&gt;"",BO30=""),AND(CS30&gt;=DA$47,CS30&lt;&gt;"",CP30=""),AND(CV30&gt;=DA$47,CV30&lt;&gt;"",CP30=""),AND(CZ30&gt;=DA$47,CZ30&lt;&gt;"",CP30=""),AND(DZ30&gt;=EK$47,DZ30&lt;&gt;""),AND(EC30&gt;=EK$47,EC30&lt;&gt;""),AND(EG30&gt;=EK$47,EG30&lt;&gt;""),AND(EJ30&gt;=EK$47,EJ30&lt;&gt;""),AND(FH30&gt;=FS$47,FH30&lt;&gt;""),AND(FK30&gt;=FS$47,FK30&lt;&gt;""),AND(FO30&gt;=FS$47,FO30&lt;&gt;""),AND(FR30&gt;=FS$47,FR30&lt;&gt;""),AND(GP30&gt;=HA$47,GP30&lt;&gt;""),AND(GS30&gt;=HA$47,GS30&lt;&gt;""),AND(GW30&gt;=HA$47,GW30&lt;&gt;""),AND(GZ30&gt;=HA$47,GZ30&lt;&gt;""),AND(HX30&gt;=II$47,HX30&lt;&gt;""),AND(IA30&gt;=II$47,IA30&lt;&gt;""),AND(IE30&gt;=II$47,IE30&lt;&gt;""),AND(IH30&gt;=II$47,IH30&lt;&gt;""),AND(JF30&gt;=JQ$47,JF30&lt;&gt;""),AND(JI30&gt;=JQ$47,JI30&lt;&gt;""),AND(JM30&gt;=JQ$47,JM30&lt;&gt;""),AND(JP30&gt;=JQ$47,JP30&lt;&gt;""),AND(KN30&gt;=KY$47,KN30&lt;&gt;""),AND(KQ30&gt;=KY$47,KQ30&lt;&gt;""),AND(KU30&gt;=KY$47,KU30&lt;&gt;""),AND(KX30&gt;=KY$47,KX30&lt;&gt;""),AND(LV30&gt;=MG$47,LV30&lt;&gt;""),AND(LY30&gt;=MG$47,LY30&lt;&gt;""),AND(MC30&gt;=MG$47,MC30&lt;&gt;""),AND(MF30&gt;=MG$47,MF30&lt;&gt;""),AND(ND30&gt;=NO$47,ND30&lt;&gt;""),AND(NG30&gt;=NO$47,NG30&lt;&gt;""),AND(NK30&gt;=NO$47,NK30&lt;&gt;""),AND(NN30&gt;=NO$47,NN30&lt;&gt;""),AND(OL30&gt;=OW$47,OL30&lt;&gt;""),AND(OO30&gt;=OW$47,OO30&lt;&gt;""),AND(OS30&gt;=OW$47,OS30&lt;&gt;""),AND(OV30&gt;=OW$47,OV30&lt;&gt;""),AND(PT30&gt;=QE$47,PT30&lt;&gt;""),AND(PW30&gt;=QE$47,PW30&lt;&gt;""),AND(QA30&gt;=QE$47,QA30&lt;&gt;""),AND(QD30&gt;=QE$47,QD30&lt;&gt;""),AND(RB30&gt;=RM$47,RB30&lt;&gt;""),AND(RE30&gt;=RM$47,RE30&lt;&gt;""),AND(RI30&gt;=RM$47,RI30&lt;&gt;""),AND(RL30&gt;=RM$47,RL30&lt;&gt;""),AND(SJ30&gt;=SU$47,SJ30&lt;&gt;""),AND(SM30&gt;=SU$47,SM30&lt;&gt;""),AND(SQ30&gt;=SU$47,SQ30&lt;&gt;""),AND(ST30&gt;=SU$47,ST30&lt;&gt;"")),"P","")</f>
        <v/>
      </c>
      <c r="J30" s="36" t="str">
        <f>IF(AND(I30="P",H30=""),"No DD",IF(OR(AND(AO30&gt;=AY$46,AO30&lt;&gt;"",AQ30&gt;=AY$50,AQ30&lt;&gt;"",AN30=""),AND(AR30&gt;=AY$46,AR30&lt;&gt;"",AT30&gt;=AY$50,AT30&lt;&gt;"",AN30=""),AND(AV30&gt;=AY$46,AV30&lt;&gt;"",AX30&gt;=AY$50,AX30&lt;&gt;"",AN30=""),AND(BP30&gt;=BZ$46,BP30&lt;&gt;"",BR30&gt;=BZ$50,BR30&lt;&gt;"",BO30=""),AND(BS30&gt;=BZ$46,BS30&lt;&gt;"",BU30&gt;=BZ$50,BU30&lt;&gt;"",BO30=""),AND(BW30&gt;=BZ$46,BW30&lt;&gt;"",BY30&gt;=BZ$50,BY30&lt;&gt;"",BO30=""),AND(CQ30&gt;=DA$46,CQ30&lt;&gt;"",CS30&gt;=DA$50,CS30&lt;&gt;"",CP30=""),AND(CT30&gt;=DA$46,CT30&lt;&gt;"",CV30&gt;=DA$50,CV30&lt;&gt;"",CP30=""),AND(CX30&gt;=DA$46,CX30&lt;&gt;"",CZ30&gt;=DA$50,CZ30&lt;&gt;"",CP30=""),AND(DX30&gt;=EK$46,DX30&lt;&gt;"",DZ30&gt;=EK$50,DZ30&lt;&gt;""),AND(EA30&gt;=EK$46,EA30&lt;&gt;"",EC30&gt;=EK$50,EC30&lt;&gt;""),AND(EE30&gt;=EK$46,EE30&lt;&gt;"",EG30&gt;=EK$50,EG30&lt;&gt;""),AND(EH30&gt;=EK$46,EH30&lt;&gt;"",EJ30&gt;=EK$50,EJ30&lt;&gt;""),AND(FF30&gt;=FS$46,FF30&lt;&gt;"",FH30&gt;=FS$50,FH30&lt;&gt;""),AND(FI30&gt;=FS$46,FI30&lt;&gt;"",FK30&gt;=FS$50,FK30&lt;&gt;""),AND(FM30&gt;=FS$46,FM30&lt;&gt;"",FO30&gt;=FS$50,FO30&lt;&gt;""),AND(FP30&gt;=FS$46,FP30&lt;&gt;"",FR30&gt;=FS$50,FR30&lt;&gt;""),AND(GN30&gt;=HA$46,GN30&lt;&gt;"",GP30&gt;=HA$50,GP30&lt;&gt;""),AND(GQ30&gt;=HA$46,GQ30&lt;&gt;"",GS30&gt;=HA$50,GS30&lt;&gt;""),AND(GU30&gt;=HA$46,GU30&lt;&gt;"",GW30&gt;=HA$50,GW30&lt;&gt;""),AND(GX30&gt;=HA$46,GX30&lt;&gt;"",GZ30&gt;=HA$50,GZ30&lt;&gt;""),AND(HV30&gt;=II$46,HV30&lt;&gt;"",HX30&gt;=II$50,HX30&lt;&gt;""),AND(HY30&gt;=II$46,HY30&lt;&gt;"",IA30&gt;=II$50,IA30&lt;&gt;""),AND(IC30&gt;=II$46,IC30&lt;&gt;"",IE30&gt;=II$50,IE30&lt;&gt;""),AND(IF30&gt;=II$46,IF30&lt;&gt;"",IH30&gt;=II$50,IH30&lt;&gt;""),AND(JD30&gt;=JQ$46,JD30&lt;&gt;"",JF30&gt;=JQ$50,JF30&lt;&gt;""),AND(JG30&gt;=JQ$46,JG30&lt;&gt;"",JI30&gt;=JQ$50,JI30&lt;&gt;""),AND(JK30&gt;=JQ$46,JK30&lt;&gt;"",JM30&gt;=JQ$50,JM30&lt;&gt;""),AND(JN30&gt;=JQ$46,JN30&lt;&gt;"",JP30&gt;=JQ$50,JP30&lt;&gt;""),AND(KL30&gt;=KY$46,KL30&lt;&gt;"",KN30&gt;=KY$50,KN30&lt;&gt;""),AND(KO30&gt;=KY$46,KO30&lt;&gt;"",KQ30&gt;=KY$50,KQ30&lt;&gt;""),AND(KS30&gt;=KY$46,KS30&lt;&gt;"",KU30&gt;=KY$50,KU30&lt;&gt;""),AND(KV30&gt;=KY$46,KV30&lt;&gt;"",KX30&gt;=KY$50,KX30&lt;&gt;""),AND(LT30&gt;=MG$46,LT30&lt;&gt;"",LV30&gt;=MG$50,LV30&lt;&gt;""),AND(LW30&gt;=MG$46,LW30&lt;&gt;"",LY30&gt;=MG$50,LY30&lt;&gt;""),AND(MA30&gt;=MG$46,MA30&lt;&gt;"",MC30&gt;=MG$50,MC30&lt;&gt;""),AND(MD30&gt;=MG$46,MD30&lt;&gt;"",MF30&gt;=MG$50,MF30&lt;&gt;""),AND(NB30&gt;=NO$46,NB30&lt;&gt;"",ND30&gt;=NO$50,ND30&lt;&gt;""),AND(NE30&gt;=NO$46,NE30&lt;&gt;"",NG30&gt;=NO$50,NG30&lt;&gt;""),AND(NI30&gt;=NO$46,NI30&lt;&gt;"",NK30&gt;=NO$50,NK30&lt;&gt;""),AND(NL30&gt;=NO$46,NL30&lt;&gt;"",NN30&gt;=NO$50,NN30&lt;&gt;""),AND(OJ30&gt;=OW$46,OJ30&lt;&gt;"",OL30&gt;=OW$50,OL30&lt;&gt;""),AND(OM30&gt;=OW$46,OM30&lt;&gt;"",OO30&gt;=OW$50,OO30&lt;&gt;""),AND(OQ30&gt;=OW$46,OQ30&lt;&gt;"",OS30&gt;=OW$50,OS30&lt;&gt;""),AND(OT30&gt;=OW$46,OT30&lt;&gt;"",OV30&gt;=OW$50,OV30&lt;&gt;""),AND(PR30&gt;=QE$46,PR30&lt;&gt;"",PT30&gt;=QE$50,PT30&lt;&gt;""),AND(PU30&gt;=QE$46,PU30&lt;&gt;"",PW30&gt;=QE$50,PW30&lt;&gt;""),AND(PY30&gt;=QE$46,PY30&lt;&gt;"",QA30&gt;=QE$50,QA30&lt;&gt;""),AND(QB30&gt;=QE$46,QB30&lt;&gt;"",QD30&gt;=QE$50,QD30&lt;&gt;""),AND(QZ30&gt;=RM$46,QZ30&lt;&gt;"",RB30&gt;=RM$50,RB30&lt;&gt;""),AND(RC30&gt;=RM$46,RC30&lt;&gt;"",RE30&gt;=RM$50,RE30&lt;&gt;""),AND(RG30&gt;=RM$46,RG30&lt;&gt;"",RI30&gt;=RM$50,RI30&lt;&gt;""),AND(RJ30&gt;=RM$46,RJ30&lt;&gt;"",RL30&gt;=RM$50,RL30&lt;&gt;""),AND(SH30&gt;=SU$46,SH30&lt;&gt;"",SJ30&gt;=SU$50,SJ30&lt;&gt;""),AND(SK30&gt;=SU$46,SK30&lt;&gt;"",SM30&gt;=SU$50,SM30&lt;&gt;""),AND(SO30&gt;=SU$46,SO30&lt;&gt;"",SQ30&gt;=SU$50,SQ30&lt;&gt;""),AND(SR30&gt;=SU$46,SR30&lt;&gt;"",ST30&gt;=SU$50,ST30&lt;&gt;"")),"Merit",IF(OR(AND(AO30&gt;=AY$45,AO30&lt;&gt;"",AQ30&gt;=AY$49,AQ30&lt;&gt;"",AN30=""),AND(AR30&gt;=AY$45,AR30&lt;&gt;"",AT30&gt;=AY$49,AT30&lt;&gt;"",AN30=""),AND(AV30&gt;=AY$45,AV30&lt;&gt;"",AX30&gt;=AY$49,AX30&lt;&gt;"",AN30=""),AND(BP30&gt;=BZ$45,BP30&lt;&gt;"",BR30&gt;=BZ$49,BR30&lt;&gt;"",BO30=""),AND(BS30&gt;=BZ$45,BS30&lt;&gt;"",BU30&gt;=BZ$49,BU30&lt;&gt;"",BO30=""),AND(BW30&gt;=BZ$45,BW30&lt;&gt;"",BY30&gt;=BZ$49,BY30&lt;&gt;"",BO30=""),AND(CQ30&gt;=DA$45,CQ30&lt;&gt;"",CS30&gt;=DA$49,CS30&lt;&gt;"",CP30=""),AND(CT30&gt;=DA$45,CT30&lt;&gt;"",CV30&gt;=DA$49,CV30&lt;&gt;"",CP30=""),AND(CX30&gt;=DA$45,CX30&lt;&gt;"",CZ30&gt;=DA$49,CZ30&lt;&gt;"",CP30=""),AND(DX30&gt;=EK$45,DX30&lt;&gt;"",DZ30&gt;=EK$49,DZ30&lt;&gt;""),AND(EA30&gt;=EK$45,EA30&lt;&gt;"",EC30&gt;=EK$49,EC30&lt;&gt;""),AND(EE30&gt;=EK$45,EE30&lt;&gt;"",EG30&gt;=EK$49,EG30&lt;&gt;""),AND(EH30&gt;=EK$45,EH30&lt;&gt;"",EJ30&gt;=EK$49,EJ30&lt;&gt;""),AND(FF30&gt;=FS$45,FF30&lt;&gt;"",FH30&gt;=FS$49,FH30&lt;&gt;""),AND(FI30&gt;=FS$45,FI30&lt;&gt;"",FK30&gt;=FS$49,FK30&lt;&gt;""),AND(FM30&gt;=FS$45,FM30&lt;&gt;"",FO30&gt;=FS$49,FO30&lt;&gt;""),AND(FP30&gt;=FS$45,FP30&lt;&gt;"",FR30&gt;=FS$49,FR30&lt;&gt;""),AND(GN30&gt;=HA$45,GN30&lt;&gt;"",GP30&gt;=HA$49,GP30&lt;&gt;""),AND(GQ30&gt;=HA$45,GQ30&lt;&gt;"",GS30&gt;=HA$49,GS30&lt;&gt;""),AND(GU30&gt;=HA$45,GU30&lt;&gt;"",GW30&gt;=HA$49,GW30&lt;&gt;""),AND(GX30&gt;=HA$45,GX30&lt;&gt;"",GZ30&gt;=HA$49,GZ30&lt;&gt;""),AND(HV30&gt;=II$45,HV30&lt;&gt;"",HX30&gt;=II$49,HX30&lt;&gt;""),AND(HY30&gt;=II$45,HY30&lt;&gt;"",IA30&gt;=II$49,IA30&lt;&gt;""),AND(IC30&gt;=II$45,IC30&lt;&gt;"",IE30&gt;=II$49,IE30&lt;&gt;""),AND(IF30&gt;=II$45,IF30&lt;&gt;"",IH30&gt;=II$49,IH30&lt;&gt;""),AND(JD30&gt;=JQ$45,JD30&lt;&gt;"",JF30&gt;=JQ$49,JF30&lt;&gt;""),AND(JG30&gt;=JQ$45,JG30&lt;&gt;"",JI30&gt;=JQ$49,JI30&lt;&gt;""),AND(JK30&gt;=JQ$45,JK30&lt;&gt;"",JM30&gt;=JQ$49,JM30&lt;&gt;""),AND(JN30&gt;=JQ$45,JN30&lt;&gt;"",JP30&gt;=JQ$49,JP30&lt;&gt;""),AND(KL30&gt;=KY$45,KL30&lt;&gt;"",KN30&gt;=KY$49,KN30&lt;&gt;""),AND(KO30&gt;=KY$45,KO30&lt;&gt;"",KQ30&gt;=KY$49,KQ30&lt;&gt;""),AND(KS30&gt;=KY$45,KS30&lt;&gt;"",KU30&gt;=KY$49,KU30&lt;&gt;""),AND(KV30&gt;=KY$45,KV30&lt;&gt;"",KX30&gt;=KY$49,KX30&lt;&gt;""),AND(LT30&gt;=MG$45,LT30&lt;&gt;"",LV30&gt;=MG$49,LV30&lt;&gt;""),AND(LW30&gt;=MG$45,LW30&lt;&gt;"",LY30&gt;=MG$49,LY30&lt;&gt;""),AND(MA30&gt;=MG$45,MA30&lt;&gt;"",MC30&gt;=MG$49,MC30&lt;&gt;""),AND(MD30&gt;=MG$45,MD30&lt;&gt;"",MF30&gt;=MG$49,MF30&lt;&gt;""),AND(NB30&gt;=NO$45,NB30&lt;&gt;"",ND30&gt;=NO$49,ND30&lt;&gt;""),AND(NE30&gt;=NO$45,NE30&lt;&gt;"",NG30&gt;=NO$49,NG30&lt;&gt;""),AND(NI30&gt;=NO$45,NI30&lt;&gt;"",NK30&gt;=NO$49,NK30&lt;&gt;""),AND(NL30&gt;=NO$45,NL30&lt;&gt;"",NN30&gt;=NO$49,NN30&lt;&gt;""),AND(OJ30&gt;=OW$45,OJ30&lt;&gt;"",OL30&gt;=OW$49,OL30&lt;&gt;""),AND(OM30&gt;=OW$45,OM30&lt;&gt;"",OO30&gt;=OW$49,OO30&lt;&gt;""),AND(OQ30&gt;=OW$45,OQ30&lt;&gt;"",OS30&gt;=OW$49,OS30&lt;&gt;""),AND(OT30&gt;=OW$45,OT30&lt;&gt;"",OV30&gt;=OW$49,OV30&lt;&gt;""),AND(PR30&gt;=QE$45,PR30&lt;&gt;"",PT30&gt;=QE$49,PT30&lt;&gt;""),AND(PU30&gt;=QE$45,PU30&lt;&gt;"",PW30&gt;=QE$49,PW30&lt;&gt;""),AND(PY30&gt;=QE$45,PY30&lt;&gt;"",QA30&gt;=QE$49,QA30&lt;&gt;""),AND(QB30&gt;=QE$45,QB30&lt;&gt;"",QD30&gt;=QE$49,QD30&lt;&gt;""),AND(QZ30&gt;=RM$45,QZ30&lt;&gt;"",RB30&gt;=RM$49,RB30&lt;&gt;""),AND(RC30&gt;=RM$45,RC30&lt;&gt;"",RE30&gt;=RM$49,RE30&lt;&gt;""),AND(RG30&gt;=RM$45,RG30&lt;&gt;"",RI30&gt;=RM$49,RI30&lt;&gt;""),AND(RJ30&gt;=RM$45,RJ30&lt;&gt;"",RL30&gt;=RM$49,RL30&lt;&gt;""),AND(SH30&gt;=SU$45,SH30&lt;&gt;"",SJ30&gt;=SU$49,SJ30&lt;&gt;""),AND(SK30&gt;=SU$45,SK30&lt;&gt;"",SM30&gt;=SU$49,SM30&lt;&gt;""),AND(SO30&gt;=SU$45,SO30&lt;&gt;"",SQ30&gt;=SU$49,SQ30&lt;&gt;""),AND(SR30&gt;=SU$45,SR30&lt;&gt;"",ST30&gt;=SU$49,ST30&lt;&gt;"")),"Excellence",IF(K30="P","Worlds Team",IF(H30="P","National Team","")))))</f>
        <v/>
      </c>
      <c r="K30" s="3" t="str">
        <f>IF(OR(AND(AO30&gt;=AY$44,AO30&lt;&gt;"",AQ30&gt;=AY$48,AQ30&lt;&gt;"",AN30=""),AND(AR30&gt;=AY$44,AR30&lt;&gt;"",AT30&gt;=AY$48,AT30&lt;&gt;"",AN30=""),AND(AV30&gt;=AY$44,AV30&lt;&gt;"",AX30&gt;=AY$48,AX30&lt;&gt;"",AN30=""),AND(BP30&gt;=BZ$44,BP30&lt;&gt;"",BR30&gt;=BZ$48,BR30&lt;&gt;"",BO30=""),AND(BS30&gt;=BZ$44,BS30&lt;&gt;"",BU30&gt;=BZ$48,BU30&lt;&gt;"",BO30=""),AND(BW30&gt;=BZ$44,BW30&lt;&gt;"",BY30&gt;=BZ$48,BY30&lt;&gt;"",BO30=""),AND(CQ30&gt;=DA$44,CQ30&lt;&gt;"",CS30&gt;=DA$48,CS30&lt;&gt;"",CP30=""),AND(CT30&gt;=DA$44,CT30&lt;&gt;"",CV30&gt;=DA$48,CV30&lt;&gt;"",CP30=""),AND(CX30&gt;=DA$44,CX30&lt;&gt;"",CZ30&gt;=DA$48,CZ30&lt;&gt;"",CP30=""),AND(DX30&gt;=EK$44,DX30&lt;&gt;"",DZ30&gt;=EK$48,DZ30&lt;&gt;""),AND(EA30&gt;=EK$44,EA30&lt;&gt;"",EC30&gt;=EK$48,EC30&lt;&gt;""),AND(EE30&gt;=EK$44,EE30&lt;&gt;"",EG30&gt;=EK$48,EG30&lt;&gt;""),AND(EH30&gt;=EK$44,EH30&lt;&gt;"",EJ30&gt;=EK$48,EJ30&lt;&gt;""),AND(FF30&gt;=FS$44,FF30&lt;&gt;"",FH30&gt;=FS$48,FH30&lt;&gt;""),AND(FI30&gt;=FS$44,FI30&lt;&gt;"",FK30&gt;=FS$48,FK30&lt;&gt;""),AND(FM30&gt;=FS$44,FM30&lt;&gt;"",FO30&gt;=FS$48,FO30&lt;&gt;""),AND(FP30&gt;=FS$44,FP30&lt;&gt;"",FR30&gt;=FS$48,FR30&lt;&gt;""),AND(GN30&gt;=HA$44,GN30&lt;&gt;"",GP30&gt;=HA$48,GP30&lt;&gt;""),AND(GQ30&gt;=HA$44,GQ30&lt;&gt;"",GS30&gt;=HA$48,GS30&lt;&gt;""),AND(GU30&gt;=HA$44,GU30&lt;&gt;"",GW30&gt;=HA$48,GW30&lt;&gt;""),AND(GX30&gt;=HA$44,GX30&lt;&gt;"",GZ30&gt;=HA$48,GZ30&lt;&gt;""),AND(HV30&gt;=II$44,HV30&lt;&gt;"",HX30&gt;=II$48,HX30&lt;&gt;""),AND(HY30&gt;=II$44,HY30&lt;&gt;"",IA30&gt;=II$48,IA30&lt;&gt;""),AND(IC30&gt;=II$44,IC30&lt;&gt;"",IE30&gt;=II$48,IE30&lt;&gt;""),AND(IF30&gt;=II$44,IF30&lt;&gt;"",IH30&gt;=II$48,IH30&lt;&gt;""),AND(JD30&gt;=JQ$44,JD30&lt;&gt;"",JF30&gt;=JQ$48,JF30&lt;&gt;""),AND(JG30&gt;=JQ$44,JG30&lt;&gt;"",JI30&gt;=JQ$48,JI30&lt;&gt;""),AND(JK30&gt;=JQ$44,JK30&lt;&gt;"",JM30&gt;=JQ$48,JM30&lt;&gt;""),AND(JN30&gt;=JQ$44,JN30&lt;&gt;"",JP30&gt;=JQ$48,JP30&lt;&gt;""),AND(KL30&gt;=KY$44,KL30&lt;&gt;"",KN30&gt;=KY$48,KN30&lt;&gt;""),AND(KO30&gt;=KY$44,KO30&lt;&gt;"",KQ30&gt;=KY$48,KQ30&lt;&gt;""),AND(KS30&gt;=KY$44,KS30&lt;&gt;"",KU30&gt;=KY$48,KU30&lt;&gt;""),AND(KV30&gt;=KY$44,KV30&lt;&gt;"",KX30&gt;=KY$48,KX30&lt;&gt;""),AND(LT30&gt;=MG$44,LT30&lt;&gt;"",LV30&gt;=MG$48,LV30&lt;&gt;""),AND(LW30&gt;=MG$44,LW30&lt;&gt;"",LY30&gt;=MG$48,LY30&lt;&gt;""),AND(MA30&gt;=MG$44,MA30&lt;&gt;"",MC30&gt;=MG$48,MC30&lt;&gt;""),AND(MD30&gt;=MG$44,MD30&lt;&gt;"",MF30&gt;=MG$48,MF30&lt;&gt;""),AND(NB30&gt;=NO$44,NB30&lt;&gt;"",ND30&gt;=NO$48,ND30&lt;&gt;""),AND(NE30&gt;=NO$44,NE30&lt;&gt;"",NG30&gt;=NO$48,NG30&lt;&gt;""),AND(NI30&gt;=NO$44,NI30&lt;&gt;"",NK30&gt;=NO$48,NK30&lt;&gt;""),AND(NL30&gt;=NO$44,NL30&lt;&gt;"",NN30&gt;=NO$48,NN30&lt;&gt;""),AND(OJ30&gt;=OW$44,OJ30&lt;&gt;"",OL30&gt;=OW$48,OL30&lt;&gt;""),AND(OM30&gt;=OW$44,OM30&lt;&gt;"",OO30&gt;=OW$48,OO30&lt;&gt;""),AND(OQ30&gt;=OW$44,OQ30&lt;&gt;"",OS30&gt;=OW$48,OS30&lt;&gt;""),AND(OT30&gt;=OW$44,OT30&lt;&gt;"",OV30&gt;=OW$48,OV30&lt;&gt;""),AND(PR30&gt;=QE$44,PR30&lt;&gt;"",PT30&gt;=QE$48,PT30&lt;&gt;""),AND(PU30&gt;=QE$44,PU30&lt;&gt;"",PW30&gt;=QE$48,PW30&lt;&gt;""),AND(PY30&gt;=QE$44,PY30&lt;&gt;"",QA30&gt;=QE$48,QA30&lt;&gt;""),AND(QB30&gt;=QE$44,QB30&lt;&gt;"",QD30&gt;=QE$48,QD30&lt;&gt;""),AND(QZ30&gt;=RM$44,QZ30&lt;&gt;"",RB30&gt;=RM$48,RB30&lt;&gt;""),AND(RC30&gt;=RM$44,RC30&lt;&gt;"",RE30&gt;=RM$48,RE30&lt;&gt;""),AND(RG30&gt;=RM$44,RG30&lt;&gt;"",RI30&gt;=RM$48,RI30&lt;&gt;""),AND(RJ30&gt;=RM$44,RJ30&lt;&gt;"",RL30&gt;=RM$48,RL30&lt;&gt;""),AND(SH30&gt;=SU$44,SH30&lt;&gt;"",SJ30&gt;=SU$48,SJ30&lt;&gt;""),AND(SK30&gt;=SU$44,SK30&lt;&gt;"",SM30&gt;=SU$48,SM30&lt;&gt;""),AND(SO30&gt;=SU$44,SO30&lt;&gt;"",SQ30&gt;=SU$48,SQ30&lt;&gt;""),AND(SR30&gt;=SU$44,SR30&lt;&gt;"",ST30&gt;=SU$48,ST30&lt;&gt;"")),"P","")</f>
        <v/>
      </c>
      <c r="L30" s="8">
        <f>IF(COUNT(AQ30,AT30,BR30,BU30,CS30,CV30)&gt;0,LARGE((AQ30,AT30,BR30,BU30,CS30,CV30),1),0)</f>
        <v>45.97</v>
      </c>
      <c r="M30" s="8" t="str">
        <f>IF(L30="","",IF(OR(L30=CS30,L30=CV30),$CA$1,IF(OR(L30=BR30,L30=BU30),$AZ$1,IF(OR(L30=AQ30,L30=AT30),$Y$1,""))))</f>
        <v>2024 Elite Canada</v>
      </c>
      <c r="N30" s="8">
        <f>IF(COUNT(AQ30,AT30,BR30,BU30,CS30,CV30)&gt;1,LARGE((AQ30,AT30,BR30,BU30,CS30,CV30),2),0)</f>
        <v>45.74</v>
      </c>
      <c r="O30" s="8" t="str">
        <f>IF(N30="","",IF(OR(N30=CS30,N30=CV30),$CA$1,IF(OR(N30=BR30,N30=BU30),$AZ$1,IF(OR(N30=AQ30,N30=AT30),$Y$1,""))))</f>
        <v>2024 Elite Canada</v>
      </c>
      <c r="P30" s="8">
        <f>IF(COUNT(AQ30,AT30,BR30,BU30,CS30,CV30)&gt;2,MAX(AX30,BY30,CZ30,LARGE((AQ30,AT30,BR30,BU30,CS30,CV30),3)),IF(MAX(AX30,BY30,CZ30)&gt;0,MAX(AX30,BY30,CZ30),0))</f>
        <v>30.39</v>
      </c>
      <c r="Q30" s="8" t="str">
        <f>IF(P30="","",IF(OR(P30=CS30,P30=CV30,P30=CZ30),$CA$1,IF(OR(P30=BR30,P30=BU30,P30=BY30),$AZ$1,IF(OR(P30=AQ30,P30=AT30,P30=AX30),$Y$1,""))))</f>
        <v>2024 Nationals</v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10.6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Elite Canada</v>
      </c>
      <c r="T30" s="8">
        <f>IF(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&gt;0,MAX(IF(AO30&gt;=$AY$43,AP30,0),IF(AR30&gt;=$AY$43,AS30,0),IF(AV30&gt;=$AY$43,AW30,0),IF(BP30&gt;=$BZ$43,BQ30,0),IF(BS30&gt;=$BZ$43,BT30,0),IF(BW30&gt;=$BZ$43,BX30,0),IF(CQ30&gt;=$DA$43,CR30,0),IF(CT30&gt;=$DA$43,CU30,0),IF(CX30&gt;=$DA$43,CY30,0),IF(DX30&gt;=$EK$43,DY30,0),IF(EA30&gt;=$EK$43,EB30,0),IF(EE30&gt;=$EK$43,EF30,0),IF(EH30&gt;=$EK$43,EI30,0),IF(FF30&gt;=$FS$43,FG30,0),IF(FI30&gt;=$FS$43,FJ30,0),IF(FM30&gt;=$FS$43,FN30,0),IF(FP30&gt;=$FS$43,FQ30,0),IF(GN30&gt;=$HA$43,GO30,0),IF(GQ30&gt;=$HA$43,GR30,0),IF(GU30&gt;=$HA$43,GV30,0),IF(GX30&gt;=$HA$43,GY30,0),IF(HV30&gt;=$II$43,HW30,0),IF(HY30&gt;=$II$43,HZ30,0),IF(IC30&gt;=$II$43,ID30,0),IF(IF30&gt;=$II$43,IG30,0),IF(JD30&gt;=$JQ$43,JE30,0),IF(JG30&gt;=$JQ$43,JH30,0),IF(JK30&gt;=$JQ$43,JL30,0),IF(JN30&gt;=$JQ$43,JO30,0),IF(KL30&gt;=$KY$43,KM30,0),IF(KO30&gt;=$KY$43,KP30,0),IF(KS30&gt;=$KY$43,KT30,0),IF(KV30&gt;=$KY$43,KW30,0),IF(LT30&gt;=$MG$43,LU30,0),IF(LW30&gt;=$MG$43,LX30,0),IF(MA30&gt;=$MG$43,MB30,0),IF(MD30&gt;=$MG$43,ME30,0),IF(NB30&gt;=$NO$43,NC30,0),IF(NE30&gt;=$NO$43,NF30,0),IF(NI30&gt;=$NO$43,NJ30,0),IF(NL30&gt;=$NO$43,NM30,0),IF(OJ30&gt;=$OW$43,OK30,0),IF(OM30&gt;=$OW$43,ON30,0),IF(OQ30&gt;=$OW$43,OR30,0),IF(OT30&gt;=$OW$43,OU30,0),IF(PR30&gt;=$QE$43,PS30,0),IF(PU30&gt;=$QE$43,PV30,0),IF(PY30&gt;=$QE$43,PZ30,0),IF(QB30&gt;=$QE$43,QC30,0),IF(QZ30&gt;=$RM$43,RA30,0),IF(RC30&gt;=$RM$43,RD30,0),IF(RG30&gt;=$RM$43,RH30,0),IF(RJ30&gt;=$RM$43,RK30,0),IF(SH30&gt;=$SU$43,SI30,0),IF(SK30&gt;=$SU$43,SL30,0),IF(SO30&gt;=$SU$43,SP30,0),IF(SR30&gt;=$SU$43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>
        <v>13.7</v>
      </c>
      <c r="BA30" s="26">
        <v>9.6</v>
      </c>
      <c r="BB30" s="26">
        <v>10</v>
      </c>
      <c r="BC30" s="26">
        <v>12.67</v>
      </c>
      <c r="BD30" s="26">
        <v>0</v>
      </c>
      <c r="BE30" s="26">
        <v>13.5</v>
      </c>
      <c r="BF30" s="26">
        <v>8.9</v>
      </c>
      <c r="BG30" s="26">
        <v>10.6</v>
      </c>
      <c r="BH30" s="26">
        <v>12.74</v>
      </c>
      <c r="BI30" s="26">
        <v>0</v>
      </c>
      <c r="BJ30" s="26"/>
      <c r="BK30" s="26"/>
      <c r="BL30" s="26"/>
      <c r="BM30" s="26"/>
      <c r="BN30" s="26"/>
      <c r="BO30" s="28"/>
      <c r="BP30" s="39">
        <f>IF(BB30&gt;0,BB30,"")</f>
        <v>10</v>
      </c>
      <c r="BQ30" s="39">
        <f>IF(BC30&gt;0,BC30,"")</f>
        <v>12.67</v>
      </c>
      <c r="BR30" s="11">
        <f>IF(SUM(AZ30:BC30)-BD30&gt;0,SUM(AZ30:BC30)-BD30,"")</f>
        <v>45.97</v>
      </c>
      <c r="BS30" s="11">
        <f>IF(BG30&gt;0,BG30,"")</f>
        <v>10.6</v>
      </c>
      <c r="BT30" s="11">
        <f>IF(BH30&gt;0,BH30,"")</f>
        <v>12.74</v>
      </c>
      <c r="BU30" s="11">
        <f>IF(SUM(BE30:BH30)-BI30&gt;0,SUM(BE30:BH30)-BI30,"")</f>
        <v>45.74</v>
      </c>
      <c r="BV30" s="11">
        <f>IF(BR30="","",MAX(BR30,BU30))</f>
        <v>45.97</v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>
        <f>IF(SUM(BV30,BY30)&gt;0,SUM(BV30,BY30),"")</f>
        <v>45.97</v>
      </c>
      <c r="CA30" s="22">
        <v>1.4</v>
      </c>
      <c r="CB30" s="22">
        <v>1</v>
      </c>
      <c r="CC30" s="22">
        <v>1.5</v>
      </c>
      <c r="CD30" s="22">
        <v>1.43</v>
      </c>
      <c r="CE30" s="22">
        <v>0</v>
      </c>
      <c r="CF30" s="22">
        <v>9.5</v>
      </c>
      <c r="CG30" s="22">
        <v>6</v>
      </c>
      <c r="CH30" s="22">
        <v>5.9</v>
      </c>
      <c r="CI30" s="22">
        <v>8.99</v>
      </c>
      <c r="CJ30" s="22">
        <v>0</v>
      </c>
      <c r="CK30" s="22"/>
      <c r="CL30" s="22"/>
      <c r="CM30" s="22"/>
      <c r="CN30" s="22"/>
      <c r="CO30" s="22"/>
      <c r="CP30" s="27"/>
      <c r="CQ30" s="38">
        <f>IF(CC30&gt;0,CC30,"")</f>
        <v>1.5</v>
      </c>
      <c r="CR30" s="38">
        <f>IF(CD30&gt;0,CD30,"")</f>
        <v>1.43</v>
      </c>
      <c r="CS30" s="40">
        <f>IF(SUM(CA30:CD30)-CE30&gt;0,SUM(CA30:CD30)-CE30,"")</f>
        <v>5.33</v>
      </c>
      <c r="CT30" s="40">
        <f>IF(CH30&gt;0,CH30,"")</f>
        <v>5.9</v>
      </c>
      <c r="CU30" s="40">
        <f>IF(CI30&gt;0,CI30,"")</f>
        <v>8.99</v>
      </c>
      <c r="CV30" s="40">
        <f>IF(SUM(CF30:CI30)-CJ30&gt;0,SUM(CF30:CI30)-CJ30,"")</f>
        <v>30.39</v>
      </c>
      <c r="CW30" s="40">
        <f>IF(CS30="","",MAX(CS30,CV30))</f>
        <v>30.39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30.39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7.55</v>
      </c>
      <c r="SW30" s="22">
        <f>IF($CP30="P",CB30,(CB30+BA30)/2)</f>
        <v>5.3</v>
      </c>
      <c r="SX30" s="22">
        <f>IF($CP30="P",CC30,(CC30+BB30)/2)</f>
        <v>5.75</v>
      </c>
      <c r="SY30" s="22">
        <f>IF($CP30="P",CD30,(CD30+BC30)/2)</f>
        <v>7.05</v>
      </c>
      <c r="SZ30" s="22">
        <f>IF($CP30="P",CE30,(CE30+BD30)/2)</f>
        <v>0</v>
      </c>
      <c r="TA30" s="22">
        <f>IF($CP30="P",CF30,(CF30+BE30)/2)</f>
        <v>11.5</v>
      </c>
      <c r="TB30" s="22">
        <f>IF($CP30="P",CG30,(CG30+BF30)/2)</f>
        <v>7.45</v>
      </c>
      <c r="TC30" s="22">
        <f>IF($CP30="P",CH30,(CH30+BG30)/2)</f>
        <v>8.25</v>
      </c>
      <c r="TD30" s="22">
        <f>IF($CP30="P",CI30,(CI30+BH30)/2)</f>
        <v>10.865</v>
      </c>
      <c r="TE30" s="22">
        <f>IF($CP30="P",CJ30,(CJ30+BI30)/2)</f>
        <v>0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5.75</v>
      </c>
      <c r="TM30" s="40">
        <f>IF(SY30&gt;0,SY30,"")</f>
        <v>7.05</v>
      </c>
      <c r="TN30" s="40">
        <f>IF(SUM(SV30:SY30)-SZ30&gt;0,SUM(SV30:SY30)-SZ30,"")</f>
        <v>25.650000000000002</v>
      </c>
      <c r="TO30" s="40">
        <f>IF(TC30&gt;0,TC30,"")</f>
        <v>8.25</v>
      </c>
      <c r="TP30" s="40">
        <f>IF(TD30&gt;0,TD30,"")</f>
        <v>10.865</v>
      </c>
      <c r="TQ30" s="40">
        <f>IF(SUM(TA30:TD30)-TE30&gt;0,SUM(TA30:TD30)-TE30,"")</f>
        <v>38.064999999999998</v>
      </c>
      <c r="TR30" s="40">
        <f>IF(MAX(TN30,TQ30)&gt;0,MAX(TN30,TQ30),"")</f>
        <v>38.064999999999998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38.064999999999998</v>
      </c>
    </row>
    <row r="31" spans="1:542" x14ac:dyDescent="0.2">
      <c r="A31" s="4" t="str" cm="1">
        <f t="array" ref="A31">IF(AND(J31&lt;&gt;"",J31&lt;&gt;"No DD"),SUMPRODUCT((J$4:J$41&lt;&gt;"")*(J$4:J$41&lt;&gt;"No DD")*(F$4:F$41&gt;F31))+1,IF(J31="No DD",SUMPRODUCT((J$4:J$41="No DD")*(F$4:F$41&gt;F31))+1+SUMPRODUCT((J$4:J$41&lt;&gt;"")*(J$4:J$41&lt;&gt;"No DD")),""))</f>
        <v/>
      </c>
      <c r="B31" s="4" t="str" cm="1">
        <f t="array" ref="B31">IF(AND(J31&lt;&gt;"",J31&lt;&gt;"No DD",G31=""),SUMPRODUCT((J$4:J$41&lt;&gt;"")*(J$4:J$41&lt;&gt;"No DD")*(G$4:G$41="")*(F$4:F$41&gt;F31))+1,IF(J31="No DD",SUMPRODUCT((J$4:J$41="No DD")*(F$4:F$41&gt;F31)*(G$4:G$41=""))+1+SUMPRODUCT((J$4:J$41&lt;&gt;"")*(G$4:G$41="")*(J$4:J$41&lt;&gt;"No DD")),""))</f>
        <v/>
      </c>
      <c r="C31" s="5" t="s">
        <v>187</v>
      </c>
      <c r="D31" s="4" t="s">
        <v>4</v>
      </c>
      <c r="E31" s="4">
        <v>2007</v>
      </c>
      <c r="F31" s="9">
        <f>SUM(L31:V31)+SUM(L31:T31)*0.0000001+SUM(L31)*0.0000000000001</f>
        <v>132.15001321500469</v>
      </c>
      <c r="G31" s="66"/>
      <c r="H31" s="3" t="str">
        <f>IF(OR(AND(AO31&gt;=AY$43,AO31&lt;&gt;"",AQ31&gt;=AY$47,AQ31&lt;&gt;"",AN31=""),AND(AR31&gt;=AY$43,AR31&lt;&gt;"",AT31&gt;=AY$47,AT31&lt;&gt;"",AN31=""),AND(AV31&gt;=AY$43,AV31&lt;&gt;"",AX31&gt;=AY$47,AX31&lt;&gt;"",AN31=""),AND(BP31&gt;=BZ$43,BP31&lt;&gt;"",BR31&gt;=BZ$47,BR31&lt;&gt;"",BO31=""),AND(BS31&gt;=BZ$43,BS31&lt;&gt;"",BU31&gt;=BZ$47,BU31&lt;&gt;"",BO31=""),AND(BW31&gt;=BZ$43,BW31&lt;&gt;"",BY31&gt;=BZ$47,BY31&lt;&gt;"",BO31=""),AND(CQ31&gt;=DA$43,CQ31&lt;&gt;"",CS31&gt;=DA$47,CS31&lt;&gt;"",CP31=""),AND(CT31&gt;=DA$43,CT31&lt;&gt;"",CV31&gt;=DA$47,CV31&lt;&gt;"",CP31=""),AND(CX31&gt;=DA$43,CX31&lt;&gt;"",CZ31&gt;=DA$47,CZ31&lt;&gt;"",CP31=""),AND(DX31&gt;=EK$43,DX31&lt;&gt;"",DZ31&gt;=EK$47,DZ31&lt;&gt;""),AND(EA31&gt;=EK$43,EA31&lt;&gt;"",EC31&gt;=EK$47,EC31&lt;&gt;""),AND(EE31&gt;=EK$43,EE31&lt;&gt;"",EG31&gt;=EK$47,EG31&lt;&gt;""),AND(EH31&gt;=EK$43,EH31&lt;&gt;"",EJ31&gt;=EK$47,EJ31&lt;&gt;""),AND(FF31&gt;=FS$43,FF31&lt;&gt;"",FH31&gt;=FS$47,FH31&lt;&gt;""),AND(FI31&gt;=FS$43,FI31&lt;&gt;"",FK31&gt;=FS$47,FK31&lt;&gt;""),AND(FM31&gt;=FS$43,FM31&lt;&gt;"",FO31&gt;=FS$47,FO31&lt;&gt;""),AND(FP31&gt;=FS$43,FP31&lt;&gt;"",FR31&gt;=FS$47,FR31&lt;&gt;""),AND(GN31&gt;=HA$43,GN31&lt;&gt;"",GP31&gt;=HA$47,GP31&lt;&gt;""),AND(GQ31&gt;=HA$43,GQ31&lt;&gt;"",GS31&gt;=HA$47,GS31&lt;&gt;""),AND(GU31&gt;=HA$43,GU31&lt;&gt;"",GW31&gt;=HA$47,GW31&lt;&gt;""),AND(GX31&gt;=HA$43,GX31&lt;&gt;"",GZ31&gt;=HA$47,GZ31&lt;&gt;""),AND(HV31&gt;=II$43,HV31&lt;&gt;"",HX31&gt;=II$47,HX31&lt;&gt;""),AND(HY31&gt;=II$43,HY31&lt;&gt;"",IA31&gt;=II$47,IA31&lt;&gt;""),AND(IC31&gt;=II$43,IC31&lt;&gt;"",IE31&gt;=II$47,IE31&lt;&gt;""),AND(IF31&gt;=II$43,IF31&lt;&gt;"",IH31&gt;=II$47,IH31&lt;&gt;""),AND(JD31&gt;=JQ$43,JD31&lt;&gt;"",JF31&gt;=JQ$47,JF31&lt;&gt;""),AND(JG31&gt;=JQ$43,JG31&lt;&gt;"",JI31&gt;=JQ$47,JI31&lt;&gt;""),AND(JK31&gt;=JQ$43,JK31&lt;&gt;"",JM31&gt;=JQ$47,JM31&lt;&gt;""),AND(JN31&gt;=JQ$43,JN31&lt;&gt;"",JP31&gt;=JQ$47,JP31&lt;&gt;""),AND(KL31&gt;=KY$43,KL31&lt;&gt;"",KN31&gt;=KY$47,KN31&lt;&gt;""),AND(KO31&gt;=KY$43,KO31&lt;&gt;"",KQ31&gt;=KY$47,KQ31&lt;&gt;""),AND(KS31&gt;=KY$43,KS31&lt;&gt;"",KU31&gt;=KY$47,KU31&lt;&gt;""),AND(KV31&gt;=KY$43,KV31&lt;&gt;"",KX31&gt;=KY$47,KX31&lt;&gt;""),AND(LT31&gt;=MG$43,LT31&lt;&gt;"",LV31&gt;=MG$47,LV31&lt;&gt;""),AND(LW31&gt;=MG$43,LW31&lt;&gt;"",LY31&gt;=MG$47,LY31&lt;&gt;""),AND(MA31&gt;=MG$43,MA31&lt;&gt;"",MC31&gt;=MG$47,MC31&lt;&gt;""),AND(MD31&gt;=MG$43,MD31&lt;&gt;"",MF31&gt;=MG$47,MF31&lt;&gt;""),AND(NB31&gt;=NO$43,NB31&lt;&gt;"",ND31&gt;=NO$47,ND31&lt;&gt;""),AND(NE31&gt;=NO$43,NE31&lt;&gt;"",NG31&gt;=NO$47,NG31&lt;&gt;""),AND(NI31&gt;=NO$43,NI31&lt;&gt;"",NK31&gt;=NO$47,NK31&lt;&gt;""),AND(NL31&gt;=NO$43,NL31&lt;&gt;"",NN31&gt;=NO$47,NN31&lt;&gt;""),AND(OJ31&gt;=OW$43,OJ31&lt;&gt;"",OL31&gt;=OW$47,OL31&lt;&gt;""),AND(OM31&gt;=OW$43,OM31&lt;&gt;"",OO31&gt;=OW$47,OO31&lt;&gt;""),AND(OQ31&gt;=OW$43,OQ31&lt;&gt;"",OS31&gt;=OW$47,OS31&lt;&gt;""),AND(OT31&gt;=OW$43,OT31&lt;&gt;"",OV31&gt;=OW$47,OV31&lt;&gt;""),AND(PR31&gt;=QE$43,PR31&lt;&gt;"",PT31&gt;=QE$47,PT31&lt;&gt;""),AND(PU31&gt;=QE$43,PU31&lt;&gt;"",PW31&gt;=QE$47,PW31&lt;&gt;""),AND(PY31&gt;=QE$43,PY31&lt;&gt;"",QA31&gt;=QE$47,QA31&lt;&gt;""),AND(QB31&gt;=QE$43,QB31&lt;&gt;"",QD31&gt;=QE$47,QD31&lt;&gt;""),AND(QZ31&gt;=RM$43,QZ31&lt;&gt;"",RB31&gt;=RM$47,RB31&lt;&gt;""),AND(RC31&gt;=RM$43,RC31&lt;&gt;"",RE31&gt;=RM$47,RE31&lt;&gt;""),AND(RG31&gt;=RM$43,RG31&lt;&gt;"",RI31&gt;=RM$47,RI31&lt;&gt;""),AND(RJ31&gt;=RM$43,RJ31&lt;&gt;"",RL31&gt;=RM$47,RL31&lt;&gt;""),AND(SH31&gt;=SU$43,SH31&lt;&gt;"",SJ31&gt;=SU$47,SJ31&lt;&gt;""),AND(SK31&gt;=SU$43,SK31&lt;&gt;"",SM31&gt;=SU$47,SM31&lt;&gt;""),AND(SO31&gt;=SU$43,SO31&lt;&gt;"",SQ31&gt;=SU$47,SQ31&lt;&gt;""),AND(SR31&gt;=SU$43,SR31&lt;&gt;"",ST31&gt;=SU$47,ST31&lt;&gt;"")),"P","")</f>
        <v/>
      </c>
      <c r="I31" s="3" t="str">
        <f>IF(OR(AND(AQ31&gt;=AY$47,AQ31&lt;&gt;"",AN31=""),AND(AT31&gt;=AY$47,AT31&lt;&gt;"",AN31=""),AND(AX31&gt;=AY$47,AX31&lt;&gt;"",AN31=""),AND(BR31&gt;=BZ$47,BR31&lt;&gt;"",BO31=""),AND(BU31&gt;=BZ$47,BU31&lt;&gt;"",BO31=""),AND(BY31&gt;=BZ$47,BY31&lt;&gt;"",BO31=""),AND(CS31&gt;=DA$47,CS31&lt;&gt;"",CP31=""),AND(CV31&gt;=DA$47,CV31&lt;&gt;"",CP31=""),AND(CZ31&gt;=DA$47,CZ31&lt;&gt;"",CP31=""),AND(DZ31&gt;=EK$47,DZ31&lt;&gt;""),AND(EC31&gt;=EK$47,EC31&lt;&gt;""),AND(EG31&gt;=EK$47,EG31&lt;&gt;""),AND(EJ31&gt;=EK$47,EJ31&lt;&gt;""),AND(FH31&gt;=FS$47,FH31&lt;&gt;""),AND(FK31&gt;=FS$47,FK31&lt;&gt;""),AND(FO31&gt;=FS$47,FO31&lt;&gt;""),AND(FR31&gt;=FS$47,FR31&lt;&gt;""),AND(GP31&gt;=HA$47,GP31&lt;&gt;""),AND(GS31&gt;=HA$47,GS31&lt;&gt;""),AND(GW31&gt;=HA$47,GW31&lt;&gt;""),AND(GZ31&gt;=HA$47,GZ31&lt;&gt;""),AND(HX31&gt;=II$47,HX31&lt;&gt;""),AND(IA31&gt;=II$47,IA31&lt;&gt;""),AND(IE31&gt;=II$47,IE31&lt;&gt;""),AND(IH31&gt;=II$47,IH31&lt;&gt;""),AND(JF31&gt;=JQ$47,JF31&lt;&gt;""),AND(JI31&gt;=JQ$47,JI31&lt;&gt;""),AND(JM31&gt;=JQ$47,JM31&lt;&gt;""),AND(JP31&gt;=JQ$47,JP31&lt;&gt;""),AND(KN31&gt;=KY$47,KN31&lt;&gt;""),AND(KQ31&gt;=KY$47,KQ31&lt;&gt;""),AND(KU31&gt;=KY$47,KU31&lt;&gt;""),AND(KX31&gt;=KY$47,KX31&lt;&gt;""),AND(LV31&gt;=MG$47,LV31&lt;&gt;""),AND(LY31&gt;=MG$47,LY31&lt;&gt;""),AND(MC31&gt;=MG$47,MC31&lt;&gt;""),AND(MF31&gt;=MG$47,MF31&lt;&gt;""),AND(ND31&gt;=NO$47,ND31&lt;&gt;""),AND(NG31&gt;=NO$47,NG31&lt;&gt;""),AND(NK31&gt;=NO$47,NK31&lt;&gt;""),AND(NN31&gt;=NO$47,NN31&lt;&gt;""),AND(OL31&gt;=OW$47,OL31&lt;&gt;""),AND(OO31&gt;=OW$47,OO31&lt;&gt;""),AND(OS31&gt;=OW$47,OS31&lt;&gt;""),AND(OV31&gt;=OW$47,OV31&lt;&gt;""),AND(PT31&gt;=QE$47,PT31&lt;&gt;""),AND(PW31&gt;=QE$47,PW31&lt;&gt;""),AND(QA31&gt;=QE$47,QA31&lt;&gt;""),AND(QD31&gt;=QE$47,QD31&lt;&gt;""),AND(RB31&gt;=RM$47,RB31&lt;&gt;""),AND(RE31&gt;=RM$47,RE31&lt;&gt;""),AND(RI31&gt;=RM$47,RI31&lt;&gt;""),AND(RL31&gt;=RM$47,RL31&lt;&gt;""),AND(SJ31&gt;=SU$47,SJ31&lt;&gt;""),AND(SM31&gt;=SU$47,SM31&lt;&gt;""),AND(SQ31&gt;=SU$47,SQ31&lt;&gt;""),AND(ST31&gt;=SU$47,ST31&lt;&gt;"")),"P","")</f>
        <v/>
      </c>
      <c r="J31" s="36" t="str">
        <f>IF(AND(I31="P",H31=""),"No DD",IF(OR(AND(AO31&gt;=AY$46,AO31&lt;&gt;"",AQ31&gt;=AY$50,AQ31&lt;&gt;"",AN31=""),AND(AR31&gt;=AY$46,AR31&lt;&gt;"",AT31&gt;=AY$50,AT31&lt;&gt;"",AN31=""),AND(AV31&gt;=AY$46,AV31&lt;&gt;"",AX31&gt;=AY$50,AX31&lt;&gt;"",AN31=""),AND(BP31&gt;=BZ$46,BP31&lt;&gt;"",BR31&gt;=BZ$50,BR31&lt;&gt;"",BO31=""),AND(BS31&gt;=BZ$46,BS31&lt;&gt;"",BU31&gt;=BZ$50,BU31&lt;&gt;"",BO31=""),AND(BW31&gt;=BZ$46,BW31&lt;&gt;"",BY31&gt;=BZ$50,BY31&lt;&gt;"",BO31=""),AND(CQ31&gt;=DA$46,CQ31&lt;&gt;"",CS31&gt;=DA$50,CS31&lt;&gt;"",CP31=""),AND(CT31&gt;=DA$46,CT31&lt;&gt;"",CV31&gt;=DA$50,CV31&lt;&gt;"",CP31=""),AND(CX31&gt;=DA$46,CX31&lt;&gt;"",CZ31&gt;=DA$50,CZ31&lt;&gt;"",CP31=""),AND(DX31&gt;=EK$46,DX31&lt;&gt;"",DZ31&gt;=EK$50,DZ31&lt;&gt;""),AND(EA31&gt;=EK$46,EA31&lt;&gt;"",EC31&gt;=EK$50,EC31&lt;&gt;""),AND(EE31&gt;=EK$46,EE31&lt;&gt;"",EG31&gt;=EK$50,EG31&lt;&gt;""),AND(EH31&gt;=EK$46,EH31&lt;&gt;"",EJ31&gt;=EK$50,EJ31&lt;&gt;""),AND(FF31&gt;=FS$46,FF31&lt;&gt;"",FH31&gt;=FS$50,FH31&lt;&gt;""),AND(FI31&gt;=FS$46,FI31&lt;&gt;"",FK31&gt;=FS$50,FK31&lt;&gt;""),AND(FM31&gt;=FS$46,FM31&lt;&gt;"",FO31&gt;=FS$50,FO31&lt;&gt;""),AND(FP31&gt;=FS$46,FP31&lt;&gt;"",FR31&gt;=FS$50,FR31&lt;&gt;""),AND(GN31&gt;=HA$46,GN31&lt;&gt;"",GP31&gt;=HA$50,GP31&lt;&gt;""),AND(GQ31&gt;=HA$46,GQ31&lt;&gt;"",GS31&gt;=HA$50,GS31&lt;&gt;""),AND(GU31&gt;=HA$46,GU31&lt;&gt;"",GW31&gt;=HA$50,GW31&lt;&gt;""),AND(GX31&gt;=HA$46,GX31&lt;&gt;"",GZ31&gt;=HA$50,GZ31&lt;&gt;""),AND(HV31&gt;=II$46,HV31&lt;&gt;"",HX31&gt;=II$50,HX31&lt;&gt;""),AND(HY31&gt;=II$46,HY31&lt;&gt;"",IA31&gt;=II$50,IA31&lt;&gt;""),AND(IC31&gt;=II$46,IC31&lt;&gt;"",IE31&gt;=II$50,IE31&lt;&gt;""),AND(IF31&gt;=II$46,IF31&lt;&gt;"",IH31&gt;=II$50,IH31&lt;&gt;""),AND(JD31&gt;=JQ$46,JD31&lt;&gt;"",JF31&gt;=JQ$50,JF31&lt;&gt;""),AND(JG31&gt;=JQ$46,JG31&lt;&gt;"",JI31&gt;=JQ$50,JI31&lt;&gt;""),AND(JK31&gt;=JQ$46,JK31&lt;&gt;"",JM31&gt;=JQ$50,JM31&lt;&gt;""),AND(JN31&gt;=JQ$46,JN31&lt;&gt;"",JP31&gt;=JQ$50,JP31&lt;&gt;""),AND(KL31&gt;=KY$46,KL31&lt;&gt;"",KN31&gt;=KY$50,KN31&lt;&gt;""),AND(KO31&gt;=KY$46,KO31&lt;&gt;"",KQ31&gt;=KY$50,KQ31&lt;&gt;""),AND(KS31&gt;=KY$46,KS31&lt;&gt;"",KU31&gt;=KY$50,KU31&lt;&gt;""),AND(KV31&gt;=KY$46,KV31&lt;&gt;"",KX31&gt;=KY$50,KX31&lt;&gt;""),AND(LT31&gt;=MG$46,LT31&lt;&gt;"",LV31&gt;=MG$50,LV31&lt;&gt;""),AND(LW31&gt;=MG$46,LW31&lt;&gt;"",LY31&gt;=MG$50,LY31&lt;&gt;""),AND(MA31&gt;=MG$46,MA31&lt;&gt;"",MC31&gt;=MG$50,MC31&lt;&gt;""),AND(MD31&gt;=MG$46,MD31&lt;&gt;"",MF31&gt;=MG$50,MF31&lt;&gt;""),AND(NB31&gt;=NO$46,NB31&lt;&gt;"",ND31&gt;=NO$50,ND31&lt;&gt;""),AND(NE31&gt;=NO$46,NE31&lt;&gt;"",NG31&gt;=NO$50,NG31&lt;&gt;""),AND(NI31&gt;=NO$46,NI31&lt;&gt;"",NK31&gt;=NO$50,NK31&lt;&gt;""),AND(NL31&gt;=NO$46,NL31&lt;&gt;"",NN31&gt;=NO$50,NN31&lt;&gt;""),AND(OJ31&gt;=OW$46,OJ31&lt;&gt;"",OL31&gt;=OW$50,OL31&lt;&gt;""),AND(OM31&gt;=OW$46,OM31&lt;&gt;"",OO31&gt;=OW$50,OO31&lt;&gt;""),AND(OQ31&gt;=OW$46,OQ31&lt;&gt;"",OS31&gt;=OW$50,OS31&lt;&gt;""),AND(OT31&gt;=OW$46,OT31&lt;&gt;"",OV31&gt;=OW$50,OV31&lt;&gt;""),AND(PR31&gt;=QE$46,PR31&lt;&gt;"",PT31&gt;=QE$50,PT31&lt;&gt;""),AND(PU31&gt;=QE$46,PU31&lt;&gt;"",PW31&gt;=QE$50,PW31&lt;&gt;""),AND(PY31&gt;=QE$46,PY31&lt;&gt;"",QA31&gt;=QE$50,QA31&lt;&gt;""),AND(QB31&gt;=QE$46,QB31&lt;&gt;"",QD31&gt;=QE$50,QD31&lt;&gt;""),AND(QZ31&gt;=RM$46,QZ31&lt;&gt;"",RB31&gt;=RM$50,RB31&lt;&gt;""),AND(RC31&gt;=RM$46,RC31&lt;&gt;"",RE31&gt;=RM$50,RE31&lt;&gt;""),AND(RG31&gt;=RM$46,RG31&lt;&gt;"",RI31&gt;=RM$50,RI31&lt;&gt;""),AND(RJ31&gt;=RM$46,RJ31&lt;&gt;"",RL31&gt;=RM$50,RL31&lt;&gt;""),AND(SH31&gt;=SU$46,SH31&lt;&gt;"",SJ31&gt;=SU$50,SJ31&lt;&gt;""),AND(SK31&gt;=SU$46,SK31&lt;&gt;"",SM31&gt;=SU$50,SM31&lt;&gt;""),AND(SO31&gt;=SU$46,SO31&lt;&gt;"",SQ31&gt;=SU$50,SQ31&lt;&gt;""),AND(SR31&gt;=SU$46,SR31&lt;&gt;"",ST31&gt;=SU$50,ST31&lt;&gt;"")),"Merit",IF(OR(AND(AO31&gt;=AY$45,AO31&lt;&gt;"",AQ31&gt;=AY$49,AQ31&lt;&gt;"",AN31=""),AND(AR31&gt;=AY$45,AR31&lt;&gt;"",AT31&gt;=AY$49,AT31&lt;&gt;"",AN31=""),AND(AV31&gt;=AY$45,AV31&lt;&gt;"",AX31&gt;=AY$49,AX31&lt;&gt;"",AN31=""),AND(BP31&gt;=BZ$45,BP31&lt;&gt;"",BR31&gt;=BZ$49,BR31&lt;&gt;"",BO31=""),AND(BS31&gt;=BZ$45,BS31&lt;&gt;"",BU31&gt;=BZ$49,BU31&lt;&gt;"",BO31=""),AND(BW31&gt;=BZ$45,BW31&lt;&gt;"",BY31&gt;=BZ$49,BY31&lt;&gt;"",BO31=""),AND(CQ31&gt;=DA$45,CQ31&lt;&gt;"",CS31&gt;=DA$49,CS31&lt;&gt;"",CP31=""),AND(CT31&gt;=DA$45,CT31&lt;&gt;"",CV31&gt;=DA$49,CV31&lt;&gt;"",CP31=""),AND(CX31&gt;=DA$45,CX31&lt;&gt;"",CZ31&gt;=DA$49,CZ31&lt;&gt;"",CP31=""),AND(DX31&gt;=EK$45,DX31&lt;&gt;"",DZ31&gt;=EK$49,DZ31&lt;&gt;""),AND(EA31&gt;=EK$45,EA31&lt;&gt;"",EC31&gt;=EK$49,EC31&lt;&gt;""),AND(EE31&gt;=EK$45,EE31&lt;&gt;"",EG31&gt;=EK$49,EG31&lt;&gt;""),AND(EH31&gt;=EK$45,EH31&lt;&gt;"",EJ31&gt;=EK$49,EJ31&lt;&gt;""),AND(FF31&gt;=FS$45,FF31&lt;&gt;"",FH31&gt;=FS$49,FH31&lt;&gt;""),AND(FI31&gt;=FS$45,FI31&lt;&gt;"",FK31&gt;=FS$49,FK31&lt;&gt;""),AND(FM31&gt;=FS$45,FM31&lt;&gt;"",FO31&gt;=FS$49,FO31&lt;&gt;""),AND(FP31&gt;=FS$45,FP31&lt;&gt;"",FR31&gt;=FS$49,FR31&lt;&gt;""),AND(GN31&gt;=HA$45,GN31&lt;&gt;"",GP31&gt;=HA$49,GP31&lt;&gt;""),AND(GQ31&gt;=HA$45,GQ31&lt;&gt;"",GS31&gt;=HA$49,GS31&lt;&gt;""),AND(GU31&gt;=HA$45,GU31&lt;&gt;"",GW31&gt;=HA$49,GW31&lt;&gt;""),AND(GX31&gt;=HA$45,GX31&lt;&gt;"",GZ31&gt;=HA$49,GZ31&lt;&gt;""),AND(HV31&gt;=II$45,HV31&lt;&gt;"",HX31&gt;=II$49,HX31&lt;&gt;""),AND(HY31&gt;=II$45,HY31&lt;&gt;"",IA31&gt;=II$49,IA31&lt;&gt;""),AND(IC31&gt;=II$45,IC31&lt;&gt;"",IE31&gt;=II$49,IE31&lt;&gt;""),AND(IF31&gt;=II$45,IF31&lt;&gt;"",IH31&gt;=II$49,IH31&lt;&gt;""),AND(JD31&gt;=JQ$45,JD31&lt;&gt;"",JF31&gt;=JQ$49,JF31&lt;&gt;""),AND(JG31&gt;=JQ$45,JG31&lt;&gt;"",JI31&gt;=JQ$49,JI31&lt;&gt;""),AND(JK31&gt;=JQ$45,JK31&lt;&gt;"",JM31&gt;=JQ$49,JM31&lt;&gt;""),AND(JN31&gt;=JQ$45,JN31&lt;&gt;"",JP31&gt;=JQ$49,JP31&lt;&gt;""),AND(KL31&gt;=KY$45,KL31&lt;&gt;"",KN31&gt;=KY$49,KN31&lt;&gt;""),AND(KO31&gt;=KY$45,KO31&lt;&gt;"",KQ31&gt;=KY$49,KQ31&lt;&gt;""),AND(KS31&gt;=KY$45,KS31&lt;&gt;"",KU31&gt;=KY$49,KU31&lt;&gt;""),AND(KV31&gt;=KY$45,KV31&lt;&gt;"",KX31&gt;=KY$49,KX31&lt;&gt;""),AND(LT31&gt;=MG$45,LT31&lt;&gt;"",LV31&gt;=MG$49,LV31&lt;&gt;""),AND(LW31&gt;=MG$45,LW31&lt;&gt;"",LY31&gt;=MG$49,LY31&lt;&gt;""),AND(MA31&gt;=MG$45,MA31&lt;&gt;"",MC31&gt;=MG$49,MC31&lt;&gt;""),AND(MD31&gt;=MG$45,MD31&lt;&gt;"",MF31&gt;=MG$49,MF31&lt;&gt;""),AND(NB31&gt;=NO$45,NB31&lt;&gt;"",ND31&gt;=NO$49,ND31&lt;&gt;""),AND(NE31&gt;=NO$45,NE31&lt;&gt;"",NG31&gt;=NO$49,NG31&lt;&gt;""),AND(NI31&gt;=NO$45,NI31&lt;&gt;"",NK31&gt;=NO$49,NK31&lt;&gt;""),AND(NL31&gt;=NO$45,NL31&lt;&gt;"",NN31&gt;=NO$49,NN31&lt;&gt;""),AND(OJ31&gt;=OW$45,OJ31&lt;&gt;"",OL31&gt;=OW$49,OL31&lt;&gt;""),AND(OM31&gt;=OW$45,OM31&lt;&gt;"",OO31&gt;=OW$49,OO31&lt;&gt;""),AND(OQ31&gt;=OW$45,OQ31&lt;&gt;"",OS31&gt;=OW$49,OS31&lt;&gt;""),AND(OT31&gt;=OW$45,OT31&lt;&gt;"",OV31&gt;=OW$49,OV31&lt;&gt;""),AND(PR31&gt;=QE$45,PR31&lt;&gt;"",PT31&gt;=QE$49,PT31&lt;&gt;""),AND(PU31&gt;=QE$45,PU31&lt;&gt;"",PW31&gt;=QE$49,PW31&lt;&gt;""),AND(PY31&gt;=QE$45,PY31&lt;&gt;"",QA31&gt;=QE$49,QA31&lt;&gt;""),AND(QB31&gt;=QE$45,QB31&lt;&gt;"",QD31&gt;=QE$49,QD31&lt;&gt;""),AND(QZ31&gt;=RM$45,QZ31&lt;&gt;"",RB31&gt;=RM$49,RB31&lt;&gt;""),AND(RC31&gt;=RM$45,RC31&lt;&gt;"",RE31&gt;=RM$49,RE31&lt;&gt;""),AND(RG31&gt;=RM$45,RG31&lt;&gt;"",RI31&gt;=RM$49,RI31&lt;&gt;""),AND(RJ31&gt;=RM$45,RJ31&lt;&gt;"",RL31&gt;=RM$49,RL31&lt;&gt;""),AND(SH31&gt;=SU$45,SH31&lt;&gt;"",SJ31&gt;=SU$49,SJ31&lt;&gt;""),AND(SK31&gt;=SU$45,SK31&lt;&gt;"",SM31&gt;=SU$49,SM31&lt;&gt;""),AND(SO31&gt;=SU$45,SO31&lt;&gt;"",SQ31&gt;=SU$49,SQ31&lt;&gt;""),AND(SR31&gt;=SU$45,SR31&lt;&gt;"",ST31&gt;=SU$49,ST31&lt;&gt;"")),"Excellence",IF(K31="P","Worlds Team",IF(H31="P","National Team","")))))</f>
        <v/>
      </c>
      <c r="K31" s="3" t="str">
        <f>IF(OR(AND(AO31&gt;=AY$44,AO31&lt;&gt;"",AQ31&gt;=AY$48,AQ31&lt;&gt;"",AN31=""),AND(AR31&gt;=AY$44,AR31&lt;&gt;"",AT31&gt;=AY$48,AT31&lt;&gt;"",AN31=""),AND(AV31&gt;=AY$44,AV31&lt;&gt;"",AX31&gt;=AY$48,AX31&lt;&gt;"",AN31=""),AND(BP31&gt;=BZ$44,BP31&lt;&gt;"",BR31&gt;=BZ$48,BR31&lt;&gt;"",BO31=""),AND(BS31&gt;=BZ$44,BS31&lt;&gt;"",BU31&gt;=BZ$48,BU31&lt;&gt;"",BO31=""),AND(BW31&gt;=BZ$44,BW31&lt;&gt;"",BY31&gt;=BZ$48,BY31&lt;&gt;"",BO31=""),AND(CQ31&gt;=DA$44,CQ31&lt;&gt;"",CS31&gt;=DA$48,CS31&lt;&gt;"",CP31=""),AND(CT31&gt;=DA$44,CT31&lt;&gt;"",CV31&gt;=DA$48,CV31&lt;&gt;"",CP31=""),AND(CX31&gt;=DA$44,CX31&lt;&gt;"",CZ31&gt;=DA$48,CZ31&lt;&gt;"",CP31=""),AND(DX31&gt;=EK$44,DX31&lt;&gt;"",DZ31&gt;=EK$48,DZ31&lt;&gt;""),AND(EA31&gt;=EK$44,EA31&lt;&gt;"",EC31&gt;=EK$48,EC31&lt;&gt;""),AND(EE31&gt;=EK$44,EE31&lt;&gt;"",EG31&gt;=EK$48,EG31&lt;&gt;""),AND(EH31&gt;=EK$44,EH31&lt;&gt;"",EJ31&gt;=EK$48,EJ31&lt;&gt;""),AND(FF31&gt;=FS$44,FF31&lt;&gt;"",FH31&gt;=FS$48,FH31&lt;&gt;""),AND(FI31&gt;=FS$44,FI31&lt;&gt;"",FK31&gt;=FS$48,FK31&lt;&gt;""),AND(FM31&gt;=FS$44,FM31&lt;&gt;"",FO31&gt;=FS$48,FO31&lt;&gt;""),AND(FP31&gt;=FS$44,FP31&lt;&gt;"",FR31&gt;=FS$48,FR31&lt;&gt;""),AND(GN31&gt;=HA$44,GN31&lt;&gt;"",GP31&gt;=HA$48,GP31&lt;&gt;""),AND(GQ31&gt;=HA$44,GQ31&lt;&gt;"",GS31&gt;=HA$48,GS31&lt;&gt;""),AND(GU31&gt;=HA$44,GU31&lt;&gt;"",GW31&gt;=HA$48,GW31&lt;&gt;""),AND(GX31&gt;=HA$44,GX31&lt;&gt;"",GZ31&gt;=HA$48,GZ31&lt;&gt;""),AND(HV31&gt;=II$44,HV31&lt;&gt;"",HX31&gt;=II$48,HX31&lt;&gt;""),AND(HY31&gt;=II$44,HY31&lt;&gt;"",IA31&gt;=II$48,IA31&lt;&gt;""),AND(IC31&gt;=II$44,IC31&lt;&gt;"",IE31&gt;=II$48,IE31&lt;&gt;""),AND(IF31&gt;=II$44,IF31&lt;&gt;"",IH31&gt;=II$48,IH31&lt;&gt;""),AND(JD31&gt;=JQ$44,JD31&lt;&gt;"",JF31&gt;=JQ$48,JF31&lt;&gt;""),AND(JG31&gt;=JQ$44,JG31&lt;&gt;"",JI31&gt;=JQ$48,JI31&lt;&gt;""),AND(JK31&gt;=JQ$44,JK31&lt;&gt;"",JM31&gt;=JQ$48,JM31&lt;&gt;""),AND(JN31&gt;=JQ$44,JN31&lt;&gt;"",JP31&gt;=JQ$48,JP31&lt;&gt;""),AND(KL31&gt;=KY$44,KL31&lt;&gt;"",KN31&gt;=KY$48,KN31&lt;&gt;""),AND(KO31&gt;=KY$44,KO31&lt;&gt;"",KQ31&gt;=KY$48,KQ31&lt;&gt;""),AND(KS31&gt;=KY$44,KS31&lt;&gt;"",KU31&gt;=KY$48,KU31&lt;&gt;""),AND(KV31&gt;=KY$44,KV31&lt;&gt;"",KX31&gt;=KY$48,KX31&lt;&gt;""),AND(LT31&gt;=MG$44,LT31&lt;&gt;"",LV31&gt;=MG$48,LV31&lt;&gt;""),AND(LW31&gt;=MG$44,LW31&lt;&gt;"",LY31&gt;=MG$48,LY31&lt;&gt;""),AND(MA31&gt;=MG$44,MA31&lt;&gt;"",MC31&gt;=MG$48,MC31&lt;&gt;""),AND(MD31&gt;=MG$44,MD31&lt;&gt;"",MF31&gt;=MG$48,MF31&lt;&gt;""),AND(NB31&gt;=NO$44,NB31&lt;&gt;"",ND31&gt;=NO$48,ND31&lt;&gt;""),AND(NE31&gt;=NO$44,NE31&lt;&gt;"",NG31&gt;=NO$48,NG31&lt;&gt;""),AND(NI31&gt;=NO$44,NI31&lt;&gt;"",NK31&gt;=NO$48,NK31&lt;&gt;""),AND(NL31&gt;=NO$44,NL31&lt;&gt;"",NN31&gt;=NO$48,NN31&lt;&gt;""),AND(OJ31&gt;=OW$44,OJ31&lt;&gt;"",OL31&gt;=OW$48,OL31&lt;&gt;""),AND(OM31&gt;=OW$44,OM31&lt;&gt;"",OO31&gt;=OW$48,OO31&lt;&gt;""),AND(OQ31&gt;=OW$44,OQ31&lt;&gt;"",OS31&gt;=OW$48,OS31&lt;&gt;""),AND(OT31&gt;=OW$44,OT31&lt;&gt;"",OV31&gt;=OW$48,OV31&lt;&gt;""),AND(PR31&gt;=QE$44,PR31&lt;&gt;"",PT31&gt;=QE$48,PT31&lt;&gt;""),AND(PU31&gt;=QE$44,PU31&lt;&gt;"",PW31&gt;=QE$48,PW31&lt;&gt;""),AND(PY31&gt;=QE$44,PY31&lt;&gt;"",QA31&gt;=QE$48,QA31&lt;&gt;""),AND(QB31&gt;=QE$44,QB31&lt;&gt;"",QD31&gt;=QE$48,QD31&lt;&gt;""),AND(QZ31&gt;=RM$44,QZ31&lt;&gt;"",RB31&gt;=RM$48,RB31&lt;&gt;""),AND(RC31&gt;=RM$44,RC31&lt;&gt;"",RE31&gt;=RM$48,RE31&lt;&gt;""),AND(RG31&gt;=RM$44,RG31&lt;&gt;"",RI31&gt;=RM$48,RI31&lt;&gt;""),AND(RJ31&gt;=RM$44,RJ31&lt;&gt;"",RL31&gt;=RM$48,RL31&lt;&gt;""),AND(SH31&gt;=SU$44,SH31&lt;&gt;"",SJ31&gt;=SU$48,SJ31&lt;&gt;""),AND(SK31&gt;=SU$44,SK31&lt;&gt;"",SM31&gt;=SU$48,SM31&lt;&gt;""),AND(SO31&gt;=SU$44,SO31&lt;&gt;"",SQ31&gt;=SU$48,SQ31&lt;&gt;""),AND(SR31&gt;=SU$44,SR31&lt;&gt;"",ST31&gt;=SU$48,ST31&lt;&gt;"")),"P","")</f>
        <v/>
      </c>
      <c r="L31" s="8">
        <f>IF(COUNT(AQ31,AT31,BR31,BU31,CS31,CV31)&gt;0,LARGE((AQ31,AT31,BR31,BU31,CS31,CV31),1),0)</f>
        <v>46.97</v>
      </c>
      <c r="M31" s="8" t="str">
        <f>IF(L31="","",IF(OR(L31=CS31,L31=CV31),$CA$1,IF(OR(L31=BR31,L31=BU31),$AZ$1,IF(OR(L31=AQ31,L31=AT31),$Y$1,""))))</f>
        <v>2024 Nationals</v>
      </c>
      <c r="N31" s="8">
        <f>IF(COUNT(AQ31,AT31,BR31,BU31,CS31,CV31)&gt;1,LARGE((AQ31,AT31,BR31,BU31,CS31,CV31),2),0)</f>
        <v>46.67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26.91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11.6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&gt;0,MAX(IF(AO31&gt;=$AY$43,AP31,0),IF(AR31&gt;=$AY$43,AS31,0),IF(AV31&gt;=$AY$43,AW31,0),IF(BP31&gt;=$BZ$43,BQ31,0),IF(BS31&gt;=$BZ$43,BT31,0),IF(BW31&gt;=$BZ$43,BX31,0),IF(CQ31&gt;=$DA$43,CR31,0),IF(CT31&gt;=$DA$43,CU31,0),IF(CX31&gt;=$DA$43,CY31,0),IF(DX31&gt;=$EK$43,DY31,0),IF(EA31&gt;=$EK$43,EB31,0),IF(EE31&gt;=$EK$43,EF31,0),IF(EH31&gt;=$EK$43,EI31,0),IF(FF31&gt;=$FS$43,FG31,0),IF(FI31&gt;=$FS$43,FJ31,0),IF(FM31&gt;=$FS$43,FN31,0),IF(FP31&gt;=$FS$43,FQ31,0),IF(GN31&gt;=$HA$43,GO31,0),IF(GQ31&gt;=$HA$43,GR31,0),IF(GU31&gt;=$HA$43,GV31,0),IF(GX31&gt;=$HA$43,GY31,0),IF(HV31&gt;=$II$43,HW31,0),IF(HY31&gt;=$II$43,HZ31,0),IF(IC31&gt;=$II$43,ID31,0),IF(IF31&gt;=$II$43,IG31,0),IF(JD31&gt;=$JQ$43,JE31,0),IF(JG31&gt;=$JQ$43,JH31,0),IF(JK31&gt;=$JQ$43,JL31,0),IF(JN31&gt;=$JQ$43,JO31,0),IF(KL31&gt;=$KY$43,KM31,0),IF(KO31&gt;=$KY$43,KP31,0),IF(KS31&gt;=$KY$43,KT31,0),IF(KV31&gt;=$KY$43,KW31,0),IF(LT31&gt;=$MG$43,LU31,0),IF(LW31&gt;=$MG$43,LX31,0),IF(MA31&gt;=$MG$43,MB31,0),IF(MD31&gt;=$MG$43,ME31,0),IF(NB31&gt;=$NO$43,NC31,0),IF(NE31&gt;=$NO$43,NF31,0),IF(NI31&gt;=$NO$43,NJ31,0),IF(NL31&gt;=$NO$43,NM31,0),IF(OJ31&gt;=$OW$43,OK31,0),IF(OM31&gt;=$OW$43,ON31,0),IF(OQ31&gt;=$OW$43,OR31,0),IF(OT31&gt;=$OW$43,OU31,0),IF(PR31&gt;=$QE$43,PS31,0),IF(PU31&gt;=$QE$43,PV31,0),IF(PY31&gt;=$QE$43,PZ31,0),IF(QB31&gt;=$QE$43,QC31,0),IF(QZ31&gt;=$RM$43,RA31,0),IF(RC31&gt;=$RM$43,RD31,0),IF(RG31&gt;=$RM$43,RH31,0),IF(RJ31&gt;=$RM$43,RK31,0),IF(SH31&gt;=$SU$43,SI31,0),IF(SK31&gt;=$SU$43,SL31,0),IF(SO31&gt;=$SU$43,SP31,0),IF(SR31&gt;=$SU$43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12.6</v>
      </c>
      <c r="BA31" s="26">
        <v>9</v>
      </c>
      <c r="BB31" s="26">
        <v>11.6</v>
      </c>
      <c r="BC31" s="26">
        <v>13.47</v>
      </c>
      <c r="BD31" s="26">
        <v>0</v>
      </c>
      <c r="BE31" s="26">
        <v>2.9</v>
      </c>
      <c r="BF31" s="26">
        <v>1.9</v>
      </c>
      <c r="BG31" s="26">
        <v>2.7</v>
      </c>
      <c r="BH31" s="26">
        <v>3</v>
      </c>
      <c r="BI31" s="26">
        <v>0</v>
      </c>
      <c r="BJ31" s="26"/>
      <c r="BK31" s="26"/>
      <c r="BL31" s="26"/>
      <c r="BM31" s="26"/>
      <c r="BN31" s="26"/>
      <c r="BO31" s="28"/>
      <c r="BP31" s="39">
        <f>IF(BB31&gt;0,BB31,"")</f>
        <v>11.6</v>
      </c>
      <c r="BQ31" s="39">
        <f>IF(BC31&gt;0,BC31,"")</f>
        <v>13.47</v>
      </c>
      <c r="BR31" s="11">
        <f>IF(SUM(AZ31:BC31)-BD31&gt;0,SUM(AZ31:BC31)-BD31,"")</f>
        <v>46.67</v>
      </c>
      <c r="BS31" s="11">
        <f>IF(BG31&gt;0,BG31,"")</f>
        <v>2.7</v>
      </c>
      <c r="BT31" s="11">
        <f>IF(BH31&gt;0,BH31,"")</f>
        <v>3</v>
      </c>
      <c r="BU31" s="11">
        <f>IF(SUM(BE31:BH31)-BI31&gt;0,SUM(BE31:BH31)-BI31,"")</f>
        <v>10.5</v>
      </c>
      <c r="BV31" s="11">
        <f>IF(BR31="","",MAX(BR31,BU31))</f>
        <v>46.67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46.67</v>
      </c>
      <c r="CA31" s="22">
        <v>12.8</v>
      </c>
      <c r="CB31" s="22">
        <v>8.9</v>
      </c>
      <c r="CC31" s="22">
        <v>11.4</v>
      </c>
      <c r="CD31" s="22">
        <v>13.87</v>
      </c>
      <c r="CE31" s="22">
        <v>0</v>
      </c>
      <c r="CF31" s="22">
        <v>7.9</v>
      </c>
      <c r="CG31" s="22">
        <v>5.2</v>
      </c>
      <c r="CH31" s="22">
        <v>6.2</v>
      </c>
      <c r="CI31" s="22">
        <v>7.61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11.4</v>
      </c>
      <c r="CR31" s="38">
        <f>IF(CD31&gt;0,CD31,"")</f>
        <v>13.87</v>
      </c>
      <c r="CS31" s="40">
        <f>IF(SUM(CA31:CD31)-CE31&gt;0,SUM(CA31:CD31)-CE31,"")</f>
        <v>46.97</v>
      </c>
      <c r="CT31" s="40">
        <f>IF(CH31&gt;0,CH31,"")</f>
        <v>6.2</v>
      </c>
      <c r="CU31" s="40">
        <f>IF(CI31&gt;0,CI31,"")</f>
        <v>7.61</v>
      </c>
      <c r="CV31" s="40">
        <f>IF(SUM(CF31:CI31)-CJ31&gt;0,SUM(CF31:CI31)-CJ31,"")</f>
        <v>26.91</v>
      </c>
      <c r="CW31" s="40">
        <f>IF(CS31="","",MAX(CS31,CV31))</f>
        <v>46.97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46.97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12.7</v>
      </c>
      <c r="SW31" s="22">
        <f>IF($CP31="P",CB31,(CB31+BA31)/2)</f>
        <v>8.9499999999999993</v>
      </c>
      <c r="SX31" s="22">
        <f>IF($CP31="P",CC31,(CC31+BB31)/2)</f>
        <v>11.5</v>
      </c>
      <c r="SY31" s="22">
        <f>IF($CP31="P",CD31,(CD31+BC31)/2)</f>
        <v>13.67</v>
      </c>
      <c r="SZ31" s="22">
        <f>IF($CP31="P",CE31,(CE31+BD31)/2)</f>
        <v>0</v>
      </c>
      <c r="TA31" s="22">
        <f>IF($CP31="P",CF31,(CF31+BE31)/2)</f>
        <v>5.4</v>
      </c>
      <c r="TB31" s="22">
        <f>IF($CP31="P",CG31,(CG31+BF31)/2)</f>
        <v>3.55</v>
      </c>
      <c r="TC31" s="22">
        <f>IF($CP31="P",CH31,(CH31+BG31)/2)</f>
        <v>4.45</v>
      </c>
      <c r="TD31" s="22">
        <f>IF($CP31="P",CI31,(CI31+BH31)/2)</f>
        <v>5.3049999999999997</v>
      </c>
      <c r="TE31" s="22">
        <f>IF($CP31="P",CJ31,(CJ31+BI31)/2)</f>
        <v>0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11.5</v>
      </c>
      <c r="TM31" s="40">
        <f>IF(SY31&gt;0,SY31,"")</f>
        <v>13.67</v>
      </c>
      <c r="TN31" s="40">
        <f>IF(SUM(SV31:SY31)-SZ31&gt;0,SUM(SV31:SY31)-SZ31,"")</f>
        <v>46.82</v>
      </c>
      <c r="TO31" s="40">
        <f>IF(TC31&gt;0,TC31,"")</f>
        <v>4.45</v>
      </c>
      <c r="TP31" s="40">
        <f>IF(TD31&gt;0,TD31,"")</f>
        <v>5.3049999999999997</v>
      </c>
      <c r="TQ31" s="40">
        <f>IF(SUM(TA31:TD31)-TE31&gt;0,SUM(TA31:TD31)-TE31,"")</f>
        <v>18.704999999999998</v>
      </c>
      <c r="TR31" s="40">
        <f>IF(MAX(TN31,TQ31)&gt;0,MAX(TN31,TQ31),"")</f>
        <v>46.82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46.82</v>
      </c>
    </row>
    <row r="32" spans="1:542" x14ac:dyDescent="0.2">
      <c r="A32" s="4" t="str" cm="1">
        <f t="array" ref="A32">IF(AND(J32&lt;&gt;"",J32&lt;&gt;"No DD"),SUMPRODUCT((J$4:J$41&lt;&gt;"")*(J$4:J$41&lt;&gt;"No DD")*(F$4:F$41&gt;F32))+1,IF(J32="No DD",SUMPRODUCT((J$4:J$41="No DD")*(F$4:F$41&gt;F32))+1+SUMPRODUCT((J$4:J$41&lt;&gt;"")*(J$4:J$41&lt;&gt;"No DD")),""))</f>
        <v/>
      </c>
      <c r="B32" s="4" t="str" cm="1">
        <f t="array" ref="B32">IF(AND(J32&lt;&gt;"",J32&lt;&gt;"No DD",G32=""),SUMPRODUCT((J$4:J$41&lt;&gt;"")*(J$4:J$41&lt;&gt;"No DD")*(G$4:G$41="")*(F$4:F$41&gt;F32))+1,IF(J32="No DD",SUMPRODUCT((J$4:J$41="No DD")*(F$4:F$41&gt;F32)*(G$4:G$41=""))+1+SUMPRODUCT((J$4:J$41&lt;&gt;"")*(G$4:G$41="")*(J$4:J$41&lt;&gt;"No DD")),""))</f>
        <v/>
      </c>
      <c r="C32" s="5" t="s">
        <v>109</v>
      </c>
      <c r="D32" s="4" t="s">
        <v>3</v>
      </c>
      <c r="E32" s="4">
        <v>2004</v>
      </c>
      <c r="F32" s="9">
        <f>SUM(L32:V32)+SUM(L32:T32)*0.0000001+SUM(L32)*0.0000000000001</f>
        <v>126.14001261400493</v>
      </c>
      <c r="G32" s="66"/>
      <c r="H32" s="3" t="str">
        <f>IF(OR(AND(AO32&gt;=AY$43,AO32&lt;&gt;"",AQ32&gt;=AY$47,AQ32&lt;&gt;"",AN32=""),AND(AR32&gt;=AY$43,AR32&lt;&gt;"",AT32&gt;=AY$47,AT32&lt;&gt;"",AN32=""),AND(AV32&gt;=AY$43,AV32&lt;&gt;"",AX32&gt;=AY$47,AX32&lt;&gt;"",AN32=""),AND(BP32&gt;=BZ$43,BP32&lt;&gt;"",BR32&gt;=BZ$47,BR32&lt;&gt;"",BO32=""),AND(BS32&gt;=BZ$43,BS32&lt;&gt;"",BU32&gt;=BZ$47,BU32&lt;&gt;"",BO32=""),AND(BW32&gt;=BZ$43,BW32&lt;&gt;"",BY32&gt;=BZ$47,BY32&lt;&gt;"",BO32=""),AND(CQ32&gt;=DA$43,CQ32&lt;&gt;"",CS32&gt;=DA$47,CS32&lt;&gt;"",CP32=""),AND(CT32&gt;=DA$43,CT32&lt;&gt;"",CV32&gt;=DA$47,CV32&lt;&gt;"",CP32=""),AND(CX32&gt;=DA$43,CX32&lt;&gt;"",CZ32&gt;=DA$47,CZ32&lt;&gt;"",CP32=""),AND(DX32&gt;=EK$43,DX32&lt;&gt;"",DZ32&gt;=EK$47,DZ32&lt;&gt;""),AND(EA32&gt;=EK$43,EA32&lt;&gt;"",EC32&gt;=EK$47,EC32&lt;&gt;""),AND(EE32&gt;=EK$43,EE32&lt;&gt;"",EG32&gt;=EK$47,EG32&lt;&gt;""),AND(EH32&gt;=EK$43,EH32&lt;&gt;"",EJ32&gt;=EK$47,EJ32&lt;&gt;""),AND(FF32&gt;=FS$43,FF32&lt;&gt;"",FH32&gt;=FS$47,FH32&lt;&gt;""),AND(FI32&gt;=FS$43,FI32&lt;&gt;"",FK32&gt;=FS$47,FK32&lt;&gt;""),AND(FM32&gt;=FS$43,FM32&lt;&gt;"",FO32&gt;=FS$47,FO32&lt;&gt;""),AND(FP32&gt;=FS$43,FP32&lt;&gt;"",FR32&gt;=FS$47,FR32&lt;&gt;""),AND(GN32&gt;=HA$43,GN32&lt;&gt;"",GP32&gt;=HA$47,GP32&lt;&gt;""),AND(GQ32&gt;=HA$43,GQ32&lt;&gt;"",GS32&gt;=HA$47,GS32&lt;&gt;""),AND(GU32&gt;=HA$43,GU32&lt;&gt;"",GW32&gt;=HA$47,GW32&lt;&gt;""),AND(GX32&gt;=HA$43,GX32&lt;&gt;"",GZ32&gt;=HA$47,GZ32&lt;&gt;""),AND(HV32&gt;=II$43,HV32&lt;&gt;"",HX32&gt;=II$47,HX32&lt;&gt;""),AND(HY32&gt;=II$43,HY32&lt;&gt;"",IA32&gt;=II$47,IA32&lt;&gt;""),AND(IC32&gt;=II$43,IC32&lt;&gt;"",IE32&gt;=II$47,IE32&lt;&gt;""),AND(IF32&gt;=II$43,IF32&lt;&gt;"",IH32&gt;=II$47,IH32&lt;&gt;""),AND(JD32&gt;=JQ$43,JD32&lt;&gt;"",JF32&gt;=JQ$47,JF32&lt;&gt;""),AND(JG32&gt;=JQ$43,JG32&lt;&gt;"",JI32&gt;=JQ$47,JI32&lt;&gt;""),AND(JK32&gt;=JQ$43,JK32&lt;&gt;"",JM32&gt;=JQ$47,JM32&lt;&gt;""),AND(JN32&gt;=JQ$43,JN32&lt;&gt;"",JP32&gt;=JQ$47,JP32&lt;&gt;""),AND(KL32&gt;=KY$43,KL32&lt;&gt;"",KN32&gt;=KY$47,KN32&lt;&gt;""),AND(KO32&gt;=KY$43,KO32&lt;&gt;"",KQ32&gt;=KY$47,KQ32&lt;&gt;""),AND(KS32&gt;=KY$43,KS32&lt;&gt;"",KU32&gt;=KY$47,KU32&lt;&gt;""),AND(KV32&gt;=KY$43,KV32&lt;&gt;"",KX32&gt;=KY$47,KX32&lt;&gt;""),AND(LT32&gt;=MG$43,LT32&lt;&gt;"",LV32&gt;=MG$47,LV32&lt;&gt;""),AND(LW32&gt;=MG$43,LW32&lt;&gt;"",LY32&gt;=MG$47,LY32&lt;&gt;""),AND(MA32&gt;=MG$43,MA32&lt;&gt;"",MC32&gt;=MG$47,MC32&lt;&gt;""),AND(MD32&gt;=MG$43,MD32&lt;&gt;"",MF32&gt;=MG$47,MF32&lt;&gt;""),AND(NB32&gt;=NO$43,NB32&lt;&gt;"",ND32&gt;=NO$47,ND32&lt;&gt;""),AND(NE32&gt;=NO$43,NE32&lt;&gt;"",NG32&gt;=NO$47,NG32&lt;&gt;""),AND(NI32&gt;=NO$43,NI32&lt;&gt;"",NK32&gt;=NO$47,NK32&lt;&gt;""),AND(NL32&gt;=NO$43,NL32&lt;&gt;"",NN32&gt;=NO$47,NN32&lt;&gt;""),AND(OJ32&gt;=OW$43,OJ32&lt;&gt;"",OL32&gt;=OW$47,OL32&lt;&gt;""),AND(OM32&gt;=OW$43,OM32&lt;&gt;"",OO32&gt;=OW$47,OO32&lt;&gt;""),AND(OQ32&gt;=OW$43,OQ32&lt;&gt;"",OS32&gt;=OW$47,OS32&lt;&gt;""),AND(OT32&gt;=OW$43,OT32&lt;&gt;"",OV32&gt;=OW$47,OV32&lt;&gt;""),AND(PR32&gt;=QE$43,PR32&lt;&gt;"",PT32&gt;=QE$47,PT32&lt;&gt;""),AND(PU32&gt;=QE$43,PU32&lt;&gt;"",PW32&gt;=QE$47,PW32&lt;&gt;""),AND(PY32&gt;=QE$43,PY32&lt;&gt;"",QA32&gt;=QE$47,QA32&lt;&gt;""),AND(QB32&gt;=QE$43,QB32&lt;&gt;"",QD32&gt;=QE$47,QD32&lt;&gt;""),AND(QZ32&gt;=RM$43,QZ32&lt;&gt;"",RB32&gt;=RM$47,RB32&lt;&gt;""),AND(RC32&gt;=RM$43,RC32&lt;&gt;"",RE32&gt;=RM$47,RE32&lt;&gt;""),AND(RG32&gt;=RM$43,RG32&lt;&gt;"",RI32&gt;=RM$47,RI32&lt;&gt;""),AND(RJ32&gt;=RM$43,RJ32&lt;&gt;"",RL32&gt;=RM$47,RL32&lt;&gt;""),AND(SH32&gt;=SU$43,SH32&lt;&gt;"",SJ32&gt;=SU$47,SJ32&lt;&gt;""),AND(SK32&gt;=SU$43,SK32&lt;&gt;"",SM32&gt;=SU$47,SM32&lt;&gt;""),AND(SO32&gt;=SU$43,SO32&lt;&gt;"",SQ32&gt;=SU$47,SQ32&lt;&gt;""),AND(SR32&gt;=SU$43,SR32&lt;&gt;"",ST32&gt;=SU$47,ST32&lt;&gt;"")),"P","")</f>
        <v/>
      </c>
      <c r="I32" s="3" t="str">
        <f>IF(OR(AND(AQ32&gt;=AY$47,AQ32&lt;&gt;"",AN32=""),AND(AT32&gt;=AY$47,AT32&lt;&gt;"",AN32=""),AND(AX32&gt;=AY$47,AX32&lt;&gt;"",AN32=""),AND(BR32&gt;=BZ$47,BR32&lt;&gt;"",BO32=""),AND(BU32&gt;=BZ$47,BU32&lt;&gt;"",BO32=""),AND(BY32&gt;=BZ$47,BY32&lt;&gt;"",BO32=""),AND(CS32&gt;=DA$47,CS32&lt;&gt;"",CP32=""),AND(CV32&gt;=DA$47,CV32&lt;&gt;"",CP32=""),AND(CZ32&gt;=DA$47,CZ32&lt;&gt;"",CP32=""),AND(DZ32&gt;=EK$47,DZ32&lt;&gt;""),AND(EC32&gt;=EK$47,EC32&lt;&gt;""),AND(EG32&gt;=EK$47,EG32&lt;&gt;""),AND(EJ32&gt;=EK$47,EJ32&lt;&gt;""),AND(FH32&gt;=FS$47,FH32&lt;&gt;""),AND(FK32&gt;=FS$47,FK32&lt;&gt;""),AND(FO32&gt;=FS$47,FO32&lt;&gt;""),AND(FR32&gt;=FS$47,FR32&lt;&gt;""),AND(GP32&gt;=HA$47,GP32&lt;&gt;""),AND(GS32&gt;=HA$47,GS32&lt;&gt;""),AND(GW32&gt;=HA$47,GW32&lt;&gt;""),AND(GZ32&gt;=HA$47,GZ32&lt;&gt;""),AND(HX32&gt;=II$47,HX32&lt;&gt;""),AND(IA32&gt;=II$47,IA32&lt;&gt;""),AND(IE32&gt;=II$47,IE32&lt;&gt;""),AND(IH32&gt;=II$47,IH32&lt;&gt;""),AND(JF32&gt;=JQ$47,JF32&lt;&gt;""),AND(JI32&gt;=JQ$47,JI32&lt;&gt;""),AND(JM32&gt;=JQ$47,JM32&lt;&gt;""),AND(JP32&gt;=JQ$47,JP32&lt;&gt;""),AND(KN32&gt;=KY$47,KN32&lt;&gt;""),AND(KQ32&gt;=KY$47,KQ32&lt;&gt;""),AND(KU32&gt;=KY$47,KU32&lt;&gt;""),AND(KX32&gt;=KY$47,KX32&lt;&gt;""),AND(LV32&gt;=MG$47,LV32&lt;&gt;""),AND(LY32&gt;=MG$47,LY32&lt;&gt;""),AND(MC32&gt;=MG$47,MC32&lt;&gt;""),AND(MF32&gt;=MG$47,MF32&lt;&gt;""),AND(ND32&gt;=NO$47,ND32&lt;&gt;""),AND(NG32&gt;=NO$47,NG32&lt;&gt;""),AND(NK32&gt;=NO$47,NK32&lt;&gt;""),AND(NN32&gt;=NO$47,NN32&lt;&gt;""),AND(OL32&gt;=OW$47,OL32&lt;&gt;""),AND(OO32&gt;=OW$47,OO32&lt;&gt;""),AND(OS32&gt;=OW$47,OS32&lt;&gt;""),AND(OV32&gt;=OW$47,OV32&lt;&gt;""),AND(PT32&gt;=QE$47,PT32&lt;&gt;""),AND(PW32&gt;=QE$47,PW32&lt;&gt;""),AND(QA32&gt;=QE$47,QA32&lt;&gt;""),AND(QD32&gt;=QE$47,QD32&lt;&gt;""),AND(RB32&gt;=RM$47,RB32&lt;&gt;""),AND(RE32&gt;=RM$47,RE32&lt;&gt;""),AND(RI32&gt;=RM$47,RI32&lt;&gt;""),AND(RL32&gt;=RM$47,RL32&lt;&gt;""),AND(SJ32&gt;=SU$47,SJ32&lt;&gt;""),AND(SM32&gt;=SU$47,SM32&lt;&gt;""),AND(SQ32&gt;=SU$47,SQ32&lt;&gt;""),AND(ST32&gt;=SU$47,ST32&lt;&gt;"")),"P","")</f>
        <v/>
      </c>
      <c r="J32" s="36" t="str">
        <f>IF(AND(I32="P",H32=""),"No DD",IF(OR(AND(AO32&gt;=AY$46,AO32&lt;&gt;"",AQ32&gt;=AY$50,AQ32&lt;&gt;"",AN32=""),AND(AR32&gt;=AY$46,AR32&lt;&gt;"",AT32&gt;=AY$50,AT32&lt;&gt;"",AN32=""),AND(AV32&gt;=AY$46,AV32&lt;&gt;"",AX32&gt;=AY$50,AX32&lt;&gt;"",AN32=""),AND(BP32&gt;=BZ$46,BP32&lt;&gt;"",BR32&gt;=BZ$50,BR32&lt;&gt;"",BO32=""),AND(BS32&gt;=BZ$46,BS32&lt;&gt;"",BU32&gt;=BZ$50,BU32&lt;&gt;"",BO32=""),AND(BW32&gt;=BZ$46,BW32&lt;&gt;"",BY32&gt;=BZ$50,BY32&lt;&gt;"",BO32=""),AND(CQ32&gt;=DA$46,CQ32&lt;&gt;"",CS32&gt;=DA$50,CS32&lt;&gt;"",CP32=""),AND(CT32&gt;=DA$46,CT32&lt;&gt;"",CV32&gt;=DA$50,CV32&lt;&gt;"",CP32=""),AND(CX32&gt;=DA$46,CX32&lt;&gt;"",CZ32&gt;=DA$50,CZ32&lt;&gt;"",CP32=""),AND(DX32&gt;=EK$46,DX32&lt;&gt;"",DZ32&gt;=EK$50,DZ32&lt;&gt;""),AND(EA32&gt;=EK$46,EA32&lt;&gt;"",EC32&gt;=EK$50,EC32&lt;&gt;""),AND(EE32&gt;=EK$46,EE32&lt;&gt;"",EG32&gt;=EK$50,EG32&lt;&gt;""),AND(EH32&gt;=EK$46,EH32&lt;&gt;"",EJ32&gt;=EK$50,EJ32&lt;&gt;""),AND(FF32&gt;=FS$46,FF32&lt;&gt;"",FH32&gt;=FS$50,FH32&lt;&gt;""),AND(FI32&gt;=FS$46,FI32&lt;&gt;"",FK32&gt;=FS$50,FK32&lt;&gt;""),AND(FM32&gt;=FS$46,FM32&lt;&gt;"",FO32&gt;=FS$50,FO32&lt;&gt;""),AND(FP32&gt;=FS$46,FP32&lt;&gt;"",FR32&gt;=FS$50,FR32&lt;&gt;""),AND(GN32&gt;=HA$46,GN32&lt;&gt;"",GP32&gt;=HA$50,GP32&lt;&gt;""),AND(GQ32&gt;=HA$46,GQ32&lt;&gt;"",GS32&gt;=HA$50,GS32&lt;&gt;""),AND(GU32&gt;=HA$46,GU32&lt;&gt;"",GW32&gt;=HA$50,GW32&lt;&gt;""),AND(GX32&gt;=HA$46,GX32&lt;&gt;"",GZ32&gt;=HA$50,GZ32&lt;&gt;""),AND(HV32&gt;=II$46,HV32&lt;&gt;"",HX32&gt;=II$50,HX32&lt;&gt;""),AND(HY32&gt;=II$46,HY32&lt;&gt;"",IA32&gt;=II$50,IA32&lt;&gt;""),AND(IC32&gt;=II$46,IC32&lt;&gt;"",IE32&gt;=II$50,IE32&lt;&gt;""),AND(IF32&gt;=II$46,IF32&lt;&gt;"",IH32&gt;=II$50,IH32&lt;&gt;""),AND(JD32&gt;=JQ$46,JD32&lt;&gt;"",JF32&gt;=JQ$50,JF32&lt;&gt;""),AND(JG32&gt;=JQ$46,JG32&lt;&gt;"",JI32&gt;=JQ$50,JI32&lt;&gt;""),AND(JK32&gt;=JQ$46,JK32&lt;&gt;"",JM32&gt;=JQ$50,JM32&lt;&gt;""),AND(JN32&gt;=JQ$46,JN32&lt;&gt;"",JP32&gt;=JQ$50,JP32&lt;&gt;""),AND(KL32&gt;=KY$46,KL32&lt;&gt;"",KN32&gt;=KY$50,KN32&lt;&gt;""),AND(KO32&gt;=KY$46,KO32&lt;&gt;"",KQ32&gt;=KY$50,KQ32&lt;&gt;""),AND(KS32&gt;=KY$46,KS32&lt;&gt;"",KU32&gt;=KY$50,KU32&lt;&gt;""),AND(KV32&gt;=KY$46,KV32&lt;&gt;"",KX32&gt;=KY$50,KX32&lt;&gt;""),AND(LT32&gt;=MG$46,LT32&lt;&gt;"",LV32&gt;=MG$50,LV32&lt;&gt;""),AND(LW32&gt;=MG$46,LW32&lt;&gt;"",LY32&gt;=MG$50,LY32&lt;&gt;""),AND(MA32&gt;=MG$46,MA32&lt;&gt;"",MC32&gt;=MG$50,MC32&lt;&gt;""),AND(MD32&gt;=MG$46,MD32&lt;&gt;"",MF32&gt;=MG$50,MF32&lt;&gt;""),AND(NB32&gt;=NO$46,NB32&lt;&gt;"",ND32&gt;=NO$50,ND32&lt;&gt;""),AND(NE32&gt;=NO$46,NE32&lt;&gt;"",NG32&gt;=NO$50,NG32&lt;&gt;""),AND(NI32&gt;=NO$46,NI32&lt;&gt;"",NK32&gt;=NO$50,NK32&lt;&gt;""),AND(NL32&gt;=NO$46,NL32&lt;&gt;"",NN32&gt;=NO$50,NN32&lt;&gt;""),AND(OJ32&gt;=OW$46,OJ32&lt;&gt;"",OL32&gt;=OW$50,OL32&lt;&gt;""),AND(OM32&gt;=OW$46,OM32&lt;&gt;"",OO32&gt;=OW$50,OO32&lt;&gt;""),AND(OQ32&gt;=OW$46,OQ32&lt;&gt;"",OS32&gt;=OW$50,OS32&lt;&gt;""),AND(OT32&gt;=OW$46,OT32&lt;&gt;"",OV32&gt;=OW$50,OV32&lt;&gt;""),AND(PR32&gt;=QE$46,PR32&lt;&gt;"",PT32&gt;=QE$50,PT32&lt;&gt;""),AND(PU32&gt;=QE$46,PU32&lt;&gt;"",PW32&gt;=QE$50,PW32&lt;&gt;""),AND(PY32&gt;=QE$46,PY32&lt;&gt;"",QA32&gt;=QE$50,QA32&lt;&gt;""),AND(QB32&gt;=QE$46,QB32&lt;&gt;"",QD32&gt;=QE$50,QD32&lt;&gt;""),AND(QZ32&gt;=RM$46,QZ32&lt;&gt;"",RB32&gt;=RM$50,RB32&lt;&gt;""),AND(RC32&gt;=RM$46,RC32&lt;&gt;"",RE32&gt;=RM$50,RE32&lt;&gt;""),AND(RG32&gt;=RM$46,RG32&lt;&gt;"",RI32&gt;=RM$50,RI32&lt;&gt;""),AND(RJ32&gt;=RM$46,RJ32&lt;&gt;"",RL32&gt;=RM$50,RL32&lt;&gt;""),AND(SH32&gt;=SU$46,SH32&lt;&gt;"",SJ32&gt;=SU$50,SJ32&lt;&gt;""),AND(SK32&gt;=SU$46,SK32&lt;&gt;"",SM32&gt;=SU$50,SM32&lt;&gt;""),AND(SO32&gt;=SU$46,SO32&lt;&gt;"",SQ32&gt;=SU$50,SQ32&lt;&gt;""),AND(SR32&gt;=SU$46,SR32&lt;&gt;"",ST32&gt;=SU$50,ST32&lt;&gt;"")),"Merit",IF(OR(AND(AO32&gt;=AY$45,AO32&lt;&gt;"",AQ32&gt;=AY$49,AQ32&lt;&gt;"",AN32=""),AND(AR32&gt;=AY$45,AR32&lt;&gt;"",AT32&gt;=AY$49,AT32&lt;&gt;"",AN32=""),AND(AV32&gt;=AY$45,AV32&lt;&gt;"",AX32&gt;=AY$49,AX32&lt;&gt;"",AN32=""),AND(BP32&gt;=BZ$45,BP32&lt;&gt;"",BR32&gt;=BZ$49,BR32&lt;&gt;"",BO32=""),AND(BS32&gt;=BZ$45,BS32&lt;&gt;"",BU32&gt;=BZ$49,BU32&lt;&gt;"",BO32=""),AND(BW32&gt;=BZ$45,BW32&lt;&gt;"",BY32&gt;=BZ$49,BY32&lt;&gt;"",BO32=""),AND(CQ32&gt;=DA$45,CQ32&lt;&gt;"",CS32&gt;=DA$49,CS32&lt;&gt;"",CP32=""),AND(CT32&gt;=DA$45,CT32&lt;&gt;"",CV32&gt;=DA$49,CV32&lt;&gt;"",CP32=""),AND(CX32&gt;=DA$45,CX32&lt;&gt;"",CZ32&gt;=DA$49,CZ32&lt;&gt;"",CP32=""),AND(DX32&gt;=EK$45,DX32&lt;&gt;"",DZ32&gt;=EK$49,DZ32&lt;&gt;""),AND(EA32&gt;=EK$45,EA32&lt;&gt;"",EC32&gt;=EK$49,EC32&lt;&gt;""),AND(EE32&gt;=EK$45,EE32&lt;&gt;"",EG32&gt;=EK$49,EG32&lt;&gt;""),AND(EH32&gt;=EK$45,EH32&lt;&gt;"",EJ32&gt;=EK$49,EJ32&lt;&gt;""),AND(FF32&gt;=FS$45,FF32&lt;&gt;"",FH32&gt;=FS$49,FH32&lt;&gt;""),AND(FI32&gt;=FS$45,FI32&lt;&gt;"",FK32&gt;=FS$49,FK32&lt;&gt;""),AND(FM32&gt;=FS$45,FM32&lt;&gt;"",FO32&gt;=FS$49,FO32&lt;&gt;""),AND(FP32&gt;=FS$45,FP32&lt;&gt;"",FR32&gt;=FS$49,FR32&lt;&gt;""),AND(GN32&gt;=HA$45,GN32&lt;&gt;"",GP32&gt;=HA$49,GP32&lt;&gt;""),AND(GQ32&gt;=HA$45,GQ32&lt;&gt;"",GS32&gt;=HA$49,GS32&lt;&gt;""),AND(GU32&gt;=HA$45,GU32&lt;&gt;"",GW32&gt;=HA$49,GW32&lt;&gt;""),AND(GX32&gt;=HA$45,GX32&lt;&gt;"",GZ32&gt;=HA$49,GZ32&lt;&gt;""),AND(HV32&gt;=II$45,HV32&lt;&gt;"",HX32&gt;=II$49,HX32&lt;&gt;""),AND(HY32&gt;=II$45,HY32&lt;&gt;"",IA32&gt;=II$49,IA32&lt;&gt;""),AND(IC32&gt;=II$45,IC32&lt;&gt;"",IE32&gt;=II$49,IE32&lt;&gt;""),AND(IF32&gt;=II$45,IF32&lt;&gt;"",IH32&gt;=II$49,IH32&lt;&gt;""),AND(JD32&gt;=JQ$45,JD32&lt;&gt;"",JF32&gt;=JQ$49,JF32&lt;&gt;""),AND(JG32&gt;=JQ$45,JG32&lt;&gt;"",JI32&gt;=JQ$49,JI32&lt;&gt;""),AND(JK32&gt;=JQ$45,JK32&lt;&gt;"",JM32&gt;=JQ$49,JM32&lt;&gt;""),AND(JN32&gt;=JQ$45,JN32&lt;&gt;"",JP32&gt;=JQ$49,JP32&lt;&gt;""),AND(KL32&gt;=KY$45,KL32&lt;&gt;"",KN32&gt;=KY$49,KN32&lt;&gt;""),AND(KO32&gt;=KY$45,KO32&lt;&gt;"",KQ32&gt;=KY$49,KQ32&lt;&gt;""),AND(KS32&gt;=KY$45,KS32&lt;&gt;"",KU32&gt;=KY$49,KU32&lt;&gt;""),AND(KV32&gt;=KY$45,KV32&lt;&gt;"",KX32&gt;=KY$49,KX32&lt;&gt;""),AND(LT32&gt;=MG$45,LT32&lt;&gt;"",LV32&gt;=MG$49,LV32&lt;&gt;""),AND(LW32&gt;=MG$45,LW32&lt;&gt;"",LY32&gt;=MG$49,LY32&lt;&gt;""),AND(MA32&gt;=MG$45,MA32&lt;&gt;"",MC32&gt;=MG$49,MC32&lt;&gt;""),AND(MD32&gt;=MG$45,MD32&lt;&gt;"",MF32&gt;=MG$49,MF32&lt;&gt;""),AND(NB32&gt;=NO$45,NB32&lt;&gt;"",ND32&gt;=NO$49,ND32&lt;&gt;""),AND(NE32&gt;=NO$45,NE32&lt;&gt;"",NG32&gt;=NO$49,NG32&lt;&gt;""),AND(NI32&gt;=NO$45,NI32&lt;&gt;"",NK32&gt;=NO$49,NK32&lt;&gt;""),AND(NL32&gt;=NO$45,NL32&lt;&gt;"",NN32&gt;=NO$49,NN32&lt;&gt;""),AND(OJ32&gt;=OW$45,OJ32&lt;&gt;"",OL32&gt;=OW$49,OL32&lt;&gt;""),AND(OM32&gt;=OW$45,OM32&lt;&gt;"",OO32&gt;=OW$49,OO32&lt;&gt;""),AND(OQ32&gt;=OW$45,OQ32&lt;&gt;"",OS32&gt;=OW$49,OS32&lt;&gt;""),AND(OT32&gt;=OW$45,OT32&lt;&gt;"",OV32&gt;=OW$49,OV32&lt;&gt;""),AND(PR32&gt;=QE$45,PR32&lt;&gt;"",PT32&gt;=QE$49,PT32&lt;&gt;""),AND(PU32&gt;=QE$45,PU32&lt;&gt;"",PW32&gt;=QE$49,PW32&lt;&gt;""),AND(PY32&gt;=QE$45,PY32&lt;&gt;"",QA32&gt;=QE$49,QA32&lt;&gt;""),AND(QB32&gt;=QE$45,QB32&lt;&gt;"",QD32&gt;=QE$49,QD32&lt;&gt;""),AND(QZ32&gt;=RM$45,QZ32&lt;&gt;"",RB32&gt;=RM$49,RB32&lt;&gt;""),AND(RC32&gt;=RM$45,RC32&lt;&gt;"",RE32&gt;=RM$49,RE32&lt;&gt;""),AND(RG32&gt;=RM$45,RG32&lt;&gt;"",RI32&gt;=RM$49,RI32&lt;&gt;""),AND(RJ32&gt;=RM$45,RJ32&lt;&gt;"",RL32&gt;=RM$49,RL32&lt;&gt;""),AND(SH32&gt;=SU$45,SH32&lt;&gt;"",SJ32&gt;=SU$49,SJ32&lt;&gt;""),AND(SK32&gt;=SU$45,SK32&lt;&gt;"",SM32&gt;=SU$49,SM32&lt;&gt;""),AND(SO32&gt;=SU$45,SO32&lt;&gt;"",SQ32&gt;=SU$49,SQ32&lt;&gt;""),AND(SR32&gt;=SU$45,SR32&lt;&gt;"",ST32&gt;=SU$49,ST32&lt;&gt;"")),"Excellence",IF(K32="P","Worlds Team",IF(H32="P","National Team","")))))</f>
        <v/>
      </c>
      <c r="K32" s="3" t="str">
        <f>IF(OR(AND(AO32&gt;=AY$44,AO32&lt;&gt;"",AQ32&gt;=AY$48,AQ32&lt;&gt;"",AN32=""),AND(AR32&gt;=AY$44,AR32&lt;&gt;"",AT32&gt;=AY$48,AT32&lt;&gt;"",AN32=""),AND(AV32&gt;=AY$44,AV32&lt;&gt;"",AX32&gt;=AY$48,AX32&lt;&gt;"",AN32=""),AND(BP32&gt;=BZ$44,BP32&lt;&gt;"",BR32&gt;=BZ$48,BR32&lt;&gt;"",BO32=""),AND(BS32&gt;=BZ$44,BS32&lt;&gt;"",BU32&gt;=BZ$48,BU32&lt;&gt;"",BO32=""),AND(BW32&gt;=BZ$44,BW32&lt;&gt;"",BY32&gt;=BZ$48,BY32&lt;&gt;"",BO32=""),AND(CQ32&gt;=DA$44,CQ32&lt;&gt;"",CS32&gt;=DA$48,CS32&lt;&gt;"",CP32=""),AND(CT32&gt;=DA$44,CT32&lt;&gt;"",CV32&gt;=DA$48,CV32&lt;&gt;"",CP32=""),AND(CX32&gt;=DA$44,CX32&lt;&gt;"",CZ32&gt;=DA$48,CZ32&lt;&gt;"",CP32=""),AND(DX32&gt;=EK$44,DX32&lt;&gt;"",DZ32&gt;=EK$48,DZ32&lt;&gt;""),AND(EA32&gt;=EK$44,EA32&lt;&gt;"",EC32&gt;=EK$48,EC32&lt;&gt;""),AND(EE32&gt;=EK$44,EE32&lt;&gt;"",EG32&gt;=EK$48,EG32&lt;&gt;""),AND(EH32&gt;=EK$44,EH32&lt;&gt;"",EJ32&gt;=EK$48,EJ32&lt;&gt;""),AND(FF32&gt;=FS$44,FF32&lt;&gt;"",FH32&gt;=FS$48,FH32&lt;&gt;""),AND(FI32&gt;=FS$44,FI32&lt;&gt;"",FK32&gt;=FS$48,FK32&lt;&gt;""),AND(FM32&gt;=FS$44,FM32&lt;&gt;"",FO32&gt;=FS$48,FO32&lt;&gt;""),AND(FP32&gt;=FS$44,FP32&lt;&gt;"",FR32&gt;=FS$48,FR32&lt;&gt;""),AND(GN32&gt;=HA$44,GN32&lt;&gt;"",GP32&gt;=HA$48,GP32&lt;&gt;""),AND(GQ32&gt;=HA$44,GQ32&lt;&gt;"",GS32&gt;=HA$48,GS32&lt;&gt;""),AND(GU32&gt;=HA$44,GU32&lt;&gt;"",GW32&gt;=HA$48,GW32&lt;&gt;""),AND(GX32&gt;=HA$44,GX32&lt;&gt;"",GZ32&gt;=HA$48,GZ32&lt;&gt;""),AND(HV32&gt;=II$44,HV32&lt;&gt;"",HX32&gt;=II$48,HX32&lt;&gt;""),AND(HY32&gt;=II$44,HY32&lt;&gt;"",IA32&gt;=II$48,IA32&lt;&gt;""),AND(IC32&gt;=II$44,IC32&lt;&gt;"",IE32&gt;=II$48,IE32&lt;&gt;""),AND(IF32&gt;=II$44,IF32&lt;&gt;"",IH32&gt;=II$48,IH32&lt;&gt;""),AND(JD32&gt;=JQ$44,JD32&lt;&gt;"",JF32&gt;=JQ$48,JF32&lt;&gt;""),AND(JG32&gt;=JQ$44,JG32&lt;&gt;"",JI32&gt;=JQ$48,JI32&lt;&gt;""),AND(JK32&gt;=JQ$44,JK32&lt;&gt;"",JM32&gt;=JQ$48,JM32&lt;&gt;""),AND(JN32&gt;=JQ$44,JN32&lt;&gt;"",JP32&gt;=JQ$48,JP32&lt;&gt;""),AND(KL32&gt;=KY$44,KL32&lt;&gt;"",KN32&gt;=KY$48,KN32&lt;&gt;""),AND(KO32&gt;=KY$44,KO32&lt;&gt;"",KQ32&gt;=KY$48,KQ32&lt;&gt;""),AND(KS32&gt;=KY$44,KS32&lt;&gt;"",KU32&gt;=KY$48,KU32&lt;&gt;""),AND(KV32&gt;=KY$44,KV32&lt;&gt;"",KX32&gt;=KY$48,KX32&lt;&gt;""),AND(LT32&gt;=MG$44,LT32&lt;&gt;"",LV32&gt;=MG$48,LV32&lt;&gt;""),AND(LW32&gt;=MG$44,LW32&lt;&gt;"",LY32&gt;=MG$48,LY32&lt;&gt;""),AND(MA32&gt;=MG$44,MA32&lt;&gt;"",MC32&gt;=MG$48,MC32&lt;&gt;""),AND(MD32&gt;=MG$44,MD32&lt;&gt;"",MF32&gt;=MG$48,MF32&lt;&gt;""),AND(NB32&gt;=NO$44,NB32&lt;&gt;"",ND32&gt;=NO$48,ND32&lt;&gt;""),AND(NE32&gt;=NO$44,NE32&lt;&gt;"",NG32&gt;=NO$48,NG32&lt;&gt;""),AND(NI32&gt;=NO$44,NI32&lt;&gt;"",NK32&gt;=NO$48,NK32&lt;&gt;""),AND(NL32&gt;=NO$44,NL32&lt;&gt;"",NN32&gt;=NO$48,NN32&lt;&gt;""),AND(OJ32&gt;=OW$44,OJ32&lt;&gt;"",OL32&gt;=OW$48,OL32&lt;&gt;""),AND(OM32&gt;=OW$44,OM32&lt;&gt;"",OO32&gt;=OW$48,OO32&lt;&gt;""),AND(OQ32&gt;=OW$44,OQ32&lt;&gt;"",OS32&gt;=OW$48,OS32&lt;&gt;""),AND(OT32&gt;=OW$44,OT32&lt;&gt;"",OV32&gt;=OW$48,OV32&lt;&gt;""),AND(PR32&gt;=QE$44,PR32&lt;&gt;"",PT32&gt;=QE$48,PT32&lt;&gt;""),AND(PU32&gt;=QE$44,PU32&lt;&gt;"",PW32&gt;=QE$48,PW32&lt;&gt;""),AND(PY32&gt;=QE$44,PY32&lt;&gt;"",QA32&gt;=QE$48,QA32&lt;&gt;""),AND(QB32&gt;=QE$44,QB32&lt;&gt;"",QD32&gt;=QE$48,QD32&lt;&gt;""),AND(QZ32&gt;=RM$44,QZ32&lt;&gt;"",RB32&gt;=RM$48,RB32&lt;&gt;""),AND(RC32&gt;=RM$44,RC32&lt;&gt;"",RE32&gt;=RM$48,RE32&lt;&gt;""),AND(RG32&gt;=RM$44,RG32&lt;&gt;"",RI32&gt;=RM$48,RI32&lt;&gt;""),AND(RJ32&gt;=RM$44,RJ32&lt;&gt;"",RL32&gt;=RM$48,RL32&lt;&gt;""),AND(SH32&gt;=SU$44,SH32&lt;&gt;"",SJ32&gt;=SU$48,SJ32&lt;&gt;""),AND(SK32&gt;=SU$44,SK32&lt;&gt;"",SM32&gt;=SU$48,SM32&lt;&gt;""),AND(SO32&gt;=SU$44,SO32&lt;&gt;"",SQ32&gt;=SU$48,SQ32&lt;&gt;""),AND(SR32&gt;=SU$44,SR32&lt;&gt;"",ST32&gt;=SU$48,ST32&lt;&gt;"")),"P","")</f>
        <v/>
      </c>
      <c r="L32" s="8">
        <f>IF(COUNT(AQ32,AT32,BR32,BU32,CS32,CV32)&gt;0,LARGE((AQ32,AT32,BR32,BU32,CS32,CV32),1),0)</f>
        <v>49.25</v>
      </c>
      <c r="M32" s="8" t="str">
        <f>IF(L32="","",IF(OR(L32=CS32,L32=CV32),$CA$1,IF(OR(L32=BR32,L32=BU32),$AZ$1,IF(OR(L32=AQ32,L32=AT32),$Y$1,""))))</f>
        <v>2024 Nationals</v>
      </c>
      <c r="N32" s="8">
        <f>IF(COUNT(AQ32,AT32,BR32,BU32,CS32,CV32)&gt;1,LARGE((AQ32,AT32,BR32,BU32,CS32,CV32),2),0)</f>
        <v>48.64</v>
      </c>
      <c r="O32" s="8" t="str">
        <f>IF(N32="","",IF(OR(N32=CS32,N32=CV32),$CA$1,IF(OR(N32=BR32,N32=BU32),$AZ$1,IF(OR(N32=AQ32,N32=AT32),$Y$1,""))))</f>
        <v>2024 Nationals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13.5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Nationals</v>
      </c>
      <c r="T32" s="8">
        <f>IF(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&gt;0,MAX(IF(AO32&gt;=$AY$43,AP32,0),IF(AR32&gt;=$AY$43,AS32,0),IF(AV32&gt;=$AY$43,AW32,0),IF(BP32&gt;=$BZ$43,BQ32,0),IF(BS32&gt;=$BZ$43,BT32,0),IF(BW32&gt;=$BZ$43,BX32,0),IF(CQ32&gt;=$DA$43,CR32,0),IF(CT32&gt;=$DA$43,CU32,0),IF(CX32&gt;=$DA$43,CY32,0),IF(DX32&gt;=$EK$43,DY32,0),IF(EA32&gt;=$EK$43,EB32,0),IF(EE32&gt;=$EK$43,EF32,0),IF(EH32&gt;=$EK$43,EI32,0),IF(FF32&gt;=$FS$43,FG32,0),IF(FI32&gt;=$FS$43,FJ32,0),IF(FM32&gt;=$FS$43,FN32,0),IF(FP32&gt;=$FS$43,FQ32,0),IF(GN32&gt;=$HA$43,GO32,0),IF(GQ32&gt;=$HA$43,GR32,0),IF(GU32&gt;=$HA$43,GV32,0),IF(GX32&gt;=$HA$43,GY32,0),IF(HV32&gt;=$II$43,HW32,0),IF(HY32&gt;=$II$43,HZ32,0),IF(IC32&gt;=$II$43,ID32,0),IF(IF32&gt;=$II$43,IG32,0),IF(JD32&gt;=$JQ$43,JE32,0),IF(JG32&gt;=$JQ$43,JH32,0),IF(JK32&gt;=$JQ$43,JL32,0),IF(JN32&gt;=$JQ$43,JO32,0),IF(KL32&gt;=$KY$43,KM32,0),IF(KO32&gt;=$KY$43,KP32,0),IF(KS32&gt;=$KY$43,KT32,0),IF(KV32&gt;=$KY$43,KW32,0),IF(LT32&gt;=$MG$43,LU32,0),IF(LW32&gt;=$MG$43,LX32,0),IF(MA32&gt;=$MG$43,MB32,0),IF(MD32&gt;=$MG$43,ME32,0),IF(NB32&gt;=$NO$43,NC32,0),IF(NE32&gt;=$NO$43,NF32,0),IF(NI32&gt;=$NO$43,NJ32,0),IF(NL32&gt;=$NO$43,NM32,0),IF(OJ32&gt;=$OW$43,OK32,0),IF(OM32&gt;=$OW$43,ON32,0),IF(OQ32&gt;=$OW$43,OR32,0),IF(OT32&gt;=$OW$43,OU32,0),IF(PR32&gt;=$QE$43,PS32,0),IF(PU32&gt;=$QE$43,PV32,0),IF(PY32&gt;=$QE$43,PZ32,0),IF(QB32&gt;=$QE$43,QC32,0),IF(QZ32&gt;=$RM$43,RA32,0),IF(RC32&gt;=$RM$43,RD32,0),IF(RG32&gt;=$RM$43,RH32,0),IF(RJ32&gt;=$RM$43,RK32,0),IF(SH32&gt;=$SU$43,SI32,0),IF(SK32&gt;=$SU$43,SL32,0),IF(SO32&gt;=$SU$43,SP32,0),IF(SR32&gt;=$SU$43,SS32,0)),0)</f>
        <v>14.75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>2024 Nationals</v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8"/>
      <c r="BP32" s="39" t="str">
        <f>IF(BB32&gt;0,BB32,"")</f>
        <v/>
      </c>
      <c r="BQ32" s="39" t="str">
        <f>IF(BC32&gt;0,BC32,"")</f>
        <v/>
      </c>
      <c r="BR32" s="11" t="str">
        <f>IF(SUM(AZ32:BC32)-BD32&gt;0,SUM(AZ32:BC32)-BD32,"")</f>
        <v/>
      </c>
      <c r="BS32" s="11" t="str">
        <f>IF(BG32&gt;0,BG32,"")</f>
        <v/>
      </c>
      <c r="BT32" s="11" t="str">
        <f>IF(BH32&gt;0,BH32,"")</f>
        <v/>
      </c>
      <c r="BU32" s="11" t="str">
        <f>IF(SUM(BE32:BH32)-BI32&gt;0,SUM(BE32:BH32)-BI32,"")</f>
        <v/>
      </c>
      <c r="BV32" s="11" t="str">
        <f>IF(BR32="","",MAX(BR32,BU32))</f>
        <v/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 t="str">
        <f>IF(SUM(BV32,BY32)&gt;0,SUM(BV32,BY32),"")</f>
        <v/>
      </c>
      <c r="CA32" s="22">
        <v>11.9</v>
      </c>
      <c r="CB32" s="22">
        <v>9.1</v>
      </c>
      <c r="CC32" s="22">
        <v>13.5</v>
      </c>
      <c r="CD32" s="22">
        <v>14.75</v>
      </c>
      <c r="CE32" s="22">
        <v>0</v>
      </c>
      <c r="CF32" s="22">
        <v>13.4</v>
      </c>
      <c r="CG32" s="22">
        <v>8.6999999999999993</v>
      </c>
      <c r="CH32" s="22">
        <v>11.7</v>
      </c>
      <c r="CI32" s="22">
        <v>14.84</v>
      </c>
      <c r="CJ32" s="22">
        <v>0</v>
      </c>
      <c r="CK32" s="22"/>
      <c r="CL32" s="22"/>
      <c r="CM32" s="22"/>
      <c r="CN32" s="22"/>
      <c r="CO32" s="22"/>
      <c r="CP32" s="27"/>
      <c r="CQ32" s="38">
        <f>IF(CC32&gt;0,CC32,"")</f>
        <v>13.5</v>
      </c>
      <c r="CR32" s="38">
        <f>IF(CD32&gt;0,CD32,"")</f>
        <v>14.75</v>
      </c>
      <c r="CS32" s="40">
        <f>IF(SUM(CA32:CD32)-CE32&gt;0,SUM(CA32:CD32)-CE32,"")</f>
        <v>49.25</v>
      </c>
      <c r="CT32" s="40">
        <f>IF(CH32&gt;0,CH32,"")</f>
        <v>11.7</v>
      </c>
      <c r="CU32" s="40">
        <f>IF(CI32&gt;0,CI32,"")</f>
        <v>14.84</v>
      </c>
      <c r="CV32" s="40">
        <f>IF(SUM(CF32:CI32)-CJ32&gt;0,SUM(CF32:CI32)-CJ32,"")</f>
        <v>48.64</v>
      </c>
      <c r="CW32" s="40">
        <f>IF(CS32="","",MAX(CS32,CV32))</f>
        <v>49.25</v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>
        <f>IF(SUM(CW32,CZ32)&gt;0,SUM(CW32,CZ32),"")</f>
        <v>49.25</v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5.95</v>
      </c>
      <c r="SW32" s="22">
        <f>IF($CP32="P",CB32,(CB32+BA32)/2)</f>
        <v>4.55</v>
      </c>
      <c r="SX32" s="22">
        <f>IF($CP32="P",CC32,(CC32+BB32)/2)</f>
        <v>6.75</v>
      </c>
      <c r="SY32" s="22">
        <f>IF($CP32="P",CD32,(CD32+BC32)/2)</f>
        <v>7.375</v>
      </c>
      <c r="SZ32" s="22">
        <f>IF($CP32="P",CE32,(CE32+BD32)/2)</f>
        <v>0</v>
      </c>
      <c r="TA32" s="22">
        <f>IF($CP32="P",CF32,(CF32+BE32)/2)</f>
        <v>6.7</v>
      </c>
      <c r="TB32" s="22">
        <f>IF($CP32="P",CG32,(CG32+BF32)/2)</f>
        <v>4.3499999999999996</v>
      </c>
      <c r="TC32" s="22">
        <f>IF($CP32="P",CH32,(CH32+BG32)/2)</f>
        <v>5.85</v>
      </c>
      <c r="TD32" s="22">
        <f>IF($CP32="P",CI32,(CI32+BH32)/2)</f>
        <v>7.42</v>
      </c>
      <c r="TE32" s="22">
        <f>IF($CP32="P",CJ32,(CJ32+BI32)/2)</f>
        <v>0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6.75</v>
      </c>
      <c r="TM32" s="40">
        <f>IF(SY32&gt;0,SY32,"")</f>
        <v>7.375</v>
      </c>
      <c r="TN32" s="40">
        <f>IF(SUM(SV32:SY32)-SZ32&gt;0,SUM(SV32:SY32)-SZ32,"")</f>
        <v>24.625</v>
      </c>
      <c r="TO32" s="40">
        <f>IF(TC32&gt;0,TC32,"")</f>
        <v>5.85</v>
      </c>
      <c r="TP32" s="40">
        <f>IF(TD32&gt;0,TD32,"")</f>
        <v>7.42</v>
      </c>
      <c r="TQ32" s="40">
        <f>IF(SUM(TA32:TD32)-TE32&gt;0,SUM(TA32:TD32)-TE32,"")</f>
        <v>24.32</v>
      </c>
      <c r="TR32" s="40">
        <f>IF(MAX(TN32,TQ32)&gt;0,MAX(TN32,TQ32),"")</f>
        <v>24.625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24.625</v>
      </c>
    </row>
    <row r="33" spans="1:542" x14ac:dyDescent="0.2">
      <c r="A33" s="4" t="str" cm="1">
        <f t="array" ref="A33">IF(AND(J33&lt;&gt;"",J33&lt;&gt;"No DD"),SUMPRODUCT((J$4:J$41&lt;&gt;"")*(J$4:J$41&lt;&gt;"No DD")*(F$4:F$41&gt;F33))+1,IF(J33="No DD",SUMPRODUCT((J$4:J$41="No DD")*(F$4:F$41&gt;F33))+1+SUMPRODUCT((J$4:J$41&lt;&gt;"")*(J$4:J$41&lt;&gt;"No DD")),""))</f>
        <v/>
      </c>
      <c r="B33" s="4" t="str" cm="1">
        <f t="array" ref="B33">IF(AND(J33&lt;&gt;"",J33&lt;&gt;"No DD",G33=""),SUMPRODUCT((J$4:J$41&lt;&gt;"")*(J$4:J$41&lt;&gt;"No DD")*(G$4:G$41="")*(F$4:F$41&gt;F33))+1,IF(J33="No DD",SUMPRODUCT((J$4:J$41="No DD")*(F$4:F$41&gt;F33)*(G$4:G$41=""))+1+SUMPRODUCT((J$4:J$41&lt;&gt;"")*(G$4:G$41="")*(J$4:J$41&lt;&gt;"No DD")),""))</f>
        <v/>
      </c>
      <c r="C33" s="5" t="s">
        <v>230</v>
      </c>
      <c r="D33" s="4" t="s">
        <v>3</v>
      </c>
      <c r="E33" s="4">
        <v>2006</v>
      </c>
      <c r="F33" s="9">
        <f>SUM(L33:V33)+SUM(L33:T33)*0.0000001+SUM(L33)*0.0000000000001</f>
        <v>103.01001030100487</v>
      </c>
      <c r="G33" s="66"/>
      <c r="H33" s="3" t="str">
        <f>IF(OR(AND(AO33&gt;=AY$43,AO33&lt;&gt;"",AQ33&gt;=AY$47,AQ33&lt;&gt;"",AN33=""),AND(AR33&gt;=AY$43,AR33&lt;&gt;"",AT33&gt;=AY$47,AT33&lt;&gt;"",AN33=""),AND(AV33&gt;=AY$43,AV33&lt;&gt;"",AX33&gt;=AY$47,AX33&lt;&gt;"",AN33=""),AND(BP33&gt;=BZ$43,BP33&lt;&gt;"",BR33&gt;=BZ$47,BR33&lt;&gt;"",BO33=""),AND(BS33&gt;=BZ$43,BS33&lt;&gt;"",BU33&gt;=BZ$47,BU33&lt;&gt;"",BO33=""),AND(BW33&gt;=BZ$43,BW33&lt;&gt;"",BY33&gt;=BZ$47,BY33&lt;&gt;"",BO33=""),AND(CQ33&gt;=DA$43,CQ33&lt;&gt;"",CS33&gt;=DA$47,CS33&lt;&gt;"",CP33=""),AND(CT33&gt;=DA$43,CT33&lt;&gt;"",CV33&gt;=DA$47,CV33&lt;&gt;"",CP33=""),AND(CX33&gt;=DA$43,CX33&lt;&gt;"",CZ33&gt;=DA$47,CZ33&lt;&gt;"",CP33=""),AND(DX33&gt;=EK$43,DX33&lt;&gt;"",DZ33&gt;=EK$47,DZ33&lt;&gt;""),AND(EA33&gt;=EK$43,EA33&lt;&gt;"",EC33&gt;=EK$47,EC33&lt;&gt;""),AND(EE33&gt;=EK$43,EE33&lt;&gt;"",EG33&gt;=EK$47,EG33&lt;&gt;""),AND(EH33&gt;=EK$43,EH33&lt;&gt;"",EJ33&gt;=EK$47,EJ33&lt;&gt;""),AND(FF33&gt;=FS$43,FF33&lt;&gt;"",FH33&gt;=FS$47,FH33&lt;&gt;""),AND(FI33&gt;=FS$43,FI33&lt;&gt;"",FK33&gt;=FS$47,FK33&lt;&gt;""),AND(FM33&gt;=FS$43,FM33&lt;&gt;"",FO33&gt;=FS$47,FO33&lt;&gt;""),AND(FP33&gt;=FS$43,FP33&lt;&gt;"",FR33&gt;=FS$47,FR33&lt;&gt;""),AND(GN33&gt;=HA$43,GN33&lt;&gt;"",GP33&gt;=HA$47,GP33&lt;&gt;""),AND(GQ33&gt;=HA$43,GQ33&lt;&gt;"",GS33&gt;=HA$47,GS33&lt;&gt;""),AND(GU33&gt;=HA$43,GU33&lt;&gt;"",GW33&gt;=HA$47,GW33&lt;&gt;""),AND(GX33&gt;=HA$43,GX33&lt;&gt;"",GZ33&gt;=HA$47,GZ33&lt;&gt;""),AND(HV33&gt;=II$43,HV33&lt;&gt;"",HX33&gt;=II$47,HX33&lt;&gt;""),AND(HY33&gt;=II$43,HY33&lt;&gt;"",IA33&gt;=II$47,IA33&lt;&gt;""),AND(IC33&gt;=II$43,IC33&lt;&gt;"",IE33&gt;=II$47,IE33&lt;&gt;""),AND(IF33&gt;=II$43,IF33&lt;&gt;"",IH33&gt;=II$47,IH33&lt;&gt;""),AND(JD33&gt;=JQ$43,JD33&lt;&gt;"",JF33&gt;=JQ$47,JF33&lt;&gt;""),AND(JG33&gt;=JQ$43,JG33&lt;&gt;"",JI33&gt;=JQ$47,JI33&lt;&gt;""),AND(JK33&gt;=JQ$43,JK33&lt;&gt;"",JM33&gt;=JQ$47,JM33&lt;&gt;""),AND(JN33&gt;=JQ$43,JN33&lt;&gt;"",JP33&gt;=JQ$47,JP33&lt;&gt;""),AND(KL33&gt;=KY$43,KL33&lt;&gt;"",KN33&gt;=KY$47,KN33&lt;&gt;""),AND(KO33&gt;=KY$43,KO33&lt;&gt;"",KQ33&gt;=KY$47,KQ33&lt;&gt;""),AND(KS33&gt;=KY$43,KS33&lt;&gt;"",KU33&gt;=KY$47,KU33&lt;&gt;""),AND(KV33&gt;=KY$43,KV33&lt;&gt;"",KX33&gt;=KY$47,KX33&lt;&gt;""),AND(LT33&gt;=MG$43,LT33&lt;&gt;"",LV33&gt;=MG$47,LV33&lt;&gt;""),AND(LW33&gt;=MG$43,LW33&lt;&gt;"",LY33&gt;=MG$47,LY33&lt;&gt;""),AND(MA33&gt;=MG$43,MA33&lt;&gt;"",MC33&gt;=MG$47,MC33&lt;&gt;""),AND(MD33&gt;=MG$43,MD33&lt;&gt;"",MF33&gt;=MG$47,MF33&lt;&gt;""),AND(NB33&gt;=NO$43,NB33&lt;&gt;"",ND33&gt;=NO$47,ND33&lt;&gt;""),AND(NE33&gt;=NO$43,NE33&lt;&gt;"",NG33&gt;=NO$47,NG33&lt;&gt;""),AND(NI33&gt;=NO$43,NI33&lt;&gt;"",NK33&gt;=NO$47,NK33&lt;&gt;""),AND(NL33&gt;=NO$43,NL33&lt;&gt;"",NN33&gt;=NO$47,NN33&lt;&gt;""),AND(OJ33&gt;=OW$43,OJ33&lt;&gt;"",OL33&gt;=OW$47,OL33&lt;&gt;""),AND(OM33&gt;=OW$43,OM33&lt;&gt;"",OO33&gt;=OW$47,OO33&lt;&gt;""),AND(OQ33&gt;=OW$43,OQ33&lt;&gt;"",OS33&gt;=OW$47,OS33&lt;&gt;""),AND(OT33&gt;=OW$43,OT33&lt;&gt;"",OV33&gt;=OW$47,OV33&lt;&gt;""),AND(PR33&gt;=QE$43,PR33&lt;&gt;"",PT33&gt;=QE$47,PT33&lt;&gt;""),AND(PU33&gt;=QE$43,PU33&lt;&gt;"",PW33&gt;=QE$47,PW33&lt;&gt;""),AND(PY33&gt;=QE$43,PY33&lt;&gt;"",QA33&gt;=QE$47,QA33&lt;&gt;""),AND(QB33&gt;=QE$43,QB33&lt;&gt;"",QD33&gt;=QE$47,QD33&lt;&gt;""),AND(QZ33&gt;=RM$43,QZ33&lt;&gt;"",RB33&gt;=RM$47,RB33&lt;&gt;""),AND(RC33&gt;=RM$43,RC33&lt;&gt;"",RE33&gt;=RM$47,RE33&lt;&gt;""),AND(RG33&gt;=RM$43,RG33&lt;&gt;"",RI33&gt;=RM$47,RI33&lt;&gt;""),AND(RJ33&gt;=RM$43,RJ33&lt;&gt;"",RL33&gt;=RM$47,RL33&lt;&gt;""),AND(SH33&gt;=SU$43,SH33&lt;&gt;"",SJ33&gt;=SU$47,SJ33&lt;&gt;""),AND(SK33&gt;=SU$43,SK33&lt;&gt;"",SM33&gt;=SU$47,SM33&lt;&gt;""),AND(SO33&gt;=SU$43,SO33&lt;&gt;"",SQ33&gt;=SU$47,SQ33&lt;&gt;""),AND(SR33&gt;=SU$43,SR33&lt;&gt;"",ST33&gt;=SU$47,ST33&lt;&gt;"")),"P","")</f>
        <v/>
      </c>
      <c r="I33" s="3" t="str">
        <f>IF(OR(AND(AQ33&gt;=AY$47,AQ33&lt;&gt;"",AN33=""),AND(AT33&gt;=AY$47,AT33&lt;&gt;"",AN33=""),AND(AX33&gt;=AY$47,AX33&lt;&gt;"",AN33=""),AND(BR33&gt;=BZ$47,BR33&lt;&gt;"",BO33=""),AND(BU33&gt;=BZ$47,BU33&lt;&gt;"",BO33=""),AND(BY33&gt;=BZ$47,BY33&lt;&gt;"",BO33=""),AND(CS33&gt;=DA$47,CS33&lt;&gt;"",CP33=""),AND(CV33&gt;=DA$47,CV33&lt;&gt;"",CP33=""),AND(CZ33&gt;=DA$47,CZ33&lt;&gt;"",CP33=""),AND(DZ33&gt;=EK$47,DZ33&lt;&gt;""),AND(EC33&gt;=EK$47,EC33&lt;&gt;""),AND(EG33&gt;=EK$47,EG33&lt;&gt;""),AND(EJ33&gt;=EK$47,EJ33&lt;&gt;""),AND(FH33&gt;=FS$47,FH33&lt;&gt;""),AND(FK33&gt;=FS$47,FK33&lt;&gt;""),AND(FO33&gt;=FS$47,FO33&lt;&gt;""),AND(FR33&gt;=FS$47,FR33&lt;&gt;""),AND(GP33&gt;=HA$47,GP33&lt;&gt;""),AND(GS33&gt;=HA$47,GS33&lt;&gt;""),AND(GW33&gt;=HA$47,GW33&lt;&gt;""),AND(GZ33&gt;=HA$47,GZ33&lt;&gt;""),AND(HX33&gt;=II$47,HX33&lt;&gt;""),AND(IA33&gt;=II$47,IA33&lt;&gt;""),AND(IE33&gt;=II$47,IE33&lt;&gt;""),AND(IH33&gt;=II$47,IH33&lt;&gt;""),AND(JF33&gt;=JQ$47,JF33&lt;&gt;""),AND(JI33&gt;=JQ$47,JI33&lt;&gt;""),AND(JM33&gt;=JQ$47,JM33&lt;&gt;""),AND(JP33&gt;=JQ$47,JP33&lt;&gt;""),AND(KN33&gt;=KY$47,KN33&lt;&gt;""),AND(KQ33&gt;=KY$47,KQ33&lt;&gt;""),AND(KU33&gt;=KY$47,KU33&lt;&gt;""),AND(KX33&gt;=KY$47,KX33&lt;&gt;""),AND(LV33&gt;=MG$47,LV33&lt;&gt;""),AND(LY33&gt;=MG$47,LY33&lt;&gt;""),AND(MC33&gt;=MG$47,MC33&lt;&gt;""),AND(MF33&gt;=MG$47,MF33&lt;&gt;""),AND(ND33&gt;=NO$47,ND33&lt;&gt;""),AND(NG33&gt;=NO$47,NG33&lt;&gt;""),AND(NK33&gt;=NO$47,NK33&lt;&gt;""),AND(NN33&gt;=NO$47,NN33&lt;&gt;""),AND(OL33&gt;=OW$47,OL33&lt;&gt;""),AND(OO33&gt;=OW$47,OO33&lt;&gt;""),AND(OS33&gt;=OW$47,OS33&lt;&gt;""),AND(OV33&gt;=OW$47,OV33&lt;&gt;""),AND(PT33&gt;=QE$47,PT33&lt;&gt;""),AND(PW33&gt;=QE$47,PW33&lt;&gt;""),AND(QA33&gt;=QE$47,QA33&lt;&gt;""),AND(QD33&gt;=QE$47,QD33&lt;&gt;""),AND(RB33&gt;=RM$47,RB33&lt;&gt;""),AND(RE33&gt;=RM$47,RE33&lt;&gt;""),AND(RI33&gt;=RM$47,RI33&lt;&gt;""),AND(RL33&gt;=RM$47,RL33&lt;&gt;""),AND(SJ33&gt;=SU$47,SJ33&lt;&gt;""),AND(SM33&gt;=SU$47,SM33&lt;&gt;""),AND(SQ33&gt;=SU$47,SQ33&lt;&gt;""),AND(ST33&gt;=SU$47,ST33&lt;&gt;"")),"P","")</f>
        <v/>
      </c>
      <c r="J33" s="36" t="str">
        <f>IF(AND(I33="P",H33=""),"No DD",IF(OR(AND(AO33&gt;=AY$46,AO33&lt;&gt;"",AQ33&gt;=AY$50,AQ33&lt;&gt;"",AN33=""),AND(AR33&gt;=AY$46,AR33&lt;&gt;"",AT33&gt;=AY$50,AT33&lt;&gt;"",AN33=""),AND(AV33&gt;=AY$46,AV33&lt;&gt;"",AX33&gt;=AY$50,AX33&lt;&gt;"",AN33=""),AND(BP33&gt;=BZ$46,BP33&lt;&gt;"",BR33&gt;=BZ$50,BR33&lt;&gt;"",BO33=""),AND(BS33&gt;=BZ$46,BS33&lt;&gt;"",BU33&gt;=BZ$50,BU33&lt;&gt;"",BO33=""),AND(BW33&gt;=BZ$46,BW33&lt;&gt;"",BY33&gt;=BZ$50,BY33&lt;&gt;"",BO33=""),AND(CQ33&gt;=DA$46,CQ33&lt;&gt;"",CS33&gt;=DA$50,CS33&lt;&gt;"",CP33=""),AND(CT33&gt;=DA$46,CT33&lt;&gt;"",CV33&gt;=DA$50,CV33&lt;&gt;"",CP33=""),AND(CX33&gt;=DA$46,CX33&lt;&gt;"",CZ33&gt;=DA$50,CZ33&lt;&gt;"",CP33=""),AND(DX33&gt;=EK$46,DX33&lt;&gt;"",DZ33&gt;=EK$50,DZ33&lt;&gt;""),AND(EA33&gt;=EK$46,EA33&lt;&gt;"",EC33&gt;=EK$50,EC33&lt;&gt;""),AND(EE33&gt;=EK$46,EE33&lt;&gt;"",EG33&gt;=EK$50,EG33&lt;&gt;""),AND(EH33&gt;=EK$46,EH33&lt;&gt;"",EJ33&gt;=EK$50,EJ33&lt;&gt;""),AND(FF33&gt;=FS$46,FF33&lt;&gt;"",FH33&gt;=FS$50,FH33&lt;&gt;""),AND(FI33&gt;=FS$46,FI33&lt;&gt;"",FK33&gt;=FS$50,FK33&lt;&gt;""),AND(FM33&gt;=FS$46,FM33&lt;&gt;"",FO33&gt;=FS$50,FO33&lt;&gt;""),AND(FP33&gt;=FS$46,FP33&lt;&gt;"",FR33&gt;=FS$50,FR33&lt;&gt;""),AND(GN33&gt;=HA$46,GN33&lt;&gt;"",GP33&gt;=HA$50,GP33&lt;&gt;""),AND(GQ33&gt;=HA$46,GQ33&lt;&gt;"",GS33&gt;=HA$50,GS33&lt;&gt;""),AND(GU33&gt;=HA$46,GU33&lt;&gt;"",GW33&gt;=HA$50,GW33&lt;&gt;""),AND(GX33&gt;=HA$46,GX33&lt;&gt;"",GZ33&gt;=HA$50,GZ33&lt;&gt;""),AND(HV33&gt;=II$46,HV33&lt;&gt;"",HX33&gt;=II$50,HX33&lt;&gt;""),AND(HY33&gt;=II$46,HY33&lt;&gt;"",IA33&gt;=II$50,IA33&lt;&gt;""),AND(IC33&gt;=II$46,IC33&lt;&gt;"",IE33&gt;=II$50,IE33&lt;&gt;""),AND(IF33&gt;=II$46,IF33&lt;&gt;"",IH33&gt;=II$50,IH33&lt;&gt;""),AND(JD33&gt;=JQ$46,JD33&lt;&gt;"",JF33&gt;=JQ$50,JF33&lt;&gt;""),AND(JG33&gt;=JQ$46,JG33&lt;&gt;"",JI33&gt;=JQ$50,JI33&lt;&gt;""),AND(JK33&gt;=JQ$46,JK33&lt;&gt;"",JM33&gt;=JQ$50,JM33&lt;&gt;""),AND(JN33&gt;=JQ$46,JN33&lt;&gt;"",JP33&gt;=JQ$50,JP33&lt;&gt;""),AND(KL33&gt;=KY$46,KL33&lt;&gt;"",KN33&gt;=KY$50,KN33&lt;&gt;""),AND(KO33&gt;=KY$46,KO33&lt;&gt;"",KQ33&gt;=KY$50,KQ33&lt;&gt;""),AND(KS33&gt;=KY$46,KS33&lt;&gt;"",KU33&gt;=KY$50,KU33&lt;&gt;""),AND(KV33&gt;=KY$46,KV33&lt;&gt;"",KX33&gt;=KY$50,KX33&lt;&gt;""),AND(LT33&gt;=MG$46,LT33&lt;&gt;"",LV33&gt;=MG$50,LV33&lt;&gt;""),AND(LW33&gt;=MG$46,LW33&lt;&gt;"",LY33&gt;=MG$50,LY33&lt;&gt;""),AND(MA33&gt;=MG$46,MA33&lt;&gt;"",MC33&gt;=MG$50,MC33&lt;&gt;""),AND(MD33&gt;=MG$46,MD33&lt;&gt;"",MF33&gt;=MG$50,MF33&lt;&gt;""),AND(NB33&gt;=NO$46,NB33&lt;&gt;"",ND33&gt;=NO$50,ND33&lt;&gt;""),AND(NE33&gt;=NO$46,NE33&lt;&gt;"",NG33&gt;=NO$50,NG33&lt;&gt;""),AND(NI33&gt;=NO$46,NI33&lt;&gt;"",NK33&gt;=NO$50,NK33&lt;&gt;""),AND(NL33&gt;=NO$46,NL33&lt;&gt;"",NN33&gt;=NO$50,NN33&lt;&gt;""),AND(OJ33&gt;=OW$46,OJ33&lt;&gt;"",OL33&gt;=OW$50,OL33&lt;&gt;""),AND(OM33&gt;=OW$46,OM33&lt;&gt;"",OO33&gt;=OW$50,OO33&lt;&gt;""),AND(OQ33&gt;=OW$46,OQ33&lt;&gt;"",OS33&gt;=OW$50,OS33&lt;&gt;""),AND(OT33&gt;=OW$46,OT33&lt;&gt;"",OV33&gt;=OW$50,OV33&lt;&gt;""),AND(PR33&gt;=QE$46,PR33&lt;&gt;"",PT33&gt;=QE$50,PT33&lt;&gt;""),AND(PU33&gt;=QE$46,PU33&lt;&gt;"",PW33&gt;=QE$50,PW33&lt;&gt;""),AND(PY33&gt;=QE$46,PY33&lt;&gt;"",QA33&gt;=QE$50,QA33&lt;&gt;""),AND(QB33&gt;=QE$46,QB33&lt;&gt;"",QD33&gt;=QE$50,QD33&lt;&gt;""),AND(QZ33&gt;=RM$46,QZ33&lt;&gt;"",RB33&gt;=RM$50,RB33&lt;&gt;""),AND(RC33&gt;=RM$46,RC33&lt;&gt;"",RE33&gt;=RM$50,RE33&lt;&gt;""),AND(RG33&gt;=RM$46,RG33&lt;&gt;"",RI33&gt;=RM$50,RI33&lt;&gt;""),AND(RJ33&gt;=RM$46,RJ33&lt;&gt;"",RL33&gt;=RM$50,RL33&lt;&gt;""),AND(SH33&gt;=SU$46,SH33&lt;&gt;"",SJ33&gt;=SU$50,SJ33&lt;&gt;""),AND(SK33&gt;=SU$46,SK33&lt;&gt;"",SM33&gt;=SU$50,SM33&lt;&gt;""),AND(SO33&gt;=SU$46,SO33&lt;&gt;"",SQ33&gt;=SU$50,SQ33&lt;&gt;""),AND(SR33&gt;=SU$46,SR33&lt;&gt;"",ST33&gt;=SU$50,ST33&lt;&gt;"")),"Merit",IF(OR(AND(AO33&gt;=AY$45,AO33&lt;&gt;"",AQ33&gt;=AY$49,AQ33&lt;&gt;"",AN33=""),AND(AR33&gt;=AY$45,AR33&lt;&gt;"",AT33&gt;=AY$49,AT33&lt;&gt;"",AN33=""),AND(AV33&gt;=AY$45,AV33&lt;&gt;"",AX33&gt;=AY$49,AX33&lt;&gt;"",AN33=""),AND(BP33&gt;=BZ$45,BP33&lt;&gt;"",BR33&gt;=BZ$49,BR33&lt;&gt;"",BO33=""),AND(BS33&gt;=BZ$45,BS33&lt;&gt;"",BU33&gt;=BZ$49,BU33&lt;&gt;"",BO33=""),AND(BW33&gt;=BZ$45,BW33&lt;&gt;"",BY33&gt;=BZ$49,BY33&lt;&gt;"",BO33=""),AND(CQ33&gt;=DA$45,CQ33&lt;&gt;"",CS33&gt;=DA$49,CS33&lt;&gt;"",CP33=""),AND(CT33&gt;=DA$45,CT33&lt;&gt;"",CV33&gt;=DA$49,CV33&lt;&gt;"",CP33=""),AND(CX33&gt;=DA$45,CX33&lt;&gt;"",CZ33&gt;=DA$49,CZ33&lt;&gt;"",CP33=""),AND(DX33&gt;=EK$45,DX33&lt;&gt;"",DZ33&gt;=EK$49,DZ33&lt;&gt;""),AND(EA33&gt;=EK$45,EA33&lt;&gt;"",EC33&gt;=EK$49,EC33&lt;&gt;""),AND(EE33&gt;=EK$45,EE33&lt;&gt;"",EG33&gt;=EK$49,EG33&lt;&gt;""),AND(EH33&gt;=EK$45,EH33&lt;&gt;"",EJ33&gt;=EK$49,EJ33&lt;&gt;""),AND(FF33&gt;=FS$45,FF33&lt;&gt;"",FH33&gt;=FS$49,FH33&lt;&gt;""),AND(FI33&gt;=FS$45,FI33&lt;&gt;"",FK33&gt;=FS$49,FK33&lt;&gt;""),AND(FM33&gt;=FS$45,FM33&lt;&gt;"",FO33&gt;=FS$49,FO33&lt;&gt;""),AND(FP33&gt;=FS$45,FP33&lt;&gt;"",FR33&gt;=FS$49,FR33&lt;&gt;""),AND(GN33&gt;=HA$45,GN33&lt;&gt;"",GP33&gt;=HA$49,GP33&lt;&gt;""),AND(GQ33&gt;=HA$45,GQ33&lt;&gt;"",GS33&gt;=HA$49,GS33&lt;&gt;""),AND(GU33&gt;=HA$45,GU33&lt;&gt;"",GW33&gt;=HA$49,GW33&lt;&gt;""),AND(GX33&gt;=HA$45,GX33&lt;&gt;"",GZ33&gt;=HA$49,GZ33&lt;&gt;""),AND(HV33&gt;=II$45,HV33&lt;&gt;"",HX33&gt;=II$49,HX33&lt;&gt;""),AND(HY33&gt;=II$45,HY33&lt;&gt;"",IA33&gt;=II$49,IA33&lt;&gt;""),AND(IC33&gt;=II$45,IC33&lt;&gt;"",IE33&gt;=II$49,IE33&lt;&gt;""),AND(IF33&gt;=II$45,IF33&lt;&gt;"",IH33&gt;=II$49,IH33&lt;&gt;""),AND(JD33&gt;=JQ$45,JD33&lt;&gt;"",JF33&gt;=JQ$49,JF33&lt;&gt;""),AND(JG33&gt;=JQ$45,JG33&lt;&gt;"",JI33&gt;=JQ$49,JI33&lt;&gt;""),AND(JK33&gt;=JQ$45,JK33&lt;&gt;"",JM33&gt;=JQ$49,JM33&lt;&gt;""),AND(JN33&gt;=JQ$45,JN33&lt;&gt;"",JP33&gt;=JQ$49,JP33&lt;&gt;""),AND(KL33&gt;=KY$45,KL33&lt;&gt;"",KN33&gt;=KY$49,KN33&lt;&gt;""),AND(KO33&gt;=KY$45,KO33&lt;&gt;"",KQ33&gt;=KY$49,KQ33&lt;&gt;""),AND(KS33&gt;=KY$45,KS33&lt;&gt;"",KU33&gt;=KY$49,KU33&lt;&gt;""),AND(KV33&gt;=KY$45,KV33&lt;&gt;"",KX33&gt;=KY$49,KX33&lt;&gt;""),AND(LT33&gt;=MG$45,LT33&lt;&gt;"",LV33&gt;=MG$49,LV33&lt;&gt;""),AND(LW33&gt;=MG$45,LW33&lt;&gt;"",LY33&gt;=MG$49,LY33&lt;&gt;""),AND(MA33&gt;=MG$45,MA33&lt;&gt;"",MC33&gt;=MG$49,MC33&lt;&gt;""),AND(MD33&gt;=MG$45,MD33&lt;&gt;"",MF33&gt;=MG$49,MF33&lt;&gt;""),AND(NB33&gt;=NO$45,NB33&lt;&gt;"",ND33&gt;=NO$49,ND33&lt;&gt;""),AND(NE33&gt;=NO$45,NE33&lt;&gt;"",NG33&gt;=NO$49,NG33&lt;&gt;""),AND(NI33&gt;=NO$45,NI33&lt;&gt;"",NK33&gt;=NO$49,NK33&lt;&gt;""),AND(NL33&gt;=NO$45,NL33&lt;&gt;"",NN33&gt;=NO$49,NN33&lt;&gt;""),AND(OJ33&gt;=OW$45,OJ33&lt;&gt;"",OL33&gt;=OW$49,OL33&lt;&gt;""),AND(OM33&gt;=OW$45,OM33&lt;&gt;"",OO33&gt;=OW$49,OO33&lt;&gt;""),AND(OQ33&gt;=OW$45,OQ33&lt;&gt;"",OS33&gt;=OW$49,OS33&lt;&gt;""),AND(OT33&gt;=OW$45,OT33&lt;&gt;"",OV33&gt;=OW$49,OV33&lt;&gt;""),AND(PR33&gt;=QE$45,PR33&lt;&gt;"",PT33&gt;=QE$49,PT33&lt;&gt;""),AND(PU33&gt;=QE$45,PU33&lt;&gt;"",PW33&gt;=QE$49,PW33&lt;&gt;""),AND(PY33&gt;=QE$45,PY33&lt;&gt;"",QA33&gt;=QE$49,QA33&lt;&gt;""),AND(QB33&gt;=QE$45,QB33&lt;&gt;"",QD33&gt;=QE$49,QD33&lt;&gt;""),AND(QZ33&gt;=RM$45,QZ33&lt;&gt;"",RB33&gt;=RM$49,RB33&lt;&gt;""),AND(RC33&gt;=RM$45,RC33&lt;&gt;"",RE33&gt;=RM$49,RE33&lt;&gt;""),AND(RG33&gt;=RM$45,RG33&lt;&gt;"",RI33&gt;=RM$49,RI33&lt;&gt;""),AND(RJ33&gt;=RM$45,RJ33&lt;&gt;"",RL33&gt;=RM$49,RL33&lt;&gt;""),AND(SH33&gt;=SU$45,SH33&lt;&gt;"",SJ33&gt;=SU$49,SJ33&lt;&gt;""),AND(SK33&gt;=SU$45,SK33&lt;&gt;"",SM33&gt;=SU$49,SM33&lt;&gt;""),AND(SO33&gt;=SU$45,SO33&lt;&gt;"",SQ33&gt;=SU$49,SQ33&lt;&gt;""),AND(SR33&gt;=SU$45,SR33&lt;&gt;"",ST33&gt;=SU$49,ST33&lt;&gt;"")),"Excellence",IF(K33="P","Worlds Team",IF(H33="P","National Team","")))))</f>
        <v/>
      </c>
      <c r="K33" s="3" t="str">
        <f>IF(OR(AND(AO33&gt;=AY$44,AO33&lt;&gt;"",AQ33&gt;=AY$48,AQ33&lt;&gt;"",AN33=""),AND(AR33&gt;=AY$44,AR33&lt;&gt;"",AT33&gt;=AY$48,AT33&lt;&gt;"",AN33=""),AND(AV33&gt;=AY$44,AV33&lt;&gt;"",AX33&gt;=AY$48,AX33&lt;&gt;"",AN33=""),AND(BP33&gt;=BZ$44,BP33&lt;&gt;"",BR33&gt;=BZ$48,BR33&lt;&gt;"",BO33=""),AND(BS33&gt;=BZ$44,BS33&lt;&gt;"",BU33&gt;=BZ$48,BU33&lt;&gt;"",BO33=""),AND(BW33&gt;=BZ$44,BW33&lt;&gt;"",BY33&gt;=BZ$48,BY33&lt;&gt;"",BO33=""),AND(CQ33&gt;=DA$44,CQ33&lt;&gt;"",CS33&gt;=DA$48,CS33&lt;&gt;"",CP33=""),AND(CT33&gt;=DA$44,CT33&lt;&gt;"",CV33&gt;=DA$48,CV33&lt;&gt;"",CP33=""),AND(CX33&gt;=DA$44,CX33&lt;&gt;"",CZ33&gt;=DA$48,CZ33&lt;&gt;"",CP33=""),AND(DX33&gt;=EK$44,DX33&lt;&gt;"",DZ33&gt;=EK$48,DZ33&lt;&gt;""),AND(EA33&gt;=EK$44,EA33&lt;&gt;"",EC33&gt;=EK$48,EC33&lt;&gt;""),AND(EE33&gt;=EK$44,EE33&lt;&gt;"",EG33&gt;=EK$48,EG33&lt;&gt;""),AND(EH33&gt;=EK$44,EH33&lt;&gt;"",EJ33&gt;=EK$48,EJ33&lt;&gt;""),AND(FF33&gt;=FS$44,FF33&lt;&gt;"",FH33&gt;=FS$48,FH33&lt;&gt;""),AND(FI33&gt;=FS$44,FI33&lt;&gt;"",FK33&gt;=FS$48,FK33&lt;&gt;""),AND(FM33&gt;=FS$44,FM33&lt;&gt;"",FO33&gt;=FS$48,FO33&lt;&gt;""),AND(FP33&gt;=FS$44,FP33&lt;&gt;"",FR33&gt;=FS$48,FR33&lt;&gt;""),AND(GN33&gt;=HA$44,GN33&lt;&gt;"",GP33&gt;=HA$48,GP33&lt;&gt;""),AND(GQ33&gt;=HA$44,GQ33&lt;&gt;"",GS33&gt;=HA$48,GS33&lt;&gt;""),AND(GU33&gt;=HA$44,GU33&lt;&gt;"",GW33&gt;=HA$48,GW33&lt;&gt;""),AND(GX33&gt;=HA$44,GX33&lt;&gt;"",GZ33&gt;=HA$48,GZ33&lt;&gt;""),AND(HV33&gt;=II$44,HV33&lt;&gt;"",HX33&gt;=II$48,HX33&lt;&gt;""),AND(HY33&gt;=II$44,HY33&lt;&gt;"",IA33&gt;=II$48,IA33&lt;&gt;""),AND(IC33&gt;=II$44,IC33&lt;&gt;"",IE33&gt;=II$48,IE33&lt;&gt;""),AND(IF33&gt;=II$44,IF33&lt;&gt;"",IH33&gt;=II$48,IH33&lt;&gt;""),AND(JD33&gt;=JQ$44,JD33&lt;&gt;"",JF33&gt;=JQ$48,JF33&lt;&gt;""),AND(JG33&gt;=JQ$44,JG33&lt;&gt;"",JI33&gt;=JQ$48,JI33&lt;&gt;""),AND(JK33&gt;=JQ$44,JK33&lt;&gt;"",JM33&gt;=JQ$48,JM33&lt;&gt;""),AND(JN33&gt;=JQ$44,JN33&lt;&gt;"",JP33&gt;=JQ$48,JP33&lt;&gt;""),AND(KL33&gt;=KY$44,KL33&lt;&gt;"",KN33&gt;=KY$48,KN33&lt;&gt;""),AND(KO33&gt;=KY$44,KO33&lt;&gt;"",KQ33&gt;=KY$48,KQ33&lt;&gt;""),AND(KS33&gt;=KY$44,KS33&lt;&gt;"",KU33&gt;=KY$48,KU33&lt;&gt;""),AND(KV33&gt;=KY$44,KV33&lt;&gt;"",KX33&gt;=KY$48,KX33&lt;&gt;""),AND(LT33&gt;=MG$44,LT33&lt;&gt;"",LV33&gt;=MG$48,LV33&lt;&gt;""),AND(LW33&gt;=MG$44,LW33&lt;&gt;"",LY33&gt;=MG$48,LY33&lt;&gt;""),AND(MA33&gt;=MG$44,MA33&lt;&gt;"",MC33&gt;=MG$48,MC33&lt;&gt;""),AND(MD33&gt;=MG$44,MD33&lt;&gt;"",MF33&gt;=MG$48,MF33&lt;&gt;""),AND(NB33&gt;=NO$44,NB33&lt;&gt;"",ND33&gt;=NO$48,ND33&lt;&gt;""),AND(NE33&gt;=NO$44,NE33&lt;&gt;"",NG33&gt;=NO$48,NG33&lt;&gt;""),AND(NI33&gt;=NO$44,NI33&lt;&gt;"",NK33&gt;=NO$48,NK33&lt;&gt;""),AND(NL33&gt;=NO$44,NL33&lt;&gt;"",NN33&gt;=NO$48,NN33&lt;&gt;""),AND(OJ33&gt;=OW$44,OJ33&lt;&gt;"",OL33&gt;=OW$48,OL33&lt;&gt;""),AND(OM33&gt;=OW$44,OM33&lt;&gt;"",OO33&gt;=OW$48,OO33&lt;&gt;""),AND(OQ33&gt;=OW$44,OQ33&lt;&gt;"",OS33&gt;=OW$48,OS33&lt;&gt;""),AND(OT33&gt;=OW$44,OT33&lt;&gt;"",OV33&gt;=OW$48,OV33&lt;&gt;""),AND(PR33&gt;=QE$44,PR33&lt;&gt;"",PT33&gt;=QE$48,PT33&lt;&gt;""),AND(PU33&gt;=QE$44,PU33&lt;&gt;"",PW33&gt;=QE$48,PW33&lt;&gt;""),AND(PY33&gt;=QE$44,PY33&lt;&gt;"",QA33&gt;=QE$48,QA33&lt;&gt;""),AND(QB33&gt;=QE$44,QB33&lt;&gt;"",QD33&gt;=QE$48,QD33&lt;&gt;""),AND(QZ33&gt;=RM$44,QZ33&lt;&gt;"",RB33&gt;=RM$48,RB33&lt;&gt;""),AND(RC33&gt;=RM$44,RC33&lt;&gt;"",RE33&gt;=RM$48,RE33&lt;&gt;""),AND(RG33&gt;=RM$44,RG33&lt;&gt;"",RI33&gt;=RM$48,RI33&lt;&gt;""),AND(RJ33&gt;=RM$44,RJ33&lt;&gt;"",RL33&gt;=RM$48,RL33&lt;&gt;""),AND(SH33&gt;=SU$44,SH33&lt;&gt;"",SJ33&gt;=SU$48,SJ33&lt;&gt;""),AND(SK33&gt;=SU$44,SK33&lt;&gt;"",SM33&gt;=SU$48,SM33&lt;&gt;""),AND(SO33&gt;=SU$44,SO33&lt;&gt;"",SQ33&gt;=SU$48,SQ33&lt;&gt;""),AND(SR33&gt;=SU$44,SR33&lt;&gt;"",ST33&gt;=SU$48,ST33&lt;&gt;"")),"P","")</f>
        <v/>
      </c>
      <c r="L33" s="8">
        <f>IF(COUNT(AQ33,AT33,BR33,BU33,CS33,CV33)&gt;0,LARGE((AQ33,AT33,BR33,BU33,CS33,CV33),1),0)</f>
        <v>48.49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44.120000000000005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10.4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&gt;0,MAX(IF(AO33&gt;=$AY$43,AP33,0),IF(AR33&gt;=$AY$43,AS33,0),IF(AV33&gt;=$AY$43,AW33,0),IF(BP33&gt;=$BZ$43,BQ33,0),IF(BS33&gt;=$BZ$43,BT33,0),IF(BW33&gt;=$BZ$43,BX33,0),IF(CQ33&gt;=$DA$43,CR33,0),IF(CT33&gt;=$DA$43,CU33,0),IF(CX33&gt;=$DA$43,CY33,0),IF(DX33&gt;=$EK$43,DY33,0),IF(EA33&gt;=$EK$43,EB33,0),IF(EE33&gt;=$EK$43,EF33,0),IF(EH33&gt;=$EK$43,EI33,0),IF(FF33&gt;=$FS$43,FG33,0),IF(FI33&gt;=$FS$43,FJ33,0),IF(FM33&gt;=$FS$43,FN33,0),IF(FP33&gt;=$FS$43,FQ33,0),IF(GN33&gt;=$HA$43,GO33,0),IF(GQ33&gt;=$HA$43,GR33,0),IF(GU33&gt;=$HA$43,GV33,0),IF(GX33&gt;=$HA$43,GY33,0),IF(HV33&gt;=$II$43,HW33,0),IF(HY33&gt;=$II$43,HZ33,0),IF(IC33&gt;=$II$43,ID33,0),IF(IF33&gt;=$II$43,IG33,0),IF(JD33&gt;=$JQ$43,JE33,0),IF(JG33&gt;=$JQ$43,JH33,0),IF(JK33&gt;=$JQ$43,JL33,0),IF(JN33&gt;=$JQ$43,JO33,0),IF(KL33&gt;=$KY$43,KM33,0),IF(KO33&gt;=$KY$43,KP33,0),IF(KS33&gt;=$KY$43,KT33,0),IF(KV33&gt;=$KY$43,KW33,0),IF(LT33&gt;=$MG$43,LU33,0),IF(LW33&gt;=$MG$43,LX33,0),IF(MA33&gt;=$MG$43,MB33,0),IF(MD33&gt;=$MG$43,ME33,0),IF(NB33&gt;=$NO$43,NC33,0),IF(NE33&gt;=$NO$43,NF33,0),IF(NI33&gt;=$NO$43,NJ33,0),IF(NL33&gt;=$NO$43,NM33,0),IF(OJ33&gt;=$OW$43,OK33,0),IF(OM33&gt;=$OW$43,ON33,0),IF(OQ33&gt;=$OW$43,OR33,0),IF(OT33&gt;=$OW$43,OU33,0),IF(PR33&gt;=$QE$43,PS33,0),IF(PU33&gt;=$QE$43,PV33,0),IF(PY33&gt;=$QE$43,PZ33,0),IF(QB33&gt;=$QE$43,QC33,0),IF(QZ33&gt;=$RM$43,RA33,0),IF(RC33&gt;=$RM$43,RD33,0),IF(RG33&gt;=$RM$43,RH33,0),IF(RJ33&gt;=$RM$43,RK33,0),IF(SH33&gt;=$SU$43,SI33,0),IF(SK33&gt;=$SU$43,SL33,0),IF(SO33&gt;=$SU$43,SP33,0),IF(SR33&gt;=$SU$43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13.4</v>
      </c>
      <c r="CB33" s="22">
        <v>8.6</v>
      </c>
      <c r="CC33" s="22">
        <v>9.1</v>
      </c>
      <c r="CD33" s="22">
        <v>13.02</v>
      </c>
      <c r="CE33" s="22">
        <v>0</v>
      </c>
      <c r="CF33" s="22">
        <v>14.9</v>
      </c>
      <c r="CG33" s="22">
        <v>9.1999999999999993</v>
      </c>
      <c r="CH33" s="22">
        <v>10.4</v>
      </c>
      <c r="CI33" s="22">
        <v>13.99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9.1</v>
      </c>
      <c r="CR33" s="38">
        <f>IF(CD33&gt;0,CD33,"")</f>
        <v>13.02</v>
      </c>
      <c r="CS33" s="40">
        <f>IF(SUM(CA33:CD33)-CE33&gt;0,SUM(CA33:CD33)-CE33,"")</f>
        <v>44.120000000000005</v>
      </c>
      <c r="CT33" s="40">
        <f>IF(CH33&gt;0,CH33,"")</f>
        <v>10.4</v>
      </c>
      <c r="CU33" s="40">
        <f>IF(CI33&gt;0,CI33,"")</f>
        <v>13.99</v>
      </c>
      <c r="CV33" s="40">
        <f>IF(SUM(CF33:CI33)-CJ33&gt;0,SUM(CF33:CI33)-CJ33,"")</f>
        <v>48.49</v>
      </c>
      <c r="CW33" s="40">
        <f>IF(CS33="","",MAX(CS33,CV33))</f>
        <v>48.49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48.49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6.7</v>
      </c>
      <c r="SW33" s="22">
        <f>IF($CP33="P",CB33,(CB33+BA33)/2)</f>
        <v>4.3</v>
      </c>
      <c r="SX33" s="22">
        <f>IF($CP33="P",CC33,(CC33+BB33)/2)</f>
        <v>4.55</v>
      </c>
      <c r="SY33" s="22">
        <f>IF($CP33="P",CD33,(CD33+BC33)/2)</f>
        <v>6.51</v>
      </c>
      <c r="SZ33" s="22">
        <f>IF($CP33="P",CE33,(CE33+BD33)/2)</f>
        <v>0</v>
      </c>
      <c r="TA33" s="22">
        <f>IF($CP33="P",CF33,(CF33+BE33)/2)</f>
        <v>7.45</v>
      </c>
      <c r="TB33" s="22">
        <f>IF($CP33="P",CG33,(CG33+BF33)/2)</f>
        <v>4.5999999999999996</v>
      </c>
      <c r="TC33" s="22">
        <f>IF($CP33="P",CH33,(CH33+BG33)/2)</f>
        <v>5.2</v>
      </c>
      <c r="TD33" s="22">
        <f>IF($CP33="P",CI33,(CI33+BH33)/2)</f>
        <v>6.9950000000000001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4.55</v>
      </c>
      <c r="TM33" s="40">
        <f>IF(SY33&gt;0,SY33,"")</f>
        <v>6.51</v>
      </c>
      <c r="TN33" s="40">
        <f>IF(SUM(SV33:SY33)-SZ33&gt;0,SUM(SV33:SY33)-SZ33,"")</f>
        <v>22.060000000000002</v>
      </c>
      <c r="TO33" s="40">
        <f>IF(TC33&gt;0,TC33,"")</f>
        <v>5.2</v>
      </c>
      <c r="TP33" s="40">
        <f>IF(TD33&gt;0,TD33,"")</f>
        <v>6.9950000000000001</v>
      </c>
      <c r="TQ33" s="40">
        <f>IF(SUM(TA33:TD33)-TE33&gt;0,SUM(TA33:TD33)-TE33,"")</f>
        <v>24.245000000000001</v>
      </c>
      <c r="TR33" s="40">
        <f>IF(MAX(TN33,TQ33)&gt;0,MAX(TN33,TQ33),"")</f>
        <v>24.245000000000001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24.245000000000001</v>
      </c>
    </row>
    <row r="34" spans="1:542" x14ac:dyDescent="0.2">
      <c r="A34" s="4" t="str" cm="1">
        <f t="array" ref="A34">IF(AND(J34&lt;&gt;"",J34&lt;&gt;"No DD"),SUMPRODUCT((J$4:J$41&lt;&gt;"")*(J$4:J$41&lt;&gt;"No DD")*(F$4:F$41&gt;F34))+1,IF(J34="No DD",SUMPRODUCT((J$4:J$41="No DD")*(F$4:F$41&gt;F34))+1+SUMPRODUCT((J$4:J$41&lt;&gt;"")*(J$4:J$41&lt;&gt;"No DD")),""))</f>
        <v/>
      </c>
      <c r="B34" s="4" t="str" cm="1">
        <f t="array" ref="B34">IF(AND(J34&lt;&gt;"",J34&lt;&gt;"No DD",G34=""),SUMPRODUCT((J$4:J$41&lt;&gt;"")*(J$4:J$41&lt;&gt;"No DD")*(G$4:G$41="")*(F$4:F$41&gt;F34))+1,IF(J34="No DD",SUMPRODUCT((J$4:J$41="No DD")*(F$4:F$41&gt;F34)*(G$4:G$41=""))+1+SUMPRODUCT((J$4:J$41&lt;&gt;"")*(G$4:G$41="")*(J$4:J$41&lt;&gt;"No DD")),""))</f>
        <v/>
      </c>
      <c r="C34" s="5" t="s">
        <v>119</v>
      </c>
      <c r="D34" s="4" t="s">
        <v>4</v>
      </c>
      <c r="E34" s="4">
        <v>2005</v>
      </c>
      <c r="F34" s="9">
        <f>SUM(L34:V34)+SUM(L34:T34)*0.0000001+SUM(L34)*0.0000000000001</f>
        <v>101.3100101310047</v>
      </c>
      <c r="G34" s="66"/>
      <c r="H34" s="3" t="str">
        <f>IF(OR(AND(AO34&gt;=AY$43,AO34&lt;&gt;"",AQ34&gt;=AY$47,AQ34&lt;&gt;"",AN34=""),AND(AR34&gt;=AY$43,AR34&lt;&gt;"",AT34&gt;=AY$47,AT34&lt;&gt;"",AN34=""),AND(AV34&gt;=AY$43,AV34&lt;&gt;"",AX34&gt;=AY$47,AX34&lt;&gt;"",AN34=""),AND(BP34&gt;=BZ$43,BP34&lt;&gt;"",BR34&gt;=BZ$47,BR34&lt;&gt;"",BO34=""),AND(BS34&gt;=BZ$43,BS34&lt;&gt;"",BU34&gt;=BZ$47,BU34&lt;&gt;"",BO34=""),AND(BW34&gt;=BZ$43,BW34&lt;&gt;"",BY34&gt;=BZ$47,BY34&lt;&gt;"",BO34=""),AND(CQ34&gt;=DA$43,CQ34&lt;&gt;"",CS34&gt;=DA$47,CS34&lt;&gt;"",CP34=""),AND(CT34&gt;=DA$43,CT34&lt;&gt;"",CV34&gt;=DA$47,CV34&lt;&gt;"",CP34=""),AND(CX34&gt;=DA$43,CX34&lt;&gt;"",CZ34&gt;=DA$47,CZ34&lt;&gt;"",CP34=""),AND(DX34&gt;=EK$43,DX34&lt;&gt;"",DZ34&gt;=EK$47,DZ34&lt;&gt;""),AND(EA34&gt;=EK$43,EA34&lt;&gt;"",EC34&gt;=EK$47,EC34&lt;&gt;""),AND(EE34&gt;=EK$43,EE34&lt;&gt;"",EG34&gt;=EK$47,EG34&lt;&gt;""),AND(EH34&gt;=EK$43,EH34&lt;&gt;"",EJ34&gt;=EK$47,EJ34&lt;&gt;""),AND(FF34&gt;=FS$43,FF34&lt;&gt;"",FH34&gt;=FS$47,FH34&lt;&gt;""),AND(FI34&gt;=FS$43,FI34&lt;&gt;"",FK34&gt;=FS$47,FK34&lt;&gt;""),AND(FM34&gt;=FS$43,FM34&lt;&gt;"",FO34&gt;=FS$47,FO34&lt;&gt;""),AND(FP34&gt;=FS$43,FP34&lt;&gt;"",FR34&gt;=FS$47,FR34&lt;&gt;""),AND(GN34&gt;=HA$43,GN34&lt;&gt;"",GP34&gt;=HA$47,GP34&lt;&gt;""),AND(GQ34&gt;=HA$43,GQ34&lt;&gt;"",GS34&gt;=HA$47,GS34&lt;&gt;""),AND(GU34&gt;=HA$43,GU34&lt;&gt;"",GW34&gt;=HA$47,GW34&lt;&gt;""),AND(GX34&gt;=HA$43,GX34&lt;&gt;"",GZ34&gt;=HA$47,GZ34&lt;&gt;""),AND(HV34&gt;=II$43,HV34&lt;&gt;"",HX34&gt;=II$47,HX34&lt;&gt;""),AND(HY34&gt;=II$43,HY34&lt;&gt;"",IA34&gt;=II$47,IA34&lt;&gt;""),AND(IC34&gt;=II$43,IC34&lt;&gt;"",IE34&gt;=II$47,IE34&lt;&gt;""),AND(IF34&gt;=II$43,IF34&lt;&gt;"",IH34&gt;=II$47,IH34&lt;&gt;""),AND(JD34&gt;=JQ$43,JD34&lt;&gt;"",JF34&gt;=JQ$47,JF34&lt;&gt;""),AND(JG34&gt;=JQ$43,JG34&lt;&gt;"",JI34&gt;=JQ$47,JI34&lt;&gt;""),AND(JK34&gt;=JQ$43,JK34&lt;&gt;"",JM34&gt;=JQ$47,JM34&lt;&gt;""),AND(JN34&gt;=JQ$43,JN34&lt;&gt;"",JP34&gt;=JQ$47,JP34&lt;&gt;""),AND(KL34&gt;=KY$43,KL34&lt;&gt;"",KN34&gt;=KY$47,KN34&lt;&gt;""),AND(KO34&gt;=KY$43,KO34&lt;&gt;"",KQ34&gt;=KY$47,KQ34&lt;&gt;""),AND(KS34&gt;=KY$43,KS34&lt;&gt;"",KU34&gt;=KY$47,KU34&lt;&gt;""),AND(KV34&gt;=KY$43,KV34&lt;&gt;"",KX34&gt;=KY$47,KX34&lt;&gt;""),AND(LT34&gt;=MG$43,LT34&lt;&gt;"",LV34&gt;=MG$47,LV34&lt;&gt;""),AND(LW34&gt;=MG$43,LW34&lt;&gt;"",LY34&gt;=MG$47,LY34&lt;&gt;""),AND(MA34&gt;=MG$43,MA34&lt;&gt;"",MC34&gt;=MG$47,MC34&lt;&gt;""),AND(MD34&gt;=MG$43,MD34&lt;&gt;"",MF34&gt;=MG$47,MF34&lt;&gt;""),AND(NB34&gt;=NO$43,NB34&lt;&gt;"",ND34&gt;=NO$47,ND34&lt;&gt;""),AND(NE34&gt;=NO$43,NE34&lt;&gt;"",NG34&gt;=NO$47,NG34&lt;&gt;""),AND(NI34&gt;=NO$43,NI34&lt;&gt;"",NK34&gt;=NO$47,NK34&lt;&gt;""),AND(NL34&gt;=NO$43,NL34&lt;&gt;"",NN34&gt;=NO$47,NN34&lt;&gt;""),AND(OJ34&gt;=OW$43,OJ34&lt;&gt;"",OL34&gt;=OW$47,OL34&lt;&gt;""),AND(OM34&gt;=OW$43,OM34&lt;&gt;"",OO34&gt;=OW$47,OO34&lt;&gt;""),AND(OQ34&gt;=OW$43,OQ34&lt;&gt;"",OS34&gt;=OW$47,OS34&lt;&gt;""),AND(OT34&gt;=OW$43,OT34&lt;&gt;"",OV34&gt;=OW$47,OV34&lt;&gt;""),AND(PR34&gt;=QE$43,PR34&lt;&gt;"",PT34&gt;=QE$47,PT34&lt;&gt;""),AND(PU34&gt;=QE$43,PU34&lt;&gt;"",PW34&gt;=QE$47,PW34&lt;&gt;""),AND(PY34&gt;=QE$43,PY34&lt;&gt;"",QA34&gt;=QE$47,QA34&lt;&gt;""),AND(QB34&gt;=QE$43,QB34&lt;&gt;"",QD34&gt;=QE$47,QD34&lt;&gt;""),AND(QZ34&gt;=RM$43,QZ34&lt;&gt;"",RB34&gt;=RM$47,RB34&lt;&gt;""),AND(RC34&gt;=RM$43,RC34&lt;&gt;"",RE34&gt;=RM$47,RE34&lt;&gt;""),AND(RG34&gt;=RM$43,RG34&lt;&gt;"",RI34&gt;=RM$47,RI34&lt;&gt;""),AND(RJ34&gt;=RM$43,RJ34&lt;&gt;"",RL34&gt;=RM$47,RL34&lt;&gt;""),AND(SH34&gt;=SU$43,SH34&lt;&gt;"",SJ34&gt;=SU$47,SJ34&lt;&gt;""),AND(SK34&gt;=SU$43,SK34&lt;&gt;"",SM34&gt;=SU$47,SM34&lt;&gt;""),AND(SO34&gt;=SU$43,SO34&lt;&gt;"",SQ34&gt;=SU$47,SQ34&lt;&gt;""),AND(SR34&gt;=SU$43,SR34&lt;&gt;"",ST34&gt;=SU$47,ST34&lt;&gt;"")),"P","")</f>
        <v/>
      </c>
      <c r="I34" s="3" t="str">
        <f>IF(OR(AND(AQ34&gt;=AY$47,AQ34&lt;&gt;"",AN34=""),AND(AT34&gt;=AY$47,AT34&lt;&gt;"",AN34=""),AND(AX34&gt;=AY$47,AX34&lt;&gt;"",AN34=""),AND(BR34&gt;=BZ$47,BR34&lt;&gt;"",BO34=""),AND(BU34&gt;=BZ$47,BU34&lt;&gt;"",BO34=""),AND(BY34&gt;=BZ$47,BY34&lt;&gt;"",BO34=""),AND(CS34&gt;=DA$47,CS34&lt;&gt;"",CP34=""),AND(CV34&gt;=DA$47,CV34&lt;&gt;"",CP34=""),AND(CZ34&gt;=DA$47,CZ34&lt;&gt;"",CP34=""),AND(DZ34&gt;=EK$47,DZ34&lt;&gt;""),AND(EC34&gt;=EK$47,EC34&lt;&gt;""),AND(EG34&gt;=EK$47,EG34&lt;&gt;""),AND(EJ34&gt;=EK$47,EJ34&lt;&gt;""),AND(FH34&gt;=FS$47,FH34&lt;&gt;""),AND(FK34&gt;=FS$47,FK34&lt;&gt;""),AND(FO34&gt;=FS$47,FO34&lt;&gt;""),AND(FR34&gt;=FS$47,FR34&lt;&gt;""),AND(GP34&gt;=HA$47,GP34&lt;&gt;""),AND(GS34&gt;=HA$47,GS34&lt;&gt;""),AND(GW34&gt;=HA$47,GW34&lt;&gt;""),AND(GZ34&gt;=HA$47,GZ34&lt;&gt;""),AND(HX34&gt;=II$47,HX34&lt;&gt;""),AND(IA34&gt;=II$47,IA34&lt;&gt;""),AND(IE34&gt;=II$47,IE34&lt;&gt;""),AND(IH34&gt;=II$47,IH34&lt;&gt;""),AND(JF34&gt;=JQ$47,JF34&lt;&gt;""),AND(JI34&gt;=JQ$47,JI34&lt;&gt;""),AND(JM34&gt;=JQ$47,JM34&lt;&gt;""),AND(JP34&gt;=JQ$47,JP34&lt;&gt;""),AND(KN34&gt;=KY$47,KN34&lt;&gt;""),AND(KQ34&gt;=KY$47,KQ34&lt;&gt;""),AND(KU34&gt;=KY$47,KU34&lt;&gt;""),AND(KX34&gt;=KY$47,KX34&lt;&gt;""),AND(LV34&gt;=MG$47,LV34&lt;&gt;""),AND(LY34&gt;=MG$47,LY34&lt;&gt;""),AND(MC34&gt;=MG$47,MC34&lt;&gt;""),AND(MF34&gt;=MG$47,MF34&lt;&gt;""),AND(ND34&gt;=NO$47,ND34&lt;&gt;""),AND(NG34&gt;=NO$47,NG34&lt;&gt;""),AND(NK34&gt;=NO$47,NK34&lt;&gt;""),AND(NN34&gt;=NO$47,NN34&lt;&gt;""),AND(OL34&gt;=OW$47,OL34&lt;&gt;""),AND(OO34&gt;=OW$47,OO34&lt;&gt;""),AND(OS34&gt;=OW$47,OS34&lt;&gt;""),AND(OV34&gt;=OW$47,OV34&lt;&gt;""),AND(PT34&gt;=QE$47,PT34&lt;&gt;""),AND(PW34&gt;=QE$47,PW34&lt;&gt;""),AND(QA34&gt;=QE$47,QA34&lt;&gt;""),AND(QD34&gt;=QE$47,QD34&lt;&gt;""),AND(RB34&gt;=RM$47,RB34&lt;&gt;""),AND(RE34&gt;=RM$47,RE34&lt;&gt;""),AND(RI34&gt;=RM$47,RI34&lt;&gt;""),AND(RL34&gt;=RM$47,RL34&lt;&gt;""),AND(SJ34&gt;=SU$47,SJ34&lt;&gt;""),AND(SM34&gt;=SU$47,SM34&lt;&gt;""),AND(SQ34&gt;=SU$47,SQ34&lt;&gt;""),AND(ST34&gt;=SU$47,ST34&lt;&gt;"")),"P","")</f>
        <v/>
      </c>
      <c r="J34" s="36" t="str">
        <f>IF(AND(I34="P",H34=""),"No DD",IF(OR(AND(AO34&gt;=AY$46,AO34&lt;&gt;"",AQ34&gt;=AY$50,AQ34&lt;&gt;"",AN34=""),AND(AR34&gt;=AY$46,AR34&lt;&gt;"",AT34&gt;=AY$50,AT34&lt;&gt;"",AN34=""),AND(AV34&gt;=AY$46,AV34&lt;&gt;"",AX34&gt;=AY$50,AX34&lt;&gt;"",AN34=""),AND(BP34&gt;=BZ$46,BP34&lt;&gt;"",BR34&gt;=BZ$50,BR34&lt;&gt;"",BO34=""),AND(BS34&gt;=BZ$46,BS34&lt;&gt;"",BU34&gt;=BZ$50,BU34&lt;&gt;"",BO34=""),AND(BW34&gt;=BZ$46,BW34&lt;&gt;"",BY34&gt;=BZ$50,BY34&lt;&gt;"",BO34=""),AND(CQ34&gt;=DA$46,CQ34&lt;&gt;"",CS34&gt;=DA$50,CS34&lt;&gt;"",CP34=""),AND(CT34&gt;=DA$46,CT34&lt;&gt;"",CV34&gt;=DA$50,CV34&lt;&gt;"",CP34=""),AND(CX34&gt;=DA$46,CX34&lt;&gt;"",CZ34&gt;=DA$50,CZ34&lt;&gt;"",CP34=""),AND(DX34&gt;=EK$46,DX34&lt;&gt;"",DZ34&gt;=EK$50,DZ34&lt;&gt;""),AND(EA34&gt;=EK$46,EA34&lt;&gt;"",EC34&gt;=EK$50,EC34&lt;&gt;""),AND(EE34&gt;=EK$46,EE34&lt;&gt;"",EG34&gt;=EK$50,EG34&lt;&gt;""),AND(EH34&gt;=EK$46,EH34&lt;&gt;"",EJ34&gt;=EK$50,EJ34&lt;&gt;""),AND(FF34&gt;=FS$46,FF34&lt;&gt;"",FH34&gt;=FS$50,FH34&lt;&gt;""),AND(FI34&gt;=FS$46,FI34&lt;&gt;"",FK34&gt;=FS$50,FK34&lt;&gt;""),AND(FM34&gt;=FS$46,FM34&lt;&gt;"",FO34&gt;=FS$50,FO34&lt;&gt;""),AND(FP34&gt;=FS$46,FP34&lt;&gt;"",FR34&gt;=FS$50,FR34&lt;&gt;""),AND(GN34&gt;=HA$46,GN34&lt;&gt;"",GP34&gt;=HA$50,GP34&lt;&gt;""),AND(GQ34&gt;=HA$46,GQ34&lt;&gt;"",GS34&gt;=HA$50,GS34&lt;&gt;""),AND(GU34&gt;=HA$46,GU34&lt;&gt;"",GW34&gt;=HA$50,GW34&lt;&gt;""),AND(GX34&gt;=HA$46,GX34&lt;&gt;"",GZ34&gt;=HA$50,GZ34&lt;&gt;""),AND(HV34&gt;=II$46,HV34&lt;&gt;"",HX34&gt;=II$50,HX34&lt;&gt;""),AND(HY34&gt;=II$46,HY34&lt;&gt;"",IA34&gt;=II$50,IA34&lt;&gt;""),AND(IC34&gt;=II$46,IC34&lt;&gt;"",IE34&gt;=II$50,IE34&lt;&gt;""),AND(IF34&gt;=II$46,IF34&lt;&gt;"",IH34&gt;=II$50,IH34&lt;&gt;""),AND(JD34&gt;=JQ$46,JD34&lt;&gt;"",JF34&gt;=JQ$50,JF34&lt;&gt;""),AND(JG34&gt;=JQ$46,JG34&lt;&gt;"",JI34&gt;=JQ$50,JI34&lt;&gt;""),AND(JK34&gt;=JQ$46,JK34&lt;&gt;"",JM34&gt;=JQ$50,JM34&lt;&gt;""),AND(JN34&gt;=JQ$46,JN34&lt;&gt;"",JP34&gt;=JQ$50,JP34&lt;&gt;""),AND(KL34&gt;=KY$46,KL34&lt;&gt;"",KN34&gt;=KY$50,KN34&lt;&gt;""),AND(KO34&gt;=KY$46,KO34&lt;&gt;"",KQ34&gt;=KY$50,KQ34&lt;&gt;""),AND(KS34&gt;=KY$46,KS34&lt;&gt;"",KU34&gt;=KY$50,KU34&lt;&gt;""),AND(KV34&gt;=KY$46,KV34&lt;&gt;"",KX34&gt;=KY$50,KX34&lt;&gt;""),AND(LT34&gt;=MG$46,LT34&lt;&gt;"",LV34&gt;=MG$50,LV34&lt;&gt;""),AND(LW34&gt;=MG$46,LW34&lt;&gt;"",LY34&gt;=MG$50,LY34&lt;&gt;""),AND(MA34&gt;=MG$46,MA34&lt;&gt;"",MC34&gt;=MG$50,MC34&lt;&gt;""),AND(MD34&gt;=MG$46,MD34&lt;&gt;"",MF34&gt;=MG$50,MF34&lt;&gt;""),AND(NB34&gt;=NO$46,NB34&lt;&gt;"",ND34&gt;=NO$50,ND34&lt;&gt;""),AND(NE34&gt;=NO$46,NE34&lt;&gt;"",NG34&gt;=NO$50,NG34&lt;&gt;""),AND(NI34&gt;=NO$46,NI34&lt;&gt;"",NK34&gt;=NO$50,NK34&lt;&gt;""),AND(NL34&gt;=NO$46,NL34&lt;&gt;"",NN34&gt;=NO$50,NN34&lt;&gt;""),AND(OJ34&gt;=OW$46,OJ34&lt;&gt;"",OL34&gt;=OW$50,OL34&lt;&gt;""),AND(OM34&gt;=OW$46,OM34&lt;&gt;"",OO34&gt;=OW$50,OO34&lt;&gt;""),AND(OQ34&gt;=OW$46,OQ34&lt;&gt;"",OS34&gt;=OW$50,OS34&lt;&gt;""),AND(OT34&gt;=OW$46,OT34&lt;&gt;"",OV34&gt;=OW$50,OV34&lt;&gt;""),AND(PR34&gt;=QE$46,PR34&lt;&gt;"",PT34&gt;=QE$50,PT34&lt;&gt;""),AND(PU34&gt;=QE$46,PU34&lt;&gt;"",PW34&gt;=QE$50,PW34&lt;&gt;""),AND(PY34&gt;=QE$46,PY34&lt;&gt;"",QA34&gt;=QE$50,QA34&lt;&gt;""),AND(QB34&gt;=QE$46,QB34&lt;&gt;"",QD34&gt;=QE$50,QD34&lt;&gt;""),AND(QZ34&gt;=RM$46,QZ34&lt;&gt;"",RB34&gt;=RM$50,RB34&lt;&gt;""),AND(RC34&gt;=RM$46,RC34&lt;&gt;"",RE34&gt;=RM$50,RE34&lt;&gt;""),AND(RG34&gt;=RM$46,RG34&lt;&gt;"",RI34&gt;=RM$50,RI34&lt;&gt;""),AND(RJ34&gt;=RM$46,RJ34&lt;&gt;"",RL34&gt;=RM$50,RL34&lt;&gt;""),AND(SH34&gt;=SU$46,SH34&lt;&gt;"",SJ34&gt;=SU$50,SJ34&lt;&gt;""),AND(SK34&gt;=SU$46,SK34&lt;&gt;"",SM34&gt;=SU$50,SM34&lt;&gt;""),AND(SO34&gt;=SU$46,SO34&lt;&gt;"",SQ34&gt;=SU$50,SQ34&lt;&gt;""),AND(SR34&gt;=SU$46,SR34&lt;&gt;"",ST34&gt;=SU$50,ST34&lt;&gt;"")),"Merit",IF(OR(AND(AO34&gt;=AY$45,AO34&lt;&gt;"",AQ34&gt;=AY$49,AQ34&lt;&gt;"",AN34=""),AND(AR34&gt;=AY$45,AR34&lt;&gt;"",AT34&gt;=AY$49,AT34&lt;&gt;"",AN34=""),AND(AV34&gt;=AY$45,AV34&lt;&gt;"",AX34&gt;=AY$49,AX34&lt;&gt;"",AN34=""),AND(BP34&gt;=BZ$45,BP34&lt;&gt;"",BR34&gt;=BZ$49,BR34&lt;&gt;"",BO34=""),AND(BS34&gt;=BZ$45,BS34&lt;&gt;"",BU34&gt;=BZ$49,BU34&lt;&gt;"",BO34=""),AND(BW34&gt;=BZ$45,BW34&lt;&gt;"",BY34&gt;=BZ$49,BY34&lt;&gt;"",BO34=""),AND(CQ34&gt;=DA$45,CQ34&lt;&gt;"",CS34&gt;=DA$49,CS34&lt;&gt;"",CP34=""),AND(CT34&gt;=DA$45,CT34&lt;&gt;"",CV34&gt;=DA$49,CV34&lt;&gt;"",CP34=""),AND(CX34&gt;=DA$45,CX34&lt;&gt;"",CZ34&gt;=DA$49,CZ34&lt;&gt;"",CP34=""),AND(DX34&gt;=EK$45,DX34&lt;&gt;"",DZ34&gt;=EK$49,DZ34&lt;&gt;""),AND(EA34&gt;=EK$45,EA34&lt;&gt;"",EC34&gt;=EK$49,EC34&lt;&gt;""),AND(EE34&gt;=EK$45,EE34&lt;&gt;"",EG34&gt;=EK$49,EG34&lt;&gt;""),AND(EH34&gt;=EK$45,EH34&lt;&gt;"",EJ34&gt;=EK$49,EJ34&lt;&gt;""),AND(FF34&gt;=FS$45,FF34&lt;&gt;"",FH34&gt;=FS$49,FH34&lt;&gt;""),AND(FI34&gt;=FS$45,FI34&lt;&gt;"",FK34&gt;=FS$49,FK34&lt;&gt;""),AND(FM34&gt;=FS$45,FM34&lt;&gt;"",FO34&gt;=FS$49,FO34&lt;&gt;""),AND(FP34&gt;=FS$45,FP34&lt;&gt;"",FR34&gt;=FS$49,FR34&lt;&gt;""),AND(GN34&gt;=HA$45,GN34&lt;&gt;"",GP34&gt;=HA$49,GP34&lt;&gt;""),AND(GQ34&gt;=HA$45,GQ34&lt;&gt;"",GS34&gt;=HA$49,GS34&lt;&gt;""),AND(GU34&gt;=HA$45,GU34&lt;&gt;"",GW34&gt;=HA$49,GW34&lt;&gt;""),AND(GX34&gt;=HA$45,GX34&lt;&gt;"",GZ34&gt;=HA$49,GZ34&lt;&gt;""),AND(HV34&gt;=II$45,HV34&lt;&gt;"",HX34&gt;=II$49,HX34&lt;&gt;""),AND(HY34&gt;=II$45,HY34&lt;&gt;"",IA34&gt;=II$49,IA34&lt;&gt;""),AND(IC34&gt;=II$45,IC34&lt;&gt;"",IE34&gt;=II$49,IE34&lt;&gt;""),AND(IF34&gt;=II$45,IF34&lt;&gt;"",IH34&gt;=II$49,IH34&lt;&gt;""),AND(JD34&gt;=JQ$45,JD34&lt;&gt;"",JF34&gt;=JQ$49,JF34&lt;&gt;""),AND(JG34&gt;=JQ$45,JG34&lt;&gt;"",JI34&gt;=JQ$49,JI34&lt;&gt;""),AND(JK34&gt;=JQ$45,JK34&lt;&gt;"",JM34&gt;=JQ$49,JM34&lt;&gt;""),AND(JN34&gt;=JQ$45,JN34&lt;&gt;"",JP34&gt;=JQ$49,JP34&lt;&gt;""),AND(KL34&gt;=KY$45,KL34&lt;&gt;"",KN34&gt;=KY$49,KN34&lt;&gt;""),AND(KO34&gt;=KY$45,KO34&lt;&gt;"",KQ34&gt;=KY$49,KQ34&lt;&gt;""),AND(KS34&gt;=KY$45,KS34&lt;&gt;"",KU34&gt;=KY$49,KU34&lt;&gt;""),AND(KV34&gt;=KY$45,KV34&lt;&gt;"",KX34&gt;=KY$49,KX34&lt;&gt;""),AND(LT34&gt;=MG$45,LT34&lt;&gt;"",LV34&gt;=MG$49,LV34&lt;&gt;""),AND(LW34&gt;=MG$45,LW34&lt;&gt;"",LY34&gt;=MG$49,LY34&lt;&gt;""),AND(MA34&gt;=MG$45,MA34&lt;&gt;"",MC34&gt;=MG$49,MC34&lt;&gt;""),AND(MD34&gt;=MG$45,MD34&lt;&gt;"",MF34&gt;=MG$49,MF34&lt;&gt;""),AND(NB34&gt;=NO$45,NB34&lt;&gt;"",ND34&gt;=NO$49,ND34&lt;&gt;""),AND(NE34&gt;=NO$45,NE34&lt;&gt;"",NG34&gt;=NO$49,NG34&lt;&gt;""),AND(NI34&gt;=NO$45,NI34&lt;&gt;"",NK34&gt;=NO$49,NK34&lt;&gt;""),AND(NL34&gt;=NO$45,NL34&lt;&gt;"",NN34&gt;=NO$49,NN34&lt;&gt;""),AND(OJ34&gt;=OW$45,OJ34&lt;&gt;"",OL34&gt;=OW$49,OL34&lt;&gt;""),AND(OM34&gt;=OW$45,OM34&lt;&gt;"",OO34&gt;=OW$49,OO34&lt;&gt;""),AND(OQ34&gt;=OW$45,OQ34&lt;&gt;"",OS34&gt;=OW$49,OS34&lt;&gt;""),AND(OT34&gt;=OW$45,OT34&lt;&gt;"",OV34&gt;=OW$49,OV34&lt;&gt;""),AND(PR34&gt;=QE$45,PR34&lt;&gt;"",PT34&gt;=QE$49,PT34&lt;&gt;""),AND(PU34&gt;=QE$45,PU34&lt;&gt;"",PW34&gt;=QE$49,PW34&lt;&gt;""),AND(PY34&gt;=QE$45,PY34&lt;&gt;"",QA34&gt;=QE$49,QA34&lt;&gt;""),AND(QB34&gt;=QE$45,QB34&lt;&gt;"",QD34&gt;=QE$49,QD34&lt;&gt;""),AND(QZ34&gt;=RM$45,QZ34&lt;&gt;"",RB34&gt;=RM$49,RB34&lt;&gt;""),AND(RC34&gt;=RM$45,RC34&lt;&gt;"",RE34&gt;=RM$49,RE34&lt;&gt;""),AND(RG34&gt;=RM$45,RG34&lt;&gt;"",RI34&gt;=RM$49,RI34&lt;&gt;""),AND(RJ34&gt;=RM$45,RJ34&lt;&gt;"",RL34&gt;=RM$49,RL34&lt;&gt;""),AND(SH34&gt;=SU$45,SH34&lt;&gt;"",SJ34&gt;=SU$49,SJ34&lt;&gt;""),AND(SK34&gt;=SU$45,SK34&lt;&gt;"",SM34&gt;=SU$49,SM34&lt;&gt;""),AND(SO34&gt;=SU$45,SO34&lt;&gt;"",SQ34&gt;=SU$49,SQ34&lt;&gt;""),AND(SR34&gt;=SU$45,SR34&lt;&gt;"",ST34&gt;=SU$49,ST34&lt;&gt;"")),"Excellence",IF(K34="P","Worlds Team",IF(H34="P","National Team","")))))</f>
        <v/>
      </c>
      <c r="K34" s="3" t="str">
        <f>IF(OR(AND(AO34&gt;=AY$44,AO34&lt;&gt;"",AQ34&gt;=AY$48,AQ34&lt;&gt;"",AN34=""),AND(AR34&gt;=AY$44,AR34&lt;&gt;"",AT34&gt;=AY$48,AT34&lt;&gt;"",AN34=""),AND(AV34&gt;=AY$44,AV34&lt;&gt;"",AX34&gt;=AY$48,AX34&lt;&gt;"",AN34=""),AND(BP34&gt;=BZ$44,BP34&lt;&gt;"",BR34&gt;=BZ$48,BR34&lt;&gt;"",BO34=""),AND(BS34&gt;=BZ$44,BS34&lt;&gt;"",BU34&gt;=BZ$48,BU34&lt;&gt;"",BO34=""),AND(BW34&gt;=BZ$44,BW34&lt;&gt;"",BY34&gt;=BZ$48,BY34&lt;&gt;"",BO34=""),AND(CQ34&gt;=DA$44,CQ34&lt;&gt;"",CS34&gt;=DA$48,CS34&lt;&gt;"",CP34=""),AND(CT34&gt;=DA$44,CT34&lt;&gt;"",CV34&gt;=DA$48,CV34&lt;&gt;"",CP34=""),AND(CX34&gt;=DA$44,CX34&lt;&gt;"",CZ34&gt;=DA$48,CZ34&lt;&gt;"",CP34=""),AND(DX34&gt;=EK$44,DX34&lt;&gt;"",DZ34&gt;=EK$48,DZ34&lt;&gt;""),AND(EA34&gt;=EK$44,EA34&lt;&gt;"",EC34&gt;=EK$48,EC34&lt;&gt;""),AND(EE34&gt;=EK$44,EE34&lt;&gt;"",EG34&gt;=EK$48,EG34&lt;&gt;""),AND(EH34&gt;=EK$44,EH34&lt;&gt;"",EJ34&gt;=EK$48,EJ34&lt;&gt;""),AND(FF34&gt;=FS$44,FF34&lt;&gt;"",FH34&gt;=FS$48,FH34&lt;&gt;""),AND(FI34&gt;=FS$44,FI34&lt;&gt;"",FK34&gt;=FS$48,FK34&lt;&gt;""),AND(FM34&gt;=FS$44,FM34&lt;&gt;"",FO34&gt;=FS$48,FO34&lt;&gt;""),AND(FP34&gt;=FS$44,FP34&lt;&gt;"",FR34&gt;=FS$48,FR34&lt;&gt;""),AND(GN34&gt;=HA$44,GN34&lt;&gt;"",GP34&gt;=HA$48,GP34&lt;&gt;""),AND(GQ34&gt;=HA$44,GQ34&lt;&gt;"",GS34&gt;=HA$48,GS34&lt;&gt;""),AND(GU34&gt;=HA$44,GU34&lt;&gt;"",GW34&gt;=HA$48,GW34&lt;&gt;""),AND(GX34&gt;=HA$44,GX34&lt;&gt;"",GZ34&gt;=HA$48,GZ34&lt;&gt;""),AND(HV34&gt;=II$44,HV34&lt;&gt;"",HX34&gt;=II$48,HX34&lt;&gt;""),AND(HY34&gt;=II$44,HY34&lt;&gt;"",IA34&gt;=II$48,IA34&lt;&gt;""),AND(IC34&gt;=II$44,IC34&lt;&gt;"",IE34&gt;=II$48,IE34&lt;&gt;""),AND(IF34&gt;=II$44,IF34&lt;&gt;"",IH34&gt;=II$48,IH34&lt;&gt;""),AND(JD34&gt;=JQ$44,JD34&lt;&gt;"",JF34&gt;=JQ$48,JF34&lt;&gt;""),AND(JG34&gt;=JQ$44,JG34&lt;&gt;"",JI34&gt;=JQ$48,JI34&lt;&gt;""),AND(JK34&gt;=JQ$44,JK34&lt;&gt;"",JM34&gt;=JQ$48,JM34&lt;&gt;""),AND(JN34&gt;=JQ$44,JN34&lt;&gt;"",JP34&gt;=JQ$48,JP34&lt;&gt;""),AND(KL34&gt;=KY$44,KL34&lt;&gt;"",KN34&gt;=KY$48,KN34&lt;&gt;""),AND(KO34&gt;=KY$44,KO34&lt;&gt;"",KQ34&gt;=KY$48,KQ34&lt;&gt;""),AND(KS34&gt;=KY$44,KS34&lt;&gt;"",KU34&gt;=KY$48,KU34&lt;&gt;""),AND(KV34&gt;=KY$44,KV34&lt;&gt;"",KX34&gt;=KY$48,KX34&lt;&gt;""),AND(LT34&gt;=MG$44,LT34&lt;&gt;"",LV34&gt;=MG$48,LV34&lt;&gt;""),AND(LW34&gt;=MG$44,LW34&lt;&gt;"",LY34&gt;=MG$48,LY34&lt;&gt;""),AND(MA34&gt;=MG$44,MA34&lt;&gt;"",MC34&gt;=MG$48,MC34&lt;&gt;""),AND(MD34&gt;=MG$44,MD34&lt;&gt;"",MF34&gt;=MG$48,MF34&lt;&gt;""),AND(NB34&gt;=NO$44,NB34&lt;&gt;"",ND34&gt;=NO$48,ND34&lt;&gt;""),AND(NE34&gt;=NO$44,NE34&lt;&gt;"",NG34&gt;=NO$48,NG34&lt;&gt;""),AND(NI34&gt;=NO$44,NI34&lt;&gt;"",NK34&gt;=NO$48,NK34&lt;&gt;""),AND(NL34&gt;=NO$44,NL34&lt;&gt;"",NN34&gt;=NO$48,NN34&lt;&gt;""),AND(OJ34&gt;=OW$44,OJ34&lt;&gt;"",OL34&gt;=OW$48,OL34&lt;&gt;""),AND(OM34&gt;=OW$44,OM34&lt;&gt;"",OO34&gt;=OW$48,OO34&lt;&gt;""),AND(OQ34&gt;=OW$44,OQ34&lt;&gt;"",OS34&gt;=OW$48,OS34&lt;&gt;""),AND(OT34&gt;=OW$44,OT34&lt;&gt;"",OV34&gt;=OW$48,OV34&lt;&gt;""),AND(PR34&gt;=QE$44,PR34&lt;&gt;"",PT34&gt;=QE$48,PT34&lt;&gt;""),AND(PU34&gt;=QE$44,PU34&lt;&gt;"",PW34&gt;=QE$48,PW34&lt;&gt;""),AND(PY34&gt;=QE$44,PY34&lt;&gt;"",QA34&gt;=QE$48,QA34&lt;&gt;""),AND(QB34&gt;=QE$44,QB34&lt;&gt;"",QD34&gt;=QE$48,QD34&lt;&gt;""),AND(QZ34&gt;=RM$44,QZ34&lt;&gt;"",RB34&gt;=RM$48,RB34&lt;&gt;""),AND(RC34&gt;=RM$44,RC34&lt;&gt;"",RE34&gt;=RM$48,RE34&lt;&gt;""),AND(RG34&gt;=RM$44,RG34&lt;&gt;"",RI34&gt;=RM$48,RI34&lt;&gt;""),AND(RJ34&gt;=RM$44,RJ34&lt;&gt;"",RL34&gt;=RM$48,RL34&lt;&gt;""),AND(SH34&gt;=SU$44,SH34&lt;&gt;"",SJ34&gt;=SU$48,SJ34&lt;&gt;""),AND(SK34&gt;=SU$44,SK34&lt;&gt;"",SM34&gt;=SU$48,SM34&lt;&gt;""),AND(SO34&gt;=SU$44,SO34&lt;&gt;"",SQ34&gt;=SU$48,SQ34&lt;&gt;""),AND(SR34&gt;=SU$44,SR34&lt;&gt;"",ST34&gt;=SU$48,ST34&lt;&gt;"")),"P","")</f>
        <v/>
      </c>
      <c r="L34" s="8">
        <f>IF(COUNT(AQ34,AT34,BR34,BU34,CS34,CV34)&gt;0,LARGE((AQ34,AT34,BR34,BU34,CS34,CV34),1),0)</f>
        <v>47.1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43.71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10.5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&gt;0,MAX(IF(AO34&gt;=$AY$43,AP34,0),IF(AR34&gt;=$AY$43,AS34,0),IF(AV34&gt;=$AY$43,AW34,0),IF(BP34&gt;=$BZ$43,BQ34,0),IF(BS34&gt;=$BZ$43,BT34,0),IF(BW34&gt;=$BZ$43,BX34,0),IF(CQ34&gt;=$DA$43,CR34,0),IF(CT34&gt;=$DA$43,CU34,0),IF(CX34&gt;=$DA$43,CY34,0),IF(DX34&gt;=$EK$43,DY34,0),IF(EA34&gt;=$EK$43,EB34,0),IF(EE34&gt;=$EK$43,EF34,0),IF(EH34&gt;=$EK$43,EI34,0),IF(FF34&gt;=$FS$43,FG34,0),IF(FI34&gt;=$FS$43,FJ34,0),IF(FM34&gt;=$FS$43,FN34,0),IF(FP34&gt;=$FS$43,FQ34,0),IF(GN34&gt;=$HA$43,GO34,0),IF(GQ34&gt;=$HA$43,GR34,0),IF(GU34&gt;=$HA$43,GV34,0),IF(GX34&gt;=$HA$43,GY34,0),IF(HV34&gt;=$II$43,HW34,0),IF(HY34&gt;=$II$43,HZ34,0),IF(IC34&gt;=$II$43,ID34,0),IF(IF34&gt;=$II$43,IG34,0),IF(JD34&gt;=$JQ$43,JE34,0),IF(JG34&gt;=$JQ$43,JH34,0),IF(JK34&gt;=$JQ$43,JL34,0),IF(JN34&gt;=$JQ$43,JO34,0),IF(KL34&gt;=$KY$43,KM34,0),IF(KO34&gt;=$KY$43,KP34,0),IF(KS34&gt;=$KY$43,KT34,0),IF(KV34&gt;=$KY$43,KW34,0),IF(LT34&gt;=$MG$43,LU34,0),IF(LW34&gt;=$MG$43,LX34,0),IF(MA34&gt;=$MG$43,MB34,0),IF(MD34&gt;=$MG$43,ME34,0),IF(NB34&gt;=$NO$43,NC34,0),IF(NE34&gt;=$NO$43,NF34,0),IF(NI34&gt;=$NO$43,NJ34,0),IF(NL34&gt;=$NO$43,NM34,0),IF(OJ34&gt;=$OW$43,OK34,0),IF(OM34&gt;=$OW$43,ON34,0),IF(OQ34&gt;=$OW$43,OR34,0),IF(OT34&gt;=$OW$43,OU34,0),IF(PR34&gt;=$QE$43,PS34,0),IF(PU34&gt;=$QE$43,PV34,0),IF(PY34&gt;=$QE$43,PZ34,0),IF(QB34&gt;=$QE$43,QC34,0),IF(QZ34&gt;=$RM$43,RA34,0),IF(RC34&gt;=$RM$43,RD34,0),IF(RG34&gt;=$RM$43,RH34,0),IF(RJ34&gt;=$RM$43,RK34,0),IF(SH34&gt;=$SU$43,SI34,0),IF(SK34&gt;=$SU$43,SL34,0),IF(SO34&gt;=$SU$43,SP34,0),IF(SR34&gt;=$SU$43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10.199999999999999</v>
      </c>
      <c r="CB34" s="22">
        <v>8.6999999999999993</v>
      </c>
      <c r="CC34" s="22">
        <v>9.8000000000000007</v>
      </c>
      <c r="CD34" s="22">
        <v>15.01</v>
      </c>
      <c r="CE34" s="22">
        <v>0</v>
      </c>
      <c r="CF34" s="22">
        <v>12.3</v>
      </c>
      <c r="CG34" s="22">
        <v>8.9</v>
      </c>
      <c r="CH34" s="22">
        <v>10.5</v>
      </c>
      <c r="CI34" s="22">
        <v>15.4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9.8000000000000007</v>
      </c>
      <c r="CR34" s="38">
        <f>IF(CD34&gt;0,CD34,"")</f>
        <v>15.01</v>
      </c>
      <c r="CS34" s="40">
        <f>IF(SUM(CA34:CD34)-CE34&gt;0,SUM(CA34:CD34)-CE34,"")</f>
        <v>43.71</v>
      </c>
      <c r="CT34" s="40">
        <f>IF(CH34&gt;0,CH34,"")</f>
        <v>10.5</v>
      </c>
      <c r="CU34" s="40">
        <f>IF(CI34&gt;0,CI34,"")</f>
        <v>15.4</v>
      </c>
      <c r="CV34" s="40">
        <f>IF(SUM(CF34:CI34)-CJ34&gt;0,SUM(CF34:CI34)-CJ34,"")</f>
        <v>47.1</v>
      </c>
      <c r="CW34" s="40">
        <f>IF(CS34="","",MAX(CS34,CV34))</f>
        <v>47.1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47.1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5.0999999999999996</v>
      </c>
      <c r="SW34" s="22">
        <f>IF($CP34="P",CB34,(CB34+BA34)/2)</f>
        <v>4.3499999999999996</v>
      </c>
      <c r="SX34" s="22">
        <f>IF($CP34="P",CC34,(CC34+BB34)/2)</f>
        <v>4.9000000000000004</v>
      </c>
      <c r="SY34" s="22">
        <f>IF($CP34="P",CD34,(CD34+BC34)/2)</f>
        <v>7.5049999999999999</v>
      </c>
      <c r="SZ34" s="22">
        <f>IF($CP34="P",CE34,(CE34+BD34)/2)</f>
        <v>0</v>
      </c>
      <c r="TA34" s="22">
        <f>IF($CP34="P",CF34,(CF34+BE34)/2)</f>
        <v>6.15</v>
      </c>
      <c r="TB34" s="22">
        <f>IF($CP34="P",CG34,(CG34+BF34)/2)</f>
        <v>4.45</v>
      </c>
      <c r="TC34" s="22">
        <f>IF($CP34="P",CH34,(CH34+BG34)/2)</f>
        <v>5.25</v>
      </c>
      <c r="TD34" s="22">
        <f>IF($CP34="P",CI34,(CI34+BH34)/2)</f>
        <v>7.7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4.9000000000000004</v>
      </c>
      <c r="TM34" s="40">
        <f>IF(SY34&gt;0,SY34,"")</f>
        <v>7.5049999999999999</v>
      </c>
      <c r="TN34" s="40">
        <f>IF(SUM(SV34:SY34)-SZ34&gt;0,SUM(SV34:SY34)-SZ34,"")</f>
        <v>21.855</v>
      </c>
      <c r="TO34" s="40">
        <f>IF(TC34&gt;0,TC34,"")</f>
        <v>5.25</v>
      </c>
      <c r="TP34" s="40">
        <f>IF(TD34&gt;0,TD34,"")</f>
        <v>7.7</v>
      </c>
      <c r="TQ34" s="40">
        <f>IF(SUM(TA34:TD34)-TE34&gt;0,SUM(TA34:TD34)-TE34,"")</f>
        <v>23.55</v>
      </c>
      <c r="TR34" s="40">
        <f>IF(MAX(TN34,TQ34)&gt;0,MAX(TN34,TQ34),"")</f>
        <v>23.55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23.55</v>
      </c>
    </row>
    <row r="35" spans="1:542" x14ac:dyDescent="0.2">
      <c r="A35" s="4" t="str" cm="1">
        <f t="array" ref="A35">IF(AND(J35&lt;&gt;"",J35&lt;&gt;"No DD"),SUMPRODUCT((J$4:J$41&lt;&gt;"")*(J$4:J$41&lt;&gt;"No DD")*(F$4:F$41&gt;F35))+1,IF(J35="No DD",SUMPRODUCT((J$4:J$41="No DD")*(F$4:F$41&gt;F35))+1+SUMPRODUCT((J$4:J$41&lt;&gt;"")*(J$4:J$41&lt;&gt;"No DD")),""))</f>
        <v/>
      </c>
      <c r="B35" s="4" t="str" cm="1">
        <f t="array" ref="B35">IF(AND(J35&lt;&gt;"",J35&lt;&gt;"No DD",G35=""),SUMPRODUCT((J$4:J$41&lt;&gt;"")*(J$4:J$41&lt;&gt;"No DD")*(G$4:G$41="")*(F$4:F$41&gt;F35))+1,IF(J35="No DD",SUMPRODUCT((J$4:J$41="No DD")*(F$4:F$41&gt;F35)*(G$4:G$41=""))+1+SUMPRODUCT((J$4:J$41&lt;&gt;"")*(G$4:G$41="")*(J$4:J$41&lt;&gt;"No DD")),""))</f>
        <v/>
      </c>
      <c r="C35" s="5" t="s">
        <v>138</v>
      </c>
      <c r="D35" s="4" t="s">
        <v>6</v>
      </c>
      <c r="E35" s="4">
        <v>2004</v>
      </c>
      <c r="F35" s="9">
        <f>SUM(L35:V35)+SUM(L35:T35)*0.0000001+SUM(L35)*0.0000000000001</f>
        <v>100.81001008100392</v>
      </c>
      <c r="G35" s="66"/>
      <c r="H35" s="3" t="str">
        <f>IF(OR(AND(AO35&gt;=AY$43,AO35&lt;&gt;"",AQ35&gt;=AY$47,AQ35&lt;&gt;"",AN35=""),AND(AR35&gt;=AY$43,AR35&lt;&gt;"",AT35&gt;=AY$47,AT35&lt;&gt;"",AN35=""),AND(AV35&gt;=AY$43,AV35&lt;&gt;"",AX35&gt;=AY$47,AX35&lt;&gt;"",AN35=""),AND(BP35&gt;=BZ$43,BP35&lt;&gt;"",BR35&gt;=BZ$47,BR35&lt;&gt;"",BO35=""),AND(BS35&gt;=BZ$43,BS35&lt;&gt;"",BU35&gt;=BZ$47,BU35&lt;&gt;"",BO35=""),AND(BW35&gt;=BZ$43,BW35&lt;&gt;"",BY35&gt;=BZ$47,BY35&lt;&gt;"",BO35=""),AND(CQ35&gt;=DA$43,CQ35&lt;&gt;"",CS35&gt;=DA$47,CS35&lt;&gt;"",CP35=""),AND(CT35&gt;=DA$43,CT35&lt;&gt;"",CV35&gt;=DA$47,CV35&lt;&gt;"",CP35=""),AND(CX35&gt;=DA$43,CX35&lt;&gt;"",CZ35&gt;=DA$47,CZ35&lt;&gt;"",CP35=""),AND(DX35&gt;=EK$43,DX35&lt;&gt;"",DZ35&gt;=EK$47,DZ35&lt;&gt;""),AND(EA35&gt;=EK$43,EA35&lt;&gt;"",EC35&gt;=EK$47,EC35&lt;&gt;""),AND(EE35&gt;=EK$43,EE35&lt;&gt;"",EG35&gt;=EK$47,EG35&lt;&gt;""),AND(EH35&gt;=EK$43,EH35&lt;&gt;"",EJ35&gt;=EK$47,EJ35&lt;&gt;""),AND(FF35&gt;=FS$43,FF35&lt;&gt;"",FH35&gt;=FS$47,FH35&lt;&gt;""),AND(FI35&gt;=FS$43,FI35&lt;&gt;"",FK35&gt;=FS$47,FK35&lt;&gt;""),AND(FM35&gt;=FS$43,FM35&lt;&gt;"",FO35&gt;=FS$47,FO35&lt;&gt;""),AND(FP35&gt;=FS$43,FP35&lt;&gt;"",FR35&gt;=FS$47,FR35&lt;&gt;""),AND(GN35&gt;=HA$43,GN35&lt;&gt;"",GP35&gt;=HA$47,GP35&lt;&gt;""),AND(GQ35&gt;=HA$43,GQ35&lt;&gt;"",GS35&gt;=HA$47,GS35&lt;&gt;""),AND(GU35&gt;=HA$43,GU35&lt;&gt;"",GW35&gt;=HA$47,GW35&lt;&gt;""),AND(GX35&gt;=HA$43,GX35&lt;&gt;"",GZ35&gt;=HA$47,GZ35&lt;&gt;""),AND(HV35&gt;=II$43,HV35&lt;&gt;"",HX35&gt;=II$47,HX35&lt;&gt;""),AND(HY35&gt;=II$43,HY35&lt;&gt;"",IA35&gt;=II$47,IA35&lt;&gt;""),AND(IC35&gt;=II$43,IC35&lt;&gt;"",IE35&gt;=II$47,IE35&lt;&gt;""),AND(IF35&gt;=II$43,IF35&lt;&gt;"",IH35&gt;=II$47,IH35&lt;&gt;""),AND(JD35&gt;=JQ$43,JD35&lt;&gt;"",JF35&gt;=JQ$47,JF35&lt;&gt;""),AND(JG35&gt;=JQ$43,JG35&lt;&gt;"",JI35&gt;=JQ$47,JI35&lt;&gt;""),AND(JK35&gt;=JQ$43,JK35&lt;&gt;"",JM35&gt;=JQ$47,JM35&lt;&gt;""),AND(JN35&gt;=JQ$43,JN35&lt;&gt;"",JP35&gt;=JQ$47,JP35&lt;&gt;""),AND(KL35&gt;=KY$43,KL35&lt;&gt;"",KN35&gt;=KY$47,KN35&lt;&gt;""),AND(KO35&gt;=KY$43,KO35&lt;&gt;"",KQ35&gt;=KY$47,KQ35&lt;&gt;""),AND(KS35&gt;=KY$43,KS35&lt;&gt;"",KU35&gt;=KY$47,KU35&lt;&gt;""),AND(KV35&gt;=KY$43,KV35&lt;&gt;"",KX35&gt;=KY$47,KX35&lt;&gt;""),AND(LT35&gt;=MG$43,LT35&lt;&gt;"",LV35&gt;=MG$47,LV35&lt;&gt;""),AND(LW35&gt;=MG$43,LW35&lt;&gt;"",LY35&gt;=MG$47,LY35&lt;&gt;""),AND(MA35&gt;=MG$43,MA35&lt;&gt;"",MC35&gt;=MG$47,MC35&lt;&gt;""),AND(MD35&gt;=MG$43,MD35&lt;&gt;"",MF35&gt;=MG$47,MF35&lt;&gt;""),AND(NB35&gt;=NO$43,NB35&lt;&gt;"",ND35&gt;=NO$47,ND35&lt;&gt;""),AND(NE35&gt;=NO$43,NE35&lt;&gt;"",NG35&gt;=NO$47,NG35&lt;&gt;""),AND(NI35&gt;=NO$43,NI35&lt;&gt;"",NK35&gt;=NO$47,NK35&lt;&gt;""),AND(NL35&gt;=NO$43,NL35&lt;&gt;"",NN35&gt;=NO$47,NN35&lt;&gt;""),AND(OJ35&gt;=OW$43,OJ35&lt;&gt;"",OL35&gt;=OW$47,OL35&lt;&gt;""),AND(OM35&gt;=OW$43,OM35&lt;&gt;"",OO35&gt;=OW$47,OO35&lt;&gt;""),AND(OQ35&gt;=OW$43,OQ35&lt;&gt;"",OS35&gt;=OW$47,OS35&lt;&gt;""),AND(OT35&gt;=OW$43,OT35&lt;&gt;"",OV35&gt;=OW$47,OV35&lt;&gt;""),AND(PR35&gt;=QE$43,PR35&lt;&gt;"",PT35&gt;=QE$47,PT35&lt;&gt;""),AND(PU35&gt;=QE$43,PU35&lt;&gt;"",PW35&gt;=QE$47,PW35&lt;&gt;""),AND(PY35&gt;=QE$43,PY35&lt;&gt;"",QA35&gt;=QE$47,QA35&lt;&gt;""),AND(QB35&gt;=QE$43,QB35&lt;&gt;"",QD35&gt;=QE$47,QD35&lt;&gt;""),AND(QZ35&gt;=RM$43,QZ35&lt;&gt;"",RB35&gt;=RM$47,RB35&lt;&gt;""),AND(RC35&gt;=RM$43,RC35&lt;&gt;"",RE35&gt;=RM$47,RE35&lt;&gt;""),AND(RG35&gt;=RM$43,RG35&lt;&gt;"",RI35&gt;=RM$47,RI35&lt;&gt;""),AND(RJ35&gt;=RM$43,RJ35&lt;&gt;"",RL35&gt;=RM$47,RL35&lt;&gt;""),AND(SH35&gt;=SU$43,SH35&lt;&gt;"",SJ35&gt;=SU$47,SJ35&lt;&gt;""),AND(SK35&gt;=SU$43,SK35&lt;&gt;"",SM35&gt;=SU$47,SM35&lt;&gt;""),AND(SO35&gt;=SU$43,SO35&lt;&gt;"",SQ35&gt;=SU$47,SQ35&lt;&gt;""),AND(SR35&gt;=SU$43,SR35&lt;&gt;"",ST35&gt;=SU$47,ST35&lt;&gt;"")),"P","")</f>
        <v/>
      </c>
      <c r="I35" s="3" t="str">
        <f>IF(OR(AND(AQ35&gt;=AY$47,AQ35&lt;&gt;"",AN35=""),AND(AT35&gt;=AY$47,AT35&lt;&gt;"",AN35=""),AND(AX35&gt;=AY$47,AX35&lt;&gt;"",AN35=""),AND(BR35&gt;=BZ$47,BR35&lt;&gt;"",BO35=""),AND(BU35&gt;=BZ$47,BU35&lt;&gt;"",BO35=""),AND(BY35&gt;=BZ$47,BY35&lt;&gt;"",BO35=""),AND(CS35&gt;=DA$47,CS35&lt;&gt;"",CP35=""),AND(CV35&gt;=DA$47,CV35&lt;&gt;"",CP35=""),AND(CZ35&gt;=DA$47,CZ35&lt;&gt;"",CP35=""),AND(DZ35&gt;=EK$47,DZ35&lt;&gt;""),AND(EC35&gt;=EK$47,EC35&lt;&gt;""),AND(EG35&gt;=EK$47,EG35&lt;&gt;""),AND(EJ35&gt;=EK$47,EJ35&lt;&gt;""),AND(FH35&gt;=FS$47,FH35&lt;&gt;""),AND(FK35&gt;=FS$47,FK35&lt;&gt;""),AND(FO35&gt;=FS$47,FO35&lt;&gt;""),AND(FR35&gt;=FS$47,FR35&lt;&gt;""),AND(GP35&gt;=HA$47,GP35&lt;&gt;""),AND(GS35&gt;=HA$47,GS35&lt;&gt;""),AND(GW35&gt;=HA$47,GW35&lt;&gt;""),AND(GZ35&gt;=HA$47,GZ35&lt;&gt;""),AND(HX35&gt;=II$47,HX35&lt;&gt;""),AND(IA35&gt;=II$47,IA35&lt;&gt;""),AND(IE35&gt;=II$47,IE35&lt;&gt;""),AND(IH35&gt;=II$47,IH35&lt;&gt;""),AND(JF35&gt;=JQ$47,JF35&lt;&gt;""),AND(JI35&gt;=JQ$47,JI35&lt;&gt;""),AND(JM35&gt;=JQ$47,JM35&lt;&gt;""),AND(JP35&gt;=JQ$47,JP35&lt;&gt;""),AND(KN35&gt;=KY$47,KN35&lt;&gt;""),AND(KQ35&gt;=KY$47,KQ35&lt;&gt;""),AND(KU35&gt;=KY$47,KU35&lt;&gt;""),AND(KX35&gt;=KY$47,KX35&lt;&gt;""),AND(LV35&gt;=MG$47,LV35&lt;&gt;""),AND(LY35&gt;=MG$47,LY35&lt;&gt;""),AND(MC35&gt;=MG$47,MC35&lt;&gt;""),AND(MF35&gt;=MG$47,MF35&lt;&gt;""),AND(ND35&gt;=NO$47,ND35&lt;&gt;""),AND(NG35&gt;=NO$47,NG35&lt;&gt;""),AND(NK35&gt;=NO$47,NK35&lt;&gt;""),AND(NN35&gt;=NO$47,NN35&lt;&gt;""),AND(OL35&gt;=OW$47,OL35&lt;&gt;""),AND(OO35&gt;=OW$47,OO35&lt;&gt;""),AND(OS35&gt;=OW$47,OS35&lt;&gt;""),AND(OV35&gt;=OW$47,OV35&lt;&gt;""),AND(PT35&gt;=QE$47,PT35&lt;&gt;""),AND(PW35&gt;=QE$47,PW35&lt;&gt;""),AND(QA35&gt;=QE$47,QA35&lt;&gt;""),AND(QD35&gt;=QE$47,QD35&lt;&gt;""),AND(RB35&gt;=RM$47,RB35&lt;&gt;""),AND(RE35&gt;=RM$47,RE35&lt;&gt;""),AND(RI35&gt;=RM$47,RI35&lt;&gt;""),AND(RL35&gt;=RM$47,RL35&lt;&gt;""),AND(SJ35&gt;=SU$47,SJ35&lt;&gt;""),AND(SM35&gt;=SU$47,SM35&lt;&gt;""),AND(SQ35&gt;=SU$47,SQ35&lt;&gt;""),AND(ST35&gt;=SU$47,ST35&lt;&gt;"")),"P","")</f>
        <v/>
      </c>
      <c r="J35" s="36" t="str">
        <f>IF(AND(I35="P",H35=""),"No DD",IF(OR(AND(AO35&gt;=AY$46,AO35&lt;&gt;"",AQ35&gt;=AY$50,AQ35&lt;&gt;"",AN35=""),AND(AR35&gt;=AY$46,AR35&lt;&gt;"",AT35&gt;=AY$50,AT35&lt;&gt;"",AN35=""),AND(AV35&gt;=AY$46,AV35&lt;&gt;"",AX35&gt;=AY$50,AX35&lt;&gt;"",AN35=""),AND(BP35&gt;=BZ$46,BP35&lt;&gt;"",BR35&gt;=BZ$50,BR35&lt;&gt;"",BO35=""),AND(BS35&gt;=BZ$46,BS35&lt;&gt;"",BU35&gt;=BZ$50,BU35&lt;&gt;"",BO35=""),AND(BW35&gt;=BZ$46,BW35&lt;&gt;"",BY35&gt;=BZ$50,BY35&lt;&gt;"",BO35=""),AND(CQ35&gt;=DA$46,CQ35&lt;&gt;"",CS35&gt;=DA$50,CS35&lt;&gt;"",CP35=""),AND(CT35&gt;=DA$46,CT35&lt;&gt;"",CV35&gt;=DA$50,CV35&lt;&gt;"",CP35=""),AND(CX35&gt;=DA$46,CX35&lt;&gt;"",CZ35&gt;=DA$50,CZ35&lt;&gt;"",CP35=""),AND(DX35&gt;=EK$46,DX35&lt;&gt;"",DZ35&gt;=EK$50,DZ35&lt;&gt;""),AND(EA35&gt;=EK$46,EA35&lt;&gt;"",EC35&gt;=EK$50,EC35&lt;&gt;""),AND(EE35&gt;=EK$46,EE35&lt;&gt;"",EG35&gt;=EK$50,EG35&lt;&gt;""),AND(EH35&gt;=EK$46,EH35&lt;&gt;"",EJ35&gt;=EK$50,EJ35&lt;&gt;""),AND(FF35&gt;=FS$46,FF35&lt;&gt;"",FH35&gt;=FS$50,FH35&lt;&gt;""),AND(FI35&gt;=FS$46,FI35&lt;&gt;"",FK35&gt;=FS$50,FK35&lt;&gt;""),AND(FM35&gt;=FS$46,FM35&lt;&gt;"",FO35&gt;=FS$50,FO35&lt;&gt;""),AND(FP35&gt;=FS$46,FP35&lt;&gt;"",FR35&gt;=FS$50,FR35&lt;&gt;""),AND(GN35&gt;=HA$46,GN35&lt;&gt;"",GP35&gt;=HA$50,GP35&lt;&gt;""),AND(GQ35&gt;=HA$46,GQ35&lt;&gt;"",GS35&gt;=HA$50,GS35&lt;&gt;""),AND(GU35&gt;=HA$46,GU35&lt;&gt;"",GW35&gt;=HA$50,GW35&lt;&gt;""),AND(GX35&gt;=HA$46,GX35&lt;&gt;"",GZ35&gt;=HA$50,GZ35&lt;&gt;""),AND(HV35&gt;=II$46,HV35&lt;&gt;"",HX35&gt;=II$50,HX35&lt;&gt;""),AND(HY35&gt;=II$46,HY35&lt;&gt;"",IA35&gt;=II$50,IA35&lt;&gt;""),AND(IC35&gt;=II$46,IC35&lt;&gt;"",IE35&gt;=II$50,IE35&lt;&gt;""),AND(IF35&gt;=II$46,IF35&lt;&gt;"",IH35&gt;=II$50,IH35&lt;&gt;""),AND(JD35&gt;=JQ$46,JD35&lt;&gt;"",JF35&gt;=JQ$50,JF35&lt;&gt;""),AND(JG35&gt;=JQ$46,JG35&lt;&gt;"",JI35&gt;=JQ$50,JI35&lt;&gt;""),AND(JK35&gt;=JQ$46,JK35&lt;&gt;"",JM35&gt;=JQ$50,JM35&lt;&gt;""),AND(JN35&gt;=JQ$46,JN35&lt;&gt;"",JP35&gt;=JQ$50,JP35&lt;&gt;""),AND(KL35&gt;=KY$46,KL35&lt;&gt;"",KN35&gt;=KY$50,KN35&lt;&gt;""),AND(KO35&gt;=KY$46,KO35&lt;&gt;"",KQ35&gt;=KY$50,KQ35&lt;&gt;""),AND(KS35&gt;=KY$46,KS35&lt;&gt;"",KU35&gt;=KY$50,KU35&lt;&gt;""),AND(KV35&gt;=KY$46,KV35&lt;&gt;"",KX35&gt;=KY$50,KX35&lt;&gt;""),AND(LT35&gt;=MG$46,LT35&lt;&gt;"",LV35&gt;=MG$50,LV35&lt;&gt;""),AND(LW35&gt;=MG$46,LW35&lt;&gt;"",LY35&gt;=MG$50,LY35&lt;&gt;""),AND(MA35&gt;=MG$46,MA35&lt;&gt;"",MC35&gt;=MG$50,MC35&lt;&gt;""),AND(MD35&gt;=MG$46,MD35&lt;&gt;"",MF35&gt;=MG$50,MF35&lt;&gt;""),AND(NB35&gt;=NO$46,NB35&lt;&gt;"",ND35&gt;=NO$50,ND35&lt;&gt;""),AND(NE35&gt;=NO$46,NE35&lt;&gt;"",NG35&gt;=NO$50,NG35&lt;&gt;""),AND(NI35&gt;=NO$46,NI35&lt;&gt;"",NK35&gt;=NO$50,NK35&lt;&gt;""),AND(NL35&gt;=NO$46,NL35&lt;&gt;"",NN35&gt;=NO$50,NN35&lt;&gt;""),AND(OJ35&gt;=OW$46,OJ35&lt;&gt;"",OL35&gt;=OW$50,OL35&lt;&gt;""),AND(OM35&gt;=OW$46,OM35&lt;&gt;"",OO35&gt;=OW$50,OO35&lt;&gt;""),AND(OQ35&gt;=OW$46,OQ35&lt;&gt;"",OS35&gt;=OW$50,OS35&lt;&gt;""),AND(OT35&gt;=OW$46,OT35&lt;&gt;"",OV35&gt;=OW$50,OV35&lt;&gt;""),AND(PR35&gt;=QE$46,PR35&lt;&gt;"",PT35&gt;=QE$50,PT35&lt;&gt;""),AND(PU35&gt;=QE$46,PU35&lt;&gt;"",PW35&gt;=QE$50,PW35&lt;&gt;""),AND(PY35&gt;=QE$46,PY35&lt;&gt;"",QA35&gt;=QE$50,QA35&lt;&gt;""),AND(QB35&gt;=QE$46,QB35&lt;&gt;"",QD35&gt;=QE$50,QD35&lt;&gt;""),AND(QZ35&gt;=RM$46,QZ35&lt;&gt;"",RB35&gt;=RM$50,RB35&lt;&gt;""),AND(RC35&gt;=RM$46,RC35&lt;&gt;"",RE35&gt;=RM$50,RE35&lt;&gt;""),AND(RG35&gt;=RM$46,RG35&lt;&gt;"",RI35&gt;=RM$50,RI35&lt;&gt;""),AND(RJ35&gt;=RM$46,RJ35&lt;&gt;"",RL35&gt;=RM$50,RL35&lt;&gt;""),AND(SH35&gt;=SU$46,SH35&lt;&gt;"",SJ35&gt;=SU$50,SJ35&lt;&gt;""),AND(SK35&gt;=SU$46,SK35&lt;&gt;"",SM35&gt;=SU$50,SM35&lt;&gt;""),AND(SO35&gt;=SU$46,SO35&lt;&gt;"",SQ35&gt;=SU$50,SQ35&lt;&gt;""),AND(SR35&gt;=SU$46,SR35&lt;&gt;"",ST35&gt;=SU$50,ST35&lt;&gt;"")),"Merit",IF(OR(AND(AO35&gt;=AY$45,AO35&lt;&gt;"",AQ35&gt;=AY$49,AQ35&lt;&gt;"",AN35=""),AND(AR35&gt;=AY$45,AR35&lt;&gt;"",AT35&gt;=AY$49,AT35&lt;&gt;"",AN35=""),AND(AV35&gt;=AY$45,AV35&lt;&gt;"",AX35&gt;=AY$49,AX35&lt;&gt;"",AN35=""),AND(BP35&gt;=BZ$45,BP35&lt;&gt;"",BR35&gt;=BZ$49,BR35&lt;&gt;"",BO35=""),AND(BS35&gt;=BZ$45,BS35&lt;&gt;"",BU35&gt;=BZ$49,BU35&lt;&gt;"",BO35=""),AND(BW35&gt;=BZ$45,BW35&lt;&gt;"",BY35&gt;=BZ$49,BY35&lt;&gt;"",BO35=""),AND(CQ35&gt;=DA$45,CQ35&lt;&gt;"",CS35&gt;=DA$49,CS35&lt;&gt;"",CP35=""),AND(CT35&gt;=DA$45,CT35&lt;&gt;"",CV35&gt;=DA$49,CV35&lt;&gt;"",CP35=""),AND(CX35&gt;=DA$45,CX35&lt;&gt;"",CZ35&gt;=DA$49,CZ35&lt;&gt;"",CP35=""),AND(DX35&gt;=EK$45,DX35&lt;&gt;"",DZ35&gt;=EK$49,DZ35&lt;&gt;""),AND(EA35&gt;=EK$45,EA35&lt;&gt;"",EC35&gt;=EK$49,EC35&lt;&gt;""),AND(EE35&gt;=EK$45,EE35&lt;&gt;"",EG35&gt;=EK$49,EG35&lt;&gt;""),AND(EH35&gt;=EK$45,EH35&lt;&gt;"",EJ35&gt;=EK$49,EJ35&lt;&gt;""),AND(FF35&gt;=FS$45,FF35&lt;&gt;"",FH35&gt;=FS$49,FH35&lt;&gt;""),AND(FI35&gt;=FS$45,FI35&lt;&gt;"",FK35&gt;=FS$49,FK35&lt;&gt;""),AND(FM35&gt;=FS$45,FM35&lt;&gt;"",FO35&gt;=FS$49,FO35&lt;&gt;""),AND(FP35&gt;=FS$45,FP35&lt;&gt;"",FR35&gt;=FS$49,FR35&lt;&gt;""),AND(GN35&gt;=HA$45,GN35&lt;&gt;"",GP35&gt;=HA$49,GP35&lt;&gt;""),AND(GQ35&gt;=HA$45,GQ35&lt;&gt;"",GS35&gt;=HA$49,GS35&lt;&gt;""),AND(GU35&gt;=HA$45,GU35&lt;&gt;"",GW35&gt;=HA$49,GW35&lt;&gt;""),AND(GX35&gt;=HA$45,GX35&lt;&gt;"",GZ35&gt;=HA$49,GZ35&lt;&gt;""),AND(HV35&gt;=II$45,HV35&lt;&gt;"",HX35&gt;=II$49,HX35&lt;&gt;""),AND(HY35&gt;=II$45,HY35&lt;&gt;"",IA35&gt;=II$49,IA35&lt;&gt;""),AND(IC35&gt;=II$45,IC35&lt;&gt;"",IE35&gt;=II$49,IE35&lt;&gt;""),AND(IF35&gt;=II$45,IF35&lt;&gt;"",IH35&gt;=II$49,IH35&lt;&gt;""),AND(JD35&gt;=JQ$45,JD35&lt;&gt;"",JF35&gt;=JQ$49,JF35&lt;&gt;""),AND(JG35&gt;=JQ$45,JG35&lt;&gt;"",JI35&gt;=JQ$49,JI35&lt;&gt;""),AND(JK35&gt;=JQ$45,JK35&lt;&gt;"",JM35&gt;=JQ$49,JM35&lt;&gt;""),AND(JN35&gt;=JQ$45,JN35&lt;&gt;"",JP35&gt;=JQ$49,JP35&lt;&gt;""),AND(KL35&gt;=KY$45,KL35&lt;&gt;"",KN35&gt;=KY$49,KN35&lt;&gt;""),AND(KO35&gt;=KY$45,KO35&lt;&gt;"",KQ35&gt;=KY$49,KQ35&lt;&gt;""),AND(KS35&gt;=KY$45,KS35&lt;&gt;"",KU35&gt;=KY$49,KU35&lt;&gt;""),AND(KV35&gt;=KY$45,KV35&lt;&gt;"",KX35&gt;=KY$49,KX35&lt;&gt;""),AND(LT35&gt;=MG$45,LT35&lt;&gt;"",LV35&gt;=MG$49,LV35&lt;&gt;""),AND(LW35&gt;=MG$45,LW35&lt;&gt;"",LY35&gt;=MG$49,LY35&lt;&gt;""),AND(MA35&gt;=MG$45,MA35&lt;&gt;"",MC35&gt;=MG$49,MC35&lt;&gt;""),AND(MD35&gt;=MG$45,MD35&lt;&gt;"",MF35&gt;=MG$49,MF35&lt;&gt;""),AND(NB35&gt;=NO$45,NB35&lt;&gt;"",ND35&gt;=NO$49,ND35&lt;&gt;""),AND(NE35&gt;=NO$45,NE35&lt;&gt;"",NG35&gt;=NO$49,NG35&lt;&gt;""),AND(NI35&gt;=NO$45,NI35&lt;&gt;"",NK35&gt;=NO$49,NK35&lt;&gt;""),AND(NL35&gt;=NO$45,NL35&lt;&gt;"",NN35&gt;=NO$49,NN35&lt;&gt;""),AND(OJ35&gt;=OW$45,OJ35&lt;&gt;"",OL35&gt;=OW$49,OL35&lt;&gt;""),AND(OM35&gt;=OW$45,OM35&lt;&gt;"",OO35&gt;=OW$49,OO35&lt;&gt;""),AND(OQ35&gt;=OW$45,OQ35&lt;&gt;"",OS35&gt;=OW$49,OS35&lt;&gt;""),AND(OT35&gt;=OW$45,OT35&lt;&gt;"",OV35&gt;=OW$49,OV35&lt;&gt;""),AND(PR35&gt;=QE$45,PR35&lt;&gt;"",PT35&gt;=QE$49,PT35&lt;&gt;""),AND(PU35&gt;=QE$45,PU35&lt;&gt;"",PW35&gt;=QE$49,PW35&lt;&gt;""),AND(PY35&gt;=QE$45,PY35&lt;&gt;"",QA35&gt;=QE$49,QA35&lt;&gt;""),AND(QB35&gt;=QE$45,QB35&lt;&gt;"",QD35&gt;=QE$49,QD35&lt;&gt;""),AND(QZ35&gt;=RM$45,QZ35&lt;&gt;"",RB35&gt;=RM$49,RB35&lt;&gt;""),AND(RC35&gt;=RM$45,RC35&lt;&gt;"",RE35&gt;=RM$49,RE35&lt;&gt;""),AND(RG35&gt;=RM$45,RG35&lt;&gt;"",RI35&gt;=RM$49,RI35&lt;&gt;""),AND(RJ35&gt;=RM$45,RJ35&lt;&gt;"",RL35&gt;=RM$49,RL35&lt;&gt;""),AND(SH35&gt;=SU$45,SH35&lt;&gt;"",SJ35&gt;=SU$49,SJ35&lt;&gt;""),AND(SK35&gt;=SU$45,SK35&lt;&gt;"",SM35&gt;=SU$49,SM35&lt;&gt;""),AND(SO35&gt;=SU$45,SO35&lt;&gt;"",SQ35&gt;=SU$49,SQ35&lt;&gt;""),AND(SR35&gt;=SU$45,SR35&lt;&gt;"",ST35&gt;=SU$49,ST35&lt;&gt;"")),"Excellence",IF(K35="P","Worlds Team",IF(H35="P","National Team","")))))</f>
        <v/>
      </c>
      <c r="K35" s="3" t="str">
        <f>IF(OR(AND(AO35&gt;=AY$44,AO35&lt;&gt;"",AQ35&gt;=AY$48,AQ35&lt;&gt;"",AN35=""),AND(AR35&gt;=AY$44,AR35&lt;&gt;"",AT35&gt;=AY$48,AT35&lt;&gt;"",AN35=""),AND(AV35&gt;=AY$44,AV35&lt;&gt;"",AX35&gt;=AY$48,AX35&lt;&gt;"",AN35=""),AND(BP35&gt;=BZ$44,BP35&lt;&gt;"",BR35&gt;=BZ$48,BR35&lt;&gt;"",BO35=""),AND(BS35&gt;=BZ$44,BS35&lt;&gt;"",BU35&gt;=BZ$48,BU35&lt;&gt;"",BO35=""),AND(BW35&gt;=BZ$44,BW35&lt;&gt;"",BY35&gt;=BZ$48,BY35&lt;&gt;"",BO35=""),AND(CQ35&gt;=DA$44,CQ35&lt;&gt;"",CS35&gt;=DA$48,CS35&lt;&gt;"",CP35=""),AND(CT35&gt;=DA$44,CT35&lt;&gt;"",CV35&gt;=DA$48,CV35&lt;&gt;"",CP35=""),AND(CX35&gt;=DA$44,CX35&lt;&gt;"",CZ35&gt;=DA$48,CZ35&lt;&gt;"",CP35=""),AND(DX35&gt;=EK$44,DX35&lt;&gt;"",DZ35&gt;=EK$48,DZ35&lt;&gt;""),AND(EA35&gt;=EK$44,EA35&lt;&gt;"",EC35&gt;=EK$48,EC35&lt;&gt;""),AND(EE35&gt;=EK$44,EE35&lt;&gt;"",EG35&gt;=EK$48,EG35&lt;&gt;""),AND(EH35&gt;=EK$44,EH35&lt;&gt;"",EJ35&gt;=EK$48,EJ35&lt;&gt;""),AND(FF35&gt;=FS$44,FF35&lt;&gt;"",FH35&gt;=FS$48,FH35&lt;&gt;""),AND(FI35&gt;=FS$44,FI35&lt;&gt;"",FK35&gt;=FS$48,FK35&lt;&gt;""),AND(FM35&gt;=FS$44,FM35&lt;&gt;"",FO35&gt;=FS$48,FO35&lt;&gt;""),AND(FP35&gt;=FS$44,FP35&lt;&gt;"",FR35&gt;=FS$48,FR35&lt;&gt;""),AND(GN35&gt;=HA$44,GN35&lt;&gt;"",GP35&gt;=HA$48,GP35&lt;&gt;""),AND(GQ35&gt;=HA$44,GQ35&lt;&gt;"",GS35&gt;=HA$48,GS35&lt;&gt;""),AND(GU35&gt;=HA$44,GU35&lt;&gt;"",GW35&gt;=HA$48,GW35&lt;&gt;""),AND(GX35&gt;=HA$44,GX35&lt;&gt;"",GZ35&gt;=HA$48,GZ35&lt;&gt;""),AND(HV35&gt;=II$44,HV35&lt;&gt;"",HX35&gt;=II$48,HX35&lt;&gt;""),AND(HY35&gt;=II$44,HY35&lt;&gt;"",IA35&gt;=II$48,IA35&lt;&gt;""),AND(IC35&gt;=II$44,IC35&lt;&gt;"",IE35&gt;=II$48,IE35&lt;&gt;""),AND(IF35&gt;=II$44,IF35&lt;&gt;"",IH35&gt;=II$48,IH35&lt;&gt;""),AND(JD35&gt;=JQ$44,JD35&lt;&gt;"",JF35&gt;=JQ$48,JF35&lt;&gt;""),AND(JG35&gt;=JQ$44,JG35&lt;&gt;"",JI35&gt;=JQ$48,JI35&lt;&gt;""),AND(JK35&gt;=JQ$44,JK35&lt;&gt;"",JM35&gt;=JQ$48,JM35&lt;&gt;""),AND(JN35&gt;=JQ$44,JN35&lt;&gt;"",JP35&gt;=JQ$48,JP35&lt;&gt;""),AND(KL35&gt;=KY$44,KL35&lt;&gt;"",KN35&gt;=KY$48,KN35&lt;&gt;""),AND(KO35&gt;=KY$44,KO35&lt;&gt;"",KQ35&gt;=KY$48,KQ35&lt;&gt;""),AND(KS35&gt;=KY$44,KS35&lt;&gt;"",KU35&gt;=KY$48,KU35&lt;&gt;""),AND(KV35&gt;=KY$44,KV35&lt;&gt;"",KX35&gt;=KY$48,KX35&lt;&gt;""),AND(LT35&gt;=MG$44,LT35&lt;&gt;"",LV35&gt;=MG$48,LV35&lt;&gt;""),AND(LW35&gt;=MG$44,LW35&lt;&gt;"",LY35&gt;=MG$48,LY35&lt;&gt;""),AND(MA35&gt;=MG$44,MA35&lt;&gt;"",MC35&gt;=MG$48,MC35&lt;&gt;""),AND(MD35&gt;=MG$44,MD35&lt;&gt;"",MF35&gt;=MG$48,MF35&lt;&gt;""),AND(NB35&gt;=NO$44,NB35&lt;&gt;"",ND35&gt;=NO$48,ND35&lt;&gt;""),AND(NE35&gt;=NO$44,NE35&lt;&gt;"",NG35&gt;=NO$48,NG35&lt;&gt;""),AND(NI35&gt;=NO$44,NI35&lt;&gt;"",NK35&gt;=NO$48,NK35&lt;&gt;""),AND(NL35&gt;=NO$44,NL35&lt;&gt;"",NN35&gt;=NO$48,NN35&lt;&gt;""),AND(OJ35&gt;=OW$44,OJ35&lt;&gt;"",OL35&gt;=OW$48,OL35&lt;&gt;""),AND(OM35&gt;=OW$44,OM35&lt;&gt;"",OO35&gt;=OW$48,OO35&lt;&gt;""),AND(OQ35&gt;=OW$44,OQ35&lt;&gt;"",OS35&gt;=OW$48,OS35&lt;&gt;""),AND(OT35&gt;=OW$44,OT35&lt;&gt;"",OV35&gt;=OW$48,OV35&lt;&gt;""),AND(PR35&gt;=QE$44,PR35&lt;&gt;"",PT35&gt;=QE$48,PT35&lt;&gt;""),AND(PU35&gt;=QE$44,PU35&lt;&gt;"",PW35&gt;=QE$48,PW35&lt;&gt;""),AND(PY35&gt;=QE$44,PY35&lt;&gt;"",QA35&gt;=QE$48,QA35&lt;&gt;""),AND(QB35&gt;=QE$44,QB35&lt;&gt;"",QD35&gt;=QE$48,QD35&lt;&gt;""),AND(QZ35&gt;=RM$44,QZ35&lt;&gt;"",RB35&gt;=RM$48,RB35&lt;&gt;""),AND(RC35&gt;=RM$44,RC35&lt;&gt;"",RE35&gt;=RM$48,RE35&lt;&gt;""),AND(RG35&gt;=RM$44,RG35&lt;&gt;"",RI35&gt;=RM$48,RI35&lt;&gt;""),AND(RJ35&gt;=RM$44,RJ35&lt;&gt;"",RL35&gt;=RM$48,RL35&lt;&gt;""),AND(SH35&gt;=SU$44,SH35&lt;&gt;"",SJ35&gt;=SU$48,SJ35&lt;&gt;""),AND(SK35&gt;=SU$44,SK35&lt;&gt;"",SM35&gt;=SU$48,SM35&lt;&gt;""),AND(SO35&gt;=SU$44,SO35&lt;&gt;"",SQ35&gt;=SU$48,SQ35&lt;&gt;""),AND(SR35&gt;=SU$44,SR35&lt;&gt;"",ST35&gt;=SU$48,ST35&lt;&gt;"")),"P","")</f>
        <v/>
      </c>
      <c r="L35" s="8">
        <f>IF(COUNT(AQ35,AT35,BR35,BU35,CS35,CV35)&gt;0,LARGE((AQ35,AT35,BR35,BU35,CS35,CV35),1),0)</f>
        <v>39.06</v>
      </c>
      <c r="M35" s="8" t="str">
        <f>IF(L35="","",IF(OR(L35=CS35,L35=CV35),$CA$1,IF(OR(L35=BR35,L35=BU35),$AZ$1,IF(OR(L35=AQ35,L35=AT35),$Y$1,""))))</f>
        <v>2024 Elite Canada</v>
      </c>
      <c r="N35" s="8">
        <f>IF(COUNT(AQ35,AT35,BR35,BU35,CS35,CV35)&gt;1,LARGE((AQ35,AT35,BR35,BU35,CS35,CV35),2),0)</f>
        <v>31.369999999999997</v>
      </c>
      <c r="O35" s="8" t="str">
        <f>IF(N35="","",IF(OR(N35=CS35,N35=CV35),$CA$1,IF(OR(N35=BR35,N35=BU35),$AZ$1,IF(OR(N35=AQ35,N35=AT35),$Y$1,""))))</f>
        <v>2023 3rd Domestic Trial</v>
      </c>
      <c r="P35" s="8">
        <f>IF(COUNT(AQ35,AT35,BR35,BU35,CS35,CV35)&gt;2,MAX(AX35,BY35,CZ35,LARGE((AQ35,AT35,BR35,BU35,CS35,CV35),3)),IF(MAX(AX35,BY35,CZ35)&gt;0,MAX(AX35,BY35,CZ35),0))</f>
        <v>20.98</v>
      </c>
      <c r="Q35" s="8" t="str">
        <f>IF(P35="","",IF(OR(P35=CS35,P35=CV35,P35=CZ35),$CA$1,IF(OR(P35=BR35,P35=BU35,P35=BY35),$AZ$1,IF(OR(P35=AQ35,P35=AT35,P35=AX35),$Y$1,""))))</f>
        <v>2023 3rd Domestic Trial</v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9.4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Elite Canada</v>
      </c>
      <c r="T35" s="8">
        <f>IF(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&gt;0,MAX(IF(AO35&gt;=$AY$43,AP35,0),IF(AR35&gt;=$AY$43,AS35,0),IF(AV35&gt;=$AY$43,AW35,0),IF(BP35&gt;=$BZ$43,BQ35,0),IF(BS35&gt;=$BZ$43,BT35,0),IF(BW35&gt;=$BZ$43,BX35,0),IF(CQ35&gt;=$DA$43,CR35,0),IF(CT35&gt;=$DA$43,CU35,0),IF(CX35&gt;=$DA$43,CY35,0),IF(DX35&gt;=$EK$43,DY35,0),IF(EA35&gt;=$EK$43,EB35,0),IF(EE35&gt;=$EK$43,EF35,0),IF(EH35&gt;=$EK$43,EI35,0),IF(FF35&gt;=$FS$43,FG35,0),IF(FI35&gt;=$FS$43,FJ35,0),IF(FM35&gt;=$FS$43,FN35,0),IF(FP35&gt;=$FS$43,FQ35,0),IF(GN35&gt;=$HA$43,GO35,0),IF(GQ35&gt;=$HA$43,GR35,0),IF(GU35&gt;=$HA$43,GV35,0),IF(GX35&gt;=$HA$43,GY35,0),IF(HV35&gt;=$II$43,HW35,0),IF(HY35&gt;=$II$43,HZ35,0),IF(IC35&gt;=$II$43,ID35,0),IF(IF35&gt;=$II$43,IG35,0),IF(JD35&gt;=$JQ$43,JE35,0),IF(JG35&gt;=$JQ$43,JH35,0),IF(JK35&gt;=$JQ$43,JL35,0),IF(JN35&gt;=$JQ$43,JO35,0),IF(KL35&gt;=$KY$43,KM35,0),IF(KO35&gt;=$KY$43,KP35,0),IF(KS35&gt;=$KY$43,KT35,0),IF(KV35&gt;=$KY$43,KW35,0),IF(LT35&gt;=$MG$43,LU35,0),IF(LW35&gt;=$MG$43,LX35,0),IF(MA35&gt;=$MG$43,MB35,0),IF(MD35&gt;=$MG$43,ME35,0),IF(NB35&gt;=$NO$43,NC35,0),IF(NE35&gt;=$NO$43,NF35,0),IF(NI35&gt;=$NO$43,NJ35,0),IF(NL35&gt;=$NO$43,NM35,0),IF(OJ35&gt;=$OW$43,OK35,0),IF(OM35&gt;=$OW$43,ON35,0),IF(OQ35&gt;=$OW$43,OR35,0),IF(OT35&gt;=$OW$43,OU35,0),IF(PR35&gt;=$QE$43,PS35,0),IF(PU35&gt;=$QE$43,PV35,0),IF(PY35&gt;=$QE$43,PZ35,0),IF(QB35&gt;=$QE$43,QC35,0),IF(QZ35&gt;=$RM$43,RA35,0),IF(RC35&gt;=$RM$43,RD35,0),IF(RG35&gt;=$RM$43,RH35,0),IF(RJ35&gt;=$RM$43,RK35,0),IF(SH35&gt;=$SU$43,SI35,0),IF(SK35&gt;=$SU$43,SL35,0),IF(SO35&gt;=$SU$43,SP35,0),IF(SR35&gt;=$SU$43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>
        <v>8.1999999999999993</v>
      </c>
      <c r="Z35" s="22">
        <v>5.4</v>
      </c>
      <c r="AA35" s="22">
        <v>8.1</v>
      </c>
      <c r="AB35" s="22">
        <v>9.67</v>
      </c>
      <c r="AC35" s="22">
        <v>0</v>
      </c>
      <c r="AD35" s="22">
        <v>5.4</v>
      </c>
      <c r="AE35" s="22">
        <v>3.5</v>
      </c>
      <c r="AF35" s="22">
        <v>5.4</v>
      </c>
      <c r="AG35" s="22">
        <v>6.68</v>
      </c>
      <c r="AH35" s="22">
        <v>0</v>
      </c>
      <c r="AI35" s="22"/>
      <c r="AJ35" s="22"/>
      <c r="AK35" s="22"/>
      <c r="AL35" s="22"/>
      <c r="AM35" s="22"/>
      <c r="AN35" s="27"/>
      <c r="AO35" s="38">
        <f>IF(AA35&gt;0,AA35,"")</f>
        <v>8.1</v>
      </c>
      <c r="AP35" s="38">
        <f>IF(AB35&gt;0,AB35,"")</f>
        <v>9.67</v>
      </c>
      <c r="AQ35" s="40">
        <f>IF(SUM(Y35:AB35)-AC35&gt;0,SUM(Y35:AB35)-AC35,"")</f>
        <v>31.369999999999997</v>
      </c>
      <c r="AR35" s="40">
        <f>IF(AF35&gt;0,AF35,"")</f>
        <v>5.4</v>
      </c>
      <c r="AS35" s="40">
        <f>IF(AG35&gt;0,AG35,"")</f>
        <v>6.68</v>
      </c>
      <c r="AT35" s="40">
        <f>IF(SUM(AD35:AG35)-AH35&gt;0,SUM(AD35:AG35)-AH35,"")</f>
        <v>20.98</v>
      </c>
      <c r="AU35" s="40">
        <f>IF(AQ35="","",MAX(AQ35,AT35))</f>
        <v>31.369999999999997</v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>
        <f>IF(SUM(AU35,AX35)&gt;0,SUM(AU35,AX35),"")</f>
        <v>31.369999999999997</v>
      </c>
      <c r="AZ35" s="26">
        <v>4.4000000000000004</v>
      </c>
      <c r="BA35" s="26">
        <v>2.5</v>
      </c>
      <c r="BB35" s="26">
        <v>4</v>
      </c>
      <c r="BC35" s="26">
        <v>5</v>
      </c>
      <c r="BD35" s="26">
        <v>0</v>
      </c>
      <c r="BE35" s="26">
        <v>10.3</v>
      </c>
      <c r="BF35" s="26">
        <v>6.7</v>
      </c>
      <c r="BG35" s="26">
        <v>9.4</v>
      </c>
      <c r="BH35" s="26">
        <v>12.66</v>
      </c>
      <c r="BI35" s="26">
        <v>0</v>
      </c>
      <c r="BJ35" s="26"/>
      <c r="BK35" s="26"/>
      <c r="BL35" s="26"/>
      <c r="BM35" s="26"/>
      <c r="BN35" s="26"/>
      <c r="BO35" s="28"/>
      <c r="BP35" s="39">
        <f>IF(BB35&gt;0,BB35,"")</f>
        <v>4</v>
      </c>
      <c r="BQ35" s="39">
        <f>IF(BC35&gt;0,BC35,"")</f>
        <v>5</v>
      </c>
      <c r="BR35" s="11">
        <f>IF(SUM(AZ35:BC35)-BD35&gt;0,SUM(AZ35:BC35)-BD35,"")</f>
        <v>15.9</v>
      </c>
      <c r="BS35" s="11">
        <f>IF(BG35&gt;0,BG35,"")</f>
        <v>9.4</v>
      </c>
      <c r="BT35" s="11">
        <f>IF(BH35&gt;0,BH35,"")</f>
        <v>12.66</v>
      </c>
      <c r="BU35" s="11">
        <f>IF(SUM(BE35:BH35)-BI35&gt;0,SUM(BE35:BH35)-BI35,"")</f>
        <v>39.06</v>
      </c>
      <c r="BV35" s="11">
        <f>IF(BR35="","",MAX(BR35,BU35))</f>
        <v>39.06</v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>
        <f>IF(SUM(BV35,BY35)&gt;0,SUM(BV35,BY35),"")</f>
        <v>39.06</v>
      </c>
      <c r="CA35" s="22"/>
      <c r="CB35" s="22"/>
      <c r="CC35" s="22"/>
      <c r="CD35" s="22"/>
      <c r="CE35" s="22"/>
      <c r="CF35" s="22"/>
      <c r="CG35" s="22"/>
      <c r="CH35" s="22"/>
      <c r="CI35" s="22"/>
      <c r="CJ35" s="22"/>
      <c r="CK35" s="22"/>
      <c r="CL35" s="22"/>
      <c r="CM35" s="22"/>
      <c r="CN35" s="22"/>
      <c r="CO35" s="22"/>
      <c r="CP35" s="27"/>
      <c r="CQ35" s="38" t="str">
        <f>IF(CC35&gt;0,CC35,"")</f>
        <v/>
      </c>
      <c r="CR35" s="38" t="str">
        <f>IF(CD35&gt;0,CD35,"")</f>
        <v/>
      </c>
      <c r="CS35" s="40" t="str">
        <f>IF(SUM(CA35:CD35)-CE35&gt;0,SUM(CA35:CD35)-CE35,"")</f>
        <v/>
      </c>
      <c r="CT35" s="40" t="str">
        <f>IF(CH35&gt;0,CH35,"")</f>
        <v/>
      </c>
      <c r="CU35" s="40" t="str">
        <f>IF(CI35&gt;0,CI35,"")</f>
        <v/>
      </c>
      <c r="CV35" s="40" t="str">
        <f>IF(SUM(CF35:CI35)-CJ35&gt;0,SUM(CF35:CI35)-CJ35,"")</f>
        <v/>
      </c>
      <c r="CW35" s="40" t="str">
        <f>IF(CS35="","",MAX(CS35,CV35))</f>
        <v/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 t="str">
        <f>IF(SUM(CW35,CZ35)&gt;0,SUM(CW35,CZ35),"")</f>
        <v/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2.2000000000000002</v>
      </c>
      <c r="SW35" s="22">
        <f>IF($CP35="P",CB35,(CB35+BA35)/2)</f>
        <v>1.25</v>
      </c>
      <c r="SX35" s="22">
        <f>IF($CP35="P",CC35,(CC35+BB35)/2)</f>
        <v>2</v>
      </c>
      <c r="SY35" s="22">
        <f>IF($CP35="P",CD35,(CD35+BC35)/2)</f>
        <v>2.5</v>
      </c>
      <c r="SZ35" s="22">
        <f>IF($CP35="P",CE35,(CE35+BD35)/2)</f>
        <v>0</v>
      </c>
      <c r="TA35" s="22">
        <f>IF($CP35="P",CF35,(CF35+BE35)/2)</f>
        <v>5.15</v>
      </c>
      <c r="TB35" s="22">
        <f>IF($CP35="P",CG35,(CG35+BF35)/2)</f>
        <v>3.35</v>
      </c>
      <c r="TC35" s="22">
        <f>IF($CP35="P",CH35,(CH35+BG35)/2)</f>
        <v>4.7</v>
      </c>
      <c r="TD35" s="22">
        <f>IF($CP35="P",CI35,(CI35+BH35)/2)</f>
        <v>6.33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</v>
      </c>
      <c r="TN35" s="40">
        <f>IF(SUM(SV35:SY35)-SZ35&gt;0,SUM(SV35:SY35)-SZ35,"")</f>
        <v>7.95</v>
      </c>
      <c r="TO35" s="40">
        <f>IF(TC35&gt;0,TC35,"")</f>
        <v>4.7</v>
      </c>
      <c r="TP35" s="40">
        <f>IF(TD35&gt;0,TD35,"")</f>
        <v>6.33</v>
      </c>
      <c r="TQ35" s="40">
        <f>IF(SUM(TA35:TD35)-TE35&gt;0,SUM(TA35:TD35)-TE35,"")</f>
        <v>19.53</v>
      </c>
      <c r="TR35" s="40">
        <f>IF(MAX(TN35,TQ35)&gt;0,MAX(TN35,TQ35),"")</f>
        <v>19.53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19.53</v>
      </c>
    </row>
    <row r="36" spans="1:542" x14ac:dyDescent="0.2">
      <c r="A36" s="4" t="str" cm="1">
        <f t="array" ref="A36">IF(AND(J36&lt;&gt;"",J36&lt;&gt;"No DD"),SUMPRODUCT((J$4:J$41&lt;&gt;"")*(J$4:J$41&lt;&gt;"No DD")*(F$4:F$41&gt;F36))+1,IF(J36="No DD",SUMPRODUCT((J$4:J$41="No DD")*(F$4:F$41&gt;F36))+1+SUMPRODUCT((J$4:J$41&lt;&gt;"")*(J$4:J$41&lt;&gt;"No DD")),""))</f>
        <v/>
      </c>
      <c r="B36" s="4" t="str" cm="1">
        <f t="array" ref="B36">IF(AND(J36&lt;&gt;"",J36&lt;&gt;"No DD",G36=""),SUMPRODUCT((J$4:J$41&lt;&gt;"")*(J$4:J$41&lt;&gt;"No DD")*(G$4:G$41="")*(F$4:F$41&gt;F36))+1,IF(J36="No DD",SUMPRODUCT((J$4:J$41="No DD")*(F$4:F$41&gt;F36)*(G$4:G$41=""))+1+SUMPRODUCT((J$4:J$41&lt;&gt;"")*(G$4:G$41="")*(J$4:J$41&lt;&gt;"No DD")),""))</f>
        <v/>
      </c>
      <c r="C36" s="5" t="s">
        <v>231</v>
      </c>
      <c r="D36" s="4" t="s">
        <v>3</v>
      </c>
      <c r="E36" s="4">
        <v>2007</v>
      </c>
      <c r="F36" s="9">
        <f>SUM(L36:V36)+SUM(L36:T36)*0.0000001+SUM(L36)*0.0000000000001</f>
        <v>100.00001000000475</v>
      </c>
      <c r="G36" s="66"/>
      <c r="H36" s="3" t="str">
        <f>IF(OR(AND(AO36&gt;=AY$43,AO36&lt;&gt;"",AQ36&gt;=AY$47,AQ36&lt;&gt;"",AN36=""),AND(AR36&gt;=AY$43,AR36&lt;&gt;"",AT36&gt;=AY$47,AT36&lt;&gt;"",AN36=""),AND(AV36&gt;=AY$43,AV36&lt;&gt;"",AX36&gt;=AY$47,AX36&lt;&gt;"",AN36=""),AND(BP36&gt;=BZ$43,BP36&lt;&gt;"",BR36&gt;=BZ$47,BR36&lt;&gt;"",BO36=""),AND(BS36&gt;=BZ$43,BS36&lt;&gt;"",BU36&gt;=BZ$47,BU36&lt;&gt;"",BO36=""),AND(BW36&gt;=BZ$43,BW36&lt;&gt;"",BY36&gt;=BZ$47,BY36&lt;&gt;"",BO36=""),AND(CQ36&gt;=DA$43,CQ36&lt;&gt;"",CS36&gt;=DA$47,CS36&lt;&gt;"",CP36=""),AND(CT36&gt;=DA$43,CT36&lt;&gt;"",CV36&gt;=DA$47,CV36&lt;&gt;"",CP36=""),AND(CX36&gt;=DA$43,CX36&lt;&gt;"",CZ36&gt;=DA$47,CZ36&lt;&gt;"",CP36=""),AND(DX36&gt;=EK$43,DX36&lt;&gt;"",DZ36&gt;=EK$47,DZ36&lt;&gt;""),AND(EA36&gt;=EK$43,EA36&lt;&gt;"",EC36&gt;=EK$47,EC36&lt;&gt;""),AND(EE36&gt;=EK$43,EE36&lt;&gt;"",EG36&gt;=EK$47,EG36&lt;&gt;""),AND(EH36&gt;=EK$43,EH36&lt;&gt;"",EJ36&gt;=EK$47,EJ36&lt;&gt;""),AND(FF36&gt;=FS$43,FF36&lt;&gt;"",FH36&gt;=FS$47,FH36&lt;&gt;""),AND(FI36&gt;=FS$43,FI36&lt;&gt;"",FK36&gt;=FS$47,FK36&lt;&gt;""),AND(FM36&gt;=FS$43,FM36&lt;&gt;"",FO36&gt;=FS$47,FO36&lt;&gt;""),AND(FP36&gt;=FS$43,FP36&lt;&gt;"",FR36&gt;=FS$47,FR36&lt;&gt;""),AND(GN36&gt;=HA$43,GN36&lt;&gt;"",GP36&gt;=HA$47,GP36&lt;&gt;""),AND(GQ36&gt;=HA$43,GQ36&lt;&gt;"",GS36&gt;=HA$47,GS36&lt;&gt;""),AND(GU36&gt;=HA$43,GU36&lt;&gt;"",GW36&gt;=HA$47,GW36&lt;&gt;""),AND(GX36&gt;=HA$43,GX36&lt;&gt;"",GZ36&gt;=HA$47,GZ36&lt;&gt;""),AND(HV36&gt;=II$43,HV36&lt;&gt;"",HX36&gt;=II$47,HX36&lt;&gt;""),AND(HY36&gt;=II$43,HY36&lt;&gt;"",IA36&gt;=II$47,IA36&lt;&gt;""),AND(IC36&gt;=II$43,IC36&lt;&gt;"",IE36&gt;=II$47,IE36&lt;&gt;""),AND(IF36&gt;=II$43,IF36&lt;&gt;"",IH36&gt;=II$47,IH36&lt;&gt;""),AND(JD36&gt;=JQ$43,JD36&lt;&gt;"",JF36&gt;=JQ$47,JF36&lt;&gt;""),AND(JG36&gt;=JQ$43,JG36&lt;&gt;"",JI36&gt;=JQ$47,JI36&lt;&gt;""),AND(JK36&gt;=JQ$43,JK36&lt;&gt;"",JM36&gt;=JQ$47,JM36&lt;&gt;""),AND(JN36&gt;=JQ$43,JN36&lt;&gt;"",JP36&gt;=JQ$47,JP36&lt;&gt;""),AND(KL36&gt;=KY$43,KL36&lt;&gt;"",KN36&gt;=KY$47,KN36&lt;&gt;""),AND(KO36&gt;=KY$43,KO36&lt;&gt;"",KQ36&gt;=KY$47,KQ36&lt;&gt;""),AND(KS36&gt;=KY$43,KS36&lt;&gt;"",KU36&gt;=KY$47,KU36&lt;&gt;""),AND(KV36&gt;=KY$43,KV36&lt;&gt;"",KX36&gt;=KY$47,KX36&lt;&gt;""),AND(LT36&gt;=MG$43,LT36&lt;&gt;"",LV36&gt;=MG$47,LV36&lt;&gt;""),AND(LW36&gt;=MG$43,LW36&lt;&gt;"",LY36&gt;=MG$47,LY36&lt;&gt;""),AND(MA36&gt;=MG$43,MA36&lt;&gt;"",MC36&gt;=MG$47,MC36&lt;&gt;""),AND(MD36&gt;=MG$43,MD36&lt;&gt;"",MF36&gt;=MG$47,MF36&lt;&gt;""),AND(NB36&gt;=NO$43,NB36&lt;&gt;"",ND36&gt;=NO$47,ND36&lt;&gt;""),AND(NE36&gt;=NO$43,NE36&lt;&gt;"",NG36&gt;=NO$47,NG36&lt;&gt;""),AND(NI36&gt;=NO$43,NI36&lt;&gt;"",NK36&gt;=NO$47,NK36&lt;&gt;""),AND(NL36&gt;=NO$43,NL36&lt;&gt;"",NN36&gt;=NO$47,NN36&lt;&gt;""),AND(OJ36&gt;=OW$43,OJ36&lt;&gt;"",OL36&gt;=OW$47,OL36&lt;&gt;""),AND(OM36&gt;=OW$43,OM36&lt;&gt;"",OO36&gt;=OW$47,OO36&lt;&gt;""),AND(OQ36&gt;=OW$43,OQ36&lt;&gt;"",OS36&gt;=OW$47,OS36&lt;&gt;""),AND(OT36&gt;=OW$43,OT36&lt;&gt;"",OV36&gt;=OW$47,OV36&lt;&gt;""),AND(PR36&gt;=QE$43,PR36&lt;&gt;"",PT36&gt;=QE$47,PT36&lt;&gt;""),AND(PU36&gt;=QE$43,PU36&lt;&gt;"",PW36&gt;=QE$47,PW36&lt;&gt;""),AND(PY36&gt;=QE$43,PY36&lt;&gt;"",QA36&gt;=QE$47,QA36&lt;&gt;""),AND(QB36&gt;=QE$43,QB36&lt;&gt;"",QD36&gt;=QE$47,QD36&lt;&gt;""),AND(QZ36&gt;=RM$43,QZ36&lt;&gt;"",RB36&gt;=RM$47,RB36&lt;&gt;""),AND(RC36&gt;=RM$43,RC36&lt;&gt;"",RE36&gt;=RM$47,RE36&lt;&gt;""),AND(RG36&gt;=RM$43,RG36&lt;&gt;"",RI36&gt;=RM$47,RI36&lt;&gt;""),AND(RJ36&gt;=RM$43,RJ36&lt;&gt;"",RL36&gt;=RM$47,RL36&lt;&gt;""),AND(SH36&gt;=SU$43,SH36&lt;&gt;"",SJ36&gt;=SU$47,SJ36&lt;&gt;""),AND(SK36&gt;=SU$43,SK36&lt;&gt;"",SM36&gt;=SU$47,SM36&lt;&gt;""),AND(SO36&gt;=SU$43,SO36&lt;&gt;"",SQ36&gt;=SU$47,SQ36&lt;&gt;""),AND(SR36&gt;=SU$43,SR36&lt;&gt;"",ST36&gt;=SU$47,ST36&lt;&gt;"")),"P","")</f>
        <v/>
      </c>
      <c r="I36" s="3" t="str">
        <f>IF(OR(AND(AQ36&gt;=AY$47,AQ36&lt;&gt;"",AN36=""),AND(AT36&gt;=AY$47,AT36&lt;&gt;"",AN36=""),AND(AX36&gt;=AY$47,AX36&lt;&gt;"",AN36=""),AND(BR36&gt;=BZ$47,BR36&lt;&gt;"",BO36=""),AND(BU36&gt;=BZ$47,BU36&lt;&gt;"",BO36=""),AND(BY36&gt;=BZ$47,BY36&lt;&gt;"",BO36=""),AND(CS36&gt;=DA$47,CS36&lt;&gt;"",CP36=""),AND(CV36&gt;=DA$47,CV36&lt;&gt;"",CP36=""),AND(CZ36&gt;=DA$47,CZ36&lt;&gt;"",CP36=""),AND(DZ36&gt;=EK$47,DZ36&lt;&gt;""),AND(EC36&gt;=EK$47,EC36&lt;&gt;""),AND(EG36&gt;=EK$47,EG36&lt;&gt;""),AND(EJ36&gt;=EK$47,EJ36&lt;&gt;""),AND(FH36&gt;=FS$47,FH36&lt;&gt;""),AND(FK36&gt;=FS$47,FK36&lt;&gt;""),AND(FO36&gt;=FS$47,FO36&lt;&gt;""),AND(FR36&gt;=FS$47,FR36&lt;&gt;""),AND(GP36&gt;=HA$47,GP36&lt;&gt;""),AND(GS36&gt;=HA$47,GS36&lt;&gt;""),AND(GW36&gt;=HA$47,GW36&lt;&gt;""),AND(GZ36&gt;=HA$47,GZ36&lt;&gt;""),AND(HX36&gt;=II$47,HX36&lt;&gt;""),AND(IA36&gt;=II$47,IA36&lt;&gt;""),AND(IE36&gt;=II$47,IE36&lt;&gt;""),AND(IH36&gt;=II$47,IH36&lt;&gt;""),AND(JF36&gt;=JQ$47,JF36&lt;&gt;""),AND(JI36&gt;=JQ$47,JI36&lt;&gt;""),AND(JM36&gt;=JQ$47,JM36&lt;&gt;""),AND(JP36&gt;=JQ$47,JP36&lt;&gt;""),AND(KN36&gt;=KY$47,KN36&lt;&gt;""),AND(KQ36&gt;=KY$47,KQ36&lt;&gt;""),AND(KU36&gt;=KY$47,KU36&lt;&gt;""),AND(KX36&gt;=KY$47,KX36&lt;&gt;""),AND(LV36&gt;=MG$47,LV36&lt;&gt;""),AND(LY36&gt;=MG$47,LY36&lt;&gt;""),AND(MC36&gt;=MG$47,MC36&lt;&gt;""),AND(MF36&gt;=MG$47,MF36&lt;&gt;""),AND(ND36&gt;=NO$47,ND36&lt;&gt;""),AND(NG36&gt;=NO$47,NG36&lt;&gt;""),AND(NK36&gt;=NO$47,NK36&lt;&gt;""),AND(NN36&gt;=NO$47,NN36&lt;&gt;""),AND(OL36&gt;=OW$47,OL36&lt;&gt;""),AND(OO36&gt;=OW$47,OO36&lt;&gt;""),AND(OS36&gt;=OW$47,OS36&lt;&gt;""),AND(OV36&gt;=OW$47,OV36&lt;&gt;""),AND(PT36&gt;=QE$47,PT36&lt;&gt;""),AND(PW36&gt;=QE$47,PW36&lt;&gt;""),AND(QA36&gt;=QE$47,QA36&lt;&gt;""),AND(QD36&gt;=QE$47,QD36&lt;&gt;""),AND(RB36&gt;=RM$47,RB36&lt;&gt;""),AND(RE36&gt;=RM$47,RE36&lt;&gt;""),AND(RI36&gt;=RM$47,RI36&lt;&gt;""),AND(RL36&gt;=RM$47,RL36&lt;&gt;""),AND(SJ36&gt;=SU$47,SJ36&lt;&gt;""),AND(SM36&gt;=SU$47,SM36&lt;&gt;""),AND(SQ36&gt;=SU$47,SQ36&lt;&gt;""),AND(ST36&gt;=SU$47,ST36&lt;&gt;"")),"P","")</f>
        <v/>
      </c>
      <c r="J36" s="36" t="str">
        <f>IF(AND(I36="P",H36=""),"No DD",IF(OR(AND(AO36&gt;=AY$46,AO36&lt;&gt;"",AQ36&gt;=AY$50,AQ36&lt;&gt;"",AN36=""),AND(AR36&gt;=AY$46,AR36&lt;&gt;"",AT36&gt;=AY$50,AT36&lt;&gt;"",AN36=""),AND(AV36&gt;=AY$46,AV36&lt;&gt;"",AX36&gt;=AY$50,AX36&lt;&gt;"",AN36=""),AND(BP36&gt;=BZ$46,BP36&lt;&gt;"",BR36&gt;=BZ$50,BR36&lt;&gt;"",BO36=""),AND(BS36&gt;=BZ$46,BS36&lt;&gt;"",BU36&gt;=BZ$50,BU36&lt;&gt;"",BO36=""),AND(BW36&gt;=BZ$46,BW36&lt;&gt;"",BY36&gt;=BZ$50,BY36&lt;&gt;"",BO36=""),AND(CQ36&gt;=DA$46,CQ36&lt;&gt;"",CS36&gt;=DA$50,CS36&lt;&gt;"",CP36=""),AND(CT36&gt;=DA$46,CT36&lt;&gt;"",CV36&gt;=DA$50,CV36&lt;&gt;"",CP36=""),AND(CX36&gt;=DA$46,CX36&lt;&gt;"",CZ36&gt;=DA$50,CZ36&lt;&gt;"",CP36=""),AND(DX36&gt;=EK$46,DX36&lt;&gt;"",DZ36&gt;=EK$50,DZ36&lt;&gt;""),AND(EA36&gt;=EK$46,EA36&lt;&gt;"",EC36&gt;=EK$50,EC36&lt;&gt;""),AND(EE36&gt;=EK$46,EE36&lt;&gt;"",EG36&gt;=EK$50,EG36&lt;&gt;""),AND(EH36&gt;=EK$46,EH36&lt;&gt;"",EJ36&gt;=EK$50,EJ36&lt;&gt;""),AND(FF36&gt;=FS$46,FF36&lt;&gt;"",FH36&gt;=FS$50,FH36&lt;&gt;""),AND(FI36&gt;=FS$46,FI36&lt;&gt;"",FK36&gt;=FS$50,FK36&lt;&gt;""),AND(FM36&gt;=FS$46,FM36&lt;&gt;"",FO36&gt;=FS$50,FO36&lt;&gt;""),AND(FP36&gt;=FS$46,FP36&lt;&gt;"",FR36&gt;=FS$50,FR36&lt;&gt;""),AND(GN36&gt;=HA$46,GN36&lt;&gt;"",GP36&gt;=HA$50,GP36&lt;&gt;""),AND(GQ36&gt;=HA$46,GQ36&lt;&gt;"",GS36&gt;=HA$50,GS36&lt;&gt;""),AND(GU36&gt;=HA$46,GU36&lt;&gt;"",GW36&gt;=HA$50,GW36&lt;&gt;""),AND(GX36&gt;=HA$46,GX36&lt;&gt;"",GZ36&gt;=HA$50,GZ36&lt;&gt;""),AND(HV36&gt;=II$46,HV36&lt;&gt;"",HX36&gt;=II$50,HX36&lt;&gt;""),AND(HY36&gt;=II$46,HY36&lt;&gt;"",IA36&gt;=II$50,IA36&lt;&gt;""),AND(IC36&gt;=II$46,IC36&lt;&gt;"",IE36&gt;=II$50,IE36&lt;&gt;""),AND(IF36&gt;=II$46,IF36&lt;&gt;"",IH36&gt;=II$50,IH36&lt;&gt;""),AND(JD36&gt;=JQ$46,JD36&lt;&gt;"",JF36&gt;=JQ$50,JF36&lt;&gt;""),AND(JG36&gt;=JQ$46,JG36&lt;&gt;"",JI36&gt;=JQ$50,JI36&lt;&gt;""),AND(JK36&gt;=JQ$46,JK36&lt;&gt;"",JM36&gt;=JQ$50,JM36&lt;&gt;""),AND(JN36&gt;=JQ$46,JN36&lt;&gt;"",JP36&gt;=JQ$50,JP36&lt;&gt;""),AND(KL36&gt;=KY$46,KL36&lt;&gt;"",KN36&gt;=KY$50,KN36&lt;&gt;""),AND(KO36&gt;=KY$46,KO36&lt;&gt;"",KQ36&gt;=KY$50,KQ36&lt;&gt;""),AND(KS36&gt;=KY$46,KS36&lt;&gt;"",KU36&gt;=KY$50,KU36&lt;&gt;""),AND(KV36&gt;=KY$46,KV36&lt;&gt;"",KX36&gt;=KY$50,KX36&lt;&gt;""),AND(LT36&gt;=MG$46,LT36&lt;&gt;"",LV36&gt;=MG$50,LV36&lt;&gt;""),AND(LW36&gt;=MG$46,LW36&lt;&gt;"",LY36&gt;=MG$50,LY36&lt;&gt;""),AND(MA36&gt;=MG$46,MA36&lt;&gt;"",MC36&gt;=MG$50,MC36&lt;&gt;""),AND(MD36&gt;=MG$46,MD36&lt;&gt;"",MF36&gt;=MG$50,MF36&lt;&gt;""),AND(NB36&gt;=NO$46,NB36&lt;&gt;"",ND36&gt;=NO$50,ND36&lt;&gt;""),AND(NE36&gt;=NO$46,NE36&lt;&gt;"",NG36&gt;=NO$50,NG36&lt;&gt;""),AND(NI36&gt;=NO$46,NI36&lt;&gt;"",NK36&gt;=NO$50,NK36&lt;&gt;""),AND(NL36&gt;=NO$46,NL36&lt;&gt;"",NN36&gt;=NO$50,NN36&lt;&gt;""),AND(OJ36&gt;=OW$46,OJ36&lt;&gt;"",OL36&gt;=OW$50,OL36&lt;&gt;""),AND(OM36&gt;=OW$46,OM36&lt;&gt;"",OO36&gt;=OW$50,OO36&lt;&gt;""),AND(OQ36&gt;=OW$46,OQ36&lt;&gt;"",OS36&gt;=OW$50,OS36&lt;&gt;""),AND(OT36&gt;=OW$46,OT36&lt;&gt;"",OV36&gt;=OW$50,OV36&lt;&gt;""),AND(PR36&gt;=QE$46,PR36&lt;&gt;"",PT36&gt;=QE$50,PT36&lt;&gt;""),AND(PU36&gt;=QE$46,PU36&lt;&gt;"",PW36&gt;=QE$50,PW36&lt;&gt;""),AND(PY36&gt;=QE$46,PY36&lt;&gt;"",QA36&gt;=QE$50,QA36&lt;&gt;""),AND(QB36&gt;=QE$46,QB36&lt;&gt;"",QD36&gt;=QE$50,QD36&lt;&gt;""),AND(QZ36&gt;=RM$46,QZ36&lt;&gt;"",RB36&gt;=RM$50,RB36&lt;&gt;""),AND(RC36&gt;=RM$46,RC36&lt;&gt;"",RE36&gt;=RM$50,RE36&lt;&gt;""),AND(RG36&gt;=RM$46,RG36&lt;&gt;"",RI36&gt;=RM$50,RI36&lt;&gt;""),AND(RJ36&gt;=RM$46,RJ36&lt;&gt;"",RL36&gt;=RM$50,RL36&lt;&gt;""),AND(SH36&gt;=SU$46,SH36&lt;&gt;"",SJ36&gt;=SU$50,SJ36&lt;&gt;""),AND(SK36&gt;=SU$46,SK36&lt;&gt;"",SM36&gt;=SU$50,SM36&lt;&gt;""),AND(SO36&gt;=SU$46,SO36&lt;&gt;"",SQ36&gt;=SU$50,SQ36&lt;&gt;""),AND(SR36&gt;=SU$46,SR36&lt;&gt;"",ST36&gt;=SU$50,ST36&lt;&gt;"")),"Merit",IF(OR(AND(AO36&gt;=AY$45,AO36&lt;&gt;"",AQ36&gt;=AY$49,AQ36&lt;&gt;"",AN36=""),AND(AR36&gt;=AY$45,AR36&lt;&gt;"",AT36&gt;=AY$49,AT36&lt;&gt;"",AN36=""),AND(AV36&gt;=AY$45,AV36&lt;&gt;"",AX36&gt;=AY$49,AX36&lt;&gt;"",AN36=""),AND(BP36&gt;=BZ$45,BP36&lt;&gt;"",BR36&gt;=BZ$49,BR36&lt;&gt;"",BO36=""),AND(BS36&gt;=BZ$45,BS36&lt;&gt;"",BU36&gt;=BZ$49,BU36&lt;&gt;"",BO36=""),AND(BW36&gt;=BZ$45,BW36&lt;&gt;"",BY36&gt;=BZ$49,BY36&lt;&gt;"",BO36=""),AND(CQ36&gt;=DA$45,CQ36&lt;&gt;"",CS36&gt;=DA$49,CS36&lt;&gt;"",CP36=""),AND(CT36&gt;=DA$45,CT36&lt;&gt;"",CV36&gt;=DA$49,CV36&lt;&gt;"",CP36=""),AND(CX36&gt;=DA$45,CX36&lt;&gt;"",CZ36&gt;=DA$49,CZ36&lt;&gt;"",CP36=""),AND(DX36&gt;=EK$45,DX36&lt;&gt;"",DZ36&gt;=EK$49,DZ36&lt;&gt;""),AND(EA36&gt;=EK$45,EA36&lt;&gt;"",EC36&gt;=EK$49,EC36&lt;&gt;""),AND(EE36&gt;=EK$45,EE36&lt;&gt;"",EG36&gt;=EK$49,EG36&lt;&gt;""),AND(EH36&gt;=EK$45,EH36&lt;&gt;"",EJ36&gt;=EK$49,EJ36&lt;&gt;""),AND(FF36&gt;=FS$45,FF36&lt;&gt;"",FH36&gt;=FS$49,FH36&lt;&gt;""),AND(FI36&gt;=FS$45,FI36&lt;&gt;"",FK36&gt;=FS$49,FK36&lt;&gt;""),AND(FM36&gt;=FS$45,FM36&lt;&gt;"",FO36&gt;=FS$49,FO36&lt;&gt;""),AND(FP36&gt;=FS$45,FP36&lt;&gt;"",FR36&gt;=FS$49,FR36&lt;&gt;""),AND(GN36&gt;=HA$45,GN36&lt;&gt;"",GP36&gt;=HA$49,GP36&lt;&gt;""),AND(GQ36&gt;=HA$45,GQ36&lt;&gt;"",GS36&gt;=HA$49,GS36&lt;&gt;""),AND(GU36&gt;=HA$45,GU36&lt;&gt;"",GW36&gt;=HA$49,GW36&lt;&gt;""),AND(GX36&gt;=HA$45,GX36&lt;&gt;"",GZ36&gt;=HA$49,GZ36&lt;&gt;""),AND(HV36&gt;=II$45,HV36&lt;&gt;"",HX36&gt;=II$49,HX36&lt;&gt;""),AND(HY36&gt;=II$45,HY36&lt;&gt;"",IA36&gt;=II$49,IA36&lt;&gt;""),AND(IC36&gt;=II$45,IC36&lt;&gt;"",IE36&gt;=II$49,IE36&lt;&gt;""),AND(IF36&gt;=II$45,IF36&lt;&gt;"",IH36&gt;=II$49,IH36&lt;&gt;""),AND(JD36&gt;=JQ$45,JD36&lt;&gt;"",JF36&gt;=JQ$49,JF36&lt;&gt;""),AND(JG36&gt;=JQ$45,JG36&lt;&gt;"",JI36&gt;=JQ$49,JI36&lt;&gt;""),AND(JK36&gt;=JQ$45,JK36&lt;&gt;"",JM36&gt;=JQ$49,JM36&lt;&gt;""),AND(JN36&gt;=JQ$45,JN36&lt;&gt;"",JP36&gt;=JQ$49,JP36&lt;&gt;""),AND(KL36&gt;=KY$45,KL36&lt;&gt;"",KN36&gt;=KY$49,KN36&lt;&gt;""),AND(KO36&gt;=KY$45,KO36&lt;&gt;"",KQ36&gt;=KY$49,KQ36&lt;&gt;""),AND(KS36&gt;=KY$45,KS36&lt;&gt;"",KU36&gt;=KY$49,KU36&lt;&gt;""),AND(KV36&gt;=KY$45,KV36&lt;&gt;"",KX36&gt;=KY$49,KX36&lt;&gt;""),AND(LT36&gt;=MG$45,LT36&lt;&gt;"",LV36&gt;=MG$49,LV36&lt;&gt;""),AND(LW36&gt;=MG$45,LW36&lt;&gt;"",LY36&gt;=MG$49,LY36&lt;&gt;""),AND(MA36&gt;=MG$45,MA36&lt;&gt;"",MC36&gt;=MG$49,MC36&lt;&gt;""),AND(MD36&gt;=MG$45,MD36&lt;&gt;"",MF36&gt;=MG$49,MF36&lt;&gt;""),AND(NB36&gt;=NO$45,NB36&lt;&gt;"",ND36&gt;=NO$49,ND36&lt;&gt;""),AND(NE36&gt;=NO$45,NE36&lt;&gt;"",NG36&gt;=NO$49,NG36&lt;&gt;""),AND(NI36&gt;=NO$45,NI36&lt;&gt;"",NK36&gt;=NO$49,NK36&lt;&gt;""),AND(NL36&gt;=NO$45,NL36&lt;&gt;"",NN36&gt;=NO$49,NN36&lt;&gt;""),AND(OJ36&gt;=OW$45,OJ36&lt;&gt;"",OL36&gt;=OW$49,OL36&lt;&gt;""),AND(OM36&gt;=OW$45,OM36&lt;&gt;"",OO36&gt;=OW$49,OO36&lt;&gt;""),AND(OQ36&gt;=OW$45,OQ36&lt;&gt;"",OS36&gt;=OW$49,OS36&lt;&gt;""),AND(OT36&gt;=OW$45,OT36&lt;&gt;"",OV36&gt;=OW$49,OV36&lt;&gt;""),AND(PR36&gt;=QE$45,PR36&lt;&gt;"",PT36&gt;=QE$49,PT36&lt;&gt;""),AND(PU36&gt;=QE$45,PU36&lt;&gt;"",PW36&gt;=QE$49,PW36&lt;&gt;""),AND(PY36&gt;=QE$45,PY36&lt;&gt;"",QA36&gt;=QE$49,QA36&lt;&gt;""),AND(QB36&gt;=QE$45,QB36&lt;&gt;"",QD36&gt;=QE$49,QD36&lt;&gt;""),AND(QZ36&gt;=RM$45,QZ36&lt;&gt;"",RB36&gt;=RM$49,RB36&lt;&gt;""),AND(RC36&gt;=RM$45,RC36&lt;&gt;"",RE36&gt;=RM$49,RE36&lt;&gt;""),AND(RG36&gt;=RM$45,RG36&lt;&gt;"",RI36&gt;=RM$49,RI36&lt;&gt;""),AND(RJ36&gt;=RM$45,RJ36&lt;&gt;"",RL36&gt;=RM$49,RL36&lt;&gt;""),AND(SH36&gt;=SU$45,SH36&lt;&gt;"",SJ36&gt;=SU$49,SJ36&lt;&gt;""),AND(SK36&gt;=SU$45,SK36&lt;&gt;"",SM36&gt;=SU$49,SM36&lt;&gt;""),AND(SO36&gt;=SU$45,SO36&lt;&gt;"",SQ36&gt;=SU$49,SQ36&lt;&gt;""),AND(SR36&gt;=SU$45,SR36&lt;&gt;"",ST36&gt;=SU$49,ST36&lt;&gt;"")),"Excellence",IF(K36="P","Worlds Team",IF(H36="P","National Team","")))))</f>
        <v/>
      </c>
      <c r="K36" s="3" t="str">
        <f>IF(OR(AND(AO36&gt;=AY$44,AO36&lt;&gt;"",AQ36&gt;=AY$48,AQ36&lt;&gt;"",AN36=""),AND(AR36&gt;=AY$44,AR36&lt;&gt;"",AT36&gt;=AY$48,AT36&lt;&gt;"",AN36=""),AND(AV36&gt;=AY$44,AV36&lt;&gt;"",AX36&gt;=AY$48,AX36&lt;&gt;"",AN36=""),AND(BP36&gt;=BZ$44,BP36&lt;&gt;"",BR36&gt;=BZ$48,BR36&lt;&gt;"",BO36=""),AND(BS36&gt;=BZ$44,BS36&lt;&gt;"",BU36&gt;=BZ$48,BU36&lt;&gt;"",BO36=""),AND(BW36&gt;=BZ$44,BW36&lt;&gt;"",BY36&gt;=BZ$48,BY36&lt;&gt;"",BO36=""),AND(CQ36&gt;=DA$44,CQ36&lt;&gt;"",CS36&gt;=DA$48,CS36&lt;&gt;"",CP36=""),AND(CT36&gt;=DA$44,CT36&lt;&gt;"",CV36&gt;=DA$48,CV36&lt;&gt;"",CP36=""),AND(CX36&gt;=DA$44,CX36&lt;&gt;"",CZ36&gt;=DA$48,CZ36&lt;&gt;"",CP36=""),AND(DX36&gt;=EK$44,DX36&lt;&gt;"",DZ36&gt;=EK$48,DZ36&lt;&gt;""),AND(EA36&gt;=EK$44,EA36&lt;&gt;"",EC36&gt;=EK$48,EC36&lt;&gt;""),AND(EE36&gt;=EK$44,EE36&lt;&gt;"",EG36&gt;=EK$48,EG36&lt;&gt;""),AND(EH36&gt;=EK$44,EH36&lt;&gt;"",EJ36&gt;=EK$48,EJ36&lt;&gt;""),AND(FF36&gt;=FS$44,FF36&lt;&gt;"",FH36&gt;=FS$48,FH36&lt;&gt;""),AND(FI36&gt;=FS$44,FI36&lt;&gt;"",FK36&gt;=FS$48,FK36&lt;&gt;""),AND(FM36&gt;=FS$44,FM36&lt;&gt;"",FO36&gt;=FS$48,FO36&lt;&gt;""),AND(FP36&gt;=FS$44,FP36&lt;&gt;"",FR36&gt;=FS$48,FR36&lt;&gt;""),AND(GN36&gt;=HA$44,GN36&lt;&gt;"",GP36&gt;=HA$48,GP36&lt;&gt;""),AND(GQ36&gt;=HA$44,GQ36&lt;&gt;"",GS36&gt;=HA$48,GS36&lt;&gt;""),AND(GU36&gt;=HA$44,GU36&lt;&gt;"",GW36&gt;=HA$48,GW36&lt;&gt;""),AND(GX36&gt;=HA$44,GX36&lt;&gt;"",GZ36&gt;=HA$48,GZ36&lt;&gt;""),AND(HV36&gt;=II$44,HV36&lt;&gt;"",HX36&gt;=II$48,HX36&lt;&gt;""),AND(HY36&gt;=II$44,HY36&lt;&gt;"",IA36&gt;=II$48,IA36&lt;&gt;""),AND(IC36&gt;=II$44,IC36&lt;&gt;"",IE36&gt;=II$48,IE36&lt;&gt;""),AND(IF36&gt;=II$44,IF36&lt;&gt;"",IH36&gt;=II$48,IH36&lt;&gt;""),AND(JD36&gt;=JQ$44,JD36&lt;&gt;"",JF36&gt;=JQ$48,JF36&lt;&gt;""),AND(JG36&gt;=JQ$44,JG36&lt;&gt;"",JI36&gt;=JQ$48,JI36&lt;&gt;""),AND(JK36&gt;=JQ$44,JK36&lt;&gt;"",JM36&gt;=JQ$48,JM36&lt;&gt;""),AND(JN36&gt;=JQ$44,JN36&lt;&gt;"",JP36&gt;=JQ$48,JP36&lt;&gt;""),AND(KL36&gt;=KY$44,KL36&lt;&gt;"",KN36&gt;=KY$48,KN36&lt;&gt;""),AND(KO36&gt;=KY$44,KO36&lt;&gt;"",KQ36&gt;=KY$48,KQ36&lt;&gt;""),AND(KS36&gt;=KY$44,KS36&lt;&gt;"",KU36&gt;=KY$48,KU36&lt;&gt;""),AND(KV36&gt;=KY$44,KV36&lt;&gt;"",KX36&gt;=KY$48,KX36&lt;&gt;""),AND(LT36&gt;=MG$44,LT36&lt;&gt;"",LV36&gt;=MG$48,LV36&lt;&gt;""),AND(LW36&gt;=MG$44,LW36&lt;&gt;"",LY36&gt;=MG$48,LY36&lt;&gt;""),AND(MA36&gt;=MG$44,MA36&lt;&gt;"",MC36&gt;=MG$48,MC36&lt;&gt;""),AND(MD36&gt;=MG$44,MD36&lt;&gt;"",MF36&gt;=MG$48,MF36&lt;&gt;""),AND(NB36&gt;=NO$44,NB36&lt;&gt;"",ND36&gt;=NO$48,ND36&lt;&gt;""),AND(NE36&gt;=NO$44,NE36&lt;&gt;"",NG36&gt;=NO$48,NG36&lt;&gt;""),AND(NI36&gt;=NO$44,NI36&lt;&gt;"",NK36&gt;=NO$48,NK36&lt;&gt;""),AND(NL36&gt;=NO$44,NL36&lt;&gt;"",NN36&gt;=NO$48,NN36&lt;&gt;""),AND(OJ36&gt;=OW$44,OJ36&lt;&gt;"",OL36&gt;=OW$48,OL36&lt;&gt;""),AND(OM36&gt;=OW$44,OM36&lt;&gt;"",OO36&gt;=OW$48,OO36&lt;&gt;""),AND(OQ36&gt;=OW$44,OQ36&lt;&gt;"",OS36&gt;=OW$48,OS36&lt;&gt;""),AND(OT36&gt;=OW$44,OT36&lt;&gt;"",OV36&gt;=OW$48,OV36&lt;&gt;""),AND(PR36&gt;=QE$44,PR36&lt;&gt;"",PT36&gt;=QE$48,PT36&lt;&gt;""),AND(PU36&gt;=QE$44,PU36&lt;&gt;"",PW36&gt;=QE$48,PW36&lt;&gt;""),AND(PY36&gt;=QE$44,PY36&lt;&gt;"",QA36&gt;=QE$48,QA36&lt;&gt;""),AND(QB36&gt;=QE$44,QB36&lt;&gt;"",QD36&gt;=QE$48,QD36&lt;&gt;""),AND(QZ36&gt;=RM$44,QZ36&lt;&gt;"",RB36&gt;=RM$48,RB36&lt;&gt;""),AND(RC36&gt;=RM$44,RC36&lt;&gt;"",RE36&gt;=RM$48,RE36&lt;&gt;""),AND(RG36&gt;=RM$44,RG36&lt;&gt;"",RI36&gt;=RM$48,RI36&lt;&gt;""),AND(RJ36&gt;=RM$44,RJ36&lt;&gt;"",RL36&gt;=RM$48,RL36&lt;&gt;""),AND(SH36&gt;=SU$44,SH36&lt;&gt;"",SJ36&gt;=SU$48,SJ36&lt;&gt;""),AND(SK36&gt;=SU$44,SK36&lt;&gt;"",SM36&gt;=SU$48,SM36&lt;&gt;""),AND(SO36&gt;=SU$44,SO36&lt;&gt;"",SQ36&gt;=SU$48,SQ36&lt;&gt;""),AND(SR36&gt;=SU$44,SR36&lt;&gt;"",ST36&gt;=SU$48,ST36&lt;&gt;"")),"P","")</f>
        <v/>
      </c>
      <c r="L36" s="8">
        <f>IF(COUNT(AQ36,AT36,BR36,BU36,CS36,CV36)&gt;0,LARGE((AQ36,AT36,BR36,BU36,CS36,CV36),1),0)</f>
        <v>47.629999999999995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41.269999999999996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11.1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&gt;0,MAX(IF(AO36&gt;=$AY$43,AP36,0),IF(AR36&gt;=$AY$43,AS36,0),IF(AV36&gt;=$AY$43,AW36,0),IF(BP36&gt;=$BZ$43,BQ36,0),IF(BS36&gt;=$BZ$43,BT36,0),IF(BW36&gt;=$BZ$43,BX36,0),IF(CQ36&gt;=$DA$43,CR36,0),IF(CT36&gt;=$DA$43,CU36,0),IF(CX36&gt;=$DA$43,CY36,0),IF(DX36&gt;=$EK$43,DY36,0),IF(EA36&gt;=$EK$43,EB36,0),IF(EE36&gt;=$EK$43,EF36,0),IF(EH36&gt;=$EK$43,EI36,0),IF(FF36&gt;=$FS$43,FG36,0),IF(FI36&gt;=$FS$43,FJ36,0),IF(FM36&gt;=$FS$43,FN36,0),IF(FP36&gt;=$FS$43,FQ36,0),IF(GN36&gt;=$HA$43,GO36,0),IF(GQ36&gt;=$HA$43,GR36,0),IF(GU36&gt;=$HA$43,GV36,0),IF(GX36&gt;=$HA$43,GY36,0),IF(HV36&gt;=$II$43,HW36,0),IF(HY36&gt;=$II$43,HZ36,0),IF(IC36&gt;=$II$43,ID36,0),IF(IF36&gt;=$II$43,IG36,0),IF(JD36&gt;=$JQ$43,JE36,0),IF(JG36&gt;=$JQ$43,JH36,0),IF(JK36&gt;=$JQ$43,JL36,0),IF(JN36&gt;=$JQ$43,JO36,0),IF(KL36&gt;=$KY$43,KM36,0),IF(KO36&gt;=$KY$43,KP36,0),IF(KS36&gt;=$KY$43,KT36,0),IF(KV36&gt;=$KY$43,KW36,0),IF(LT36&gt;=$MG$43,LU36,0),IF(LW36&gt;=$MG$43,LX36,0),IF(MA36&gt;=$MG$43,MB36,0),IF(MD36&gt;=$MG$43,ME36,0),IF(NB36&gt;=$NO$43,NC36,0),IF(NE36&gt;=$NO$43,NF36,0),IF(NI36&gt;=$NO$43,NJ36,0),IF(NL36&gt;=$NO$43,NM36,0),IF(OJ36&gt;=$OW$43,OK36,0),IF(OM36&gt;=$OW$43,ON36,0),IF(OQ36&gt;=$OW$43,OR36,0),IF(OT36&gt;=$OW$43,OU36,0),IF(PR36&gt;=$QE$43,PS36,0),IF(PU36&gt;=$QE$43,PV36,0),IF(PY36&gt;=$QE$43,PZ36,0),IF(QB36&gt;=$QE$43,QC36,0),IF(QZ36&gt;=$RM$43,RA36,0),IF(RC36&gt;=$RM$43,RD36,0),IF(RG36&gt;=$RM$43,RH36,0),IF(RJ36&gt;=$RM$43,RK36,0),IF(SH36&gt;=$SU$43,SI36,0),IF(SK36&gt;=$SU$43,SL36,0),IF(SO36&gt;=$SU$43,SP36,0),IF(SR36&gt;=$SU$43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11.9</v>
      </c>
      <c r="CB36" s="22">
        <v>8</v>
      </c>
      <c r="CC36" s="22">
        <v>8.4</v>
      </c>
      <c r="CD36" s="22">
        <v>12.97</v>
      </c>
      <c r="CE36" s="22">
        <v>0</v>
      </c>
      <c r="CF36" s="22">
        <v>13.3</v>
      </c>
      <c r="CG36" s="22">
        <v>9</v>
      </c>
      <c r="CH36" s="22">
        <v>11.1</v>
      </c>
      <c r="CI36" s="22">
        <v>14.23</v>
      </c>
      <c r="CJ36" s="22">
        <v>0</v>
      </c>
      <c r="CK36" s="22"/>
      <c r="CL36" s="22"/>
      <c r="CM36" s="22"/>
      <c r="CN36" s="22"/>
      <c r="CO36" s="22"/>
      <c r="CP36" s="27"/>
      <c r="CQ36" s="38">
        <f>IF(CC36&gt;0,CC36,"")</f>
        <v>8.4</v>
      </c>
      <c r="CR36" s="38">
        <f>IF(CD36&gt;0,CD36,"")</f>
        <v>12.97</v>
      </c>
      <c r="CS36" s="40">
        <f>IF(SUM(CA36:CD36)-CE36&gt;0,SUM(CA36:CD36)-CE36,"")</f>
        <v>41.269999999999996</v>
      </c>
      <c r="CT36" s="40">
        <f>IF(CH36&gt;0,CH36,"")</f>
        <v>11.1</v>
      </c>
      <c r="CU36" s="40">
        <f>IF(CI36&gt;0,CI36,"")</f>
        <v>14.23</v>
      </c>
      <c r="CV36" s="40">
        <f>IF(SUM(CF36:CI36)-CJ36&gt;0,SUM(CF36:CI36)-CJ36,"")</f>
        <v>47.629999999999995</v>
      </c>
      <c r="CW36" s="40">
        <f>IF(CS36="","",MAX(CS36,CV36))</f>
        <v>47.629999999999995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47.629999999999995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5.95</v>
      </c>
      <c r="SW36" s="22">
        <f>IF($CP36="P",CB36,(CB36+BA36)/2)</f>
        <v>4</v>
      </c>
      <c r="SX36" s="22">
        <f>IF($CP36="P",CC36,(CC36+BB36)/2)</f>
        <v>4.2</v>
      </c>
      <c r="SY36" s="22">
        <f>IF($CP36="P",CD36,(CD36+BC36)/2)</f>
        <v>6.4850000000000003</v>
      </c>
      <c r="SZ36" s="22">
        <f>IF($CP36="P",CE36,(CE36+BD36)/2)</f>
        <v>0</v>
      </c>
      <c r="TA36" s="22">
        <f>IF($CP36="P",CF36,(CF36+BE36)/2)</f>
        <v>6.65</v>
      </c>
      <c r="TB36" s="22">
        <f>IF($CP36="P",CG36,(CG36+BF36)/2)</f>
        <v>4.5</v>
      </c>
      <c r="TC36" s="22">
        <f>IF($CP36="P",CH36,(CH36+BG36)/2)</f>
        <v>5.55</v>
      </c>
      <c r="TD36" s="22">
        <f>IF($CP36="P",CI36,(CI36+BH36)/2)</f>
        <v>7.1150000000000002</v>
      </c>
      <c r="TE36" s="22">
        <f>IF($CP36="P",CJ36,(CJ36+BI36)/2)</f>
        <v>0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4.2</v>
      </c>
      <c r="TM36" s="40">
        <f>IF(SY36&gt;0,SY36,"")</f>
        <v>6.4850000000000003</v>
      </c>
      <c r="TN36" s="40">
        <f>IF(SUM(SV36:SY36)-SZ36&gt;0,SUM(SV36:SY36)-SZ36,"")</f>
        <v>20.634999999999998</v>
      </c>
      <c r="TO36" s="40">
        <f>IF(TC36&gt;0,TC36,"")</f>
        <v>5.55</v>
      </c>
      <c r="TP36" s="40">
        <f>IF(TD36&gt;0,TD36,"")</f>
        <v>7.1150000000000002</v>
      </c>
      <c r="TQ36" s="40">
        <f>IF(SUM(TA36:TD36)-TE36&gt;0,SUM(TA36:TD36)-TE36,"")</f>
        <v>23.814999999999998</v>
      </c>
      <c r="TR36" s="40">
        <f>IF(MAX(TN36,TQ36)&gt;0,MAX(TN36,TQ36),"")</f>
        <v>23.814999999999998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23.814999999999998</v>
      </c>
    </row>
    <row r="37" spans="1:542" x14ac:dyDescent="0.2">
      <c r="A37" s="4" t="str" cm="1">
        <f t="array" ref="A37">IF(AND(J37&lt;&gt;"",J37&lt;&gt;"No DD"),SUMPRODUCT((J$4:J$41&lt;&gt;"")*(J$4:J$41&lt;&gt;"No DD")*(F$4:F$41&gt;F37))+1,IF(J37="No DD",SUMPRODUCT((J$4:J$41="No DD")*(F$4:F$41&gt;F37))+1+SUMPRODUCT((J$4:J$41&lt;&gt;"")*(J$4:J$41&lt;&gt;"No DD")),""))</f>
        <v/>
      </c>
      <c r="B37" s="4" t="str" cm="1">
        <f t="array" ref="B37">IF(AND(J37&lt;&gt;"",J37&lt;&gt;"No DD",G37=""),SUMPRODUCT((J$4:J$41&lt;&gt;"")*(J$4:J$41&lt;&gt;"No DD")*(G$4:G$41="")*(F$4:F$41&gt;F37))+1,IF(J37="No DD",SUMPRODUCT((J$4:J$41="No DD")*(F$4:F$41&gt;F37)*(G$4:G$41=""))+1+SUMPRODUCT((J$4:J$41&lt;&gt;"")*(G$4:G$41="")*(J$4:J$41&lt;&gt;"No DD")),""))</f>
        <v/>
      </c>
      <c r="C37" s="5" t="s">
        <v>196</v>
      </c>
      <c r="D37" s="4" t="s">
        <v>161</v>
      </c>
      <c r="E37" s="4">
        <v>2003</v>
      </c>
      <c r="F37" s="9">
        <f>SUM(L37:V37)+SUM(L37:T37)*0.0000001+SUM(L37)*0.0000000000001</f>
        <v>98.590009859004553</v>
      </c>
      <c r="G37" s="66"/>
      <c r="H37" s="3" t="str">
        <f>IF(OR(AND(AO37&gt;=AY$43,AO37&lt;&gt;"",AQ37&gt;=AY$47,AQ37&lt;&gt;"",AN37=""),AND(AR37&gt;=AY$43,AR37&lt;&gt;"",AT37&gt;=AY$47,AT37&lt;&gt;"",AN37=""),AND(AV37&gt;=AY$43,AV37&lt;&gt;"",AX37&gt;=AY$47,AX37&lt;&gt;"",AN37=""),AND(BP37&gt;=BZ$43,BP37&lt;&gt;"",BR37&gt;=BZ$47,BR37&lt;&gt;"",BO37=""),AND(BS37&gt;=BZ$43,BS37&lt;&gt;"",BU37&gt;=BZ$47,BU37&lt;&gt;"",BO37=""),AND(BW37&gt;=BZ$43,BW37&lt;&gt;"",BY37&gt;=BZ$47,BY37&lt;&gt;"",BO37=""),AND(CQ37&gt;=DA$43,CQ37&lt;&gt;"",CS37&gt;=DA$47,CS37&lt;&gt;"",CP37=""),AND(CT37&gt;=DA$43,CT37&lt;&gt;"",CV37&gt;=DA$47,CV37&lt;&gt;"",CP37=""),AND(CX37&gt;=DA$43,CX37&lt;&gt;"",CZ37&gt;=DA$47,CZ37&lt;&gt;"",CP37=""),AND(DX37&gt;=EK$43,DX37&lt;&gt;"",DZ37&gt;=EK$47,DZ37&lt;&gt;""),AND(EA37&gt;=EK$43,EA37&lt;&gt;"",EC37&gt;=EK$47,EC37&lt;&gt;""),AND(EE37&gt;=EK$43,EE37&lt;&gt;"",EG37&gt;=EK$47,EG37&lt;&gt;""),AND(EH37&gt;=EK$43,EH37&lt;&gt;"",EJ37&gt;=EK$47,EJ37&lt;&gt;""),AND(FF37&gt;=FS$43,FF37&lt;&gt;"",FH37&gt;=FS$47,FH37&lt;&gt;""),AND(FI37&gt;=FS$43,FI37&lt;&gt;"",FK37&gt;=FS$47,FK37&lt;&gt;""),AND(FM37&gt;=FS$43,FM37&lt;&gt;"",FO37&gt;=FS$47,FO37&lt;&gt;""),AND(FP37&gt;=FS$43,FP37&lt;&gt;"",FR37&gt;=FS$47,FR37&lt;&gt;""),AND(GN37&gt;=HA$43,GN37&lt;&gt;"",GP37&gt;=HA$47,GP37&lt;&gt;""),AND(GQ37&gt;=HA$43,GQ37&lt;&gt;"",GS37&gt;=HA$47,GS37&lt;&gt;""),AND(GU37&gt;=HA$43,GU37&lt;&gt;"",GW37&gt;=HA$47,GW37&lt;&gt;""),AND(GX37&gt;=HA$43,GX37&lt;&gt;"",GZ37&gt;=HA$47,GZ37&lt;&gt;""),AND(HV37&gt;=II$43,HV37&lt;&gt;"",HX37&gt;=II$47,HX37&lt;&gt;""),AND(HY37&gt;=II$43,HY37&lt;&gt;"",IA37&gt;=II$47,IA37&lt;&gt;""),AND(IC37&gt;=II$43,IC37&lt;&gt;"",IE37&gt;=II$47,IE37&lt;&gt;""),AND(IF37&gt;=II$43,IF37&lt;&gt;"",IH37&gt;=II$47,IH37&lt;&gt;""),AND(JD37&gt;=JQ$43,JD37&lt;&gt;"",JF37&gt;=JQ$47,JF37&lt;&gt;""),AND(JG37&gt;=JQ$43,JG37&lt;&gt;"",JI37&gt;=JQ$47,JI37&lt;&gt;""),AND(JK37&gt;=JQ$43,JK37&lt;&gt;"",JM37&gt;=JQ$47,JM37&lt;&gt;""),AND(JN37&gt;=JQ$43,JN37&lt;&gt;"",JP37&gt;=JQ$47,JP37&lt;&gt;""),AND(KL37&gt;=KY$43,KL37&lt;&gt;"",KN37&gt;=KY$47,KN37&lt;&gt;""),AND(KO37&gt;=KY$43,KO37&lt;&gt;"",KQ37&gt;=KY$47,KQ37&lt;&gt;""),AND(KS37&gt;=KY$43,KS37&lt;&gt;"",KU37&gt;=KY$47,KU37&lt;&gt;""),AND(KV37&gt;=KY$43,KV37&lt;&gt;"",KX37&gt;=KY$47,KX37&lt;&gt;""),AND(LT37&gt;=MG$43,LT37&lt;&gt;"",LV37&gt;=MG$47,LV37&lt;&gt;""),AND(LW37&gt;=MG$43,LW37&lt;&gt;"",LY37&gt;=MG$47,LY37&lt;&gt;""),AND(MA37&gt;=MG$43,MA37&lt;&gt;"",MC37&gt;=MG$47,MC37&lt;&gt;""),AND(MD37&gt;=MG$43,MD37&lt;&gt;"",MF37&gt;=MG$47,MF37&lt;&gt;""),AND(NB37&gt;=NO$43,NB37&lt;&gt;"",ND37&gt;=NO$47,ND37&lt;&gt;""),AND(NE37&gt;=NO$43,NE37&lt;&gt;"",NG37&gt;=NO$47,NG37&lt;&gt;""),AND(NI37&gt;=NO$43,NI37&lt;&gt;"",NK37&gt;=NO$47,NK37&lt;&gt;""),AND(NL37&gt;=NO$43,NL37&lt;&gt;"",NN37&gt;=NO$47,NN37&lt;&gt;""),AND(OJ37&gt;=OW$43,OJ37&lt;&gt;"",OL37&gt;=OW$47,OL37&lt;&gt;""),AND(OM37&gt;=OW$43,OM37&lt;&gt;"",OO37&gt;=OW$47,OO37&lt;&gt;""),AND(OQ37&gt;=OW$43,OQ37&lt;&gt;"",OS37&gt;=OW$47,OS37&lt;&gt;""),AND(OT37&gt;=OW$43,OT37&lt;&gt;"",OV37&gt;=OW$47,OV37&lt;&gt;""),AND(PR37&gt;=QE$43,PR37&lt;&gt;"",PT37&gt;=QE$47,PT37&lt;&gt;""),AND(PU37&gt;=QE$43,PU37&lt;&gt;"",PW37&gt;=QE$47,PW37&lt;&gt;""),AND(PY37&gt;=QE$43,PY37&lt;&gt;"",QA37&gt;=QE$47,QA37&lt;&gt;""),AND(QB37&gt;=QE$43,QB37&lt;&gt;"",QD37&gt;=QE$47,QD37&lt;&gt;""),AND(QZ37&gt;=RM$43,QZ37&lt;&gt;"",RB37&gt;=RM$47,RB37&lt;&gt;""),AND(RC37&gt;=RM$43,RC37&lt;&gt;"",RE37&gt;=RM$47,RE37&lt;&gt;""),AND(RG37&gt;=RM$43,RG37&lt;&gt;"",RI37&gt;=RM$47,RI37&lt;&gt;""),AND(RJ37&gt;=RM$43,RJ37&lt;&gt;"",RL37&gt;=RM$47,RL37&lt;&gt;""),AND(SH37&gt;=SU$43,SH37&lt;&gt;"",SJ37&gt;=SU$47,SJ37&lt;&gt;""),AND(SK37&gt;=SU$43,SK37&lt;&gt;"",SM37&gt;=SU$47,SM37&lt;&gt;""),AND(SO37&gt;=SU$43,SO37&lt;&gt;"",SQ37&gt;=SU$47,SQ37&lt;&gt;""),AND(SR37&gt;=SU$43,SR37&lt;&gt;"",ST37&gt;=SU$47,ST37&lt;&gt;"")),"P","")</f>
        <v/>
      </c>
      <c r="I37" s="3" t="str">
        <f>IF(OR(AND(AQ37&gt;=AY$47,AQ37&lt;&gt;"",AN37=""),AND(AT37&gt;=AY$47,AT37&lt;&gt;"",AN37=""),AND(AX37&gt;=AY$47,AX37&lt;&gt;"",AN37=""),AND(BR37&gt;=BZ$47,BR37&lt;&gt;"",BO37=""),AND(BU37&gt;=BZ$47,BU37&lt;&gt;"",BO37=""),AND(BY37&gt;=BZ$47,BY37&lt;&gt;"",BO37=""),AND(CS37&gt;=DA$47,CS37&lt;&gt;"",CP37=""),AND(CV37&gt;=DA$47,CV37&lt;&gt;"",CP37=""),AND(CZ37&gt;=DA$47,CZ37&lt;&gt;"",CP37=""),AND(DZ37&gt;=EK$47,DZ37&lt;&gt;""),AND(EC37&gt;=EK$47,EC37&lt;&gt;""),AND(EG37&gt;=EK$47,EG37&lt;&gt;""),AND(EJ37&gt;=EK$47,EJ37&lt;&gt;""),AND(FH37&gt;=FS$47,FH37&lt;&gt;""),AND(FK37&gt;=FS$47,FK37&lt;&gt;""),AND(FO37&gt;=FS$47,FO37&lt;&gt;""),AND(FR37&gt;=FS$47,FR37&lt;&gt;""),AND(GP37&gt;=HA$47,GP37&lt;&gt;""),AND(GS37&gt;=HA$47,GS37&lt;&gt;""),AND(GW37&gt;=HA$47,GW37&lt;&gt;""),AND(GZ37&gt;=HA$47,GZ37&lt;&gt;""),AND(HX37&gt;=II$47,HX37&lt;&gt;""),AND(IA37&gt;=II$47,IA37&lt;&gt;""),AND(IE37&gt;=II$47,IE37&lt;&gt;""),AND(IH37&gt;=II$47,IH37&lt;&gt;""),AND(JF37&gt;=JQ$47,JF37&lt;&gt;""),AND(JI37&gt;=JQ$47,JI37&lt;&gt;""),AND(JM37&gt;=JQ$47,JM37&lt;&gt;""),AND(JP37&gt;=JQ$47,JP37&lt;&gt;""),AND(KN37&gt;=KY$47,KN37&lt;&gt;""),AND(KQ37&gt;=KY$47,KQ37&lt;&gt;""),AND(KU37&gt;=KY$47,KU37&lt;&gt;""),AND(KX37&gt;=KY$47,KX37&lt;&gt;""),AND(LV37&gt;=MG$47,LV37&lt;&gt;""),AND(LY37&gt;=MG$47,LY37&lt;&gt;""),AND(MC37&gt;=MG$47,MC37&lt;&gt;""),AND(MF37&gt;=MG$47,MF37&lt;&gt;""),AND(ND37&gt;=NO$47,ND37&lt;&gt;""),AND(NG37&gt;=NO$47,NG37&lt;&gt;""),AND(NK37&gt;=NO$47,NK37&lt;&gt;""),AND(NN37&gt;=NO$47,NN37&lt;&gt;""),AND(OL37&gt;=OW$47,OL37&lt;&gt;""),AND(OO37&gt;=OW$47,OO37&lt;&gt;""),AND(OS37&gt;=OW$47,OS37&lt;&gt;""),AND(OV37&gt;=OW$47,OV37&lt;&gt;""),AND(PT37&gt;=QE$47,PT37&lt;&gt;""),AND(PW37&gt;=QE$47,PW37&lt;&gt;""),AND(QA37&gt;=QE$47,QA37&lt;&gt;""),AND(QD37&gt;=QE$47,QD37&lt;&gt;""),AND(RB37&gt;=RM$47,RB37&lt;&gt;""),AND(RE37&gt;=RM$47,RE37&lt;&gt;""),AND(RI37&gt;=RM$47,RI37&lt;&gt;""),AND(RL37&gt;=RM$47,RL37&lt;&gt;""),AND(SJ37&gt;=SU$47,SJ37&lt;&gt;""),AND(SM37&gt;=SU$47,SM37&lt;&gt;""),AND(SQ37&gt;=SU$47,SQ37&lt;&gt;""),AND(ST37&gt;=SU$47,ST37&lt;&gt;"")),"P","")</f>
        <v/>
      </c>
      <c r="J37" s="36" t="str">
        <f>IF(AND(I37="P",H37=""),"No DD",IF(OR(AND(AO37&gt;=AY$46,AO37&lt;&gt;"",AQ37&gt;=AY$50,AQ37&lt;&gt;"",AN37=""),AND(AR37&gt;=AY$46,AR37&lt;&gt;"",AT37&gt;=AY$50,AT37&lt;&gt;"",AN37=""),AND(AV37&gt;=AY$46,AV37&lt;&gt;"",AX37&gt;=AY$50,AX37&lt;&gt;"",AN37=""),AND(BP37&gt;=BZ$46,BP37&lt;&gt;"",BR37&gt;=BZ$50,BR37&lt;&gt;"",BO37=""),AND(BS37&gt;=BZ$46,BS37&lt;&gt;"",BU37&gt;=BZ$50,BU37&lt;&gt;"",BO37=""),AND(BW37&gt;=BZ$46,BW37&lt;&gt;"",BY37&gt;=BZ$50,BY37&lt;&gt;"",BO37=""),AND(CQ37&gt;=DA$46,CQ37&lt;&gt;"",CS37&gt;=DA$50,CS37&lt;&gt;"",CP37=""),AND(CT37&gt;=DA$46,CT37&lt;&gt;"",CV37&gt;=DA$50,CV37&lt;&gt;"",CP37=""),AND(CX37&gt;=DA$46,CX37&lt;&gt;"",CZ37&gt;=DA$50,CZ37&lt;&gt;"",CP37=""),AND(DX37&gt;=EK$46,DX37&lt;&gt;"",DZ37&gt;=EK$50,DZ37&lt;&gt;""),AND(EA37&gt;=EK$46,EA37&lt;&gt;"",EC37&gt;=EK$50,EC37&lt;&gt;""),AND(EE37&gt;=EK$46,EE37&lt;&gt;"",EG37&gt;=EK$50,EG37&lt;&gt;""),AND(EH37&gt;=EK$46,EH37&lt;&gt;"",EJ37&gt;=EK$50,EJ37&lt;&gt;""),AND(FF37&gt;=FS$46,FF37&lt;&gt;"",FH37&gt;=FS$50,FH37&lt;&gt;""),AND(FI37&gt;=FS$46,FI37&lt;&gt;"",FK37&gt;=FS$50,FK37&lt;&gt;""),AND(FM37&gt;=FS$46,FM37&lt;&gt;"",FO37&gt;=FS$50,FO37&lt;&gt;""),AND(FP37&gt;=FS$46,FP37&lt;&gt;"",FR37&gt;=FS$50,FR37&lt;&gt;""),AND(GN37&gt;=HA$46,GN37&lt;&gt;"",GP37&gt;=HA$50,GP37&lt;&gt;""),AND(GQ37&gt;=HA$46,GQ37&lt;&gt;"",GS37&gt;=HA$50,GS37&lt;&gt;""),AND(GU37&gt;=HA$46,GU37&lt;&gt;"",GW37&gt;=HA$50,GW37&lt;&gt;""),AND(GX37&gt;=HA$46,GX37&lt;&gt;"",GZ37&gt;=HA$50,GZ37&lt;&gt;""),AND(HV37&gt;=II$46,HV37&lt;&gt;"",HX37&gt;=II$50,HX37&lt;&gt;""),AND(HY37&gt;=II$46,HY37&lt;&gt;"",IA37&gt;=II$50,IA37&lt;&gt;""),AND(IC37&gt;=II$46,IC37&lt;&gt;"",IE37&gt;=II$50,IE37&lt;&gt;""),AND(IF37&gt;=II$46,IF37&lt;&gt;"",IH37&gt;=II$50,IH37&lt;&gt;""),AND(JD37&gt;=JQ$46,JD37&lt;&gt;"",JF37&gt;=JQ$50,JF37&lt;&gt;""),AND(JG37&gt;=JQ$46,JG37&lt;&gt;"",JI37&gt;=JQ$50,JI37&lt;&gt;""),AND(JK37&gt;=JQ$46,JK37&lt;&gt;"",JM37&gt;=JQ$50,JM37&lt;&gt;""),AND(JN37&gt;=JQ$46,JN37&lt;&gt;"",JP37&gt;=JQ$50,JP37&lt;&gt;""),AND(KL37&gt;=KY$46,KL37&lt;&gt;"",KN37&gt;=KY$50,KN37&lt;&gt;""),AND(KO37&gt;=KY$46,KO37&lt;&gt;"",KQ37&gt;=KY$50,KQ37&lt;&gt;""),AND(KS37&gt;=KY$46,KS37&lt;&gt;"",KU37&gt;=KY$50,KU37&lt;&gt;""),AND(KV37&gt;=KY$46,KV37&lt;&gt;"",KX37&gt;=KY$50,KX37&lt;&gt;""),AND(LT37&gt;=MG$46,LT37&lt;&gt;"",LV37&gt;=MG$50,LV37&lt;&gt;""),AND(LW37&gt;=MG$46,LW37&lt;&gt;"",LY37&gt;=MG$50,LY37&lt;&gt;""),AND(MA37&gt;=MG$46,MA37&lt;&gt;"",MC37&gt;=MG$50,MC37&lt;&gt;""),AND(MD37&gt;=MG$46,MD37&lt;&gt;"",MF37&gt;=MG$50,MF37&lt;&gt;""),AND(NB37&gt;=NO$46,NB37&lt;&gt;"",ND37&gt;=NO$50,ND37&lt;&gt;""),AND(NE37&gt;=NO$46,NE37&lt;&gt;"",NG37&gt;=NO$50,NG37&lt;&gt;""),AND(NI37&gt;=NO$46,NI37&lt;&gt;"",NK37&gt;=NO$50,NK37&lt;&gt;""),AND(NL37&gt;=NO$46,NL37&lt;&gt;"",NN37&gt;=NO$50,NN37&lt;&gt;""),AND(OJ37&gt;=OW$46,OJ37&lt;&gt;"",OL37&gt;=OW$50,OL37&lt;&gt;""),AND(OM37&gt;=OW$46,OM37&lt;&gt;"",OO37&gt;=OW$50,OO37&lt;&gt;""),AND(OQ37&gt;=OW$46,OQ37&lt;&gt;"",OS37&gt;=OW$50,OS37&lt;&gt;""),AND(OT37&gt;=OW$46,OT37&lt;&gt;"",OV37&gt;=OW$50,OV37&lt;&gt;""),AND(PR37&gt;=QE$46,PR37&lt;&gt;"",PT37&gt;=QE$50,PT37&lt;&gt;""),AND(PU37&gt;=QE$46,PU37&lt;&gt;"",PW37&gt;=QE$50,PW37&lt;&gt;""),AND(PY37&gt;=QE$46,PY37&lt;&gt;"",QA37&gt;=QE$50,QA37&lt;&gt;""),AND(QB37&gt;=QE$46,QB37&lt;&gt;"",QD37&gt;=QE$50,QD37&lt;&gt;""),AND(QZ37&gt;=RM$46,QZ37&lt;&gt;"",RB37&gt;=RM$50,RB37&lt;&gt;""),AND(RC37&gt;=RM$46,RC37&lt;&gt;"",RE37&gt;=RM$50,RE37&lt;&gt;""),AND(RG37&gt;=RM$46,RG37&lt;&gt;"",RI37&gt;=RM$50,RI37&lt;&gt;""),AND(RJ37&gt;=RM$46,RJ37&lt;&gt;"",RL37&gt;=RM$50,RL37&lt;&gt;""),AND(SH37&gt;=SU$46,SH37&lt;&gt;"",SJ37&gt;=SU$50,SJ37&lt;&gt;""),AND(SK37&gt;=SU$46,SK37&lt;&gt;"",SM37&gt;=SU$50,SM37&lt;&gt;""),AND(SO37&gt;=SU$46,SO37&lt;&gt;"",SQ37&gt;=SU$50,SQ37&lt;&gt;""),AND(SR37&gt;=SU$46,SR37&lt;&gt;"",ST37&gt;=SU$50,ST37&lt;&gt;"")),"Merit",IF(OR(AND(AO37&gt;=AY$45,AO37&lt;&gt;"",AQ37&gt;=AY$49,AQ37&lt;&gt;"",AN37=""),AND(AR37&gt;=AY$45,AR37&lt;&gt;"",AT37&gt;=AY$49,AT37&lt;&gt;"",AN37=""),AND(AV37&gt;=AY$45,AV37&lt;&gt;"",AX37&gt;=AY$49,AX37&lt;&gt;"",AN37=""),AND(BP37&gt;=BZ$45,BP37&lt;&gt;"",BR37&gt;=BZ$49,BR37&lt;&gt;"",BO37=""),AND(BS37&gt;=BZ$45,BS37&lt;&gt;"",BU37&gt;=BZ$49,BU37&lt;&gt;"",BO37=""),AND(BW37&gt;=BZ$45,BW37&lt;&gt;"",BY37&gt;=BZ$49,BY37&lt;&gt;"",BO37=""),AND(CQ37&gt;=DA$45,CQ37&lt;&gt;"",CS37&gt;=DA$49,CS37&lt;&gt;"",CP37=""),AND(CT37&gt;=DA$45,CT37&lt;&gt;"",CV37&gt;=DA$49,CV37&lt;&gt;"",CP37=""),AND(CX37&gt;=DA$45,CX37&lt;&gt;"",CZ37&gt;=DA$49,CZ37&lt;&gt;"",CP37=""),AND(DX37&gt;=EK$45,DX37&lt;&gt;"",DZ37&gt;=EK$49,DZ37&lt;&gt;""),AND(EA37&gt;=EK$45,EA37&lt;&gt;"",EC37&gt;=EK$49,EC37&lt;&gt;""),AND(EE37&gt;=EK$45,EE37&lt;&gt;"",EG37&gt;=EK$49,EG37&lt;&gt;""),AND(EH37&gt;=EK$45,EH37&lt;&gt;"",EJ37&gt;=EK$49,EJ37&lt;&gt;""),AND(FF37&gt;=FS$45,FF37&lt;&gt;"",FH37&gt;=FS$49,FH37&lt;&gt;""),AND(FI37&gt;=FS$45,FI37&lt;&gt;"",FK37&gt;=FS$49,FK37&lt;&gt;""),AND(FM37&gt;=FS$45,FM37&lt;&gt;"",FO37&gt;=FS$49,FO37&lt;&gt;""),AND(FP37&gt;=FS$45,FP37&lt;&gt;"",FR37&gt;=FS$49,FR37&lt;&gt;""),AND(GN37&gt;=HA$45,GN37&lt;&gt;"",GP37&gt;=HA$49,GP37&lt;&gt;""),AND(GQ37&gt;=HA$45,GQ37&lt;&gt;"",GS37&gt;=HA$49,GS37&lt;&gt;""),AND(GU37&gt;=HA$45,GU37&lt;&gt;"",GW37&gt;=HA$49,GW37&lt;&gt;""),AND(GX37&gt;=HA$45,GX37&lt;&gt;"",GZ37&gt;=HA$49,GZ37&lt;&gt;""),AND(HV37&gt;=II$45,HV37&lt;&gt;"",HX37&gt;=II$49,HX37&lt;&gt;""),AND(HY37&gt;=II$45,HY37&lt;&gt;"",IA37&gt;=II$49,IA37&lt;&gt;""),AND(IC37&gt;=II$45,IC37&lt;&gt;"",IE37&gt;=II$49,IE37&lt;&gt;""),AND(IF37&gt;=II$45,IF37&lt;&gt;"",IH37&gt;=II$49,IH37&lt;&gt;""),AND(JD37&gt;=JQ$45,JD37&lt;&gt;"",JF37&gt;=JQ$49,JF37&lt;&gt;""),AND(JG37&gt;=JQ$45,JG37&lt;&gt;"",JI37&gt;=JQ$49,JI37&lt;&gt;""),AND(JK37&gt;=JQ$45,JK37&lt;&gt;"",JM37&gt;=JQ$49,JM37&lt;&gt;""),AND(JN37&gt;=JQ$45,JN37&lt;&gt;"",JP37&gt;=JQ$49,JP37&lt;&gt;""),AND(KL37&gt;=KY$45,KL37&lt;&gt;"",KN37&gt;=KY$49,KN37&lt;&gt;""),AND(KO37&gt;=KY$45,KO37&lt;&gt;"",KQ37&gt;=KY$49,KQ37&lt;&gt;""),AND(KS37&gt;=KY$45,KS37&lt;&gt;"",KU37&gt;=KY$49,KU37&lt;&gt;""),AND(KV37&gt;=KY$45,KV37&lt;&gt;"",KX37&gt;=KY$49,KX37&lt;&gt;""),AND(LT37&gt;=MG$45,LT37&lt;&gt;"",LV37&gt;=MG$49,LV37&lt;&gt;""),AND(LW37&gt;=MG$45,LW37&lt;&gt;"",LY37&gt;=MG$49,LY37&lt;&gt;""),AND(MA37&gt;=MG$45,MA37&lt;&gt;"",MC37&gt;=MG$49,MC37&lt;&gt;""),AND(MD37&gt;=MG$45,MD37&lt;&gt;"",MF37&gt;=MG$49,MF37&lt;&gt;""),AND(NB37&gt;=NO$45,NB37&lt;&gt;"",ND37&gt;=NO$49,ND37&lt;&gt;""),AND(NE37&gt;=NO$45,NE37&lt;&gt;"",NG37&gt;=NO$49,NG37&lt;&gt;""),AND(NI37&gt;=NO$45,NI37&lt;&gt;"",NK37&gt;=NO$49,NK37&lt;&gt;""),AND(NL37&gt;=NO$45,NL37&lt;&gt;"",NN37&gt;=NO$49,NN37&lt;&gt;""),AND(OJ37&gt;=OW$45,OJ37&lt;&gt;"",OL37&gt;=OW$49,OL37&lt;&gt;""),AND(OM37&gt;=OW$45,OM37&lt;&gt;"",OO37&gt;=OW$49,OO37&lt;&gt;""),AND(OQ37&gt;=OW$45,OQ37&lt;&gt;"",OS37&gt;=OW$49,OS37&lt;&gt;""),AND(OT37&gt;=OW$45,OT37&lt;&gt;"",OV37&gt;=OW$49,OV37&lt;&gt;""),AND(PR37&gt;=QE$45,PR37&lt;&gt;"",PT37&gt;=QE$49,PT37&lt;&gt;""),AND(PU37&gt;=QE$45,PU37&lt;&gt;"",PW37&gt;=QE$49,PW37&lt;&gt;""),AND(PY37&gt;=QE$45,PY37&lt;&gt;"",QA37&gt;=QE$49,QA37&lt;&gt;""),AND(QB37&gt;=QE$45,QB37&lt;&gt;"",QD37&gt;=QE$49,QD37&lt;&gt;""),AND(QZ37&gt;=RM$45,QZ37&lt;&gt;"",RB37&gt;=RM$49,RB37&lt;&gt;""),AND(RC37&gt;=RM$45,RC37&lt;&gt;"",RE37&gt;=RM$49,RE37&lt;&gt;""),AND(RG37&gt;=RM$45,RG37&lt;&gt;"",RI37&gt;=RM$49,RI37&lt;&gt;""),AND(RJ37&gt;=RM$45,RJ37&lt;&gt;"",RL37&gt;=RM$49,RL37&lt;&gt;""),AND(SH37&gt;=SU$45,SH37&lt;&gt;"",SJ37&gt;=SU$49,SJ37&lt;&gt;""),AND(SK37&gt;=SU$45,SK37&lt;&gt;"",SM37&gt;=SU$49,SM37&lt;&gt;""),AND(SO37&gt;=SU$45,SO37&lt;&gt;"",SQ37&gt;=SU$49,SQ37&lt;&gt;""),AND(SR37&gt;=SU$45,SR37&lt;&gt;"",ST37&gt;=SU$49,ST37&lt;&gt;"")),"Excellence",IF(K37="P","Worlds Team",IF(H37="P","National Team","")))))</f>
        <v/>
      </c>
      <c r="K37" s="3" t="str">
        <f>IF(OR(AND(AO37&gt;=AY$44,AO37&lt;&gt;"",AQ37&gt;=AY$48,AQ37&lt;&gt;"",AN37=""),AND(AR37&gt;=AY$44,AR37&lt;&gt;"",AT37&gt;=AY$48,AT37&lt;&gt;"",AN37=""),AND(AV37&gt;=AY$44,AV37&lt;&gt;"",AX37&gt;=AY$48,AX37&lt;&gt;"",AN37=""),AND(BP37&gt;=BZ$44,BP37&lt;&gt;"",BR37&gt;=BZ$48,BR37&lt;&gt;"",BO37=""),AND(BS37&gt;=BZ$44,BS37&lt;&gt;"",BU37&gt;=BZ$48,BU37&lt;&gt;"",BO37=""),AND(BW37&gt;=BZ$44,BW37&lt;&gt;"",BY37&gt;=BZ$48,BY37&lt;&gt;"",BO37=""),AND(CQ37&gt;=DA$44,CQ37&lt;&gt;"",CS37&gt;=DA$48,CS37&lt;&gt;"",CP37=""),AND(CT37&gt;=DA$44,CT37&lt;&gt;"",CV37&gt;=DA$48,CV37&lt;&gt;"",CP37=""),AND(CX37&gt;=DA$44,CX37&lt;&gt;"",CZ37&gt;=DA$48,CZ37&lt;&gt;"",CP37=""),AND(DX37&gt;=EK$44,DX37&lt;&gt;"",DZ37&gt;=EK$48,DZ37&lt;&gt;""),AND(EA37&gt;=EK$44,EA37&lt;&gt;"",EC37&gt;=EK$48,EC37&lt;&gt;""),AND(EE37&gt;=EK$44,EE37&lt;&gt;"",EG37&gt;=EK$48,EG37&lt;&gt;""),AND(EH37&gt;=EK$44,EH37&lt;&gt;"",EJ37&gt;=EK$48,EJ37&lt;&gt;""),AND(FF37&gt;=FS$44,FF37&lt;&gt;"",FH37&gt;=FS$48,FH37&lt;&gt;""),AND(FI37&gt;=FS$44,FI37&lt;&gt;"",FK37&gt;=FS$48,FK37&lt;&gt;""),AND(FM37&gt;=FS$44,FM37&lt;&gt;"",FO37&gt;=FS$48,FO37&lt;&gt;""),AND(FP37&gt;=FS$44,FP37&lt;&gt;"",FR37&gt;=FS$48,FR37&lt;&gt;""),AND(GN37&gt;=HA$44,GN37&lt;&gt;"",GP37&gt;=HA$48,GP37&lt;&gt;""),AND(GQ37&gt;=HA$44,GQ37&lt;&gt;"",GS37&gt;=HA$48,GS37&lt;&gt;""),AND(GU37&gt;=HA$44,GU37&lt;&gt;"",GW37&gt;=HA$48,GW37&lt;&gt;""),AND(GX37&gt;=HA$44,GX37&lt;&gt;"",GZ37&gt;=HA$48,GZ37&lt;&gt;""),AND(HV37&gt;=II$44,HV37&lt;&gt;"",HX37&gt;=II$48,HX37&lt;&gt;""),AND(HY37&gt;=II$44,HY37&lt;&gt;"",IA37&gt;=II$48,IA37&lt;&gt;""),AND(IC37&gt;=II$44,IC37&lt;&gt;"",IE37&gt;=II$48,IE37&lt;&gt;""),AND(IF37&gt;=II$44,IF37&lt;&gt;"",IH37&gt;=II$48,IH37&lt;&gt;""),AND(JD37&gt;=JQ$44,JD37&lt;&gt;"",JF37&gt;=JQ$48,JF37&lt;&gt;""),AND(JG37&gt;=JQ$44,JG37&lt;&gt;"",JI37&gt;=JQ$48,JI37&lt;&gt;""),AND(JK37&gt;=JQ$44,JK37&lt;&gt;"",JM37&gt;=JQ$48,JM37&lt;&gt;""),AND(JN37&gt;=JQ$44,JN37&lt;&gt;"",JP37&gt;=JQ$48,JP37&lt;&gt;""),AND(KL37&gt;=KY$44,KL37&lt;&gt;"",KN37&gt;=KY$48,KN37&lt;&gt;""),AND(KO37&gt;=KY$44,KO37&lt;&gt;"",KQ37&gt;=KY$48,KQ37&lt;&gt;""),AND(KS37&gt;=KY$44,KS37&lt;&gt;"",KU37&gt;=KY$48,KU37&lt;&gt;""),AND(KV37&gt;=KY$44,KV37&lt;&gt;"",KX37&gt;=KY$48,KX37&lt;&gt;""),AND(LT37&gt;=MG$44,LT37&lt;&gt;"",LV37&gt;=MG$48,LV37&lt;&gt;""),AND(LW37&gt;=MG$44,LW37&lt;&gt;"",LY37&gt;=MG$48,LY37&lt;&gt;""),AND(MA37&gt;=MG$44,MA37&lt;&gt;"",MC37&gt;=MG$48,MC37&lt;&gt;""),AND(MD37&gt;=MG$44,MD37&lt;&gt;"",MF37&gt;=MG$48,MF37&lt;&gt;""),AND(NB37&gt;=NO$44,NB37&lt;&gt;"",ND37&gt;=NO$48,ND37&lt;&gt;""),AND(NE37&gt;=NO$44,NE37&lt;&gt;"",NG37&gt;=NO$48,NG37&lt;&gt;""),AND(NI37&gt;=NO$44,NI37&lt;&gt;"",NK37&gt;=NO$48,NK37&lt;&gt;""),AND(NL37&gt;=NO$44,NL37&lt;&gt;"",NN37&gt;=NO$48,NN37&lt;&gt;""),AND(OJ37&gt;=OW$44,OJ37&lt;&gt;"",OL37&gt;=OW$48,OL37&lt;&gt;""),AND(OM37&gt;=OW$44,OM37&lt;&gt;"",OO37&gt;=OW$48,OO37&lt;&gt;""),AND(OQ37&gt;=OW$44,OQ37&lt;&gt;"",OS37&gt;=OW$48,OS37&lt;&gt;""),AND(OT37&gt;=OW$44,OT37&lt;&gt;"",OV37&gt;=OW$48,OV37&lt;&gt;""),AND(PR37&gt;=QE$44,PR37&lt;&gt;"",PT37&gt;=QE$48,PT37&lt;&gt;""),AND(PU37&gt;=QE$44,PU37&lt;&gt;"",PW37&gt;=QE$48,PW37&lt;&gt;""),AND(PY37&gt;=QE$44,PY37&lt;&gt;"",QA37&gt;=QE$48,QA37&lt;&gt;""),AND(QB37&gt;=QE$44,QB37&lt;&gt;"",QD37&gt;=QE$48,QD37&lt;&gt;""),AND(QZ37&gt;=RM$44,QZ37&lt;&gt;"",RB37&gt;=RM$48,RB37&lt;&gt;""),AND(RC37&gt;=RM$44,RC37&lt;&gt;"",RE37&gt;=RM$48,RE37&lt;&gt;""),AND(RG37&gt;=RM$44,RG37&lt;&gt;"",RI37&gt;=RM$48,RI37&lt;&gt;""),AND(RJ37&gt;=RM$44,RJ37&lt;&gt;"",RL37&gt;=RM$48,RL37&lt;&gt;""),AND(SH37&gt;=SU$44,SH37&lt;&gt;"",SJ37&gt;=SU$48,SJ37&lt;&gt;""),AND(SK37&gt;=SU$44,SK37&lt;&gt;"",SM37&gt;=SU$48,SM37&lt;&gt;""),AND(SO37&gt;=SU$44,SO37&lt;&gt;"",SQ37&gt;=SU$48,SQ37&lt;&gt;""),AND(SR37&gt;=SU$44,SR37&lt;&gt;"",ST37&gt;=SU$48,ST37&lt;&gt;"")),"P","")</f>
        <v/>
      </c>
      <c r="L37" s="8">
        <f>IF(COUNT(AQ37,AT37,BR37,BU37,CS37,CV37)&gt;0,LARGE((AQ37,AT37,BR37,BU37,CS37,CV37),1),0)</f>
        <v>45.42</v>
      </c>
      <c r="M37" s="8" t="str">
        <f>IF(L37="","",IF(OR(L37=CS37,L37=CV37),$CA$1,IF(OR(L37=BR37,L37=BU37),$AZ$1,IF(OR(L37=AQ37,L37=AT37),$Y$1,""))))</f>
        <v>2024 Elite Canada</v>
      </c>
      <c r="N37" s="8">
        <f>IF(COUNT(AQ37,AT37,BR37,BU37,CS37,CV37)&gt;1,LARGE((AQ37,AT37,BR37,BU37,CS37,CV37),2),0)</f>
        <v>44.370000000000005</v>
      </c>
      <c r="O37" s="8" t="str">
        <f>IF(N37="","",IF(OR(N37=CS37,N37=CV37),$CA$1,IF(OR(N37=BR37,N37=BU37),$AZ$1,IF(OR(N37=AQ37,N37=AT37),$Y$1,""))))</f>
        <v>2024 Elite Canada</v>
      </c>
      <c r="P37" s="8">
        <f>IF(COUNT(AQ37,AT37,BR37,BU37,CS37,CV37)&gt;2,MAX(AX37,BY37,CZ37,LARGE((AQ37,AT37,BR37,BU37,CS37,CV37),3)),IF(MAX(AX37,BY37,CZ37)&gt;0,MAX(AX37,BY37,CZ37),0))</f>
        <v>0</v>
      </c>
      <c r="Q37" s="8" t="str">
        <f>IF(P37="","",IF(OR(P37=CS37,P37=CV37,P37=CZ37),$CA$1,IF(OR(P37=BR37,P37=BU37,P37=BY37),$AZ$1,IF(OR(P37=AQ37,P37=AT37,P37=AX37),$Y$1,""))))</f>
        <v/>
      </c>
      <c r="R37" s="8">
        <f>IF(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&gt;0,MAX(AO37,AR37,AV37,BP37,BS37,BW37,CQ37,CT37,CX37,DX37,EA37,EE37,EH37,FF37,FI37,FM37,FP37,GN37,GQ37,GU37,GX37,HV37,HY37,IC37,IF37,JD37,JG37,JK37,JN37,KL37,KO37,KS37,KV37,LT37,LW37,MA37,MD37,NB37,NE37,NI37,NL37,OJ37,OM37,OQ37,OT37,PR37,PU37,PY37,QB37,QZ37,RC37,RG37,RJ37,SH37,SK37,SO37,SR37),0)</f>
        <v>8.8000000000000007</v>
      </c>
      <c r="S37" s="8" t="str">
        <f>IF(R37=0,"",IF(OR(R37=CQ37,R37=CT37,R37=CX37),$CA$1,IF(OR(R37=BP37,R37=BS37,R37=BW37),$AZ$1,IF(OR(R37=AO37,R37=AR37,R37=AV37),$Y$1,IF(OR(R37=SH37,R37=SK37,R37=SO37,R37=SR37),$RN$1,IF(OR(R37=QZ37,R37=RC37,R37=RG37,R37=RJ37),$QF$1,IF(OR(R37=PR37,R37=PU37,R37=PY37,R37=QB37),$OX$1,IF(OR(R37=OJ37,R37=OM37,R37=OQ37,R37=OT37),$NP$1,IF(OR(R37=NB37,R37=NE37,R37=NI37,R37=NL37),$MH$1,IF(OR(R37=LT37,R37=LW37,R37=MA37,R37=MD37),$KZ$1,IF(OR(R37=KL37,R37=KO37,R37=KS37,R37=KV37),$JR$1,IF(OR(R37=JD37,R37=JG37,R37=JK37,R37=JN37),$IJ$1,IF(OR(R37=HV37,R37=HY37,R37=IC37,R37=IF37),$HB$1,IF(OR(R37=GN37,R37=GQ37,R37=GU37,R37=GX37),$FT$1,IF(OR(R37=FF37,R37=FI37,R37=FM37,R37=FP37),$EL$1,IF(OR(R37=DX37,R37=EA37,R37=EE37,R37=EH37),$DD$1,""))))))))))))))))</f>
        <v>2024 Elite Canada</v>
      </c>
      <c r="T37" s="8">
        <f>IF(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&gt;0,MAX(IF(AO37&gt;=$AY$43,AP37,0),IF(AR37&gt;=$AY$43,AS37,0),IF(AV37&gt;=$AY$43,AW37,0),IF(BP37&gt;=$BZ$43,BQ37,0),IF(BS37&gt;=$BZ$43,BT37,0),IF(BW37&gt;=$BZ$43,BX37,0),IF(CQ37&gt;=$DA$43,CR37,0),IF(CT37&gt;=$DA$43,CU37,0),IF(CX37&gt;=$DA$43,CY37,0),IF(DX37&gt;=$EK$43,DY37,0),IF(EA37&gt;=$EK$43,EB37,0),IF(EE37&gt;=$EK$43,EF37,0),IF(EH37&gt;=$EK$43,EI37,0),IF(FF37&gt;=$FS$43,FG37,0),IF(FI37&gt;=$FS$43,FJ37,0),IF(FM37&gt;=$FS$43,FN37,0),IF(FP37&gt;=$FS$43,FQ37,0),IF(GN37&gt;=$HA$43,GO37,0),IF(GQ37&gt;=$HA$43,GR37,0),IF(GU37&gt;=$HA$43,GV37,0),IF(GX37&gt;=$HA$43,GY37,0),IF(HV37&gt;=$II$43,HW37,0),IF(HY37&gt;=$II$43,HZ37,0),IF(IC37&gt;=$II$43,ID37,0),IF(IF37&gt;=$II$43,IG37,0),IF(JD37&gt;=$JQ$43,JE37,0),IF(JG37&gt;=$JQ$43,JH37,0),IF(JK37&gt;=$JQ$43,JL37,0),IF(JN37&gt;=$JQ$43,JO37,0),IF(KL37&gt;=$KY$43,KM37,0),IF(KO37&gt;=$KY$43,KP37,0),IF(KS37&gt;=$KY$43,KT37,0),IF(KV37&gt;=$KY$43,KW37,0),IF(LT37&gt;=$MG$43,LU37,0),IF(LW37&gt;=$MG$43,LX37,0),IF(MA37&gt;=$MG$43,MB37,0),IF(MD37&gt;=$MG$43,ME37,0),IF(NB37&gt;=$NO$43,NC37,0),IF(NE37&gt;=$NO$43,NF37,0),IF(NI37&gt;=$NO$43,NJ37,0),IF(NL37&gt;=$NO$43,NM37,0),IF(OJ37&gt;=$OW$43,OK37,0),IF(OM37&gt;=$OW$43,ON37,0),IF(OQ37&gt;=$OW$43,OR37,0),IF(OT37&gt;=$OW$43,OU37,0),IF(PR37&gt;=$QE$43,PS37,0),IF(PU37&gt;=$QE$43,PV37,0),IF(PY37&gt;=$QE$43,PZ37,0),IF(QB37&gt;=$QE$43,QC37,0),IF(QZ37&gt;=$RM$43,RA37,0),IF(RC37&gt;=$RM$43,RD37,0),IF(RG37&gt;=$RM$43,RH37,0),IF(RJ37&gt;=$RM$43,RK37,0),IF(SH37&gt;=$SU$43,SI37,0),IF(SK37&gt;=$SU$43,SL37,0),IF(SO37&gt;=$SU$43,SP37,0),IF(SR37&gt;=$SU$43,SS37,0)),0)</f>
        <v>0</v>
      </c>
      <c r="U37" s="8" t="str">
        <f>IF(T37=0,"",IF(OR(T37=CR37,T37=CU37,T37=CY37),$CA$1,IF(OR(T37=BQ37,T37=BT37,T37=BX37),$AZ$1,IF(OR(T37=AP37,T37=AS37,T37=AW37),$Y$1,IF(OR(T37=SI37,T37=SL37,T37=SP37,T37=SS37),$RN$1,IF(OR(T37=RA37,T37=RD37,T37=RH37,T37=RK37),$QF$1,IF(OR(T37=PS37,T37=PV37,T37=PZ37,T37=QC37),$OX$1,IF(OR(T37=OK37,T37=ON37,T37=OR37,T37=OU37),$NP$1,IF(OR(T37=NC37,T37=NF37,T37=NJ37,T37=NM37),$MH$1,IF(OR(T37=LU37,T37=LX37,T37=MB37,T37=ME37),$KZ$1,IF(OR(T37=KM37,T37=KP37,T37=KT37,T37=KW37),$JR$1,IF(OR(T37=JE37,T37=JH37,T37=JL37,T37=JO37),$IJ$1,IF(OR(T37=HW37,T37=HZ37,T37=ID37,T37=IG37),$HB$1,IF(OR(T37=GO37,T37=GR37,T37=GV37,T37=GY37),$FT$1,IF(OR(T37=FG37,T37=FJ37,T37=FN37,T37=FQ37),$EL$1,IF(OR(T37=DY37,T37=EB37,T37=EF37,T37=EI37),$DD$1,""))))))))))))))))</f>
        <v/>
      </c>
      <c r="V37" s="8" t="str">
        <f>IF(MAX(DB37,DC37)&gt;0,MAX(DB37,DC37),"")</f>
        <v/>
      </c>
      <c r="W37" s="11" t="str">
        <f>IF(V37="","",IF(V37=DB37,"("&amp;DB$2&amp;")",IF(V37=DC37,"("&amp;DC$2&amp;")")))</f>
        <v/>
      </c>
      <c r="X37" s="8" t="str">
        <f>IF(V37="","",IF(V37=DB37,IF(V37+IF(P37="",0,P37)=SM37,$RN$1,IF(V37+IF(P37="",0,P37)=RE37,$QF$1,IF(V37+IF(P37="",0,P37)=PW37,$OX$1,IF(V37+IF(P37="",0,P37)=OO37,$NP$1,IF(V37+IF(P37="",0,P37)=NG37,$MH$1,IF(V37+IF(P37="",0,P37)=LY37,$KZ$1,IF(V37+IF(P37="",0,P37)=KQ37,$JR$1,IF(V37+IF(P37="",0,P37)=JI37,$IJ$1,IF(V37+IF(P37="",0,P37)=IA37,$HB$1,IF(V37+IF(P37="",0,P37)=GS37,$FT$1,IF(V37+IF(P37="",0,P37)=FK37,$EL$1,IF(V37+IF(P37="",0,P37)=EC37,$DD$1,IF(V37+IF(P37="",0,P37)=SJ37,$RN$1,IF(V37+IF(P37="",0,P37)=RB37,$QF$1,IF(V37+IF(P37="",0,P37)=PT37,$OX$1,IF(V37+IF(P37="",0,P37)=OL37,$NP$1,IF(V37+IF(P37="",0,P37)=ND37,$MH$1,IF(V37+IF(P37="",0,P37)=LV37,$KZ$1,IF(V37+IF(P37="",0,P37)=KN37,$JR$1,IF(V37+IF(P37="",0,P37)=JF37,$IJ$1,IF(V37+IF(P37="",0,P37)=HX37,$HB$1,IF(V37+IF(P37="",0,P37)=GP37,$FT$1,IF(V37+IF(P37="",0,P37)=FH37,$EL$1,IF(V37+IF(P37="",0,P37)=DZ37,$DD$1,IF(V37+IF(N37="",0,N37)=SM37,$RN$1,IF(V37+IF(N37="",0,N37)=RE37,$QF$1,IF(V37+IF(N37="",0,N37)=PW37,$OX$1,IF(V37+IF(N37="",0,N37)=OO37,$NP$1,IF(V37+IF(N37="",0,N37)=NG37,$MH$1,IF(V37+IF(N37="",0,N37)=LY37,$KZ$1,IF(V37+IF(N37="",0,N37)=KQ37,$JR$1,IF(V37+IF(N37="",0,N37)=JI37,$IJ$1,IF(V37+IF(N37="",0,N37)=IA37,$HB$1,IF(V37+IF(N37="",0,N37)=GS37,$FT$1,IF(V37+IF(N37="",0,N37)=FK37,$EL$1,IF(V37+IF(N37="",0,N37)=EC37,$DD$1,IF(V37+IF(N37="",0,N37)=SJ37,$RN$1,IF(V37+IF(N37="",0,N37)=RB37,$QF$1,IF(V37+IF(N37="",0,N37)=PT37,$OX$1,IF(V37+IF(N37="",0,N37)=OL37,$NP$1,IF(V37+IF(N37="",0,N37)=ND37,$MH$1,IF(V37+IF(N37="",0,N37)=LV37,$KZ$1,IF(V37+IF(N37="",0,N37)=KN37,$JR$1,IF(V37+IF(N37="",0,N37)=JF37,$IJ$1,IF(V37+IF(N37="",0,N37)=HX37,$HB$1,IF(V37+IF(N37="",0,N37)=GP37,$FT$1,IF(V37+IF(N37="",0,N37)=FH37,$EL$1,IF(V37+IF(N37="",0,N37)=DZ37,$DD$1)))))))))))))))))))))))))))))))))))))))))))))))),IF(V37=DC37,IF(V37+IF(P37="",0,P37)=ST37,$RN$1,IF(V37+IF(P37="",0,P37)=RL37,$QF$1,IF(V37+IF(P37="",0,P37)=QD37,$OX$1,IF(V37+IF(P37="",0,P37)=OV37,$NP$1,IF(V37+IF(P37="",0,P37)=NN37,$MH$1,IF(V37+IF(P37="",0,P37)=MF37,$KZ$1,IF(V37+IF(P37="",0,P37)=KX37,$JR$1,IF(V37+IF(P37="",0,P37)=JP37,$IJ$1,IF(V37+IF(P37="",0,P37)=IH37,$HB$1,IF(V37+IF(P37="",0,P37)=GZ37,$FT$1,IF(V37+IF(P37="",0,P37)=FR37,$EL$1,IF(V37+IF(P37="",0,P37)=EJ37,$DD$1,IF(V37+IF(P37="",0,P37)=SQ37,$RN$1,IF(V37+IF(P37="",0,P37)=RI37,$QF$1,IF(V37+IF(P37="",0,P37)=QA37,$OX$1,IF(V37+IF(P37="",0,P37)=OS37,$NP$1,IF(V37+IF(P37="",0,P37)=NK37,$MH$1,IF(V37+IF(P37="",0,P37)=MC37,$KZ$1,IF(V37+IF(P37="",0,P37)=KU37,$JR$1,IF(V37+IF(P37="",0,P37)=JM37,$IJ$1,IF(V37+IF(P37="",0,P37)=IE37,$HB$1,IF(V37+IF(P37="",0,P37)=GW37,$FT$1,IF(V37+IF(P37="",0,P37)=FO37,$EL$1,IF(V37+IF(P37="",0,P37)=EG37,$DD$1)))))))))))))))))))))))))))</f>
        <v/>
      </c>
      <c r="Y37" s="22"/>
      <c r="Z37" s="22"/>
      <c r="AA37" s="22"/>
      <c r="AB37" s="22"/>
      <c r="AC37" s="22"/>
      <c r="AD37" s="22"/>
      <c r="AE37" s="22"/>
      <c r="AF37" s="22"/>
      <c r="AG37" s="22"/>
      <c r="AH37" s="22"/>
      <c r="AI37" s="22"/>
      <c r="AJ37" s="22"/>
      <c r="AK37" s="22"/>
      <c r="AL37" s="22"/>
      <c r="AM37" s="22"/>
      <c r="AN37" s="27"/>
      <c r="AO37" s="38" t="str">
        <f>IF(AA37&gt;0,AA37,"")</f>
        <v/>
      </c>
      <c r="AP37" s="38" t="str">
        <f>IF(AB37&gt;0,AB37,"")</f>
        <v/>
      </c>
      <c r="AQ37" s="40" t="str">
        <f>IF(SUM(Y37:AB37)-AC37&gt;0,SUM(Y37:AB37)-AC37,"")</f>
        <v/>
      </c>
      <c r="AR37" s="40" t="str">
        <f>IF(AF37&gt;0,AF37,"")</f>
        <v/>
      </c>
      <c r="AS37" s="40" t="str">
        <f>IF(AG37&gt;0,AG37,"")</f>
        <v/>
      </c>
      <c r="AT37" s="40" t="str">
        <f>IF(SUM(AD37:AG37)-AH37&gt;0,SUM(AD37:AG37)-AH37,"")</f>
        <v/>
      </c>
      <c r="AU37" s="40" t="str">
        <f>IF(AQ37="","",MAX(AQ37,AT37))</f>
        <v/>
      </c>
      <c r="AV37" s="40" t="str">
        <f>IF(AK37&gt;0,AK37,"")</f>
        <v/>
      </c>
      <c r="AW37" s="40" t="str">
        <f>IF(AL37&gt;0,AL37,"")</f>
        <v/>
      </c>
      <c r="AX37" s="40" t="str">
        <f>IF(SUM(AI37:AL37)-AM37&gt;0,SUM(AI37:AL37)-AM37,"")</f>
        <v/>
      </c>
      <c r="AY37" s="40" t="str">
        <f>IF(SUM(AU37,AX37)&gt;0,SUM(AU37,AX37),"")</f>
        <v/>
      </c>
      <c r="AZ37" s="26">
        <v>15.1</v>
      </c>
      <c r="BA37" s="26">
        <v>9.1999999999999993</v>
      </c>
      <c r="BB37" s="26">
        <v>8.6</v>
      </c>
      <c r="BC37" s="26">
        <v>13.02</v>
      </c>
      <c r="BD37" s="26">
        <v>0.5</v>
      </c>
      <c r="BE37" s="26">
        <v>13.6</v>
      </c>
      <c r="BF37" s="26">
        <v>9.4</v>
      </c>
      <c r="BG37" s="26">
        <v>8.8000000000000007</v>
      </c>
      <c r="BH37" s="26">
        <v>12.87</v>
      </c>
      <c r="BI37" s="26">
        <v>0.3</v>
      </c>
      <c r="BJ37" s="26"/>
      <c r="BK37" s="26"/>
      <c r="BL37" s="26"/>
      <c r="BM37" s="26"/>
      <c r="BN37" s="26"/>
      <c r="BO37" s="28"/>
      <c r="BP37" s="39">
        <f>IF(BB37&gt;0,BB37,"")</f>
        <v>8.6</v>
      </c>
      <c r="BQ37" s="39">
        <f>IF(BC37&gt;0,BC37,"")</f>
        <v>13.02</v>
      </c>
      <c r="BR37" s="11">
        <f>IF(SUM(AZ37:BC37)-BD37&gt;0,SUM(AZ37:BC37)-BD37,"")</f>
        <v>45.42</v>
      </c>
      <c r="BS37" s="11">
        <f>IF(BG37&gt;0,BG37,"")</f>
        <v>8.8000000000000007</v>
      </c>
      <c r="BT37" s="11">
        <f>IF(BH37&gt;0,BH37,"")</f>
        <v>12.87</v>
      </c>
      <c r="BU37" s="11">
        <f>IF(SUM(BE37:BH37)-BI37&gt;0,SUM(BE37:BH37)-BI37,"")</f>
        <v>44.370000000000005</v>
      </c>
      <c r="BV37" s="11">
        <f>IF(BR37="","",MAX(BR37,BU37))</f>
        <v>45.42</v>
      </c>
      <c r="BW37" s="11" t="str">
        <f>IF(BL37&gt;0,BL37,"")</f>
        <v/>
      </c>
      <c r="BX37" s="11" t="str">
        <f>IF(BM37&gt;0,BM37,"")</f>
        <v/>
      </c>
      <c r="BY37" s="11" t="str">
        <f>IF(SUM(BJ37:BM37)-BN37&gt;0,SUM(BJ37:BM37)-BN37,"")</f>
        <v/>
      </c>
      <c r="BZ37" s="11">
        <f>IF(SUM(BV37,BY37)&gt;0,SUM(BV37,BY37),"")</f>
        <v>45.42</v>
      </c>
      <c r="CA37" s="22"/>
      <c r="CB37" s="22"/>
      <c r="CC37" s="22"/>
      <c r="CD37" s="22"/>
      <c r="CE37" s="22"/>
      <c r="CF37" s="22"/>
      <c r="CG37" s="22"/>
      <c r="CH37" s="22"/>
      <c r="CI37" s="22"/>
      <c r="CJ37" s="22"/>
      <c r="CK37" s="22"/>
      <c r="CL37" s="22"/>
      <c r="CM37" s="22"/>
      <c r="CN37" s="22"/>
      <c r="CO37" s="22"/>
      <c r="CP37" s="27"/>
      <c r="CQ37" s="38" t="str">
        <f>IF(CC37&gt;0,CC37,"")</f>
        <v/>
      </c>
      <c r="CR37" s="38" t="str">
        <f>IF(CD37&gt;0,CD37,"")</f>
        <v/>
      </c>
      <c r="CS37" s="40" t="str">
        <f>IF(SUM(CA37:CD37)-CE37&gt;0,SUM(CA37:CD37)-CE37,"")</f>
        <v/>
      </c>
      <c r="CT37" s="40" t="str">
        <f>IF(CH37&gt;0,CH37,"")</f>
        <v/>
      </c>
      <c r="CU37" s="40" t="str">
        <f>IF(CI37&gt;0,CI37,"")</f>
        <v/>
      </c>
      <c r="CV37" s="40" t="str">
        <f>IF(SUM(CF37:CI37)-CJ37&gt;0,SUM(CF37:CI37)-CJ37,"")</f>
        <v/>
      </c>
      <c r="CW37" s="40" t="str">
        <f>IF(CS37="","",MAX(CS37,CV37))</f>
        <v/>
      </c>
      <c r="CX37" s="40" t="str">
        <f>IF(CM37&gt;0,CM37,"")</f>
        <v/>
      </c>
      <c r="CY37" s="40" t="str">
        <f>IF(CN37&gt;0,CN37,"")</f>
        <v/>
      </c>
      <c r="CZ37" s="40" t="str">
        <f>IF(SUM(CK37:CN37)-CO37&gt;0,SUM(CK37:CN37)-CO37,"")</f>
        <v/>
      </c>
      <c r="DA37" s="40" t="str">
        <f>IF(SUM(CW37,CZ37)&gt;0,SUM(CW37,CZ37),"")</f>
        <v/>
      </c>
      <c r="DB37" s="50" t="str">
        <f>IF(MAX(DZ37,EC37,FH37,FK37,GP37,GS37,HX37,IA37,JF37,JI37,KN37,KQ37,LV37,LY37,ND37,NG37,OL37,OO37,PT37,PW37,RB37,RE37,SJ37,SM37)-MIN(IF(N37="",0,N37),IF(P37="",0,P37))&gt;0.001,MAX(DZ37,EC37,FH37,FK37,GP37,GS37,HX37,IA37,JF37,JI37,KN37,KQ37,LV37,LY37,ND37,NG37,OL37,OO37,PT37,PW37,RB37,RE37,SJ37,SM37)-MIN(IF(N37="",0,N37),IF(P37="",0,P37)),"")</f>
        <v/>
      </c>
      <c r="DC37" s="50" t="str">
        <f>IF(MAX(EG37,EJ37,FO37,FR37,GW37,GZ37,IE37,IH37,JM37,JP37,KU37,KX37,MC37,MF37,NK37,NN37,OS37,OV37,QA37,QD37,RI37,RL37,SQ37,ST37)-IF(P37="",0,P37)&gt;0.001,MAX(EG37,EJ37,FO37,FR37,GW37,GZ37,IE37,IH37,JM37,JP37,KU37,KX37,MC37,MF37,NK37,NN37,OS37,OV37,QA37,QD37,RI37,RL37,SQ37,ST37)-IF(P37="",0,P37),"")</f>
        <v/>
      </c>
      <c r="DD37" s="17"/>
      <c r="DE37" s="17"/>
      <c r="DF37" s="17"/>
      <c r="DG37" s="17"/>
      <c r="DH37" s="17"/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40" t="str">
        <f>IF(DF37&gt;0,DF37,"")</f>
        <v/>
      </c>
      <c r="DY37" s="40" t="str">
        <f>IF(DG37&gt;0,DG37,"")</f>
        <v/>
      </c>
      <c r="DZ37" s="40" t="str">
        <f>IF(SUM(DD37:DG37)-DH37&gt;0,SUM(DD37:DG37)-DH37,"")</f>
        <v/>
      </c>
      <c r="EA37" s="40" t="str">
        <f>IF(DK37&gt;0,DK37,"")</f>
        <v/>
      </c>
      <c r="EB37" s="40" t="str">
        <f>IF(DL37&gt;0,DL37,"")</f>
        <v/>
      </c>
      <c r="EC37" s="40" t="str">
        <f>IF(SUM(DI37:DL37)-DM37&gt;0,SUM(DI37:DL37)-DM37,"")</f>
        <v/>
      </c>
      <c r="ED37" s="40" t="str">
        <f>IF(MAX(DZ37,EC37)&gt;0,MAX(DZ37,EC37),"")</f>
        <v/>
      </c>
      <c r="EE37" s="40" t="str">
        <f>IF(DP37&gt;0,DP37,"")</f>
        <v/>
      </c>
      <c r="EF37" s="40" t="str">
        <f>IF(DQ37&gt;0,DQ37,"")</f>
        <v/>
      </c>
      <c r="EG37" s="40" t="str">
        <f>IF(SUM(DN37:DQ37)-DR37&gt;0,SUM(DN37:DQ37)-DR37,"")</f>
        <v/>
      </c>
      <c r="EH37" s="40" t="str">
        <f>IF(DU37&gt;0,DU37,"")</f>
        <v/>
      </c>
      <c r="EI37" s="40" t="str">
        <f>IF(DV37&gt;0,DV37,"")</f>
        <v/>
      </c>
      <c r="EJ37" s="40" t="str">
        <f>IF(SUM(DS37:DV37)-DW37&gt;0,SUM(DS37:DV37)-DW37,"")</f>
        <v/>
      </c>
      <c r="EK37" s="40" t="str">
        <f>IF(SUM(ED37,EG37,EJ37)&gt;0,SUM(ED37,EG37,EJ37),"")</f>
        <v/>
      </c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1" t="str">
        <f>IF(EN37&gt;0,EN37,"")</f>
        <v/>
      </c>
      <c r="FG37" s="11" t="str">
        <f>IF(EO37&gt;0,EO37,"")</f>
        <v/>
      </c>
      <c r="FH37" s="11" t="str">
        <f>IF(SUM(EL37:EO37)-EP37&gt;0,SUM(EL37:EO37)-EP37,"")</f>
        <v/>
      </c>
      <c r="FI37" s="11" t="str">
        <f>IF(ES37&gt;0,ES37,"")</f>
        <v/>
      </c>
      <c r="FJ37" s="11" t="str">
        <f>IF(ET37&gt;0,ET37,"")</f>
        <v/>
      </c>
      <c r="FK37" s="11" t="str">
        <f>IF(SUM(EQ37:ET37)-EU37&gt;0,SUM(EQ37:ET37)-EU37,"")</f>
        <v/>
      </c>
      <c r="FL37" s="11" t="str">
        <f>IF(MAX(FH37,FK37)&gt;0,MAX(FH37,FK37),"")</f>
        <v/>
      </c>
      <c r="FM37" s="11" t="str">
        <f>IF(EX37&gt;0,EX37,"")</f>
        <v/>
      </c>
      <c r="FN37" s="11" t="str">
        <f>IF(EY37&gt;0,EY37,"")</f>
        <v/>
      </c>
      <c r="FO37" s="11" t="str">
        <f>IF(SUM(EV37:EY37)-EZ37&gt;0,SUM(EV37:EY37)-EZ37,"")</f>
        <v/>
      </c>
      <c r="FP37" s="11" t="str">
        <f>IF(FC37&gt;0,FC37,"")</f>
        <v/>
      </c>
      <c r="FQ37" s="11" t="str">
        <f>IF(FD37&gt;0,FD37,"")</f>
        <v/>
      </c>
      <c r="FR37" s="11" t="str">
        <f>IF(SUM(FA37:FD37)-FE37&gt;0,SUM(FA37:FD37)-FE37,"")</f>
        <v/>
      </c>
      <c r="FS37" s="11" t="str">
        <f>IF(SUM(FL37,FO37,FR37)&gt;0,SUM(FL37,FO37,FR37),"")</f>
        <v/>
      </c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17"/>
      <c r="GH37" s="17"/>
      <c r="GI37" s="17"/>
      <c r="GJ37" s="17"/>
      <c r="GK37" s="17"/>
      <c r="GL37" s="17"/>
      <c r="GM37" s="17"/>
      <c r="GN37" s="40" t="str">
        <f>IF(FV37&gt;0,FV37,"")</f>
        <v/>
      </c>
      <c r="GO37" s="40" t="str">
        <f>IF(FW37&gt;0,FW37,"")</f>
        <v/>
      </c>
      <c r="GP37" s="40" t="str">
        <f>IF(SUM(FT37:FW37)-FX37&gt;0,SUM(FT37:FW37)-FX37,"")</f>
        <v/>
      </c>
      <c r="GQ37" s="40" t="str">
        <f>IF(GA37&gt;0,GA37,"")</f>
        <v/>
      </c>
      <c r="GR37" s="40" t="str">
        <f>IF(GB37&gt;0,GB37,"")</f>
        <v/>
      </c>
      <c r="GS37" s="40" t="str">
        <f>IF(SUM(FY37:GB37)-GC37&gt;0,SUM(FY37:GB37)-GC37,"")</f>
        <v/>
      </c>
      <c r="GT37" s="40" t="str">
        <f>IF(MAX(GP37,GS37)&gt;0,MAX(GP37,GS37),"")</f>
        <v/>
      </c>
      <c r="GU37" s="40" t="str">
        <f>IF(GF37&gt;0,GF37,"")</f>
        <v/>
      </c>
      <c r="GV37" s="40" t="str">
        <f>IF(GG37&gt;0,GG37,"")</f>
        <v/>
      </c>
      <c r="GW37" s="40" t="str">
        <f>IF(SUM(GD37:GG37)-GH37&gt;0,SUM(GD37:GG37)-GH37,"")</f>
        <v/>
      </c>
      <c r="GX37" s="40" t="str">
        <f>IF(GK37&gt;0,GK37,"")</f>
        <v/>
      </c>
      <c r="GY37" s="40" t="str">
        <f>IF(GL37&gt;0,GL37,"")</f>
        <v/>
      </c>
      <c r="GZ37" s="40" t="str">
        <f>IF(SUM(GI37:GL37)-GM37&gt;0,SUM(GI37:GL37)-GM37,"")</f>
        <v/>
      </c>
      <c r="HA37" s="40" t="str">
        <f>IF(SUM(GT37,GW37,GZ37)&gt;0,SUM(GT37,GW37,GZ37),"")</f>
        <v/>
      </c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1" t="str">
        <f>IF(HD37&gt;0,HD37,"")</f>
        <v/>
      </c>
      <c r="HW37" s="11" t="str">
        <f>IF(HE37&gt;0,HE37,"")</f>
        <v/>
      </c>
      <c r="HX37" s="11" t="str">
        <f>IF(SUM(HB37:HE37)-HF37&gt;0,SUM(HB37:HE37)-HF37,"")</f>
        <v/>
      </c>
      <c r="HY37" s="11" t="str">
        <f>IF(HI37&gt;0,HI37,"")</f>
        <v/>
      </c>
      <c r="HZ37" s="11" t="str">
        <f>IF(HJ37&gt;0,HJ37,"")</f>
        <v/>
      </c>
      <c r="IA37" s="11" t="str">
        <f>IF(SUM(HG37:HJ37)-HK37&gt;0,SUM(HG37:HJ37)-HK37,"")</f>
        <v/>
      </c>
      <c r="IB37" s="11" t="str">
        <f>IF(MAX(HX37,IA37)&gt;0,MAX(HX37,IA37),"")</f>
        <v/>
      </c>
      <c r="IC37" s="11" t="str">
        <f>IF(HN37&gt;0,HN37,"")</f>
        <v/>
      </c>
      <c r="ID37" s="11" t="str">
        <f>IF(HO37&gt;0,HO37,"")</f>
        <v/>
      </c>
      <c r="IE37" s="11" t="str">
        <f>IF(SUM(HL37:HO37)-HP37&gt;0,SUM(HL37:HO37)-HP37,"")</f>
        <v/>
      </c>
      <c r="IF37" s="11" t="str">
        <f>IF(HS37&gt;0,HS37,"")</f>
        <v/>
      </c>
      <c r="IG37" s="11" t="str">
        <f>IF(HT37&gt;0,HT37,"")</f>
        <v/>
      </c>
      <c r="IH37" s="11" t="str">
        <f>IF(SUM(HQ37:HT37)-HU37&gt;0,SUM(HQ37:HT37)-HU37,"")</f>
        <v/>
      </c>
      <c r="II37" s="11" t="str">
        <f>IF(SUM(IB37,IE37,IH37)&gt;0,SUM(IB37,IE37,IH37),"")</f>
        <v/>
      </c>
      <c r="IJ37" s="17"/>
      <c r="IK37" s="17"/>
      <c r="IL37" s="17"/>
      <c r="IM37" s="17"/>
      <c r="IN37" s="17"/>
      <c r="IO37" s="17"/>
      <c r="IP37" s="17"/>
      <c r="IQ37" s="17"/>
      <c r="IR37" s="17"/>
      <c r="IS37" s="17"/>
      <c r="IT37" s="17"/>
      <c r="IU37" s="17"/>
      <c r="IV37" s="17"/>
      <c r="IW37" s="17"/>
      <c r="IX37" s="17"/>
      <c r="IY37" s="17"/>
      <c r="IZ37" s="17"/>
      <c r="JA37" s="17"/>
      <c r="JB37" s="17"/>
      <c r="JC37" s="17"/>
      <c r="JD37" s="40" t="str">
        <f>IF(IL37&gt;0,IL37,"")</f>
        <v/>
      </c>
      <c r="JE37" s="40" t="str">
        <f>IF(IM37&gt;0,IM37,"")</f>
        <v/>
      </c>
      <c r="JF37" s="40" t="str">
        <f>IF(SUM(IJ37:IM37)-IN37&gt;0,SUM(IJ37:IM37)-IN37,"")</f>
        <v/>
      </c>
      <c r="JG37" s="40" t="str">
        <f>IF(IQ37&gt;0,IQ37,"")</f>
        <v/>
      </c>
      <c r="JH37" s="40" t="str">
        <f>IF(IR37&gt;0,IR37,"")</f>
        <v/>
      </c>
      <c r="JI37" s="40" t="str">
        <f>IF(SUM(IO37:IR37)-IS37&gt;0,SUM(IO37:IR37)-IS37,"")</f>
        <v/>
      </c>
      <c r="JJ37" s="40" t="str">
        <f>IF(MAX(JF37,JI37)&gt;0,MAX(JF37,JI37),"")</f>
        <v/>
      </c>
      <c r="JK37" s="40" t="str">
        <f>IF(IV37&gt;0,IV37,"")</f>
        <v/>
      </c>
      <c r="JL37" s="40" t="str">
        <f>IF(IW37&gt;0,IW37,"")</f>
        <v/>
      </c>
      <c r="JM37" s="40" t="str">
        <f>IF(SUM(IT37:IW37)-IX37&gt;0,SUM(IT37:IW37)-IX37,"")</f>
        <v/>
      </c>
      <c r="JN37" s="40" t="str">
        <f>IF(JA37&gt;0,JA37,"")</f>
        <v/>
      </c>
      <c r="JO37" s="40" t="str">
        <f>IF(JB37&gt;0,JB37,"")</f>
        <v/>
      </c>
      <c r="JP37" s="40" t="str">
        <f>IF(SUM(IY37:JB37)-JC37&gt;0,SUM(IY37:JB37)-JC37,"")</f>
        <v/>
      </c>
      <c r="JQ37" s="40" t="str">
        <f>IF(SUM(JJ37,JM37,JP37)&gt;0,SUM(JJ37,JM37,JP37),"")</f>
        <v/>
      </c>
      <c r="JR37" s="18"/>
      <c r="JS37" s="18"/>
      <c r="JT37" s="18"/>
      <c r="JU37" s="18"/>
      <c r="JV37" s="18"/>
      <c r="JW37" s="18"/>
      <c r="JX37" s="18"/>
      <c r="JY37" s="18"/>
      <c r="JZ37" s="18"/>
      <c r="KA37" s="18"/>
      <c r="KB37" s="18"/>
      <c r="KC37" s="18"/>
      <c r="KD37" s="18"/>
      <c r="KE37" s="18"/>
      <c r="KF37" s="18"/>
      <c r="KG37" s="18"/>
      <c r="KH37" s="18"/>
      <c r="KI37" s="18"/>
      <c r="KJ37" s="18"/>
      <c r="KK37" s="18"/>
      <c r="KL37" s="11" t="str">
        <f>IF(JT37&gt;0,JT37,"")</f>
        <v/>
      </c>
      <c r="KM37" s="11" t="str">
        <f>IF(JU37&gt;0,JU37,"")</f>
        <v/>
      </c>
      <c r="KN37" s="11" t="str">
        <f>IF(SUM(JR37:JU37)-JV37&gt;0,SUM(JR37:JU37)-JV37,"")</f>
        <v/>
      </c>
      <c r="KO37" s="11" t="str">
        <f>IF(JY37&gt;0,JY37,"")</f>
        <v/>
      </c>
      <c r="KP37" s="11" t="str">
        <f>IF(JZ37&gt;0,JZ37,"")</f>
        <v/>
      </c>
      <c r="KQ37" s="11" t="str">
        <f>IF(SUM(JW37:JZ37)-KA37&gt;0,SUM(JW37:JZ37)-KA37,"")</f>
        <v/>
      </c>
      <c r="KR37" s="11" t="str">
        <f>IF(MAX(KN37,KQ37)&gt;0,MAX(KN37,KQ37),"")</f>
        <v/>
      </c>
      <c r="KS37" s="11" t="str">
        <f>IF(KD37&gt;0,KD37,"")</f>
        <v/>
      </c>
      <c r="KT37" s="11" t="str">
        <f>IF(KE37&gt;0,KE37,"")</f>
        <v/>
      </c>
      <c r="KU37" s="11" t="str">
        <f>IF(SUM(KB37:KE37)-KF37&gt;0,SUM(KB37:KE37)-KF37,"")</f>
        <v/>
      </c>
      <c r="KV37" s="11" t="str">
        <f>IF(KI37&gt;0,KI37,"")</f>
        <v/>
      </c>
      <c r="KW37" s="11" t="str">
        <f>IF(KJ37&gt;0,KJ37,"")</f>
        <v/>
      </c>
      <c r="KX37" s="11" t="str">
        <f>IF(SUM(KG37:KJ37)-KK37&gt;0,SUM(KG37:KJ37)-KK37,"")</f>
        <v/>
      </c>
      <c r="KY37" s="11" t="str">
        <f>IF(SUM(KR37,KU37,KX37)&gt;0,SUM(KR37,KU37,KX37),"")</f>
        <v/>
      </c>
      <c r="KZ37" s="17"/>
      <c r="LA37" s="17"/>
      <c r="LB37" s="17"/>
      <c r="LC37" s="17"/>
      <c r="LD37" s="17"/>
      <c r="LE37" s="17"/>
      <c r="LF37" s="17"/>
      <c r="LG37" s="17"/>
      <c r="LH37" s="17"/>
      <c r="LI37" s="17"/>
      <c r="LJ37" s="17"/>
      <c r="LK37" s="17"/>
      <c r="LL37" s="17"/>
      <c r="LM37" s="17"/>
      <c r="LN37" s="17"/>
      <c r="LO37" s="17"/>
      <c r="LP37" s="17"/>
      <c r="LQ37" s="17"/>
      <c r="LR37" s="17"/>
      <c r="LS37" s="17"/>
      <c r="LT37" s="40" t="str">
        <f>IF(LB37&gt;0,LB37,"")</f>
        <v/>
      </c>
      <c r="LU37" s="40" t="str">
        <f>IF(LC37&gt;0,LC37,"")</f>
        <v/>
      </c>
      <c r="LV37" s="40" t="str">
        <f>IF(SUM(KZ37:LC37)-LD37&gt;0,SUM(KZ37:LC37)-LD37,"")</f>
        <v/>
      </c>
      <c r="LW37" s="40" t="str">
        <f>IF(LG37&gt;0,LG37,"")</f>
        <v/>
      </c>
      <c r="LX37" s="40" t="str">
        <f>IF(LH37&gt;0,LH37,"")</f>
        <v/>
      </c>
      <c r="LY37" s="40" t="str">
        <f>IF(SUM(LE37:LH37)-LI37&gt;0,SUM(LE37:LH37)-LI37,"")</f>
        <v/>
      </c>
      <c r="LZ37" s="40" t="str">
        <f>IF(MAX(LV37,LY37)&gt;0,MAX(LV37,LY37),"")</f>
        <v/>
      </c>
      <c r="MA37" s="40" t="str">
        <f>IF(LL37&gt;0,LL37,"")</f>
        <v/>
      </c>
      <c r="MB37" s="40" t="str">
        <f>IF(LM37&gt;0,LM37,"")</f>
        <v/>
      </c>
      <c r="MC37" s="40" t="str">
        <f>IF(SUM(LJ37:LM37)-LN37&gt;0,SUM(LJ37:LM37)-LN37,"")</f>
        <v/>
      </c>
      <c r="MD37" s="40" t="str">
        <f>IF(LQ37&gt;0,LQ37,"")</f>
        <v/>
      </c>
      <c r="ME37" s="40" t="str">
        <f>IF(LR37&gt;0,LR37,"")</f>
        <v/>
      </c>
      <c r="MF37" s="40" t="str">
        <f>IF(SUM(LO37:LR37)-LS37&gt;0,SUM(LO37:LR37)-LS37,"")</f>
        <v/>
      </c>
      <c r="MG37" s="40" t="str">
        <f>IF(SUM(LZ37,MC37,MF37)&gt;0,SUM(LZ37,MC37,MF37),"")</f>
        <v/>
      </c>
      <c r="MH37" s="18"/>
      <c r="MI37" s="18"/>
      <c r="MJ37" s="18"/>
      <c r="MK37" s="18"/>
      <c r="ML37" s="18"/>
      <c r="MM37" s="18"/>
      <c r="MN37" s="18"/>
      <c r="MO37" s="18"/>
      <c r="MP37" s="18"/>
      <c r="MQ37" s="18"/>
      <c r="MR37" s="18"/>
      <c r="MS37" s="18"/>
      <c r="MT37" s="18"/>
      <c r="MU37" s="18"/>
      <c r="MV37" s="18"/>
      <c r="MW37" s="18"/>
      <c r="MX37" s="18"/>
      <c r="MY37" s="18"/>
      <c r="MZ37" s="18"/>
      <c r="NA37" s="18"/>
      <c r="NB37" s="11" t="str">
        <f>IF(MJ37&gt;0,MJ37,"")</f>
        <v/>
      </c>
      <c r="NC37" s="11" t="str">
        <f>IF(MK37&gt;0,MK37,"")</f>
        <v/>
      </c>
      <c r="ND37" s="11" t="str">
        <f>IF(SUM(MH37:MK37)-ML37&gt;0,SUM(MH37:MK37)-ML37,"")</f>
        <v/>
      </c>
      <c r="NE37" s="11" t="str">
        <f>IF(MO37&gt;0,MO37,"")</f>
        <v/>
      </c>
      <c r="NF37" s="11" t="str">
        <f>IF(MP37&gt;0,MP37,"")</f>
        <v/>
      </c>
      <c r="NG37" s="11" t="str">
        <f>IF(SUM(MM37:MP37)-MQ37&gt;0,SUM(MM37:MP37)-MQ37,"")</f>
        <v/>
      </c>
      <c r="NH37" s="11" t="str">
        <f>IF(MAX(ND37,NG37)&gt;0,MAX(ND37,NG37),"")</f>
        <v/>
      </c>
      <c r="NI37" s="11" t="str">
        <f>IF(MT37&gt;0,MT37,"")</f>
        <v/>
      </c>
      <c r="NJ37" s="11" t="str">
        <f>IF(MU37&gt;0,MU37,"")</f>
        <v/>
      </c>
      <c r="NK37" s="11" t="str">
        <f>IF(SUM(MR37:MU37)-MV37&gt;0,SUM(MR37:MU37)-MV37,"")</f>
        <v/>
      </c>
      <c r="NL37" s="11" t="str">
        <f>IF(MY37&gt;0,MY37,"")</f>
        <v/>
      </c>
      <c r="NM37" s="11" t="str">
        <f>IF(MZ37&gt;0,MZ37,"")</f>
        <v/>
      </c>
      <c r="NN37" s="11" t="str">
        <f>IF(SUM(MW37:MZ37)-NA37&gt;0,SUM(MW37:MZ37)-NA37,"")</f>
        <v/>
      </c>
      <c r="NO37" s="11" t="str">
        <f>IF(SUM(NH37,NK37,NN37)&gt;0,SUM(NH37,NK37,NN37),"")</f>
        <v/>
      </c>
      <c r="NP37" s="17"/>
      <c r="NQ37" s="17"/>
      <c r="NR37" s="17"/>
      <c r="NS37" s="17"/>
      <c r="NT37" s="17"/>
      <c r="NU37" s="17"/>
      <c r="NV37" s="17"/>
      <c r="NW37" s="17"/>
      <c r="NX37" s="17"/>
      <c r="NY37" s="17"/>
      <c r="NZ37" s="17"/>
      <c r="OA37" s="17"/>
      <c r="OB37" s="17"/>
      <c r="OC37" s="17"/>
      <c r="OD37" s="17"/>
      <c r="OE37" s="17"/>
      <c r="OF37" s="17"/>
      <c r="OG37" s="17"/>
      <c r="OH37" s="17"/>
      <c r="OI37" s="17"/>
      <c r="OJ37" s="40" t="str">
        <f>IF(NR37&gt;0,NR37,"")</f>
        <v/>
      </c>
      <c r="OK37" s="40" t="str">
        <f>IF(NS37&gt;0,NS37,"")</f>
        <v/>
      </c>
      <c r="OL37" s="40" t="str">
        <f>IF(SUM(NP37:NS37)-NT37&gt;0,SUM(NP37:NS37)-NT37,"")</f>
        <v/>
      </c>
      <c r="OM37" s="40" t="str">
        <f>IF(NW37&gt;0,NW37,"")</f>
        <v/>
      </c>
      <c r="ON37" s="40" t="str">
        <f>IF(NX37&gt;0,NX37,"")</f>
        <v/>
      </c>
      <c r="OO37" s="40" t="str">
        <f>IF(SUM(NU37:NX37)-NY37&gt;0,SUM(NU37:NX37)-NY37,"")</f>
        <v/>
      </c>
      <c r="OP37" s="40" t="str">
        <f>IF(MAX(OL37,OO37)&gt;0,MAX(OL37,OO37),"")</f>
        <v/>
      </c>
      <c r="OQ37" s="40" t="str">
        <f>IF(OB37&gt;0,OB37,"")</f>
        <v/>
      </c>
      <c r="OR37" s="40" t="str">
        <f>IF(OC37&gt;0,OC37,"")</f>
        <v/>
      </c>
      <c r="OS37" s="40" t="str">
        <f>IF(SUM(NZ37:OC37)-OD37&gt;0,SUM(NZ37:OC37)-OD37,"")</f>
        <v/>
      </c>
      <c r="OT37" s="40" t="str">
        <f>IF(OG37&gt;0,OG37,"")</f>
        <v/>
      </c>
      <c r="OU37" s="40" t="str">
        <f>IF(OH37&gt;0,OH37,"")</f>
        <v/>
      </c>
      <c r="OV37" s="40" t="str">
        <f>IF(SUM(OE37:OH37)-OI37&gt;0,SUM(OE37:OH37)-OI37,"")</f>
        <v/>
      </c>
      <c r="OW37" s="40" t="str">
        <f>IF(SUM(OP37,OS37,OV37)&gt;0,SUM(OP37,OS37,OV37),"")</f>
        <v/>
      </c>
      <c r="OX37" s="18"/>
      <c r="OY37" s="18"/>
      <c r="OZ37" s="18"/>
      <c r="PA37" s="18"/>
      <c r="PB37" s="18"/>
      <c r="PC37" s="18"/>
      <c r="PD37" s="18"/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1" t="str">
        <f>IF(OZ37&gt;0,OZ37,"")</f>
        <v/>
      </c>
      <c r="PS37" s="11" t="str">
        <f>IF(PA37&gt;0,PA37,"")</f>
        <v/>
      </c>
      <c r="PT37" s="11" t="str">
        <f>IF(SUM(OX37:PA37)-PB37&gt;0,SUM(OX37:PA37)-PB37,"")</f>
        <v/>
      </c>
      <c r="PU37" s="11" t="str">
        <f>IF(PE37&gt;0,PE37,"")</f>
        <v/>
      </c>
      <c r="PV37" s="11" t="str">
        <f>IF(PF37&gt;0,PF37,"")</f>
        <v/>
      </c>
      <c r="PW37" s="11" t="str">
        <f>IF(SUM(PC37:PF37)-PG37&gt;0,SUM(PC37:PF37)-PG37,"")</f>
        <v/>
      </c>
      <c r="PX37" s="11" t="str">
        <f>IF(MAX(PT37,PW37)&gt;0,MAX(PT37,PW37),"")</f>
        <v/>
      </c>
      <c r="PY37" s="11" t="str">
        <f>IF(PJ37&gt;0,PJ37,"")</f>
        <v/>
      </c>
      <c r="PZ37" s="11" t="str">
        <f>IF(PK37&gt;0,PK37,"")</f>
        <v/>
      </c>
      <c r="QA37" s="11" t="str">
        <f>IF(SUM(PH37:PK37)-PL37&gt;0,SUM(PH37:PK37)-PL37,"")</f>
        <v/>
      </c>
      <c r="QB37" s="11" t="str">
        <f>IF(PO37&gt;0,PO37,"")</f>
        <v/>
      </c>
      <c r="QC37" s="11" t="str">
        <f>IF(PP37&gt;0,PP37,"")</f>
        <v/>
      </c>
      <c r="QD37" s="11" t="str">
        <f>IF(SUM(PM37:PP37)-PQ37&gt;0,SUM(PM37:PP37)-PQ37,"")</f>
        <v/>
      </c>
      <c r="QE37" s="11" t="str">
        <f>IF(SUM(PX37,QA37,QD37)&gt;0,SUM(PX37,QA37,QD37),"")</f>
        <v/>
      </c>
      <c r="QF37" s="17"/>
      <c r="QG37" s="17"/>
      <c r="QH37" s="17"/>
      <c r="QI37" s="17"/>
      <c r="QJ37" s="17"/>
      <c r="QK37" s="17"/>
      <c r="QL37" s="17"/>
      <c r="QM37" s="17"/>
      <c r="QN37" s="17"/>
      <c r="QO37" s="17"/>
      <c r="QP37" s="17"/>
      <c r="QQ37" s="17"/>
      <c r="QR37" s="17"/>
      <c r="QS37" s="17"/>
      <c r="QT37" s="17"/>
      <c r="QU37" s="17"/>
      <c r="QV37" s="17"/>
      <c r="QW37" s="17"/>
      <c r="QX37" s="17"/>
      <c r="QY37" s="17"/>
      <c r="QZ37" s="40" t="str">
        <f>IF(QH37&gt;0,QH37,"")</f>
        <v/>
      </c>
      <c r="RA37" s="40" t="str">
        <f>IF(QI37&gt;0,QI37,"")</f>
        <v/>
      </c>
      <c r="RB37" s="40" t="str">
        <f>IF(SUM(QF37:QI37)-QJ37&gt;0,SUM(QF37:QI37)-QJ37,"")</f>
        <v/>
      </c>
      <c r="RC37" s="40" t="str">
        <f>IF(QM37&gt;0,QM37,"")</f>
        <v/>
      </c>
      <c r="RD37" s="40" t="str">
        <f>IF(QN37&gt;0,QN37,"")</f>
        <v/>
      </c>
      <c r="RE37" s="40" t="str">
        <f>IF(SUM(QK37:QN37)-QO37&gt;0,SUM(QK37:QN37)-QO37,"")</f>
        <v/>
      </c>
      <c r="RF37" s="40" t="str">
        <f>IF(MAX(RB37,RE37)&gt;0,MAX(RB37,RE37),"")</f>
        <v/>
      </c>
      <c r="RG37" s="40" t="str">
        <f>IF(QR37&gt;0,QR37,"")</f>
        <v/>
      </c>
      <c r="RH37" s="40" t="str">
        <f>IF(QS37&gt;0,QS37,"")</f>
        <v/>
      </c>
      <c r="RI37" s="40" t="str">
        <f>IF(SUM(QP37:QS37)-QT37&gt;0,SUM(QP37:QS37)-QT37,"")</f>
        <v/>
      </c>
      <c r="RJ37" s="40" t="str">
        <f>IF(QW37&gt;0,QW37,"")</f>
        <v/>
      </c>
      <c r="RK37" s="40" t="str">
        <f>IF(QX37&gt;0,QX37,"")</f>
        <v/>
      </c>
      <c r="RL37" s="40" t="str">
        <f>IF(SUM(QU37:QX37)-QY37&gt;0,SUM(QU37:QX37)-QY37,"")</f>
        <v/>
      </c>
      <c r="RM37" s="40" t="str">
        <f>IF(SUM(RF37,RI37,RL37)&gt;0,SUM(RF37,RI37,RL37),"")</f>
        <v/>
      </c>
      <c r="RN37" s="18"/>
      <c r="RO37" s="18"/>
      <c r="RP37" s="18"/>
      <c r="RQ37" s="18"/>
      <c r="RR37" s="18"/>
      <c r="RS37" s="18"/>
      <c r="RT37" s="18"/>
      <c r="RU37" s="18"/>
      <c r="RV37" s="18"/>
      <c r="RW37" s="18"/>
      <c r="RX37" s="18"/>
      <c r="RY37" s="18"/>
      <c r="RZ37" s="18"/>
      <c r="SA37" s="18"/>
      <c r="SB37" s="18"/>
      <c r="SC37" s="18"/>
      <c r="SD37" s="18"/>
      <c r="SE37" s="18"/>
      <c r="SF37" s="18"/>
      <c r="SG37" s="18"/>
      <c r="SH37" s="11" t="str">
        <f>IF(RP37&gt;0,RP37,"")</f>
        <v/>
      </c>
      <c r="SI37" s="11" t="str">
        <f>IF(RQ37&gt;0,RQ37,"")</f>
        <v/>
      </c>
      <c r="SJ37" s="11" t="str">
        <f>IF(SUM(RN37:RQ37)-RR37&gt;0,SUM(RN37:RQ37)-RR37,"")</f>
        <v/>
      </c>
      <c r="SK37" s="11" t="str">
        <f>IF(RU37&gt;0,RU37,"")</f>
        <v/>
      </c>
      <c r="SL37" s="11" t="str">
        <f>IF(RV37&gt;0,RV37,"")</f>
        <v/>
      </c>
      <c r="SM37" s="11" t="str">
        <f>IF(SUM(RS37:RV37)-RW37&gt;0,SUM(RS37:RV37)-RW37,"")</f>
        <v/>
      </c>
      <c r="SN37" s="11" t="str">
        <f>IF(MAX(SJ37,SM37)&gt;0,MAX(SJ37,SM37),"")</f>
        <v/>
      </c>
      <c r="SO37" s="11" t="str">
        <f>IF(RZ37&gt;0,RZ37,"")</f>
        <v/>
      </c>
      <c r="SP37" s="11" t="str">
        <f>IF(SA37&gt;0,SA37,"")</f>
        <v/>
      </c>
      <c r="SQ37" s="11" t="str">
        <f>IF(SUM(RX37:SA37)-SB37&gt;0,SUM(RX37:SA37)-SB37,"")</f>
        <v/>
      </c>
      <c r="SR37" s="11" t="str">
        <f>IF(SE37&gt;0,SE37,"")</f>
        <v/>
      </c>
      <c r="SS37" s="11" t="str">
        <f>IF(SF37&gt;0,SF37,"")</f>
        <v/>
      </c>
      <c r="ST37" s="11" t="str">
        <f>IF(SUM(SC37:SF37)-SG37&gt;0,SUM(SC37:SF37)-SG37,"")</f>
        <v/>
      </c>
      <c r="SU37" s="11" t="str">
        <f>IF(SUM(SN37,SQ37,ST37)&gt;0,SUM(SN37,SQ37,ST37),"")</f>
        <v/>
      </c>
      <c r="SV37" s="22">
        <f>IF($CP37="P",CA37,(CA37+AZ37)/2)</f>
        <v>7.55</v>
      </c>
      <c r="SW37" s="22">
        <f>IF($CP37="P",CB37,(CB37+BA37)/2)</f>
        <v>4.5999999999999996</v>
      </c>
      <c r="SX37" s="22">
        <f>IF($CP37="P",CC37,(CC37+BB37)/2)</f>
        <v>4.3</v>
      </c>
      <c r="SY37" s="22">
        <f>IF($CP37="P",CD37,(CD37+BC37)/2)</f>
        <v>6.51</v>
      </c>
      <c r="SZ37" s="22">
        <f>IF($CP37="P",CE37,(CE37+BD37)/2)</f>
        <v>0.25</v>
      </c>
      <c r="TA37" s="22">
        <f>IF($CP37="P",CF37,(CF37+BE37)/2)</f>
        <v>6.8</v>
      </c>
      <c r="TB37" s="22">
        <f>IF($CP37="P",CG37,(CG37+BF37)/2)</f>
        <v>4.7</v>
      </c>
      <c r="TC37" s="22">
        <f>IF($CP37="P",CH37,(CH37+BG37)/2)</f>
        <v>4.4000000000000004</v>
      </c>
      <c r="TD37" s="22">
        <f>IF($CP37="P",CI37,(CI37+BH37)/2)</f>
        <v>6.4349999999999996</v>
      </c>
      <c r="TE37" s="22">
        <f>IF($CP37="P",CJ37,(CJ37+BI37)/2)</f>
        <v>0.15</v>
      </c>
      <c r="TF37" s="22">
        <f>IF($CP37="P",CK37,(CK37+BJ37)/2)</f>
        <v>0</v>
      </c>
      <c r="TG37" s="22">
        <f>IF($CP37="P",CL37,(CL37+BK37)/2)</f>
        <v>0</v>
      </c>
      <c r="TH37" s="22">
        <f>IF($CP37="P",CM37,(CM37+BL37)/2)</f>
        <v>0</v>
      </c>
      <c r="TI37" s="22">
        <f>IF($CP37="P",CN37,(CN37+BM37)/2)</f>
        <v>0</v>
      </c>
      <c r="TJ37" s="22">
        <f>IF($CP37="P",CO37,(CO37+BN37)/2)</f>
        <v>0</v>
      </c>
      <c r="TK37" s="27" t="s">
        <v>46</v>
      </c>
      <c r="TL37" s="40">
        <f>IF(SX37&gt;0,SX37,"")</f>
        <v>4.3</v>
      </c>
      <c r="TM37" s="40">
        <f>IF(SY37&gt;0,SY37,"")</f>
        <v>6.51</v>
      </c>
      <c r="TN37" s="40">
        <f>IF(SUM(SV37:SY37)-SZ37&gt;0,SUM(SV37:SY37)-SZ37,"")</f>
        <v>22.71</v>
      </c>
      <c r="TO37" s="40">
        <f>IF(TC37&gt;0,TC37,"")</f>
        <v>4.4000000000000004</v>
      </c>
      <c r="TP37" s="40">
        <f>IF(TD37&gt;0,TD37,"")</f>
        <v>6.4349999999999996</v>
      </c>
      <c r="TQ37" s="40">
        <f>IF(SUM(TA37:TD37)-TE37&gt;0,SUM(TA37:TD37)-TE37,"")</f>
        <v>22.185000000000002</v>
      </c>
      <c r="TR37" s="40">
        <f>IF(MAX(TN37,TQ37)&gt;0,MAX(TN37,TQ37),"")</f>
        <v>22.71</v>
      </c>
      <c r="TS37" s="40" t="str">
        <f>IF(TH37&gt;0,TH37,"")</f>
        <v/>
      </c>
      <c r="TT37" s="40" t="str">
        <f>IF(TI37&gt;0,TI37,"")</f>
        <v/>
      </c>
      <c r="TU37" s="40" t="str">
        <f>IF(SUM(TF37:TI37)-TJ37&gt;0,SUM(TF37:TI37)-TJ37,"")</f>
        <v/>
      </c>
      <c r="TV37" s="40">
        <f>IF(SUM(TR37,TU37)&gt;0,SUM(TR37,TU37),"")</f>
        <v>22.71</v>
      </c>
    </row>
    <row r="38" spans="1:542" x14ac:dyDescent="0.2">
      <c r="A38" s="4" t="str" cm="1">
        <f t="array" ref="A38">IF(AND(J38&lt;&gt;"",J38&lt;&gt;"No DD"),SUMPRODUCT((J$4:J$41&lt;&gt;"")*(J$4:J$41&lt;&gt;"No DD")*(F$4:F$41&gt;F38))+1,IF(J38="No DD",SUMPRODUCT((J$4:J$41="No DD")*(F$4:F$41&gt;F38))+1+SUMPRODUCT((J$4:J$41&lt;&gt;"")*(J$4:J$41&lt;&gt;"No DD")),""))</f>
        <v/>
      </c>
      <c r="B38" s="4" t="str" cm="1">
        <f t="array" ref="B38">IF(AND(J38&lt;&gt;"",J38&lt;&gt;"No DD",G38=""),SUMPRODUCT((J$4:J$41&lt;&gt;"")*(J$4:J$41&lt;&gt;"No DD")*(G$4:G$41="")*(F$4:F$41&gt;F38))+1,IF(J38="No DD",SUMPRODUCT((J$4:J$41="No DD")*(F$4:F$41&gt;F38)*(G$4:G$41=""))+1+SUMPRODUCT((J$4:J$41&lt;&gt;"")*(G$4:G$41="")*(J$4:J$41&lt;&gt;"No DD")),""))</f>
        <v/>
      </c>
      <c r="C38" s="5" t="s">
        <v>233</v>
      </c>
      <c r="D38" s="4" t="s">
        <v>161</v>
      </c>
      <c r="E38" s="4">
        <v>2005</v>
      </c>
      <c r="F38" s="9">
        <f>SUM(L38:V38)+SUM(L38:T38)*0.0000001+SUM(L38)*0.0000000000001</f>
        <v>89.66000896600417</v>
      </c>
      <c r="G38" s="66"/>
      <c r="H38" s="3" t="str">
        <f>IF(OR(AND(AO38&gt;=AY$43,AO38&lt;&gt;"",AQ38&gt;=AY$47,AQ38&lt;&gt;"",AN38=""),AND(AR38&gt;=AY$43,AR38&lt;&gt;"",AT38&gt;=AY$47,AT38&lt;&gt;"",AN38=""),AND(AV38&gt;=AY$43,AV38&lt;&gt;"",AX38&gt;=AY$47,AX38&lt;&gt;"",AN38=""),AND(BP38&gt;=BZ$43,BP38&lt;&gt;"",BR38&gt;=BZ$47,BR38&lt;&gt;"",BO38=""),AND(BS38&gt;=BZ$43,BS38&lt;&gt;"",BU38&gt;=BZ$47,BU38&lt;&gt;"",BO38=""),AND(BW38&gt;=BZ$43,BW38&lt;&gt;"",BY38&gt;=BZ$47,BY38&lt;&gt;"",BO38=""),AND(CQ38&gt;=DA$43,CQ38&lt;&gt;"",CS38&gt;=DA$47,CS38&lt;&gt;"",CP38=""),AND(CT38&gt;=DA$43,CT38&lt;&gt;"",CV38&gt;=DA$47,CV38&lt;&gt;"",CP38=""),AND(CX38&gt;=DA$43,CX38&lt;&gt;"",CZ38&gt;=DA$47,CZ38&lt;&gt;"",CP38=""),AND(DX38&gt;=EK$43,DX38&lt;&gt;"",DZ38&gt;=EK$47,DZ38&lt;&gt;""),AND(EA38&gt;=EK$43,EA38&lt;&gt;"",EC38&gt;=EK$47,EC38&lt;&gt;""),AND(EE38&gt;=EK$43,EE38&lt;&gt;"",EG38&gt;=EK$47,EG38&lt;&gt;""),AND(EH38&gt;=EK$43,EH38&lt;&gt;"",EJ38&gt;=EK$47,EJ38&lt;&gt;""),AND(FF38&gt;=FS$43,FF38&lt;&gt;"",FH38&gt;=FS$47,FH38&lt;&gt;""),AND(FI38&gt;=FS$43,FI38&lt;&gt;"",FK38&gt;=FS$47,FK38&lt;&gt;""),AND(FM38&gt;=FS$43,FM38&lt;&gt;"",FO38&gt;=FS$47,FO38&lt;&gt;""),AND(FP38&gt;=FS$43,FP38&lt;&gt;"",FR38&gt;=FS$47,FR38&lt;&gt;""),AND(GN38&gt;=HA$43,GN38&lt;&gt;"",GP38&gt;=HA$47,GP38&lt;&gt;""),AND(GQ38&gt;=HA$43,GQ38&lt;&gt;"",GS38&gt;=HA$47,GS38&lt;&gt;""),AND(GU38&gt;=HA$43,GU38&lt;&gt;"",GW38&gt;=HA$47,GW38&lt;&gt;""),AND(GX38&gt;=HA$43,GX38&lt;&gt;"",GZ38&gt;=HA$47,GZ38&lt;&gt;""),AND(HV38&gt;=II$43,HV38&lt;&gt;"",HX38&gt;=II$47,HX38&lt;&gt;""),AND(HY38&gt;=II$43,HY38&lt;&gt;"",IA38&gt;=II$47,IA38&lt;&gt;""),AND(IC38&gt;=II$43,IC38&lt;&gt;"",IE38&gt;=II$47,IE38&lt;&gt;""),AND(IF38&gt;=II$43,IF38&lt;&gt;"",IH38&gt;=II$47,IH38&lt;&gt;""),AND(JD38&gt;=JQ$43,JD38&lt;&gt;"",JF38&gt;=JQ$47,JF38&lt;&gt;""),AND(JG38&gt;=JQ$43,JG38&lt;&gt;"",JI38&gt;=JQ$47,JI38&lt;&gt;""),AND(JK38&gt;=JQ$43,JK38&lt;&gt;"",JM38&gt;=JQ$47,JM38&lt;&gt;""),AND(JN38&gt;=JQ$43,JN38&lt;&gt;"",JP38&gt;=JQ$47,JP38&lt;&gt;""),AND(KL38&gt;=KY$43,KL38&lt;&gt;"",KN38&gt;=KY$47,KN38&lt;&gt;""),AND(KO38&gt;=KY$43,KO38&lt;&gt;"",KQ38&gt;=KY$47,KQ38&lt;&gt;""),AND(KS38&gt;=KY$43,KS38&lt;&gt;"",KU38&gt;=KY$47,KU38&lt;&gt;""),AND(KV38&gt;=KY$43,KV38&lt;&gt;"",KX38&gt;=KY$47,KX38&lt;&gt;""),AND(LT38&gt;=MG$43,LT38&lt;&gt;"",LV38&gt;=MG$47,LV38&lt;&gt;""),AND(LW38&gt;=MG$43,LW38&lt;&gt;"",LY38&gt;=MG$47,LY38&lt;&gt;""),AND(MA38&gt;=MG$43,MA38&lt;&gt;"",MC38&gt;=MG$47,MC38&lt;&gt;""),AND(MD38&gt;=MG$43,MD38&lt;&gt;"",MF38&gt;=MG$47,MF38&lt;&gt;""),AND(NB38&gt;=NO$43,NB38&lt;&gt;"",ND38&gt;=NO$47,ND38&lt;&gt;""),AND(NE38&gt;=NO$43,NE38&lt;&gt;"",NG38&gt;=NO$47,NG38&lt;&gt;""),AND(NI38&gt;=NO$43,NI38&lt;&gt;"",NK38&gt;=NO$47,NK38&lt;&gt;""),AND(NL38&gt;=NO$43,NL38&lt;&gt;"",NN38&gt;=NO$47,NN38&lt;&gt;""),AND(OJ38&gt;=OW$43,OJ38&lt;&gt;"",OL38&gt;=OW$47,OL38&lt;&gt;""),AND(OM38&gt;=OW$43,OM38&lt;&gt;"",OO38&gt;=OW$47,OO38&lt;&gt;""),AND(OQ38&gt;=OW$43,OQ38&lt;&gt;"",OS38&gt;=OW$47,OS38&lt;&gt;""),AND(OT38&gt;=OW$43,OT38&lt;&gt;"",OV38&gt;=OW$47,OV38&lt;&gt;""),AND(PR38&gt;=QE$43,PR38&lt;&gt;"",PT38&gt;=QE$47,PT38&lt;&gt;""),AND(PU38&gt;=QE$43,PU38&lt;&gt;"",PW38&gt;=QE$47,PW38&lt;&gt;""),AND(PY38&gt;=QE$43,PY38&lt;&gt;"",QA38&gt;=QE$47,QA38&lt;&gt;""),AND(QB38&gt;=QE$43,QB38&lt;&gt;"",QD38&gt;=QE$47,QD38&lt;&gt;""),AND(QZ38&gt;=RM$43,QZ38&lt;&gt;"",RB38&gt;=RM$47,RB38&lt;&gt;""),AND(RC38&gt;=RM$43,RC38&lt;&gt;"",RE38&gt;=RM$47,RE38&lt;&gt;""),AND(RG38&gt;=RM$43,RG38&lt;&gt;"",RI38&gt;=RM$47,RI38&lt;&gt;""),AND(RJ38&gt;=RM$43,RJ38&lt;&gt;"",RL38&gt;=RM$47,RL38&lt;&gt;""),AND(SH38&gt;=SU$43,SH38&lt;&gt;"",SJ38&gt;=SU$47,SJ38&lt;&gt;""),AND(SK38&gt;=SU$43,SK38&lt;&gt;"",SM38&gt;=SU$47,SM38&lt;&gt;""),AND(SO38&gt;=SU$43,SO38&lt;&gt;"",SQ38&gt;=SU$47,SQ38&lt;&gt;""),AND(SR38&gt;=SU$43,SR38&lt;&gt;"",ST38&gt;=SU$47,ST38&lt;&gt;"")),"P","")</f>
        <v/>
      </c>
      <c r="I38" s="3" t="str">
        <f>IF(OR(AND(AQ38&gt;=AY$47,AQ38&lt;&gt;"",AN38=""),AND(AT38&gt;=AY$47,AT38&lt;&gt;"",AN38=""),AND(AX38&gt;=AY$47,AX38&lt;&gt;"",AN38=""),AND(BR38&gt;=BZ$47,BR38&lt;&gt;"",BO38=""),AND(BU38&gt;=BZ$47,BU38&lt;&gt;"",BO38=""),AND(BY38&gt;=BZ$47,BY38&lt;&gt;"",BO38=""),AND(CS38&gt;=DA$47,CS38&lt;&gt;"",CP38=""),AND(CV38&gt;=DA$47,CV38&lt;&gt;"",CP38=""),AND(CZ38&gt;=DA$47,CZ38&lt;&gt;"",CP38=""),AND(DZ38&gt;=EK$47,DZ38&lt;&gt;""),AND(EC38&gt;=EK$47,EC38&lt;&gt;""),AND(EG38&gt;=EK$47,EG38&lt;&gt;""),AND(EJ38&gt;=EK$47,EJ38&lt;&gt;""),AND(FH38&gt;=FS$47,FH38&lt;&gt;""),AND(FK38&gt;=FS$47,FK38&lt;&gt;""),AND(FO38&gt;=FS$47,FO38&lt;&gt;""),AND(FR38&gt;=FS$47,FR38&lt;&gt;""),AND(GP38&gt;=HA$47,GP38&lt;&gt;""),AND(GS38&gt;=HA$47,GS38&lt;&gt;""),AND(GW38&gt;=HA$47,GW38&lt;&gt;""),AND(GZ38&gt;=HA$47,GZ38&lt;&gt;""),AND(HX38&gt;=II$47,HX38&lt;&gt;""),AND(IA38&gt;=II$47,IA38&lt;&gt;""),AND(IE38&gt;=II$47,IE38&lt;&gt;""),AND(IH38&gt;=II$47,IH38&lt;&gt;""),AND(JF38&gt;=JQ$47,JF38&lt;&gt;""),AND(JI38&gt;=JQ$47,JI38&lt;&gt;""),AND(JM38&gt;=JQ$47,JM38&lt;&gt;""),AND(JP38&gt;=JQ$47,JP38&lt;&gt;""),AND(KN38&gt;=KY$47,KN38&lt;&gt;""),AND(KQ38&gt;=KY$47,KQ38&lt;&gt;""),AND(KU38&gt;=KY$47,KU38&lt;&gt;""),AND(KX38&gt;=KY$47,KX38&lt;&gt;""),AND(LV38&gt;=MG$47,LV38&lt;&gt;""),AND(LY38&gt;=MG$47,LY38&lt;&gt;""),AND(MC38&gt;=MG$47,MC38&lt;&gt;""),AND(MF38&gt;=MG$47,MF38&lt;&gt;""),AND(ND38&gt;=NO$47,ND38&lt;&gt;""),AND(NG38&gt;=NO$47,NG38&lt;&gt;""),AND(NK38&gt;=NO$47,NK38&lt;&gt;""),AND(NN38&gt;=NO$47,NN38&lt;&gt;""),AND(OL38&gt;=OW$47,OL38&lt;&gt;""),AND(OO38&gt;=OW$47,OO38&lt;&gt;""),AND(OS38&gt;=OW$47,OS38&lt;&gt;""),AND(OV38&gt;=OW$47,OV38&lt;&gt;""),AND(PT38&gt;=QE$47,PT38&lt;&gt;""),AND(PW38&gt;=QE$47,PW38&lt;&gt;""),AND(QA38&gt;=QE$47,QA38&lt;&gt;""),AND(QD38&gt;=QE$47,QD38&lt;&gt;""),AND(RB38&gt;=RM$47,RB38&lt;&gt;""),AND(RE38&gt;=RM$47,RE38&lt;&gt;""),AND(RI38&gt;=RM$47,RI38&lt;&gt;""),AND(RL38&gt;=RM$47,RL38&lt;&gt;""),AND(SJ38&gt;=SU$47,SJ38&lt;&gt;""),AND(SM38&gt;=SU$47,SM38&lt;&gt;""),AND(SQ38&gt;=SU$47,SQ38&lt;&gt;""),AND(ST38&gt;=SU$47,ST38&lt;&gt;"")),"P","")</f>
        <v/>
      </c>
      <c r="J38" s="36" t="str">
        <f>IF(AND(I38="P",H38=""),"No DD",IF(OR(AND(AO38&gt;=AY$46,AO38&lt;&gt;"",AQ38&gt;=AY$50,AQ38&lt;&gt;"",AN38=""),AND(AR38&gt;=AY$46,AR38&lt;&gt;"",AT38&gt;=AY$50,AT38&lt;&gt;"",AN38=""),AND(AV38&gt;=AY$46,AV38&lt;&gt;"",AX38&gt;=AY$50,AX38&lt;&gt;"",AN38=""),AND(BP38&gt;=BZ$46,BP38&lt;&gt;"",BR38&gt;=BZ$50,BR38&lt;&gt;"",BO38=""),AND(BS38&gt;=BZ$46,BS38&lt;&gt;"",BU38&gt;=BZ$50,BU38&lt;&gt;"",BO38=""),AND(BW38&gt;=BZ$46,BW38&lt;&gt;"",BY38&gt;=BZ$50,BY38&lt;&gt;"",BO38=""),AND(CQ38&gt;=DA$46,CQ38&lt;&gt;"",CS38&gt;=DA$50,CS38&lt;&gt;"",CP38=""),AND(CT38&gt;=DA$46,CT38&lt;&gt;"",CV38&gt;=DA$50,CV38&lt;&gt;"",CP38=""),AND(CX38&gt;=DA$46,CX38&lt;&gt;"",CZ38&gt;=DA$50,CZ38&lt;&gt;"",CP38=""),AND(DX38&gt;=EK$46,DX38&lt;&gt;"",DZ38&gt;=EK$50,DZ38&lt;&gt;""),AND(EA38&gt;=EK$46,EA38&lt;&gt;"",EC38&gt;=EK$50,EC38&lt;&gt;""),AND(EE38&gt;=EK$46,EE38&lt;&gt;"",EG38&gt;=EK$50,EG38&lt;&gt;""),AND(EH38&gt;=EK$46,EH38&lt;&gt;"",EJ38&gt;=EK$50,EJ38&lt;&gt;""),AND(FF38&gt;=FS$46,FF38&lt;&gt;"",FH38&gt;=FS$50,FH38&lt;&gt;""),AND(FI38&gt;=FS$46,FI38&lt;&gt;"",FK38&gt;=FS$50,FK38&lt;&gt;""),AND(FM38&gt;=FS$46,FM38&lt;&gt;"",FO38&gt;=FS$50,FO38&lt;&gt;""),AND(FP38&gt;=FS$46,FP38&lt;&gt;"",FR38&gt;=FS$50,FR38&lt;&gt;""),AND(GN38&gt;=HA$46,GN38&lt;&gt;"",GP38&gt;=HA$50,GP38&lt;&gt;""),AND(GQ38&gt;=HA$46,GQ38&lt;&gt;"",GS38&gt;=HA$50,GS38&lt;&gt;""),AND(GU38&gt;=HA$46,GU38&lt;&gt;"",GW38&gt;=HA$50,GW38&lt;&gt;""),AND(GX38&gt;=HA$46,GX38&lt;&gt;"",GZ38&gt;=HA$50,GZ38&lt;&gt;""),AND(HV38&gt;=II$46,HV38&lt;&gt;"",HX38&gt;=II$50,HX38&lt;&gt;""),AND(HY38&gt;=II$46,HY38&lt;&gt;"",IA38&gt;=II$50,IA38&lt;&gt;""),AND(IC38&gt;=II$46,IC38&lt;&gt;"",IE38&gt;=II$50,IE38&lt;&gt;""),AND(IF38&gt;=II$46,IF38&lt;&gt;"",IH38&gt;=II$50,IH38&lt;&gt;""),AND(JD38&gt;=JQ$46,JD38&lt;&gt;"",JF38&gt;=JQ$50,JF38&lt;&gt;""),AND(JG38&gt;=JQ$46,JG38&lt;&gt;"",JI38&gt;=JQ$50,JI38&lt;&gt;""),AND(JK38&gt;=JQ$46,JK38&lt;&gt;"",JM38&gt;=JQ$50,JM38&lt;&gt;""),AND(JN38&gt;=JQ$46,JN38&lt;&gt;"",JP38&gt;=JQ$50,JP38&lt;&gt;""),AND(KL38&gt;=KY$46,KL38&lt;&gt;"",KN38&gt;=KY$50,KN38&lt;&gt;""),AND(KO38&gt;=KY$46,KO38&lt;&gt;"",KQ38&gt;=KY$50,KQ38&lt;&gt;""),AND(KS38&gt;=KY$46,KS38&lt;&gt;"",KU38&gt;=KY$50,KU38&lt;&gt;""),AND(KV38&gt;=KY$46,KV38&lt;&gt;"",KX38&gt;=KY$50,KX38&lt;&gt;""),AND(LT38&gt;=MG$46,LT38&lt;&gt;"",LV38&gt;=MG$50,LV38&lt;&gt;""),AND(LW38&gt;=MG$46,LW38&lt;&gt;"",LY38&gt;=MG$50,LY38&lt;&gt;""),AND(MA38&gt;=MG$46,MA38&lt;&gt;"",MC38&gt;=MG$50,MC38&lt;&gt;""),AND(MD38&gt;=MG$46,MD38&lt;&gt;"",MF38&gt;=MG$50,MF38&lt;&gt;""),AND(NB38&gt;=NO$46,NB38&lt;&gt;"",ND38&gt;=NO$50,ND38&lt;&gt;""),AND(NE38&gt;=NO$46,NE38&lt;&gt;"",NG38&gt;=NO$50,NG38&lt;&gt;""),AND(NI38&gt;=NO$46,NI38&lt;&gt;"",NK38&gt;=NO$50,NK38&lt;&gt;""),AND(NL38&gt;=NO$46,NL38&lt;&gt;"",NN38&gt;=NO$50,NN38&lt;&gt;""),AND(OJ38&gt;=OW$46,OJ38&lt;&gt;"",OL38&gt;=OW$50,OL38&lt;&gt;""),AND(OM38&gt;=OW$46,OM38&lt;&gt;"",OO38&gt;=OW$50,OO38&lt;&gt;""),AND(OQ38&gt;=OW$46,OQ38&lt;&gt;"",OS38&gt;=OW$50,OS38&lt;&gt;""),AND(OT38&gt;=OW$46,OT38&lt;&gt;"",OV38&gt;=OW$50,OV38&lt;&gt;""),AND(PR38&gt;=QE$46,PR38&lt;&gt;"",PT38&gt;=QE$50,PT38&lt;&gt;""),AND(PU38&gt;=QE$46,PU38&lt;&gt;"",PW38&gt;=QE$50,PW38&lt;&gt;""),AND(PY38&gt;=QE$46,PY38&lt;&gt;"",QA38&gt;=QE$50,QA38&lt;&gt;""),AND(QB38&gt;=QE$46,QB38&lt;&gt;"",QD38&gt;=QE$50,QD38&lt;&gt;""),AND(QZ38&gt;=RM$46,QZ38&lt;&gt;"",RB38&gt;=RM$50,RB38&lt;&gt;""),AND(RC38&gt;=RM$46,RC38&lt;&gt;"",RE38&gt;=RM$50,RE38&lt;&gt;""),AND(RG38&gt;=RM$46,RG38&lt;&gt;"",RI38&gt;=RM$50,RI38&lt;&gt;""),AND(RJ38&gt;=RM$46,RJ38&lt;&gt;"",RL38&gt;=RM$50,RL38&lt;&gt;""),AND(SH38&gt;=SU$46,SH38&lt;&gt;"",SJ38&gt;=SU$50,SJ38&lt;&gt;""),AND(SK38&gt;=SU$46,SK38&lt;&gt;"",SM38&gt;=SU$50,SM38&lt;&gt;""),AND(SO38&gt;=SU$46,SO38&lt;&gt;"",SQ38&gt;=SU$50,SQ38&lt;&gt;""),AND(SR38&gt;=SU$46,SR38&lt;&gt;"",ST38&gt;=SU$50,ST38&lt;&gt;"")),"Merit",IF(OR(AND(AO38&gt;=AY$45,AO38&lt;&gt;"",AQ38&gt;=AY$49,AQ38&lt;&gt;"",AN38=""),AND(AR38&gt;=AY$45,AR38&lt;&gt;"",AT38&gt;=AY$49,AT38&lt;&gt;"",AN38=""),AND(AV38&gt;=AY$45,AV38&lt;&gt;"",AX38&gt;=AY$49,AX38&lt;&gt;"",AN38=""),AND(BP38&gt;=BZ$45,BP38&lt;&gt;"",BR38&gt;=BZ$49,BR38&lt;&gt;"",BO38=""),AND(BS38&gt;=BZ$45,BS38&lt;&gt;"",BU38&gt;=BZ$49,BU38&lt;&gt;"",BO38=""),AND(BW38&gt;=BZ$45,BW38&lt;&gt;"",BY38&gt;=BZ$49,BY38&lt;&gt;"",BO38=""),AND(CQ38&gt;=DA$45,CQ38&lt;&gt;"",CS38&gt;=DA$49,CS38&lt;&gt;"",CP38=""),AND(CT38&gt;=DA$45,CT38&lt;&gt;"",CV38&gt;=DA$49,CV38&lt;&gt;"",CP38=""),AND(CX38&gt;=DA$45,CX38&lt;&gt;"",CZ38&gt;=DA$49,CZ38&lt;&gt;"",CP38=""),AND(DX38&gt;=EK$45,DX38&lt;&gt;"",DZ38&gt;=EK$49,DZ38&lt;&gt;""),AND(EA38&gt;=EK$45,EA38&lt;&gt;"",EC38&gt;=EK$49,EC38&lt;&gt;""),AND(EE38&gt;=EK$45,EE38&lt;&gt;"",EG38&gt;=EK$49,EG38&lt;&gt;""),AND(EH38&gt;=EK$45,EH38&lt;&gt;"",EJ38&gt;=EK$49,EJ38&lt;&gt;""),AND(FF38&gt;=FS$45,FF38&lt;&gt;"",FH38&gt;=FS$49,FH38&lt;&gt;""),AND(FI38&gt;=FS$45,FI38&lt;&gt;"",FK38&gt;=FS$49,FK38&lt;&gt;""),AND(FM38&gt;=FS$45,FM38&lt;&gt;"",FO38&gt;=FS$49,FO38&lt;&gt;""),AND(FP38&gt;=FS$45,FP38&lt;&gt;"",FR38&gt;=FS$49,FR38&lt;&gt;""),AND(GN38&gt;=HA$45,GN38&lt;&gt;"",GP38&gt;=HA$49,GP38&lt;&gt;""),AND(GQ38&gt;=HA$45,GQ38&lt;&gt;"",GS38&gt;=HA$49,GS38&lt;&gt;""),AND(GU38&gt;=HA$45,GU38&lt;&gt;"",GW38&gt;=HA$49,GW38&lt;&gt;""),AND(GX38&gt;=HA$45,GX38&lt;&gt;"",GZ38&gt;=HA$49,GZ38&lt;&gt;""),AND(HV38&gt;=II$45,HV38&lt;&gt;"",HX38&gt;=II$49,HX38&lt;&gt;""),AND(HY38&gt;=II$45,HY38&lt;&gt;"",IA38&gt;=II$49,IA38&lt;&gt;""),AND(IC38&gt;=II$45,IC38&lt;&gt;"",IE38&gt;=II$49,IE38&lt;&gt;""),AND(IF38&gt;=II$45,IF38&lt;&gt;"",IH38&gt;=II$49,IH38&lt;&gt;""),AND(JD38&gt;=JQ$45,JD38&lt;&gt;"",JF38&gt;=JQ$49,JF38&lt;&gt;""),AND(JG38&gt;=JQ$45,JG38&lt;&gt;"",JI38&gt;=JQ$49,JI38&lt;&gt;""),AND(JK38&gt;=JQ$45,JK38&lt;&gt;"",JM38&gt;=JQ$49,JM38&lt;&gt;""),AND(JN38&gt;=JQ$45,JN38&lt;&gt;"",JP38&gt;=JQ$49,JP38&lt;&gt;""),AND(KL38&gt;=KY$45,KL38&lt;&gt;"",KN38&gt;=KY$49,KN38&lt;&gt;""),AND(KO38&gt;=KY$45,KO38&lt;&gt;"",KQ38&gt;=KY$49,KQ38&lt;&gt;""),AND(KS38&gt;=KY$45,KS38&lt;&gt;"",KU38&gt;=KY$49,KU38&lt;&gt;""),AND(KV38&gt;=KY$45,KV38&lt;&gt;"",KX38&gt;=KY$49,KX38&lt;&gt;""),AND(LT38&gt;=MG$45,LT38&lt;&gt;"",LV38&gt;=MG$49,LV38&lt;&gt;""),AND(LW38&gt;=MG$45,LW38&lt;&gt;"",LY38&gt;=MG$49,LY38&lt;&gt;""),AND(MA38&gt;=MG$45,MA38&lt;&gt;"",MC38&gt;=MG$49,MC38&lt;&gt;""),AND(MD38&gt;=MG$45,MD38&lt;&gt;"",MF38&gt;=MG$49,MF38&lt;&gt;""),AND(NB38&gt;=NO$45,NB38&lt;&gt;"",ND38&gt;=NO$49,ND38&lt;&gt;""),AND(NE38&gt;=NO$45,NE38&lt;&gt;"",NG38&gt;=NO$49,NG38&lt;&gt;""),AND(NI38&gt;=NO$45,NI38&lt;&gt;"",NK38&gt;=NO$49,NK38&lt;&gt;""),AND(NL38&gt;=NO$45,NL38&lt;&gt;"",NN38&gt;=NO$49,NN38&lt;&gt;""),AND(OJ38&gt;=OW$45,OJ38&lt;&gt;"",OL38&gt;=OW$49,OL38&lt;&gt;""),AND(OM38&gt;=OW$45,OM38&lt;&gt;"",OO38&gt;=OW$49,OO38&lt;&gt;""),AND(OQ38&gt;=OW$45,OQ38&lt;&gt;"",OS38&gt;=OW$49,OS38&lt;&gt;""),AND(OT38&gt;=OW$45,OT38&lt;&gt;"",OV38&gt;=OW$49,OV38&lt;&gt;""),AND(PR38&gt;=QE$45,PR38&lt;&gt;"",PT38&gt;=QE$49,PT38&lt;&gt;""),AND(PU38&gt;=QE$45,PU38&lt;&gt;"",PW38&gt;=QE$49,PW38&lt;&gt;""),AND(PY38&gt;=QE$45,PY38&lt;&gt;"",QA38&gt;=QE$49,QA38&lt;&gt;""),AND(QB38&gt;=QE$45,QB38&lt;&gt;"",QD38&gt;=QE$49,QD38&lt;&gt;""),AND(QZ38&gt;=RM$45,QZ38&lt;&gt;"",RB38&gt;=RM$49,RB38&lt;&gt;""),AND(RC38&gt;=RM$45,RC38&lt;&gt;"",RE38&gt;=RM$49,RE38&lt;&gt;""),AND(RG38&gt;=RM$45,RG38&lt;&gt;"",RI38&gt;=RM$49,RI38&lt;&gt;""),AND(RJ38&gt;=RM$45,RJ38&lt;&gt;"",RL38&gt;=RM$49,RL38&lt;&gt;""),AND(SH38&gt;=SU$45,SH38&lt;&gt;"",SJ38&gt;=SU$49,SJ38&lt;&gt;""),AND(SK38&gt;=SU$45,SK38&lt;&gt;"",SM38&gt;=SU$49,SM38&lt;&gt;""),AND(SO38&gt;=SU$45,SO38&lt;&gt;"",SQ38&gt;=SU$49,SQ38&lt;&gt;""),AND(SR38&gt;=SU$45,SR38&lt;&gt;"",ST38&gt;=SU$49,ST38&lt;&gt;"")),"Excellence",IF(K38="P","Worlds Team",IF(H38="P","National Team","")))))</f>
        <v/>
      </c>
      <c r="K38" s="3" t="str">
        <f>IF(OR(AND(AO38&gt;=AY$44,AO38&lt;&gt;"",AQ38&gt;=AY$48,AQ38&lt;&gt;"",AN38=""),AND(AR38&gt;=AY$44,AR38&lt;&gt;"",AT38&gt;=AY$48,AT38&lt;&gt;"",AN38=""),AND(AV38&gt;=AY$44,AV38&lt;&gt;"",AX38&gt;=AY$48,AX38&lt;&gt;"",AN38=""),AND(BP38&gt;=BZ$44,BP38&lt;&gt;"",BR38&gt;=BZ$48,BR38&lt;&gt;"",BO38=""),AND(BS38&gt;=BZ$44,BS38&lt;&gt;"",BU38&gt;=BZ$48,BU38&lt;&gt;"",BO38=""),AND(BW38&gt;=BZ$44,BW38&lt;&gt;"",BY38&gt;=BZ$48,BY38&lt;&gt;"",BO38=""),AND(CQ38&gt;=DA$44,CQ38&lt;&gt;"",CS38&gt;=DA$48,CS38&lt;&gt;"",CP38=""),AND(CT38&gt;=DA$44,CT38&lt;&gt;"",CV38&gt;=DA$48,CV38&lt;&gt;"",CP38=""),AND(CX38&gt;=DA$44,CX38&lt;&gt;"",CZ38&gt;=DA$48,CZ38&lt;&gt;"",CP38=""),AND(DX38&gt;=EK$44,DX38&lt;&gt;"",DZ38&gt;=EK$48,DZ38&lt;&gt;""),AND(EA38&gt;=EK$44,EA38&lt;&gt;"",EC38&gt;=EK$48,EC38&lt;&gt;""),AND(EE38&gt;=EK$44,EE38&lt;&gt;"",EG38&gt;=EK$48,EG38&lt;&gt;""),AND(EH38&gt;=EK$44,EH38&lt;&gt;"",EJ38&gt;=EK$48,EJ38&lt;&gt;""),AND(FF38&gt;=FS$44,FF38&lt;&gt;"",FH38&gt;=FS$48,FH38&lt;&gt;""),AND(FI38&gt;=FS$44,FI38&lt;&gt;"",FK38&gt;=FS$48,FK38&lt;&gt;""),AND(FM38&gt;=FS$44,FM38&lt;&gt;"",FO38&gt;=FS$48,FO38&lt;&gt;""),AND(FP38&gt;=FS$44,FP38&lt;&gt;"",FR38&gt;=FS$48,FR38&lt;&gt;""),AND(GN38&gt;=HA$44,GN38&lt;&gt;"",GP38&gt;=HA$48,GP38&lt;&gt;""),AND(GQ38&gt;=HA$44,GQ38&lt;&gt;"",GS38&gt;=HA$48,GS38&lt;&gt;""),AND(GU38&gt;=HA$44,GU38&lt;&gt;"",GW38&gt;=HA$48,GW38&lt;&gt;""),AND(GX38&gt;=HA$44,GX38&lt;&gt;"",GZ38&gt;=HA$48,GZ38&lt;&gt;""),AND(HV38&gt;=II$44,HV38&lt;&gt;"",HX38&gt;=II$48,HX38&lt;&gt;""),AND(HY38&gt;=II$44,HY38&lt;&gt;"",IA38&gt;=II$48,IA38&lt;&gt;""),AND(IC38&gt;=II$44,IC38&lt;&gt;"",IE38&gt;=II$48,IE38&lt;&gt;""),AND(IF38&gt;=II$44,IF38&lt;&gt;"",IH38&gt;=II$48,IH38&lt;&gt;""),AND(JD38&gt;=JQ$44,JD38&lt;&gt;"",JF38&gt;=JQ$48,JF38&lt;&gt;""),AND(JG38&gt;=JQ$44,JG38&lt;&gt;"",JI38&gt;=JQ$48,JI38&lt;&gt;""),AND(JK38&gt;=JQ$44,JK38&lt;&gt;"",JM38&gt;=JQ$48,JM38&lt;&gt;""),AND(JN38&gt;=JQ$44,JN38&lt;&gt;"",JP38&gt;=JQ$48,JP38&lt;&gt;""),AND(KL38&gt;=KY$44,KL38&lt;&gt;"",KN38&gt;=KY$48,KN38&lt;&gt;""),AND(KO38&gt;=KY$44,KO38&lt;&gt;"",KQ38&gt;=KY$48,KQ38&lt;&gt;""),AND(KS38&gt;=KY$44,KS38&lt;&gt;"",KU38&gt;=KY$48,KU38&lt;&gt;""),AND(KV38&gt;=KY$44,KV38&lt;&gt;"",KX38&gt;=KY$48,KX38&lt;&gt;""),AND(LT38&gt;=MG$44,LT38&lt;&gt;"",LV38&gt;=MG$48,LV38&lt;&gt;""),AND(LW38&gt;=MG$44,LW38&lt;&gt;"",LY38&gt;=MG$48,LY38&lt;&gt;""),AND(MA38&gt;=MG$44,MA38&lt;&gt;"",MC38&gt;=MG$48,MC38&lt;&gt;""),AND(MD38&gt;=MG$44,MD38&lt;&gt;"",MF38&gt;=MG$48,MF38&lt;&gt;""),AND(NB38&gt;=NO$44,NB38&lt;&gt;"",ND38&gt;=NO$48,ND38&lt;&gt;""),AND(NE38&gt;=NO$44,NE38&lt;&gt;"",NG38&gt;=NO$48,NG38&lt;&gt;""),AND(NI38&gt;=NO$44,NI38&lt;&gt;"",NK38&gt;=NO$48,NK38&lt;&gt;""),AND(NL38&gt;=NO$44,NL38&lt;&gt;"",NN38&gt;=NO$48,NN38&lt;&gt;""),AND(OJ38&gt;=OW$44,OJ38&lt;&gt;"",OL38&gt;=OW$48,OL38&lt;&gt;""),AND(OM38&gt;=OW$44,OM38&lt;&gt;"",OO38&gt;=OW$48,OO38&lt;&gt;""),AND(OQ38&gt;=OW$44,OQ38&lt;&gt;"",OS38&gt;=OW$48,OS38&lt;&gt;""),AND(OT38&gt;=OW$44,OT38&lt;&gt;"",OV38&gt;=OW$48,OV38&lt;&gt;""),AND(PR38&gt;=QE$44,PR38&lt;&gt;"",PT38&gt;=QE$48,PT38&lt;&gt;""),AND(PU38&gt;=QE$44,PU38&lt;&gt;"",PW38&gt;=QE$48,PW38&lt;&gt;""),AND(PY38&gt;=QE$44,PY38&lt;&gt;"",QA38&gt;=QE$48,QA38&lt;&gt;""),AND(QB38&gt;=QE$44,QB38&lt;&gt;"",QD38&gt;=QE$48,QD38&lt;&gt;""),AND(QZ38&gt;=RM$44,QZ38&lt;&gt;"",RB38&gt;=RM$48,RB38&lt;&gt;""),AND(RC38&gt;=RM$44,RC38&lt;&gt;"",RE38&gt;=RM$48,RE38&lt;&gt;""),AND(RG38&gt;=RM$44,RG38&lt;&gt;"",RI38&gt;=RM$48,RI38&lt;&gt;""),AND(RJ38&gt;=RM$44,RJ38&lt;&gt;"",RL38&gt;=RM$48,RL38&lt;&gt;""),AND(SH38&gt;=SU$44,SH38&lt;&gt;"",SJ38&gt;=SU$48,SJ38&lt;&gt;""),AND(SK38&gt;=SU$44,SK38&lt;&gt;"",SM38&gt;=SU$48,SM38&lt;&gt;""),AND(SO38&gt;=SU$44,SO38&lt;&gt;"",SQ38&gt;=SU$48,SQ38&lt;&gt;""),AND(SR38&gt;=SU$44,SR38&lt;&gt;"",ST38&gt;=SU$48,ST38&lt;&gt;"")),"P","")</f>
        <v/>
      </c>
      <c r="L38" s="8">
        <f>IF(COUNT(AQ38,AT38,BR38,BU38,CS38,CV38)&gt;0,LARGE((AQ38,AT38,BR38,BU38,CS38,CV38),1),0)</f>
        <v>41.62</v>
      </c>
      <c r="M38" s="8" t="str">
        <f>IF(L38="","",IF(OR(L38=CS38,L38=CV38),$CA$1,IF(OR(L38=BR38,L38=BU38),$AZ$1,IF(OR(L38=AQ38,L38=AT38),$Y$1,""))))</f>
        <v>2024 Nationals</v>
      </c>
      <c r="N38" s="8">
        <f>IF(COUNT(AQ38,AT38,BR38,BU38,CS38,CV38)&gt;1,LARGE((AQ38,AT38,BR38,BU38,CS38,CV38),2),0)</f>
        <v>40.140000000000008</v>
      </c>
      <c r="O38" s="8" t="str">
        <f>IF(N38="","",IF(OR(N38=CS38,N38=CV38),$CA$1,IF(OR(N38=BR38,N38=BU38),$AZ$1,IF(OR(N38=AQ38,N38=AT38),$Y$1,""))))</f>
        <v>2024 Nationals</v>
      </c>
      <c r="P38" s="8">
        <f>IF(COUNT(AQ38,AT38,BR38,BU38,CS38,CV38)&gt;2,MAX(AX38,BY38,CZ38,LARGE((AQ38,AT38,BR38,BU38,CS38,CV38),3)),IF(MAX(AX38,BY38,CZ38)&gt;0,MAX(AX38,BY38,CZ38),0))</f>
        <v>0</v>
      </c>
      <c r="Q38" s="8" t="str">
        <f>IF(P38="","",IF(OR(P38=CS38,P38=CV38,P38=CZ38),$CA$1,IF(OR(P38=BR38,P38=BU38,P38=BY38),$AZ$1,IF(OR(P38=AQ38,P38=AT38,P38=AX38),$Y$1,""))))</f>
        <v/>
      </c>
      <c r="R38" s="8">
        <f>IF(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&gt;0,MAX(AO38,AR38,AV38,BP38,BS38,BW38,CQ38,CT38,CX38,DX38,EA38,EE38,EH38,FF38,FI38,FM38,FP38,GN38,GQ38,GU38,GX38,HV38,HY38,IC38,IF38,JD38,JG38,JK38,JN38,KL38,KO38,KS38,KV38,LT38,LW38,MA38,MD38,NB38,NE38,NI38,NL38,OJ38,OM38,OQ38,OT38,PR38,PU38,PY38,QB38,QZ38,RC38,RG38,RJ38,SH38,SK38,SO38,SR38),0)</f>
        <v>7.9</v>
      </c>
      <c r="S38" s="8" t="str">
        <f>IF(R38=0,"",IF(OR(R38=CQ38,R38=CT38,R38=CX38),$CA$1,IF(OR(R38=BP38,R38=BS38,R38=BW38),$AZ$1,IF(OR(R38=AO38,R38=AR38,R38=AV38),$Y$1,IF(OR(R38=SH38,R38=SK38,R38=SO38,R38=SR38),$RN$1,IF(OR(R38=QZ38,R38=RC38,R38=RG38,R38=RJ38),$QF$1,IF(OR(R38=PR38,R38=PU38,R38=PY38,R38=QB38),$OX$1,IF(OR(R38=OJ38,R38=OM38,R38=OQ38,R38=OT38),$NP$1,IF(OR(R38=NB38,R38=NE38,R38=NI38,R38=NL38),$MH$1,IF(OR(R38=LT38,R38=LW38,R38=MA38,R38=MD38),$KZ$1,IF(OR(R38=KL38,R38=KO38,R38=KS38,R38=KV38),$JR$1,IF(OR(R38=JD38,R38=JG38,R38=JK38,R38=JN38),$IJ$1,IF(OR(R38=HV38,R38=HY38,R38=IC38,R38=IF38),$HB$1,IF(OR(R38=GN38,R38=GQ38,R38=GU38,R38=GX38),$FT$1,IF(OR(R38=FF38,R38=FI38,R38=FM38,R38=FP38),$EL$1,IF(OR(R38=DX38,R38=EA38,R38=EE38,R38=EH38),$DD$1,""))))))))))))))))</f>
        <v>2024 Nationals</v>
      </c>
      <c r="T38" s="8">
        <f>IF(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&gt;0,MAX(IF(AO38&gt;=$AY$43,AP38,0),IF(AR38&gt;=$AY$43,AS38,0),IF(AV38&gt;=$AY$43,AW38,0),IF(BP38&gt;=$BZ$43,BQ38,0),IF(BS38&gt;=$BZ$43,BT38,0),IF(BW38&gt;=$BZ$43,BX38,0),IF(CQ38&gt;=$DA$43,CR38,0),IF(CT38&gt;=$DA$43,CU38,0),IF(CX38&gt;=$DA$43,CY38,0),IF(DX38&gt;=$EK$43,DY38,0),IF(EA38&gt;=$EK$43,EB38,0),IF(EE38&gt;=$EK$43,EF38,0),IF(EH38&gt;=$EK$43,EI38,0),IF(FF38&gt;=$FS$43,FG38,0),IF(FI38&gt;=$FS$43,FJ38,0),IF(FM38&gt;=$FS$43,FN38,0),IF(FP38&gt;=$FS$43,FQ38,0),IF(GN38&gt;=$HA$43,GO38,0),IF(GQ38&gt;=$HA$43,GR38,0),IF(GU38&gt;=$HA$43,GV38,0),IF(GX38&gt;=$HA$43,GY38,0),IF(HV38&gt;=$II$43,HW38,0),IF(HY38&gt;=$II$43,HZ38,0),IF(IC38&gt;=$II$43,ID38,0),IF(IF38&gt;=$II$43,IG38,0),IF(JD38&gt;=$JQ$43,JE38,0),IF(JG38&gt;=$JQ$43,JH38,0),IF(JK38&gt;=$JQ$43,JL38,0),IF(JN38&gt;=$JQ$43,JO38,0),IF(KL38&gt;=$KY$43,KM38,0),IF(KO38&gt;=$KY$43,KP38,0),IF(KS38&gt;=$KY$43,KT38,0),IF(KV38&gt;=$KY$43,KW38,0),IF(LT38&gt;=$MG$43,LU38,0),IF(LW38&gt;=$MG$43,LX38,0),IF(MA38&gt;=$MG$43,MB38,0),IF(MD38&gt;=$MG$43,ME38,0),IF(NB38&gt;=$NO$43,NC38,0),IF(NE38&gt;=$NO$43,NF38,0),IF(NI38&gt;=$NO$43,NJ38,0),IF(NL38&gt;=$NO$43,NM38,0),IF(OJ38&gt;=$OW$43,OK38,0),IF(OM38&gt;=$OW$43,ON38,0),IF(OQ38&gt;=$OW$43,OR38,0),IF(OT38&gt;=$OW$43,OU38,0),IF(PR38&gt;=$QE$43,PS38,0),IF(PU38&gt;=$QE$43,PV38,0),IF(PY38&gt;=$QE$43,PZ38,0),IF(QB38&gt;=$QE$43,QC38,0),IF(QZ38&gt;=$RM$43,RA38,0),IF(RC38&gt;=$RM$43,RD38,0),IF(RG38&gt;=$RM$43,RH38,0),IF(RJ38&gt;=$RM$43,RK38,0),IF(SH38&gt;=$SU$43,SI38,0),IF(SK38&gt;=$SU$43,SL38,0),IF(SO38&gt;=$SU$43,SP38,0),IF(SR38&gt;=$SU$43,SS38,0)),0)</f>
        <v>0</v>
      </c>
      <c r="U38" s="8" t="str">
        <f>IF(T38=0,"",IF(OR(T38=CR38,T38=CU38,T38=CY38),$CA$1,IF(OR(T38=BQ38,T38=BT38,T38=BX38),$AZ$1,IF(OR(T38=AP38,T38=AS38,T38=AW38),$Y$1,IF(OR(T38=SI38,T38=SL38,T38=SP38,T38=SS38),$RN$1,IF(OR(T38=RA38,T38=RD38,T38=RH38,T38=RK38),$QF$1,IF(OR(T38=PS38,T38=PV38,T38=PZ38,T38=QC38),$OX$1,IF(OR(T38=OK38,T38=ON38,T38=OR38,T38=OU38),$NP$1,IF(OR(T38=NC38,T38=NF38,T38=NJ38,T38=NM38),$MH$1,IF(OR(T38=LU38,T38=LX38,T38=MB38,T38=ME38),$KZ$1,IF(OR(T38=KM38,T38=KP38,T38=KT38,T38=KW38),$JR$1,IF(OR(T38=JE38,T38=JH38,T38=JL38,T38=JO38),$IJ$1,IF(OR(T38=HW38,T38=HZ38,T38=ID38,T38=IG38),$HB$1,IF(OR(T38=GO38,T38=GR38,T38=GV38,T38=GY38),$FT$1,IF(OR(T38=FG38,T38=FJ38,T38=FN38,T38=FQ38),$EL$1,IF(OR(T38=DY38,T38=EB38,T38=EF38,T38=EI38),$DD$1,""))))))))))))))))</f>
        <v/>
      </c>
      <c r="V38" s="8" t="str">
        <f>IF(MAX(DB38,DC38)&gt;0,MAX(DB38,DC38),"")</f>
        <v/>
      </c>
      <c r="W38" s="11" t="str">
        <f>IF(V38="","",IF(V38=DB38,"("&amp;DB$2&amp;")",IF(V38=DC38,"("&amp;DC$2&amp;")")))</f>
        <v/>
      </c>
      <c r="X38" s="8" t="str">
        <f>IF(V38="","",IF(V38=DB38,IF(V38+IF(P38="",0,P38)=SM38,$RN$1,IF(V38+IF(P38="",0,P38)=RE38,$QF$1,IF(V38+IF(P38="",0,P38)=PW38,$OX$1,IF(V38+IF(P38="",0,P38)=OO38,$NP$1,IF(V38+IF(P38="",0,P38)=NG38,$MH$1,IF(V38+IF(P38="",0,P38)=LY38,$KZ$1,IF(V38+IF(P38="",0,P38)=KQ38,$JR$1,IF(V38+IF(P38="",0,P38)=JI38,$IJ$1,IF(V38+IF(P38="",0,P38)=IA38,$HB$1,IF(V38+IF(P38="",0,P38)=GS38,$FT$1,IF(V38+IF(P38="",0,P38)=FK38,$EL$1,IF(V38+IF(P38="",0,P38)=EC38,$DD$1,IF(V38+IF(P38="",0,P38)=SJ38,$RN$1,IF(V38+IF(P38="",0,P38)=RB38,$QF$1,IF(V38+IF(P38="",0,P38)=PT38,$OX$1,IF(V38+IF(P38="",0,P38)=OL38,$NP$1,IF(V38+IF(P38="",0,P38)=ND38,$MH$1,IF(V38+IF(P38="",0,P38)=LV38,$KZ$1,IF(V38+IF(P38="",0,P38)=KN38,$JR$1,IF(V38+IF(P38="",0,P38)=JF38,$IJ$1,IF(V38+IF(P38="",0,P38)=HX38,$HB$1,IF(V38+IF(P38="",0,P38)=GP38,$FT$1,IF(V38+IF(P38="",0,P38)=FH38,$EL$1,IF(V38+IF(P38="",0,P38)=DZ38,$DD$1,IF(V38+IF(N38="",0,N38)=SM38,$RN$1,IF(V38+IF(N38="",0,N38)=RE38,$QF$1,IF(V38+IF(N38="",0,N38)=PW38,$OX$1,IF(V38+IF(N38="",0,N38)=OO38,$NP$1,IF(V38+IF(N38="",0,N38)=NG38,$MH$1,IF(V38+IF(N38="",0,N38)=LY38,$KZ$1,IF(V38+IF(N38="",0,N38)=KQ38,$JR$1,IF(V38+IF(N38="",0,N38)=JI38,$IJ$1,IF(V38+IF(N38="",0,N38)=IA38,$HB$1,IF(V38+IF(N38="",0,N38)=GS38,$FT$1,IF(V38+IF(N38="",0,N38)=FK38,$EL$1,IF(V38+IF(N38="",0,N38)=EC38,$DD$1,IF(V38+IF(N38="",0,N38)=SJ38,$RN$1,IF(V38+IF(N38="",0,N38)=RB38,$QF$1,IF(V38+IF(N38="",0,N38)=PT38,$OX$1,IF(V38+IF(N38="",0,N38)=OL38,$NP$1,IF(V38+IF(N38="",0,N38)=ND38,$MH$1,IF(V38+IF(N38="",0,N38)=LV38,$KZ$1,IF(V38+IF(N38="",0,N38)=KN38,$JR$1,IF(V38+IF(N38="",0,N38)=JF38,$IJ$1,IF(V38+IF(N38="",0,N38)=HX38,$HB$1,IF(V38+IF(N38="",0,N38)=GP38,$FT$1,IF(V38+IF(N38="",0,N38)=FH38,$EL$1,IF(V38+IF(N38="",0,N38)=DZ38,$DD$1)))))))))))))))))))))))))))))))))))))))))))))))),IF(V38=DC38,IF(V38+IF(P38="",0,P38)=ST38,$RN$1,IF(V38+IF(P38="",0,P38)=RL38,$QF$1,IF(V38+IF(P38="",0,P38)=QD38,$OX$1,IF(V38+IF(P38="",0,P38)=OV38,$NP$1,IF(V38+IF(P38="",0,P38)=NN38,$MH$1,IF(V38+IF(P38="",0,P38)=MF38,$KZ$1,IF(V38+IF(P38="",0,P38)=KX38,$JR$1,IF(V38+IF(P38="",0,P38)=JP38,$IJ$1,IF(V38+IF(P38="",0,P38)=IH38,$HB$1,IF(V38+IF(P38="",0,P38)=GZ38,$FT$1,IF(V38+IF(P38="",0,P38)=FR38,$EL$1,IF(V38+IF(P38="",0,P38)=EJ38,$DD$1,IF(V38+IF(P38="",0,P38)=SQ38,$RN$1,IF(V38+IF(P38="",0,P38)=RI38,$QF$1,IF(V38+IF(P38="",0,P38)=QA38,$OX$1,IF(V38+IF(P38="",0,P38)=OS38,$NP$1,IF(V38+IF(P38="",0,P38)=NK38,$MH$1,IF(V38+IF(P38="",0,P38)=MC38,$KZ$1,IF(V38+IF(P38="",0,P38)=KU38,$JR$1,IF(V38+IF(P38="",0,P38)=JM38,$IJ$1,IF(V38+IF(P38="",0,P38)=IE38,$HB$1,IF(V38+IF(P38="",0,P38)=GW38,$FT$1,IF(V38+IF(P38="",0,P38)=FO38,$EL$1,IF(V38+IF(P38="",0,P38)=EG38,$DD$1)))))))))))))))))))))))))))</f>
        <v/>
      </c>
      <c r="Y38" s="22"/>
      <c r="Z38" s="22"/>
      <c r="AA38" s="22"/>
      <c r="AB38" s="22"/>
      <c r="AC38" s="22"/>
      <c r="AD38" s="22"/>
      <c r="AE38" s="22"/>
      <c r="AF38" s="22"/>
      <c r="AG38" s="22"/>
      <c r="AH38" s="22"/>
      <c r="AI38" s="22"/>
      <c r="AJ38" s="22"/>
      <c r="AK38" s="22"/>
      <c r="AL38" s="22"/>
      <c r="AM38" s="22"/>
      <c r="AN38" s="27"/>
      <c r="AO38" s="38" t="str">
        <f>IF(AA38&gt;0,AA38,"")</f>
        <v/>
      </c>
      <c r="AP38" s="38" t="str">
        <f>IF(AB38&gt;0,AB38,"")</f>
        <v/>
      </c>
      <c r="AQ38" s="40" t="str">
        <f>IF(SUM(Y38:AB38)-AC38&gt;0,SUM(Y38:AB38)-AC38,"")</f>
        <v/>
      </c>
      <c r="AR38" s="40" t="str">
        <f>IF(AF38&gt;0,AF38,"")</f>
        <v/>
      </c>
      <c r="AS38" s="40" t="str">
        <f>IF(AG38&gt;0,AG38,"")</f>
        <v/>
      </c>
      <c r="AT38" s="40" t="str">
        <f>IF(SUM(AD38:AG38)-AH38&gt;0,SUM(AD38:AG38)-AH38,"")</f>
        <v/>
      </c>
      <c r="AU38" s="40" t="str">
        <f>IF(AQ38="","",MAX(AQ38,AT38))</f>
        <v/>
      </c>
      <c r="AV38" s="40" t="str">
        <f>IF(AK38&gt;0,AK38,"")</f>
        <v/>
      </c>
      <c r="AW38" s="40" t="str">
        <f>IF(AL38&gt;0,AL38,"")</f>
        <v/>
      </c>
      <c r="AX38" s="40" t="str">
        <f>IF(SUM(AI38:AL38)-AM38&gt;0,SUM(AI38:AL38)-AM38,"")</f>
        <v/>
      </c>
      <c r="AY38" s="40" t="str">
        <f>IF(SUM(AU38,AX38)&gt;0,SUM(AU38,AX38),"")</f>
        <v/>
      </c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8"/>
      <c r="BP38" s="39" t="str">
        <f>IF(BB38&gt;0,BB38,"")</f>
        <v/>
      </c>
      <c r="BQ38" s="39" t="str">
        <f>IF(BC38&gt;0,BC38,"")</f>
        <v/>
      </c>
      <c r="BR38" s="11" t="str">
        <f>IF(SUM(AZ38:BC38)-BD38&gt;0,SUM(AZ38:BC38)-BD38,"")</f>
        <v/>
      </c>
      <c r="BS38" s="11" t="str">
        <f>IF(BG38&gt;0,BG38,"")</f>
        <v/>
      </c>
      <c r="BT38" s="11" t="str">
        <f>IF(BH38&gt;0,BH38,"")</f>
        <v/>
      </c>
      <c r="BU38" s="11" t="str">
        <f>IF(SUM(BE38:BH38)-BI38&gt;0,SUM(BE38:BH38)-BI38,"")</f>
        <v/>
      </c>
      <c r="BV38" s="11" t="str">
        <f>IF(BR38="","",MAX(BR38,BU38))</f>
        <v/>
      </c>
      <c r="BW38" s="11" t="str">
        <f>IF(BL38&gt;0,BL38,"")</f>
        <v/>
      </c>
      <c r="BX38" s="11" t="str">
        <f>IF(BM38&gt;0,BM38,"")</f>
        <v/>
      </c>
      <c r="BY38" s="11" t="str">
        <f>IF(SUM(BJ38:BM38)-BN38&gt;0,SUM(BJ38:BM38)-BN38,"")</f>
        <v/>
      </c>
      <c r="BZ38" s="11" t="str">
        <f>IF(SUM(BV38,BY38)&gt;0,SUM(BV38,BY38),"")</f>
        <v/>
      </c>
      <c r="CA38" s="22">
        <v>13.2</v>
      </c>
      <c r="CB38" s="22">
        <v>8.8000000000000007</v>
      </c>
      <c r="CC38" s="22">
        <v>7.9</v>
      </c>
      <c r="CD38" s="22">
        <v>12.92</v>
      </c>
      <c r="CE38" s="22">
        <v>1.2</v>
      </c>
      <c r="CF38" s="22">
        <v>13.4</v>
      </c>
      <c r="CG38" s="22">
        <v>8.8000000000000007</v>
      </c>
      <c r="CH38" s="22">
        <v>7.3</v>
      </c>
      <c r="CI38" s="22">
        <v>12.44</v>
      </c>
      <c r="CJ38" s="22">
        <v>1.8</v>
      </c>
      <c r="CK38" s="22"/>
      <c r="CL38" s="22"/>
      <c r="CM38" s="22"/>
      <c r="CN38" s="22"/>
      <c r="CO38" s="22"/>
      <c r="CP38" s="27"/>
      <c r="CQ38" s="38">
        <f>IF(CC38&gt;0,CC38,"")</f>
        <v>7.9</v>
      </c>
      <c r="CR38" s="38">
        <f>IF(CD38&gt;0,CD38,"")</f>
        <v>12.92</v>
      </c>
      <c r="CS38" s="40">
        <f>IF(SUM(CA38:CD38)-CE38&gt;0,SUM(CA38:CD38)-CE38,"")</f>
        <v>41.62</v>
      </c>
      <c r="CT38" s="40">
        <f>IF(CH38&gt;0,CH38,"")</f>
        <v>7.3</v>
      </c>
      <c r="CU38" s="40">
        <f>IF(CI38&gt;0,CI38,"")</f>
        <v>12.44</v>
      </c>
      <c r="CV38" s="40">
        <f>IF(SUM(CF38:CI38)-CJ38&gt;0,SUM(CF38:CI38)-CJ38,"")</f>
        <v>40.140000000000008</v>
      </c>
      <c r="CW38" s="40">
        <f>IF(CS38="","",MAX(CS38,CV38))</f>
        <v>41.62</v>
      </c>
      <c r="CX38" s="40" t="str">
        <f>IF(CM38&gt;0,CM38,"")</f>
        <v/>
      </c>
      <c r="CY38" s="40" t="str">
        <f>IF(CN38&gt;0,CN38,"")</f>
        <v/>
      </c>
      <c r="CZ38" s="40" t="str">
        <f>IF(SUM(CK38:CN38)-CO38&gt;0,SUM(CK38:CN38)-CO38,"")</f>
        <v/>
      </c>
      <c r="DA38" s="40">
        <f>IF(SUM(CW38,CZ38)&gt;0,SUM(CW38,CZ38),"")</f>
        <v>41.62</v>
      </c>
      <c r="DB38" s="50" t="str">
        <f>IF(MAX(DZ38,EC38,FH38,FK38,GP38,GS38,HX38,IA38,JF38,JI38,KN38,KQ38,LV38,LY38,ND38,NG38,OL38,OO38,PT38,PW38,RB38,RE38,SJ38,SM38)-MIN(IF(N38="",0,N38),IF(P38="",0,P38))&gt;0.001,MAX(DZ38,EC38,FH38,FK38,GP38,GS38,HX38,IA38,JF38,JI38,KN38,KQ38,LV38,LY38,ND38,NG38,OL38,OO38,PT38,PW38,RB38,RE38,SJ38,SM38)-MIN(IF(N38="",0,N38),IF(P38="",0,P38)),"")</f>
        <v/>
      </c>
      <c r="DC38" s="50" t="str">
        <f>IF(MAX(EG38,EJ38,FO38,FR38,GW38,GZ38,IE38,IH38,JM38,JP38,KU38,KX38,MC38,MF38,NK38,NN38,OS38,OV38,QA38,QD38,RI38,RL38,SQ38,ST38)-IF(P38="",0,P38)&gt;0.001,MAX(EG38,EJ38,FO38,FR38,GW38,GZ38,IE38,IH38,JM38,JP38,KU38,KX38,MC38,MF38,NK38,NN38,OS38,OV38,QA38,QD38,RI38,RL38,SQ38,ST38)-IF(P38="",0,P38),"")</f>
        <v/>
      </c>
      <c r="DD38" s="17"/>
      <c r="DE38" s="17"/>
      <c r="DF38" s="17"/>
      <c r="DG38" s="17"/>
      <c r="DH38" s="17"/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40" t="str">
        <f>IF(DF38&gt;0,DF38,"")</f>
        <v/>
      </c>
      <c r="DY38" s="40" t="str">
        <f>IF(DG38&gt;0,DG38,"")</f>
        <v/>
      </c>
      <c r="DZ38" s="40" t="str">
        <f>IF(SUM(DD38:DG38)-DH38&gt;0,SUM(DD38:DG38)-DH38,"")</f>
        <v/>
      </c>
      <c r="EA38" s="40" t="str">
        <f>IF(DK38&gt;0,DK38,"")</f>
        <v/>
      </c>
      <c r="EB38" s="40" t="str">
        <f>IF(DL38&gt;0,DL38,"")</f>
        <v/>
      </c>
      <c r="EC38" s="40" t="str">
        <f>IF(SUM(DI38:DL38)-DM38&gt;0,SUM(DI38:DL38)-DM38,"")</f>
        <v/>
      </c>
      <c r="ED38" s="40" t="str">
        <f>IF(MAX(DZ38,EC38)&gt;0,MAX(DZ38,EC38),"")</f>
        <v/>
      </c>
      <c r="EE38" s="40" t="str">
        <f>IF(DP38&gt;0,DP38,"")</f>
        <v/>
      </c>
      <c r="EF38" s="40" t="str">
        <f>IF(DQ38&gt;0,DQ38,"")</f>
        <v/>
      </c>
      <c r="EG38" s="40" t="str">
        <f>IF(SUM(DN38:DQ38)-DR38&gt;0,SUM(DN38:DQ38)-DR38,"")</f>
        <v/>
      </c>
      <c r="EH38" s="40" t="str">
        <f>IF(DU38&gt;0,DU38,"")</f>
        <v/>
      </c>
      <c r="EI38" s="40" t="str">
        <f>IF(DV38&gt;0,DV38,"")</f>
        <v/>
      </c>
      <c r="EJ38" s="40" t="str">
        <f>IF(SUM(DS38:DV38)-DW38&gt;0,SUM(DS38:DV38)-DW38,"")</f>
        <v/>
      </c>
      <c r="EK38" s="40" t="str">
        <f>IF(SUM(ED38,EG38,EJ38)&gt;0,SUM(ED38,EG38,EJ38),"")</f>
        <v/>
      </c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8"/>
      <c r="FF38" s="11" t="str">
        <f>IF(EN38&gt;0,EN38,"")</f>
        <v/>
      </c>
      <c r="FG38" s="11" t="str">
        <f>IF(EO38&gt;0,EO38,"")</f>
        <v/>
      </c>
      <c r="FH38" s="11" t="str">
        <f>IF(SUM(EL38:EO38)-EP38&gt;0,SUM(EL38:EO38)-EP38,"")</f>
        <v/>
      </c>
      <c r="FI38" s="11" t="str">
        <f>IF(ES38&gt;0,ES38,"")</f>
        <v/>
      </c>
      <c r="FJ38" s="11" t="str">
        <f>IF(ET38&gt;0,ET38,"")</f>
        <v/>
      </c>
      <c r="FK38" s="11" t="str">
        <f>IF(SUM(EQ38:ET38)-EU38&gt;0,SUM(EQ38:ET38)-EU38,"")</f>
        <v/>
      </c>
      <c r="FL38" s="11" t="str">
        <f>IF(MAX(FH38,FK38)&gt;0,MAX(FH38,FK38),"")</f>
        <v/>
      </c>
      <c r="FM38" s="11" t="str">
        <f>IF(EX38&gt;0,EX38,"")</f>
        <v/>
      </c>
      <c r="FN38" s="11" t="str">
        <f>IF(EY38&gt;0,EY38,"")</f>
        <v/>
      </c>
      <c r="FO38" s="11" t="str">
        <f>IF(SUM(EV38:EY38)-EZ38&gt;0,SUM(EV38:EY38)-EZ38,"")</f>
        <v/>
      </c>
      <c r="FP38" s="11" t="str">
        <f>IF(FC38&gt;0,FC38,"")</f>
        <v/>
      </c>
      <c r="FQ38" s="11" t="str">
        <f>IF(FD38&gt;0,FD38,"")</f>
        <v/>
      </c>
      <c r="FR38" s="11" t="str">
        <f>IF(SUM(FA38:FD38)-FE38&gt;0,SUM(FA38:FD38)-FE38,"")</f>
        <v/>
      </c>
      <c r="FS38" s="11" t="str">
        <f>IF(SUM(FL38,FO38,FR38)&gt;0,SUM(FL38,FO38,FR38),"")</f>
        <v/>
      </c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17"/>
      <c r="GH38" s="17"/>
      <c r="GI38" s="17"/>
      <c r="GJ38" s="17"/>
      <c r="GK38" s="17"/>
      <c r="GL38" s="17"/>
      <c r="GM38" s="17"/>
      <c r="GN38" s="40" t="str">
        <f>IF(FV38&gt;0,FV38,"")</f>
        <v/>
      </c>
      <c r="GO38" s="40" t="str">
        <f>IF(FW38&gt;0,FW38,"")</f>
        <v/>
      </c>
      <c r="GP38" s="40" t="str">
        <f>IF(SUM(FT38:FW38)-FX38&gt;0,SUM(FT38:FW38)-FX38,"")</f>
        <v/>
      </c>
      <c r="GQ38" s="40" t="str">
        <f>IF(GA38&gt;0,GA38,"")</f>
        <v/>
      </c>
      <c r="GR38" s="40" t="str">
        <f>IF(GB38&gt;0,GB38,"")</f>
        <v/>
      </c>
      <c r="GS38" s="40" t="str">
        <f>IF(SUM(FY38:GB38)-GC38&gt;0,SUM(FY38:GB38)-GC38,"")</f>
        <v/>
      </c>
      <c r="GT38" s="40" t="str">
        <f>IF(MAX(GP38,GS38)&gt;0,MAX(GP38,GS38),"")</f>
        <v/>
      </c>
      <c r="GU38" s="40" t="str">
        <f>IF(GF38&gt;0,GF38,"")</f>
        <v/>
      </c>
      <c r="GV38" s="40" t="str">
        <f>IF(GG38&gt;0,GG38,"")</f>
        <v/>
      </c>
      <c r="GW38" s="40" t="str">
        <f>IF(SUM(GD38:GG38)-GH38&gt;0,SUM(GD38:GG38)-GH38,"")</f>
        <v/>
      </c>
      <c r="GX38" s="40" t="str">
        <f>IF(GK38&gt;0,GK38,"")</f>
        <v/>
      </c>
      <c r="GY38" s="40" t="str">
        <f>IF(GL38&gt;0,GL38,"")</f>
        <v/>
      </c>
      <c r="GZ38" s="40" t="str">
        <f>IF(SUM(GI38:GL38)-GM38&gt;0,SUM(GI38:GL38)-GM38,"")</f>
        <v/>
      </c>
      <c r="HA38" s="40" t="str">
        <f>IF(SUM(GT38,GW38,GZ38)&gt;0,SUM(GT38,GW38,GZ38),"")</f>
        <v/>
      </c>
      <c r="HB38" s="18"/>
      <c r="HC38" s="18"/>
      <c r="HD38" s="18"/>
      <c r="HE38" s="18"/>
      <c r="HF38" s="18"/>
      <c r="HG38" s="18"/>
      <c r="HH38" s="18"/>
      <c r="HI38" s="18"/>
      <c r="HJ38" s="18"/>
      <c r="HK38" s="18"/>
      <c r="HL38" s="18"/>
      <c r="HM38" s="18"/>
      <c r="HN38" s="18"/>
      <c r="HO38" s="18"/>
      <c r="HP38" s="18"/>
      <c r="HQ38" s="18"/>
      <c r="HR38" s="18"/>
      <c r="HS38" s="18"/>
      <c r="HT38" s="18"/>
      <c r="HU38" s="18"/>
      <c r="HV38" s="11" t="str">
        <f>IF(HD38&gt;0,HD38,"")</f>
        <v/>
      </c>
      <c r="HW38" s="11" t="str">
        <f>IF(HE38&gt;0,HE38,"")</f>
        <v/>
      </c>
      <c r="HX38" s="11" t="str">
        <f>IF(SUM(HB38:HE38)-HF38&gt;0,SUM(HB38:HE38)-HF38,"")</f>
        <v/>
      </c>
      <c r="HY38" s="11" t="str">
        <f>IF(HI38&gt;0,HI38,"")</f>
        <v/>
      </c>
      <c r="HZ38" s="11" t="str">
        <f>IF(HJ38&gt;0,HJ38,"")</f>
        <v/>
      </c>
      <c r="IA38" s="11" t="str">
        <f>IF(SUM(HG38:HJ38)-HK38&gt;0,SUM(HG38:HJ38)-HK38,"")</f>
        <v/>
      </c>
      <c r="IB38" s="11" t="str">
        <f>IF(MAX(HX38,IA38)&gt;0,MAX(HX38,IA38),"")</f>
        <v/>
      </c>
      <c r="IC38" s="11" t="str">
        <f>IF(HN38&gt;0,HN38,"")</f>
        <v/>
      </c>
      <c r="ID38" s="11" t="str">
        <f>IF(HO38&gt;0,HO38,"")</f>
        <v/>
      </c>
      <c r="IE38" s="11" t="str">
        <f>IF(SUM(HL38:HO38)-HP38&gt;0,SUM(HL38:HO38)-HP38,"")</f>
        <v/>
      </c>
      <c r="IF38" s="11" t="str">
        <f>IF(HS38&gt;0,HS38,"")</f>
        <v/>
      </c>
      <c r="IG38" s="11" t="str">
        <f>IF(HT38&gt;0,HT38,"")</f>
        <v/>
      </c>
      <c r="IH38" s="11" t="str">
        <f>IF(SUM(HQ38:HT38)-HU38&gt;0,SUM(HQ38:HT38)-HU38,"")</f>
        <v/>
      </c>
      <c r="II38" s="11" t="str">
        <f>IF(SUM(IB38,IE38,IH38)&gt;0,SUM(IB38,IE38,IH38),"")</f>
        <v/>
      </c>
      <c r="IJ38" s="17"/>
      <c r="IK38" s="17"/>
      <c r="IL38" s="17"/>
      <c r="IM38" s="17"/>
      <c r="IN38" s="17"/>
      <c r="IO38" s="17"/>
      <c r="IP38" s="17"/>
      <c r="IQ38" s="17"/>
      <c r="IR38" s="17"/>
      <c r="IS38" s="17"/>
      <c r="IT38" s="17"/>
      <c r="IU38" s="17"/>
      <c r="IV38" s="17"/>
      <c r="IW38" s="17"/>
      <c r="IX38" s="17"/>
      <c r="IY38" s="17"/>
      <c r="IZ38" s="17"/>
      <c r="JA38" s="17"/>
      <c r="JB38" s="17"/>
      <c r="JC38" s="17"/>
      <c r="JD38" s="40" t="str">
        <f>IF(IL38&gt;0,IL38,"")</f>
        <v/>
      </c>
      <c r="JE38" s="40" t="str">
        <f>IF(IM38&gt;0,IM38,"")</f>
        <v/>
      </c>
      <c r="JF38" s="40" t="str">
        <f>IF(SUM(IJ38:IM38)-IN38&gt;0,SUM(IJ38:IM38)-IN38,"")</f>
        <v/>
      </c>
      <c r="JG38" s="40" t="str">
        <f>IF(IQ38&gt;0,IQ38,"")</f>
        <v/>
      </c>
      <c r="JH38" s="40" t="str">
        <f>IF(IR38&gt;0,IR38,"")</f>
        <v/>
      </c>
      <c r="JI38" s="40" t="str">
        <f>IF(SUM(IO38:IR38)-IS38&gt;0,SUM(IO38:IR38)-IS38,"")</f>
        <v/>
      </c>
      <c r="JJ38" s="40" t="str">
        <f>IF(MAX(JF38,JI38)&gt;0,MAX(JF38,JI38),"")</f>
        <v/>
      </c>
      <c r="JK38" s="40" t="str">
        <f>IF(IV38&gt;0,IV38,"")</f>
        <v/>
      </c>
      <c r="JL38" s="40" t="str">
        <f>IF(IW38&gt;0,IW38,"")</f>
        <v/>
      </c>
      <c r="JM38" s="40" t="str">
        <f>IF(SUM(IT38:IW38)-IX38&gt;0,SUM(IT38:IW38)-IX38,"")</f>
        <v/>
      </c>
      <c r="JN38" s="40" t="str">
        <f>IF(JA38&gt;0,JA38,"")</f>
        <v/>
      </c>
      <c r="JO38" s="40" t="str">
        <f>IF(JB38&gt;0,JB38,"")</f>
        <v/>
      </c>
      <c r="JP38" s="40" t="str">
        <f>IF(SUM(IY38:JB38)-JC38&gt;0,SUM(IY38:JB38)-JC38,"")</f>
        <v/>
      </c>
      <c r="JQ38" s="40" t="str">
        <f>IF(SUM(JJ38,JM38,JP38)&gt;0,SUM(JJ38,JM38,JP38),"")</f>
        <v/>
      </c>
      <c r="JR38" s="18"/>
      <c r="JS38" s="18"/>
      <c r="JT38" s="18"/>
      <c r="JU38" s="18"/>
      <c r="JV38" s="18"/>
      <c r="JW38" s="18"/>
      <c r="JX38" s="18"/>
      <c r="JY38" s="18"/>
      <c r="JZ38" s="18"/>
      <c r="KA38" s="18"/>
      <c r="KB38" s="18"/>
      <c r="KC38" s="18"/>
      <c r="KD38" s="18"/>
      <c r="KE38" s="18"/>
      <c r="KF38" s="18"/>
      <c r="KG38" s="18"/>
      <c r="KH38" s="18"/>
      <c r="KI38" s="18"/>
      <c r="KJ38" s="18"/>
      <c r="KK38" s="18"/>
      <c r="KL38" s="11" t="str">
        <f>IF(JT38&gt;0,JT38,"")</f>
        <v/>
      </c>
      <c r="KM38" s="11" t="str">
        <f>IF(JU38&gt;0,JU38,"")</f>
        <v/>
      </c>
      <c r="KN38" s="11" t="str">
        <f>IF(SUM(JR38:JU38)-JV38&gt;0,SUM(JR38:JU38)-JV38,"")</f>
        <v/>
      </c>
      <c r="KO38" s="11" t="str">
        <f>IF(JY38&gt;0,JY38,"")</f>
        <v/>
      </c>
      <c r="KP38" s="11" t="str">
        <f>IF(JZ38&gt;0,JZ38,"")</f>
        <v/>
      </c>
      <c r="KQ38" s="11" t="str">
        <f>IF(SUM(JW38:JZ38)-KA38&gt;0,SUM(JW38:JZ38)-KA38,"")</f>
        <v/>
      </c>
      <c r="KR38" s="11" t="str">
        <f>IF(MAX(KN38,KQ38)&gt;0,MAX(KN38,KQ38),"")</f>
        <v/>
      </c>
      <c r="KS38" s="11" t="str">
        <f>IF(KD38&gt;0,KD38,"")</f>
        <v/>
      </c>
      <c r="KT38" s="11" t="str">
        <f>IF(KE38&gt;0,KE38,"")</f>
        <v/>
      </c>
      <c r="KU38" s="11" t="str">
        <f>IF(SUM(KB38:KE38)-KF38&gt;0,SUM(KB38:KE38)-KF38,"")</f>
        <v/>
      </c>
      <c r="KV38" s="11" t="str">
        <f>IF(KI38&gt;0,KI38,"")</f>
        <v/>
      </c>
      <c r="KW38" s="11" t="str">
        <f>IF(KJ38&gt;0,KJ38,"")</f>
        <v/>
      </c>
      <c r="KX38" s="11" t="str">
        <f>IF(SUM(KG38:KJ38)-KK38&gt;0,SUM(KG38:KJ38)-KK38,"")</f>
        <v/>
      </c>
      <c r="KY38" s="11" t="str">
        <f>IF(SUM(KR38,KU38,KX38)&gt;0,SUM(KR38,KU38,KX38),"")</f>
        <v/>
      </c>
      <c r="KZ38" s="17"/>
      <c r="LA38" s="17"/>
      <c r="LB38" s="17"/>
      <c r="LC38" s="17"/>
      <c r="LD38" s="17"/>
      <c r="LE38" s="17"/>
      <c r="LF38" s="17"/>
      <c r="LG38" s="17"/>
      <c r="LH38" s="17"/>
      <c r="LI38" s="17"/>
      <c r="LJ38" s="17"/>
      <c r="LK38" s="17"/>
      <c r="LL38" s="17"/>
      <c r="LM38" s="17"/>
      <c r="LN38" s="17"/>
      <c r="LO38" s="17"/>
      <c r="LP38" s="17"/>
      <c r="LQ38" s="17"/>
      <c r="LR38" s="17"/>
      <c r="LS38" s="17"/>
      <c r="LT38" s="40" t="str">
        <f>IF(LB38&gt;0,LB38,"")</f>
        <v/>
      </c>
      <c r="LU38" s="40" t="str">
        <f>IF(LC38&gt;0,LC38,"")</f>
        <v/>
      </c>
      <c r="LV38" s="40" t="str">
        <f>IF(SUM(KZ38:LC38)-LD38&gt;0,SUM(KZ38:LC38)-LD38,"")</f>
        <v/>
      </c>
      <c r="LW38" s="40" t="str">
        <f>IF(LG38&gt;0,LG38,"")</f>
        <v/>
      </c>
      <c r="LX38" s="40" t="str">
        <f>IF(LH38&gt;0,LH38,"")</f>
        <v/>
      </c>
      <c r="LY38" s="40" t="str">
        <f>IF(SUM(LE38:LH38)-LI38&gt;0,SUM(LE38:LH38)-LI38,"")</f>
        <v/>
      </c>
      <c r="LZ38" s="40" t="str">
        <f>IF(MAX(LV38,LY38)&gt;0,MAX(LV38,LY38),"")</f>
        <v/>
      </c>
      <c r="MA38" s="40" t="str">
        <f>IF(LL38&gt;0,LL38,"")</f>
        <v/>
      </c>
      <c r="MB38" s="40" t="str">
        <f>IF(LM38&gt;0,LM38,"")</f>
        <v/>
      </c>
      <c r="MC38" s="40" t="str">
        <f>IF(SUM(LJ38:LM38)-LN38&gt;0,SUM(LJ38:LM38)-LN38,"")</f>
        <v/>
      </c>
      <c r="MD38" s="40" t="str">
        <f>IF(LQ38&gt;0,LQ38,"")</f>
        <v/>
      </c>
      <c r="ME38" s="40" t="str">
        <f>IF(LR38&gt;0,LR38,"")</f>
        <v/>
      </c>
      <c r="MF38" s="40" t="str">
        <f>IF(SUM(LO38:LR38)-LS38&gt;0,SUM(LO38:LR38)-LS38,"")</f>
        <v/>
      </c>
      <c r="MG38" s="40" t="str">
        <f>IF(SUM(LZ38,MC38,MF38)&gt;0,SUM(LZ38,MC38,MF38),"")</f>
        <v/>
      </c>
      <c r="MH38" s="18"/>
      <c r="MI38" s="18"/>
      <c r="MJ38" s="18"/>
      <c r="MK38" s="18"/>
      <c r="ML38" s="18"/>
      <c r="MM38" s="18"/>
      <c r="MN38" s="18"/>
      <c r="MO38" s="18"/>
      <c r="MP38" s="18"/>
      <c r="MQ38" s="18"/>
      <c r="MR38" s="18"/>
      <c r="MS38" s="18"/>
      <c r="MT38" s="18"/>
      <c r="MU38" s="18"/>
      <c r="MV38" s="18"/>
      <c r="MW38" s="18"/>
      <c r="MX38" s="18"/>
      <c r="MY38" s="18"/>
      <c r="MZ38" s="18"/>
      <c r="NA38" s="18"/>
      <c r="NB38" s="11" t="str">
        <f>IF(MJ38&gt;0,MJ38,"")</f>
        <v/>
      </c>
      <c r="NC38" s="11" t="str">
        <f>IF(MK38&gt;0,MK38,"")</f>
        <v/>
      </c>
      <c r="ND38" s="11" t="str">
        <f>IF(SUM(MH38:MK38)-ML38&gt;0,SUM(MH38:MK38)-ML38,"")</f>
        <v/>
      </c>
      <c r="NE38" s="11" t="str">
        <f>IF(MO38&gt;0,MO38,"")</f>
        <v/>
      </c>
      <c r="NF38" s="11" t="str">
        <f>IF(MP38&gt;0,MP38,"")</f>
        <v/>
      </c>
      <c r="NG38" s="11" t="str">
        <f>IF(SUM(MM38:MP38)-MQ38&gt;0,SUM(MM38:MP38)-MQ38,"")</f>
        <v/>
      </c>
      <c r="NH38" s="11" t="str">
        <f>IF(MAX(ND38,NG38)&gt;0,MAX(ND38,NG38),"")</f>
        <v/>
      </c>
      <c r="NI38" s="11" t="str">
        <f>IF(MT38&gt;0,MT38,"")</f>
        <v/>
      </c>
      <c r="NJ38" s="11" t="str">
        <f>IF(MU38&gt;0,MU38,"")</f>
        <v/>
      </c>
      <c r="NK38" s="11" t="str">
        <f>IF(SUM(MR38:MU38)-MV38&gt;0,SUM(MR38:MU38)-MV38,"")</f>
        <v/>
      </c>
      <c r="NL38" s="11" t="str">
        <f>IF(MY38&gt;0,MY38,"")</f>
        <v/>
      </c>
      <c r="NM38" s="11" t="str">
        <f>IF(MZ38&gt;0,MZ38,"")</f>
        <v/>
      </c>
      <c r="NN38" s="11" t="str">
        <f>IF(SUM(MW38:MZ38)-NA38&gt;0,SUM(MW38:MZ38)-NA38,"")</f>
        <v/>
      </c>
      <c r="NO38" s="11" t="str">
        <f>IF(SUM(NH38,NK38,NN38)&gt;0,SUM(NH38,NK38,NN38),"")</f>
        <v/>
      </c>
      <c r="NP38" s="17"/>
      <c r="NQ38" s="17"/>
      <c r="NR38" s="17"/>
      <c r="NS38" s="17"/>
      <c r="NT38" s="17"/>
      <c r="NU38" s="17"/>
      <c r="NV38" s="17"/>
      <c r="NW38" s="17"/>
      <c r="NX38" s="17"/>
      <c r="NY38" s="17"/>
      <c r="NZ38" s="17"/>
      <c r="OA38" s="17"/>
      <c r="OB38" s="17"/>
      <c r="OC38" s="17"/>
      <c r="OD38" s="17"/>
      <c r="OE38" s="17"/>
      <c r="OF38" s="17"/>
      <c r="OG38" s="17"/>
      <c r="OH38" s="17"/>
      <c r="OI38" s="17"/>
      <c r="OJ38" s="40" t="str">
        <f>IF(NR38&gt;0,NR38,"")</f>
        <v/>
      </c>
      <c r="OK38" s="40" t="str">
        <f>IF(NS38&gt;0,NS38,"")</f>
        <v/>
      </c>
      <c r="OL38" s="40" t="str">
        <f>IF(SUM(NP38:NS38)-NT38&gt;0,SUM(NP38:NS38)-NT38,"")</f>
        <v/>
      </c>
      <c r="OM38" s="40" t="str">
        <f>IF(NW38&gt;0,NW38,"")</f>
        <v/>
      </c>
      <c r="ON38" s="40" t="str">
        <f>IF(NX38&gt;0,NX38,"")</f>
        <v/>
      </c>
      <c r="OO38" s="40" t="str">
        <f>IF(SUM(NU38:NX38)-NY38&gt;0,SUM(NU38:NX38)-NY38,"")</f>
        <v/>
      </c>
      <c r="OP38" s="40" t="str">
        <f>IF(MAX(OL38,OO38)&gt;0,MAX(OL38,OO38),"")</f>
        <v/>
      </c>
      <c r="OQ38" s="40" t="str">
        <f>IF(OB38&gt;0,OB38,"")</f>
        <v/>
      </c>
      <c r="OR38" s="40" t="str">
        <f>IF(OC38&gt;0,OC38,"")</f>
        <v/>
      </c>
      <c r="OS38" s="40" t="str">
        <f>IF(SUM(NZ38:OC38)-OD38&gt;0,SUM(NZ38:OC38)-OD38,"")</f>
        <v/>
      </c>
      <c r="OT38" s="40" t="str">
        <f>IF(OG38&gt;0,OG38,"")</f>
        <v/>
      </c>
      <c r="OU38" s="40" t="str">
        <f>IF(OH38&gt;0,OH38,"")</f>
        <v/>
      </c>
      <c r="OV38" s="40" t="str">
        <f>IF(SUM(OE38:OH38)-OI38&gt;0,SUM(OE38:OH38)-OI38,"")</f>
        <v/>
      </c>
      <c r="OW38" s="40" t="str">
        <f>IF(SUM(OP38,OS38,OV38)&gt;0,SUM(OP38,OS38,OV38),"")</f>
        <v/>
      </c>
      <c r="OX38" s="18"/>
      <c r="OY38" s="18"/>
      <c r="OZ38" s="18"/>
      <c r="PA38" s="18"/>
      <c r="PB38" s="18"/>
      <c r="PC38" s="18"/>
      <c r="PD38" s="18"/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1" t="str">
        <f>IF(OZ38&gt;0,OZ38,"")</f>
        <v/>
      </c>
      <c r="PS38" s="11" t="str">
        <f>IF(PA38&gt;0,PA38,"")</f>
        <v/>
      </c>
      <c r="PT38" s="11" t="str">
        <f>IF(SUM(OX38:PA38)-PB38&gt;0,SUM(OX38:PA38)-PB38,"")</f>
        <v/>
      </c>
      <c r="PU38" s="11" t="str">
        <f>IF(PE38&gt;0,PE38,"")</f>
        <v/>
      </c>
      <c r="PV38" s="11" t="str">
        <f>IF(PF38&gt;0,PF38,"")</f>
        <v/>
      </c>
      <c r="PW38" s="11" t="str">
        <f>IF(SUM(PC38:PF38)-PG38&gt;0,SUM(PC38:PF38)-PG38,"")</f>
        <v/>
      </c>
      <c r="PX38" s="11" t="str">
        <f>IF(MAX(PT38,PW38)&gt;0,MAX(PT38,PW38),"")</f>
        <v/>
      </c>
      <c r="PY38" s="11" t="str">
        <f>IF(PJ38&gt;0,PJ38,"")</f>
        <v/>
      </c>
      <c r="PZ38" s="11" t="str">
        <f>IF(PK38&gt;0,PK38,"")</f>
        <v/>
      </c>
      <c r="QA38" s="11" t="str">
        <f>IF(SUM(PH38:PK38)-PL38&gt;0,SUM(PH38:PK38)-PL38,"")</f>
        <v/>
      </c>
      <c r="QB38" s="11" t="str">
        <f>IF(PO38&gt;0,PO38,"")</f>
        <v/>
      </c>
      <c r="QC38" s="11" t="str">
        <f>IF(PP38&gt;0,PP38,"")</f>
        <v/>
      </c>
      <c r="QD38" s="11" t="str">
        <f>IF(SUM(PM38:PP38)-PQ38&gt;0,SUM(PM38:PP38)-PQ38,"")</f>
        <v/>
      </c>
      <c r="QE38" s="11" t="str">
        <f>IF(SUM(PX38,QA38,QD38)&gt;0,SUM(PX38,QA38,QD38),"")</f>
        <v/>
      </c>
      <c r="QF38" s="17"/>
      <c r="QG38" s="17"/>
      <c r="QH38" s="17"/>
      <c r="QI38" s="17"/>
      <c r="QJ38" s="17"/>
      <c r="QK38" s="17"/>
      <c r="QL38" s="17"/>
      <c r="QM38" s="17"/>
      <c r="QN38" s="17"/>
      <c r="QO38" s="17"/>
      <c r="QP38" s="17"/>
      <c r="QQ38" s="17"/>
      <c r="QR38" s="17"/>
      <c r="QS38" s="17"/>
      <c r="QT38" s="17"/>
      <c r="QU38" s="17"/>
      <c r="QV38" s="17"/>
      <c r="QW38" s="17"/>
      <c r="QX38" s="17"/>
      <c r="QY38" s="17"/>
      <c r="QZ38" s="40" t="str">
        <f>IF(QH38&gt;0,QH38,"")</f>
        <v/>
      </c>
      <c r="RA38" s="40" t="str">
        <f>IF(QI38&gt;0,QI38,"")</f>
        <v/>
      </c>
      <c r="RB38" s="40" t="str">
        <f>IF(SUM(QF38:QI38)-QJ38&gt;0,SUM(QF38:QI38)-QJ38,"")</f>
        <v/>
      </c>
      <c r="RC38" s="40" t="str">
        <f>IF(QM38&gt;0,QM38,"")</f>
        <v/>
      </c>
      <c r="RD38" s="40" t="str">
        <f>IF(QN38&gt;0,QN38,"")</f>
        <v/>
      </c>
      <c r="RE38" s="40" t="str">
        <f>IF(SUM(QK38:QN38)-QO38&gt;0,SUM(QK38:QN38)-QO38,"")</f>
        <v/>
      </c>
      <c r="RF38" s="40" t="str">
        <f>IF(MAX(RB38,RE38)&gt;0,MAX(RB38,RE38),"")</f>
        <v/>
      </c>
      <c r="RG38" s="40" t="str">
        <f>IF(QR38&gt;0,QR38,"")</f>
        <v/>
      </c>
      <c r="RH38" s="40" t="str">
        <f>IF(QS38&gt;0,QS38,"")</f>
        <v/>
      </c>
      <c r="RI38" s="40" t="str">
        <f>IF(SUM(QP38:QS38)-QT38&gt;0,SUM(QP38:QS38)-QT38,"")</f>
        <v/>
      </c>
      <c r="RJ38" s="40" t="str">
        <f>IF(QW38&gt;0,QW38,"")</f>
        <v/>
      </c>
      <c r="RK38" s="40" t="str">
        <f>IF(QX38&gt;0,QX38,"")</f>
        <v/>
      </c>
      <c r="RL38" s="40" t="str">
        <f>IF(SUM(QU38:QX38)-QY38&gt;0,SUM(QU38:QX38)-QY38,"")</f>
        <v/>
      </c>
      <c r="RM38" s="40" t="str">
        <f>IF(SUM(RF38,RI38,RL38)&gt;0,SUM(RF38,RI38,RL38),"")</f>
        <v/>
      </c>
      <c r="RN38" s="18"/>
      <c r="RO38" s="18"/>
      <c r="RP38" s="18"/>
      <c r="RQ38" s="18"/>
      <c r="RR38" s="18"/>
      <c r="RS38" s="18"/>
      <c r="RT38" s="18"/>
      <c r="RU38" s="18"/>
      <c r="RV38" s="18"/>
      <c r="RW38" s="18"/>
      <c r="RX38" s="18"/>
      <c r="RY38" s="18"/>
      <c r="RZ38" s="18"/>
      <c r="SA38" s="18"/>
      <c r="SB38" s="18"/>
      <c r="SC38" s="18"/>
      <c r="SD38" s="18"/>
      <c r="SE38" s="18"/>
      <c r="SF38" s="18"/>
      <c r="SG38" s="18"/>
      <c r="SH38" s="11" t="str">
        <f>IF(RP38&gt;0,RP38,"")</f>
        <v/>
      </c>
      <c r="SI38" s="11" t="str">
        <f>IF(RQ38&gt;0,RQ38,"")</f>
        <v/>
      </c>
      <c r="SJ38" s="11" t="str">
        <f>IF(SUM(RN38:RQ38)-RR38&gt;0,SUM(RN38:RQ38)-RR38,"")</f>
        <v/>
      </c>
      <c r="SK38" s="11" t="str">
        <f>IF(RU38&gt;0,RU38,"")</f>
        <v/>
      </c>
      <c r="SL38" s="11" t="str">
        <f>IF(RV38&gt;0,RV38,"")</f>
        <v/>
      </c>
      <c r="SM38" s="11" t="str">
        <f>IF(SUM(RS38:RV38)-RW38&gt;0,SUM(RS38:RV38)-RW38,"")</f>
        <v/>
      </c>
      <c r="SN38" s="11" t="str">
        <f>IF(MAX(SJ38,SM38)&gt;0,MAX(SJ38,SM38),"")</f>
        <v/>
      </c>
      <c r="SO38" s="11" t="str">
        <f>IF(RZ38&gt;0,RZ38,"")</f>
        <v/>
      </c>
      <c r="SP38" s="11" t="str">
        <f>IF(SA38&gt;0,SA38,"")</f>
        <v/>
      </c>
      <c r="SQ38" s="11" t="str">
        <f>IF(SUM(RX38:SA38)-SB38&gt;0,SUM(RX38:SA38)-SB38,"")</f>
        <v/>
      </c>
      <c r="SR38" s="11" t="str">
        <f>IF(SE38&gt;0,SE38,"")</f>
        <v/>
      </c>
      <c r="SS38" s="11" t="str">
        <f>IF(SF38&gt;0,SF38,"")</f>
        <v/>
      </c>
      <c r="ST38" s="11" t="str">
        <f>IF(SUM(SC38:SF38)-SG38&gt;0,SUM(SC38:SF38)-SG38,"")</f>
        <v/>
      </c>
      <c r="SU38" s="11" t="str">
        <f>IF(SUM(SN38,SQ38,ST38)&gt;0,SUM(SN38,SQ38,ST38),"")</f>
        <v/>
      </c>
      <c r="SV38" s="22">
        <f>IF($CP38="P",CA38,(CA38+AZ38)/2)</f>
        <v>6.6</v>
      </c>
      <c r="SW38" s="22">
        <f>IF($CP38="P",CB38,(CB38+BA38)/2)</f>
        <v>4.4000000000000004</v>
      </c>
      <c r="SX38" s="22">
        <f>IF($CP38="P",CC38,(CC38+BB38)/2)</f>
        <v>3.95</v>
      </c>
      <c r="SY38" s="22">
        <f>IF($CP38="P",CD38,(CD38+BC38)/2)</f>
        <v>6.46</v>
      </c>
      <c r="SZ38" s="22">
        <f>IF($CP38="P",CE38,(CE38+BD38)/2)</f>
        <v>0.6</v>
      </c>
      <c r="TA38" s="22">
        <f>IF($CP38="P",CF38,(CF38+BE38)/2)</f>
        <v>6.7</v>
      </c>
      <c r="TB38" s="22">
        <f>IF($CP38="P",CG38,(CG38+BF38)/2)</f>
        <v>4.4000000000000004</v>
      </c>
      <c r="TC38" s="22">
        <f>IF($CP38="P",CH38,(CH38+BG38)/2)</f>
        <v>3.65</v>
      </c>
      <c r="TD38" s="22">
        <f>IF($CP38="P",CI38,(CI38+BH38)/2)</f>
        <v>6.22</v>
      </c>
      <c r="TE38" s="22">
        <f>IF($CP38="P",CJ38,(CJ38+BI38)/2)</f>
        <v>0.9</v>
      </c>
      <c r="TF38" s="22">
        <f>IF($CP38="P",CK38,(CK38+BJ38)/2)</f>
        <v>0</v>
      </c>
      <c r="TG38" s="22">
        <f>IF($CP38="P",CL38,(CL38+BK38)/2)</f>
        <v>0</v>
      </c>
      <c r="TH38" s="22">
        <f>IF($CP38="P",CM38,(CM38+BL38)/2)</f>
        <v>0</v>
      </c>
      <c r="TI38" s="22">
        <f>IF($CP38="P",CN38,(CN38+BM38)/2)</f>
        <v>0</v>
      </c>
      <c r="TJ38" s="22">
        <f>IF($CP38="P",CO38,(CO38+BN38)/2)</f>
        <v>0</v>
      </c>
      <c r="TK38" s="27" t="s">
        <v>46</v>
      </c>
      <c r="TL38" s="40">
        <f>IF(SX38&gt;0,SX38,"")</f>
        <v>3.95</v>
      </c>
      <c r="TM38" s="40">
        <f>IF(SY38&gt;0,SY38,"")</f>
        <v>6.46</v>
      </c>
      <c r="TN38" s="40">
        <f>IF(SUM(SV38:SY38)-SZ38&gt;0,SUM(SV38:SY38)-SZ38,"")</f>
        <v>20.81</v>
      </c>
      <c r="TO38" s="40">
        <f>IF(TC38&gt;0,TC38,"")</f>
        <v>3.65</v>
      </c>
      <c r="TP38" s="40">
        <f>IF(TD38&gt;0,TD38,"")</f>
        <v>6.22</v>
      </c>
      <c r="TQ38" s="40">
        <f>IF(SUM(TA38:TD38)-TE38&gt;0,SUM(TA38:TD38)-TE38,"")</f>
        <v>20.070000000000004</v>
      </c>
      <c r="TR38" s="40">
        <f>IF(MAX(TN38,TQ38)&gt;0,MAX(TN38,TQ38),"")</f>
        <v>20.81</v>
      </c>
      <c r="TS38" s="40" t="str">
        <f>IF(TH38&gt;0,TH38,"")</f>
        <v/>
      </c>
      <c r="TT38" s="40" t="str">
        <f>IF(TI38&gt;0,TI38,"")</f>
        <v/>
      </c>
      <c r="TU38" s="40" t="str">
        <f>IF(SUM(TF38:TI38)-TJ38&gt;0,SUM(TF38:TI38)-TJ38,"")</f>
        <v/>
      </c>
      <c r="TV38" s="40">
        <f>IF(SUM(TR38,TU38)&gt;0,SUM(TR38,TU38),"")</f>
        <v>20.81</v>
      </c>
    </row>
    <row r="39" spans="1:542" x14ac:dyDescent="0.2">
      <c r="A39" s="4" t="str" cm="1">
        <f t="array" ref="A39">IF(AND(J39&lt;&gt;"",J39&lt;&gt;"No DD"),SUMPRODUCT((J$4:J$41&lt;&gt;"")*(J$4:J$41&lt;&gt;"No DD")*(F$4:F$41&gt;F39))+1,IF(J39="No DD",SUMPRODUCT((J$4:J$41="No DD")*(F$4:F$41&gt;F39))+1+SUMPRODUCT((J$4:J$41&lt;&gt;"")*(J$4:J$41&lt;&gt;"No DD")),""))</f>
        <v/>
      </c>
      <c r="B39" s="4" t="str" cm="1">
        <f t="array" ref="B39">IF(AND(J39&lt;&gt;"",J39&lt;&gt;"No DD",G39=""),SUMPRODUCT((J$4:J$41&lt;&gt;"")*(J$4:J$41&lt;&gt;"No DD")*(G$4:G$41="")*(F$4:F$41&gt;F39))+1,IF(J39="No DD",SUMPRODUCT((J$4:J$41="No DD")*(F$4:F$41&gt;F39)*(G$4:G$41=""))+1+SUMPRODUCT((J$4:J$41&lt;&gt;"")*(G$4:G$41="")*(J$4:J$41&lt;&gt;"No DD")),""))</f>
        <v/>
      </c>
      <c r="C39" s="5" t="s">
        <v>158</v>
      </c>
      <c r="D39" s="4" t="s">
        <v>157</v>
      </c>
      <c r="E39" s="4">
        <v>2006</v>
      </c>
      <c r="F39" s="9">
        <f>SUM(L39:V39)+SUM(L39:T39)*0.0000001+SUM(L39)*0.0000000000001</f>
        <v>80.800008080003522</v>
      </c>
      <c r="G39" s="66"/>
      <c r="H39" s="3" t="str">
        <f>IF(OR(AND(AO39&gt;=AY$43,AO39&lt;&gt;"",AQ39&gt;=AY$47,AQ39&lt;&gt;"",AN39=""),AND(AR39&gt;=AY$43,AR39&lt;&gt;"",AT39&gt;=AY$47,AT39&lt;&gt;"",AN39=""),AND(AV39&gt;=AY$43,AV39&lt;&gt;"",AX39&gt;=AY$47,AX39&lt;&gt;"",AN39=""),AND(BP39&gt;=BZ$43,BP39&lt;&gt;"",BR39&gt;=BZ$47,BR39&lt;&gt;"",BO39=""),AND(BS39&gt;=BZ$43,BS39&lt;&gt;"",BU39&gt;=BZ$47,BU39&lt;&gt;"",BO39=""),AND(BW39&gt;=BZ$43,BW39&lt;&gt;"",BY39&gt;=BZ$47,BY39&lt;&gt;"",BO39=""),AND(CQ39&gt;=DA$43,CQ39&lt;&gt;"",CS39&gt;=DA$47,CS39&lt;&gt;"",CP39=""),AND(CT39&gt;=DA$43,CT39&lt;&gt;"",CV39&gt;=DA$47,CV39&lt;&gt;"",CP39=""),AND(CX39&gt;=DA$43,CX39&lt;&gt;"",CZ39&gt;=DA$47,CZ39&lt;&gt;"",CP39=""),AND(DX39&gt;=EK$43,DX39&lt;&gt;"",DZ39&gt;=EK$47,DZ39&lt;&gt;""),AND(EA39&gt;=EK$43,EA39&lt;&gt;"",EC39&gt;=EK$47,EC39&lt;&gt;""),AND(EE39&gt;=EK$43,EE39&lt;&gt;"",EG39&gt;=EK$47,EG39&lt;&gt;""),AND(EH39&gt;=EK$43,EH39&lt;&gt;"",EJ39&gt;=EK$47,EJ39&lt;&gt;""),AND(FF39&gt;=FS$43,FF39&lt;&gt;"",FH39&gt;=FS$47,FH39&lt;&gt;""),AND(FI39&gt;=FS$43,FI39&lt;&gt;"",FK39&gt;=FS$47,FK39&lt;&gt;""),AND(FM39&gt;=FS$43,FM39&lt;&gt;"",FO39&gt;=FS$47,FO39&lt;&gt;""),AND(FP39&gt;=FS$43,FP39&lt;&gt;"",FR39&gt;=FS$47,FR39&lt;&gt;""),AND(GN39&gt;=HA$43,GN39&lt;&gt;"",GP39&gt;=HA$47,GP39&lt;&gt;""),AND(GQ39&gt;=HA$43,GQ39&lt;&gt;"",GS39&gt;=HA$47,GS39&lt;&gt;""),AND(GU39&gt;=HA$43,GU39&lt;&gt;"",GW39&gt;=HA$47,GW39&lt;&gt;""),AND(GX39&gt;=HA$43,GX39&lt;&gt;"",GZ39&gt;=HA$47,GZ39&lt;&gt;""),AND(HV39&gt;=II$43,HV39&lt;&gt;"",HX39&gt;=II$47,HX39&lt;&gt;""),AND(HY39&gt;=II$43,HY39&lt;&gt;"",IA39&gt;=II$47,IA39&lt;&gt;""),AND(IC39&gt;=II$43,IC39&lt;&gt;"",IE39&gt;=II$47,IE39&lt;&gt;""),AND(IF39&gt;=II$43,IF39&lt;&gt;"",IH39&gt;=II$47,IH39&lt;&gt;""),AND(JD39&gt;=JQ$43,JD39&lt;&gt;"",JF39&gt;=JQ$47,JF39&lt;&gt;""),AND(JG39&gt;=JQ$43,JG39&lt;&gt;"",JI39&gt;=JQ$47,JI39&lt;&gt;""),AND(JK39&gt;=JQ$43,JK39&lt;&gt;"",JM39&gt;=JQ$47,JM39&lt;&gt;""),AND(JN39&gt;=JQ$43,JN39&lt;&gt;"",JP39&gt;=JQ$47,JP39&lt;&gt;""),AND(KL39&gt;=KY$43,KL39&lt;&gt;"",KN39&gt;=KY$47,KN39&lt;&gt;""),AND(KO39&gt;=KY$43,KO39&lt;&gt;"",KQ39&gt;=KY$47,KQ39&lt;&gt;""),AND(KS39&gt;=KY$43,KS39&lt;&gt;"",KU39&gt;=KY$47,KU39&lt;&gt;""),AND(KV39&gt;=KY$43,KV39&lt;&gt;"",KX39&gt;=KY$47,KX39&lt;&gt;""),AND(LT39&gt;=MG$43,LT39&lt;&gt;"",LV39&gt;=MG$47,LV39&lt;&gt;""),AND(LW39&gt;=MG$43,LW39&lt;&gt;"",LY39&gt;=MG$47,LY39&lt;&gt;""),AND(MA39&gt;=MG$43,MA39&lt;&gt;"",MC39&gt;=MG$47,MC39&lt;&gt;""),AND(MD39&gt;=MG$43,MD39&lt;&gt;"",MF39&gt;=MG$47,MF39&lt;&gt;""),AND(NB39&gt;=NO$43,NB39&lt;&gt;"",ND39&gt;=NO$47,ND39&lt;&gt;""),AND(NE39&gt;=NO$43,NE39&lt;&gt;"",NG39&gt;=NO$47,NG39&lt;&gt;""),AND(NI39&gt;=NO$43,NI39&lt;&gt;"",NK39&gt;=NO$47,NK39&lt;&gt;""),AND(NL39&gt;=NO$43,NL39&lt;&gt;"",NN39&gt;=NO$47,NN39&lt;&gt;""),AND(OJ39&gt;=OW$43,OJ39&lt;&gt;"",OL39&gt;=OW$47,OL39&lt;&gt;""),AND(OM39&gt;=OW$43,OM39&lt;&gt;"",OO39&gt;=OW$47,OO39&lt;&gt;""),AND(OQ39&gt;=OW$43,OQ39&lt;&gt;"",OS39&gt;=OW$47,OS39&lt;&gt;""),AND(OT39&gt;=OW$43,OT39&lt;&gt;"",OV39&gt;=OW$47,OV39&lt;&gt;""),AND(PR39&gt;=QE$43,PR39&lt;&gt;"",PT39&gt;=QE$47,PT39&lt;&gt;""),AND(PU39&gt;=QE$43,PU39&lt;&gt;"",PW39&gt;=QE$47,PW39&lt;&gt;""),AND(PY39&gt;=QE$43,PY39&lt;&gt;"",QA39&gt;=QE$47,QA39&lt;&gt;""),AND(QB39&gt;=QE$43,QB39&lt;&gt;"",QD39&gt;=QE$47,QD39&lt;&gt;""),AND(QZ39&gt;=RM$43,QZ39&lt;&gt;"",RB39&gt;=RM$47,RB39&lt;&gt;""),AND(RC39&gt;=RM$43,RC39&lt;&gt;"",RE39&gt;=RM$47,RE39&lt;&gt;""),AND(RG39&gt;=RM$43,RG39&lt;&gt;"",RI39&gt;=RM$47,RI39&lt;&gt;""),AND(RJ39&gt;=RM$43,RJ39&lt;&gt;"",RL39&gt;=RM$47,RL39&lt;&gt;""),AND(SH39&gt;=SU$43,SH39&lt;&gt;"",SJ39&gt;=SU$47,SJ39&lt;&gt;""),AND(SK39&gt;=SU$43,SK39&lt;&gt;"",SM39&gt;=SU$47,SM39&lt;&gt;""),AND(SO39&gt;=SU$43,SO39&lt;&gt;"",SQ39&gt;=SU$47,SQ39&lt;&gt;""),AND(SR39&gt;=SU$43,SR39&lt;&gt;"",ST39&gt;=SU$47,ST39&lt;&gt;"")),"P","")</f>
        <v/>
      </c>
      <c r="I39" s="3" t="str">
        <f>IF(OR(AND(AQ39&gt;=AY$47,AQ39&lt;&gt;"",AN39=""),AND(AT39&gt;=AY$47,AT39&lt;&gt;"",AN39=""),AND(AX39&gt;=AY$47,AX39&lt;&gt;"",AN39=""),AND(BR39&gt;=BZ$47,BR39&lt;&gt;"",BO39=""),AND(BU39&gt;=BZ$47,BU39&lt;&gt;"",BO39=""),AND(BY39&gt;=BZ$47,BY39&lt;&gt;"",BO39=""),AND(CS39&gt;=DA$47,CS39&lt;&gt;"",CP39=""),AND(CV39&gt;=DA$47,CV39&lt;&gt;"",CP39=""),AND(CZ39&gt;=DA$47,CZ39&lt;&gt;"",CP39=""),AND(DZ39&gt;=EK$47,DZ39&lt;&gt;""),AND(EC39&gt;=EK$47,EC39&lt;&gt;""),AND(EG39&gt;=EK$47,EG39&lt;&gt;""),AND(EJ39&gt;=EK$47,EJ39&lt;&gt;""),AND(FH39&gt;=FS$47,FH39&lt;&gt;""),AND(FK39&gt;=FS$47,FK39&lt;&gt;""),AND(FO39&gt;=FS$47,FO39&lt;&gt;""),AND(FR39&gt;=FS$47,FR39&lt;&gt;""),AND(GP39&gt;=HA$47,GP39&lt;&gt;""),AND(GS39&gt;=HA$47,GS39&lt;&gt;""),AND(GW39&gt;=HA$47,GW39&lt;&gt;""),AND(GZ39&gt;=HA$47,GZ39&lt;&gt;""),AND(HX39&gt;=II$47,HX39&lt;&gt;""),AND(IA39&gt;=II$47,IA39&lt;&gt;""),AND(IE39&gt;=II$47,IE39&lt;&gt;""),AND(IH39&gt;=II$47,IH39&lt;&gt;""),AND(JF39&gt;=JQ$47,JF39&lt;&gt;""),AND(JI39&gt;=JQ$47,JI39&lt;&gt;""),AND(JM39&gt;=JQ$47,JM39&lt;&gt;""),AND(JP39&gt;=JQ$47,JP39&lt;&gt;""),AND(KN39&gt;=KY$47,KN39&lt;&gt;""),AND(KQ39&gt;=KY$47,KQ39&lt;&gt;""),AND(KU39&gt;=KY$47,KU39&lt;&gt;""),AND(KX39&gt;=KY$47,KX39&lt;&gt;""),AND(LV39&gt;=MG$47,LV39&lt;&gt;""),AND(LY39&gt;=MG$47,LY39&lt;&gt;""),AND(MC39&gt;=MG$47,MC39&lt;&gt;""),AND(MF39&gt;=MG$47,MF39&lt;&gt;""),AND(ND39&gt;=NO$47,ND39&lt;&gt;""),AND(NG39&gt;=NO$47,NG39&lt;&gt;""),AND(NK39&gt;=NO$47,NK39&lt;&gt;""),AND(NN39&gt;=NO$47,NN39&lt;&gt;""),AND(OL39&gt;=OW$47,OL39&lt;&gt;""),AND(OO39&gt;=OW$47,OO39&lt;&gt;""),AND(OS39&gt;=OW$47,OS39&lt;&gt;""),AND(OV39&gt;=OW$47,OV39&lt;&gt;""),AND(PT39&gt;=QE$47,PT39&lt;&gt;""),AND(PW39&gt;=QE$47,PW39&lt;&gt;""),AND(QA39&gt;=QE$47,QA39&lt;&gt;""),AND(QD39&gt;=QE$47,QD39&lt;&gt;""),AND(RB39&gt;=RM$47,RB39&lt;&gt;""),AND(RE39&gt;=RM$47,RE39&lt;&gt;""),AND(RI39&gt;=RM$47,RI39&lt;&gt;""),AND(RL39&gt;=RM$47,RL39&lt;&gt;""),AND(SJ39&gt;=SU$47,SJ39&lt;&gt;""),AND(SM39&gt;=SU$47,SM39&lt;&gt;""),AND(SQ39&gt;=SU$47,SQ39&lt;&gt;""),AND(ST39&gt;=SU$47,ST39&lt;&gt;"")),"P","")</f>
        <v/>
      </c>
      <c r="J39" s="36" t="str">
        <f>IF(AND(I39="P",H39=""),"No DD",IF(OR(AND(AO39&gt;=AY$46,AO39&lt;&gt;"",AQ39&gt;=AY$50,AQ39&lt;&gt;"",AN39=""),AND(AR39&gt;=AY$46,AR39&lt;&gt;"",AT39&gt;=AY$50,AT39&lt;&gt;"",AN39=""),AND(AV39&gt;=AY$46,AV39&lt;&gt;"",AX39&gt;=AY$50,AX39&lt;&gt;"",AN39=""),AND(BP39&gt;=BZ$46,BP39&lt;&gt;"",BR39&gt;=BZ$50,BR39&lt;&gt;"",BO39=""),AND(BS39&gt;=BZ$46,BS39&lt;&gt;"",BU39&gt;=BZ$50,BU39&lt;&gt;"",BO39=""),AND(BW39&gt;=BZ$46,BW39&lt;&gt;"",BY39&gt;=BZ$50,BY39&lt;&gt;"",BO39=""),AND(CQ39&gt;=DA$46,CQ39&lt;&gt;"",CS39&gt;=DA$50,CS39&lt;&gt;"",CP39=""),AND(CT39&gt;=DA$46,CT39&lt;&gt;"",CV39&gt;=DA$50,CV39&lt;&gt;"",CP39=""),AND(CX39&gt;=DA$46,CX39&lt;&gt;"",CZ39&gt;=DA$50,CZ39&lt;&gt;"",CP39=""),AND(DX39&gt;=EK$46,DX39&lt;&gt;"",DZ39&gt;=EK$50,DZ39&lt;&gt;""),AND(EA39&gt;=EK$46,EA39&lt;&gt;"",EC39&gt;=EK$50,EC39&lt;&gt;""),AND(EE39&gt;=EK$46,EE39&lt;&gt;"",EG39&gt;=EK$50,EG39&lt;&gt;""),AND(EH39&gt;=EK$46,EH39&lt;&gt;"",EJ39&gt;=EK$50,EJ39&lt;&gt;""),AND(FF39&gt;=FS$46,FF39&lt;&gt;"",FH39&gt;=FS$50,FH39&lt;&gt;""),AND(FI39&gt;=FS$46,FI39&lt;&gt;"",FK39&gt;=FS$50,FK39&lt;&gt;""),AND(FM39&gt;=FS$46,FM39&lt;&gt;"",FO39&gt;=FS$50,FO39&lt;&gt;""),AND(FP39&gt;=FS$46,FP39&lt;&gt;"",FR39&gt;=FS$50,FR39&lt;&gt;""),AND(GN39&gt;=HA$46,GN39&lt;&gt;"",GP39&gt;=HA$50,GP39&lt;&gt;""),AND(GQ39&gt;=HA$46,GQ39&lt;&gt;"",GS39&gt;=HA$50,GS39&lt;&gt;""),AND(GU39&gt;=HA$46,GU39&lt;&gt;"",GW39&gt;=HA$50,GW39&lt;&gt;""),AND(GX39&gt;=HA$46,GX39&lt;&gt;"",GZ39&gt;=HA$50,GZ39&lt;&gt;""),AND(HV39&gt;=II$46,HV39&lt;&gt;"",HX39&gt;=II$50,HX39&lt;&gt;""),AND(HY39&gt;=II$46,HY39&lt;&gt;"",IA39&gt;=II$50,IA39&lt;&gt;""),AND(IC39&gt;=II$46,IC39&lt;&gt;"",IE39&gt;=II$50,IE39&lt;&gt;""),AND(IF39&gt;=II$46,IF39&lt;&gt;"",IH39&gt;=II$50,IH39&lt;&gt;""),AND(JD39&gt;=JQ$46,JD39&lt;&gt;"",JF39&gt;=JQ$50,JF39&lt;&gt;""),AND(JG39&gt;=JQ$46,JG39&lt;&gt;"",JI39&gt;=JQ$50,JI39&lt;&gt;""),AND(JK39&gt;=JQ$46,JK39&lt;&gt;"",JM39&gt;=JQ$50,JM39&lt;&gt;""),AND(JN39&gt;=JQ$46,JN39&lt;&gt;"",JP39&gt;=JQ$50,JP39&lt;&gt;""),AND(KL39&gt;=KY$46,KL39&lt;&gt;"",KN39&gt;=KY$50,KN39&lt;&gt;""),AND(KO39&gt;=KY$46,KO39&lt;&gt;"",KQ39&gt;=KY$50,KQ39&lt;&gt;""),AND(KS39&gt;=KY$46,KS39&lt;&gt;"",KU39&gt;=KY$50,KU39&lt;&gt;""),AND(KV39&gt;=KY$46,KV39&lt;&gt;"",KX39&gt;=KY$50,KX39&lt;&gt;""),AND(LT39&gt;=MG$46,LT39&lt;&gt;"",LV39&gt;=MG$50,LV39&lt;&gt;""),AND(LW39&gt;=MG$46,LW39&lt;&gt;"",LY39&gt;=MG$50,LY39&lt;&gt;""),AND(MA39&gt;=MG$46,MA39&lt;&gt;"",MC39&gt;=MG$50,MC39&lt;&gt;""),AND(MD39&gt;=MG$46,MD39&lt;&gt;"",MF39&gt;=MG$50,MF39&lt;&gt;""),AND(NB39&gt;=NO$46,NB39&lt;&gt;"",ND39&gt;=NO$50,ND39&lt;&gt;""),AND(NE39&gt;=NO$46,NE39&lt;&gt;"",NG39&gt;=NO$50,NG39&lt;&gt;""),AND(NI39&gt;=NO$46,NI39&lt;&gt;"",NK39&gt;=NO$50,NK39&lt;&gt;""),AND(NL39&gt;=NO$46,NL39&lt;&gt;"",NN39&gt;=NO$50,NN39&lt;&gt;""),AND(OJ39&gt;=OW$46,OJ39&lt;&gt;"",OL39&gt;=OW$50,OL39&lt;&gt;""),AND(OM39&gt;=OW$46,OM39&lt;&gt;"",OO39&gt;=OW$50,OO39&lt;&gt;""),AND(OQ39&gt;=OW$46,OQ39&lt;&gt;"",OS39&gt;=OW$50,OS39&lt;&gt;""),AND(OT39&gt;=OW$46,OT39&lt;&gt;"",OV39&gt;=OW$50,OV39&lt;&gt;""),AND(PR39&gt;=QE$46,PR39&lt;&gt;"",PT39&gt;=QE$50,PT39&lt;&gt;""),AND(PU39&gt;=QE$46,PU39&lt;&gt;"",PW39&gt;=QE$50,PW39&lt;&gt;""),AND(PY39&gt;=QE$46,PY39&lt;&gt;"",QA39&gt;=QE$50,QA39&lt;&gt;""),AND(QB39&gt;=QE$46,QB39&lt;&gt;"",QD39&gt;=QE$50,QD39&lt;&gt;""),AND(QZ39&gt;=RM$46,QZ39&lt;&gt;"",RB39&gt;=RM$50,RB39&lt;&gt;""),AND(RC39&gt;=RM$46,RC39&lt;&gt;"",RE39&gt;=RM$50,RE39&lt;&gt;""),AND(RG39&gt;=RM$46,RG39&lt;&gt;"",RI39&gt;=RM$50,RI39&lt;&gt;""),AND(RJ39&gt;=RM$46,RJ39&lt;&gt;"",RL39&gt;=RM$50,RL39&lt;&gt;""),AND(SH39&gt;=SU$46,SH39&lt;&gt;"",SJ39&gt;=SU$50,SJ39&lt;&gt;""),AND(SK39&gt;=SU$46,SK39&lt;&gt;"",SM39&gt;=SU$50,SM39&lt;&gt;""),AND(SO39&gt;=SU$46,SO39&lt;&gt;"",SQ39&gt;=SU$50,SQ39&lt;&gt;""),AND(SR39&gt;=SU$46,SR39&lt;&gt;"",ST39&gt;=SU$50,ST39&lt;&gt;"")),"Merit",IF(OR(AND(AO39&gt;=AY$45,AO39&lt;&gt;"",AQ39&gt;=AY$49,AQ39&lt;&gt;"",AN39=""),AND(AR39&gt;=AY$45,AR39&lt;&gt;"",AT39&gt;=AY$49,AT39&lt;&gt;"",AN39=""),AND(AV39&gt;=AY$45,AV39&lt;&gt;"",AX39&gt;=AY$49,AX39&lt;&gt;"",AN39=""),AND(BP39&gt;=BZ$45,BP39&lt;&gt;"",BR39&gt;=BZ$49,BR39&lt;&gt;"",BO39=""),AND(BS39&gt;=BZ$45,BS39&lt;&gt;"",BU39&gt;=BZ$49,BU39&lt;&gt;"",BO39=""),AND(BW39&gt;=BZ$45,BW39&lt;&gt;"",BY39&gt;=BZ$49,BY39&lt;&gt;"",BO39=""),AND(CQ39&gt;=DA$45,CQ39&lt;&gt;"",CS39&gt;=DA$49,CS39&lt;&gt;"",CP39=""),AND(CT39&gt;=DA$45,CT39&lt;&gt;"",CV39&gt;=DA$49,CV39&lt;&gt;"",CP39=""),AND(CX39&gt;=DA$45,CX39&lt;&gt;"",CZ39&gt;=DA$49,CZ39&lt;&gt;"",CP39=""),AND(DX39&gt;=EK$45,DX39&lt;&gt;"",DZ39&gt;=EK$49,DZ39&lt;&gt;""),AND(EA39&gt;=EK$45,EA39&lt;&gt;"",EC39&gt;=EK$49,EC39&lt;&gt;""),AND(EE39&gt;=EK$45,EE39&lt;&gt;"",EG39&gt;=EK$49,EG39&lt;&gt;""),AND(EH39&gt;=EK$45,EH39&lt;&gt;"",EJ39&gt;=EK$49,EJ39&lt;&gt;""),AND(FF39&gt;=FS$45,FF39&lt;&gt;"",FH39&gt;=FS$49,FH39&lt;&gt;""),AND(FI39&gt;=FS$45,FI39&lt;&gt;"",FK39&gt;=FS$49,FK39&lt;&gt;""),AND(FM39&gt;=FS$45,FM39&lt;&gt;"",FO39&gt;=FS$49,FO39&lt;&gt;""),AND(FP39&gt;=FS$45,FP39&lt;&gt;"",FR39&gt;=FS$49,FR39&lt;&gt;""),AND(GN39&gt;=HA$45,GN39&lt;&gt;"",GP39&gt;=HA$49,GP39&lt;&gt;""),AND(GQ39&gt;=HA$45,GQ39&lt;&gt;"",GS39&gt;=HA$49,GS39&lt;&gt;""),AND(GU39&gt;=HA$45,GU39&lt;&gt;"",GW39&gt;=HA$49,GW39&lt;&gt;""),AND(GX39&gt;=HA$45,GX39&lt;&gt;"",GZ39&gt;=HA$49,GZ39&lt;&gt;""),AND(HV39&gt;=II$45,HV39&lt;&gt;"",HX39&gt;=II$49,HX39&lt;&gt;""),AND(HY39&gt;=II$45,HY39&lt;&gt;"",IA39&gt;=II$49,IA39&lt;&gt;""),AND(IC39&gt;=II$45,IC39&lt;&gt;"",IE39&gt;=II$49,IE39&lt;&gt;""),AND(IF39&gt;=II$45,IF39&lt;&gt;"",IH39&gt;=II$49,IH39&lt;&gt;""),AND(JD39&gt;=JQ$45,JD39&lt;&gt;"",JF39&gt;=JQ$49,JF39&lt;&gt;""),AND(JG39&gt;=JQ$45,JG39&lt;&gt;"",JI39&gt;=JQ$49,JI39&lt;&gt;""),AND(JK39&gt;=JQ$45,JK39&lt;&gt;"",JM39&gt;=JQ$49,JM39&lt;&gt;""),AND(JN39&gt;=JQ$45,JN39&lt;&gt;"",JP39&gt;=JQ$49,JP39&lt;&gt;""),AND(KL39&gt;=KY$45,KL39&lt;&gt;"",KN39&gt;=KY$49,KN39&lt;&gt;""),AND(KO39&gt;=KY$45,KO39&lt;&gt;"",KQ39&gt;=KY$49,KQ39&lt;&gt;""),AND(KS39&gt;=KY$45,KS39&lt;&gt;"",KU39&gt;=KY$49,KU39&lt;&gt;""),AND(KV39&gt;=KY$45,KV39&lt;&gt;"",KX39&gt;=KY$49,KX39&lt;&gt;""),AND(LT39&gt;=MG$45,LT39&lt;&gt;"",LV39&gt;=MG$49,LV39&lt;&gt;""),AND(LW39&gt;=MG$45,LW39&lt;&gt;"",LY39&gt;=MG$49,LY39&lt;&gt;""),AND(MA39&gt;=MG$45,MA39&lt;&gt;"",MC39&gt;=MG$49,MC39&lt;&gt;""),AND(MD39&gt;=MG$45,MD39&lt;&gt;"",MF39&gt;=MG$49,MF39&lt;&gt;""),AND(NB39&gt;=NO$45,NB39&lt;&gt;"",ND39&gt;=NO$49,ND39&lt;&gt;""),AND(NE39&gt;=NO$45,NE39&lt;&gt;"",NG39&gt;=NO$49,NG39&lt;&gt;""),AND(NI39&gt;=NO$45,NI39&lt;&gt;"",NK39&gt;=NO$49,NK39&lt;&gt;""),AND(NL39&gt;=NO$45,NL39&lt;&gt;"",NN39&gt;=NO$49,NN39&lt;&gt;""),AND(OJ39&gt;=OW$45,OJ39&lt;&gt;"",OL39&gt;=OW$49,OL39&lt;&gt;""),AND(OM39&gt;=OW$45,OM39&lt;&gt;"",OO39&gt;=OW$49,OO39&lt;&gt;""),AND(OQ39&gt;=OW$45,OQ39&lt;&gt;"",OS39&gt;=OW$49,OS39&lt;&gt;""),AND(OT39&gt;=OW$45,OT39&lt;&gt;"",OV39&gt;=OW$49,OV39&lt;&gt;""),AND(PR39&gt;=QE$45,PR39&lt;&gt;"",PT39&gt;=QE$49,PT39&lt;&gt;""),AND(PU39&gt;=QE$45,PU39&lt;&gt;"",PW39&gt;=QE$49,PW39&lt;&gt;""),AND(PY39&gt;=QE$45,PY39&lt;&gt;"",QA39&gt;=QE$49,QA39&lt;&gt;""),AND(QB39&gt;=QE$45,QB39&lt;&gt;"",QD39&gt;=QE$49,QD39&lt;&gt;""),AND(QZ39&gt;=RM$45,QZ39&lt;&gt;"",RB39&gt;=RM$49,RB39&lt;&gt;""),AND(RC39&gt;=RM$45,RC39&lt;&gt;"",RE39&gt;=RM$49,RE39&lt;&gt;""),AND(RG39&gt;=RM$45,RG39&lt;&gt;"",RI39&gt;=RM$49,RI39&lt;&gt;""),AND(RJ39&gt;=RM$45,RJ39&lt;&gt;"",RL39&gt;=RM$49,RL39&lt;&gt;""),AND(SH39&gt;=SU$45,SH39&lt;&gt;"",SJ39&gt;=SU$49,SJ39&lt;&gt;""),AND(SK39&gt;=SU$45,SK39&lt;&gt;"",SM39&gt;=SU$49,SM39&lt;&gt;""),AND(SO39&gt;=SU$45,SO39&lt;&gt;"",SQ39&gt;=SU$49,SQ39&lt;&gt;""),AND(SR39&gt;=SU$45,SR39&lt;&gt;"",ST39&gt;=SU$49,ST39&lt;&gt;"")),"Excellence",IF(K39="P","Worlds Team",IF(H39="P","National Team","")))))</f>
        <v/>
      </c>
      <c r="K39" s="3" t="str">
        <f>IF(OR(AND(AO39&gt;=AY$44,AO39&lt;&gt;"",AQ39&gt;=AY$48,AQ39&lt;&gt;"",AN39=""),AND(AR39&gt;=AY$44,AR39&lt;&gt;"",AT39&gt;=AY$48,AT39&lt;&gt;"",AN39=""),AND(AV39&gt;=AY$44,AV39&lt;&gt;"",AX39&gt;=AY$48,AX39&lt;&gt;"",AN39=""),AND(BP39&gt;=BZ$44,BP39&lt;&gt;"",BR39&gt;=BZ$48,BR39&lt;&gt;"",BO39=""),AND(BS39&gt;=BZ$44,BS39&lt;&gt;"",BU39&gt;=BZ$48,BU39&lt;&gt;"",BO39=""),AND(BW39&gt;=BZ$44,BW39&lt;&gt;"",BY39&gt;=BZ$48,BY39&lt;&gt;"",BO39=""),AND(CQ39&gt;=DA$44,CQ39&lt;&gt;"",CS39&gt;=DA$48,CS39&lt;&gt;"",CP39=""),AND(CT39&gt;=DA$44,CT39&lt;&gt;"",CV39&gt;=DA$48,CV39&lt;&gt;"",CP39=""),AND(CX39&gt;=DA$44,CX39&lt;&gt;"",CZ39&gt;=DA$48,CZ39&lt;&gt;"",CP39=""),AND(DX39&gt;=EK$44,DX39&lt;&gt;"",DZ39&gt;=EK$48,DZ39&lt;&gt;""),AND(EA39&gt;=EK$44,EA39&lt;&gt;"",EC39&gt;=EK$48,EC39&lt;&gt;""),AND(EE39&gt;=EK$44,EE39&lt;&gt;"",EG39&gt;=EK$48,EG39&lt;&gt;""),AND(EH39&gt;=EK$44,EH39&lt;&gt;"",EJ39&gt;=EK$48,EJ39&lt;&gt;""),AND(FF39&gt;=FS$44,FF39&lt;&gt;"",FH39&gt;=FS$48,FH39&lt;&gt;""),AND(FI39&gt;=FS$44,FI39&lt;&gt;"",FK39&gt;=FS$48,FK39&lt;&gt;""),AND(FM39&gt;=FS$44,FM39&lt;&gt;"",FO39&gt;=FS$48,FO39&lt;&gt;""),AND(FP39&gt;=FS$44,FP39&lt;&gt;"",FR39&gt;=FS$48,FR39&lt;&gt;""),AND(GN39&gt;=HA$44,GN39&lt;&gt;"",GP39&gt;=HA$48,GP39&lt;&gt;""),AND(GQ39&gt;=HA$44,GQ39&lt;&gt;"",GS39&gt;=HA$48,GS39&lt;&gt;""),AND(GU39&gt;=HA$44,GU39&lt;&gt;"",GW39&gt;=HA$48,GW39&lt;&gt;""),AND(GX39&gt;=HA$44,GX39&lt;&gt;"",GZ39&gt;=HA$48,GZ39&lt;&gt;""),AND(HV39&gt;=II$44,HV39&lt;&gt;"",HX39&gt;=II$48,HX39&lt;&gt;""),AND(HY39&gt;=II$44,HY39&lt;&gt;"",IA39&gt;=II$48,IA39&lt;&gt;""),AND(IC39&gt;=II$44,IC39&lt;&gt;"",IE39&gt;=II$48,IE39&lt;&gt;""),AND(IF39&gt;=II$44,IF39&lt;&gt;"",IH39&gt;=II$48,IH39&lt;&gt;""),AND(JD39&gt;=JQ$44,JD39&lt;&gt;"",JF39&gt;=JQ$48,JF39&lt;&gt;""),AND(JG39&gt;=JQ$44,JG39&lt;&gt;"",JI39&gt;=JQ$48,JI39&lt;&gt;""),AND(JK39&gt;=JQ$44,JK39&lt;&gt;"",JM39&gt;=JQ$48,JM39&lt;&gt;""),AND(JN39&gt;=JQ$44,JN39&lt;&gt;"",JP39&gt;=JQ$48,JP39&lt;&gt;""),AND(KL39&gt;=KY$44,KL39&lt;&gt;"",KN39&gt;=KY$48,KN39&lt;&gt;""),AND(KO39&gt;=KY$44,KO39&lt;&gt;"",KQ39&gt;=KY$48,KQ39&lt;&gt;""),AND(KS39&gt;=KY$44,KS39&lt;&gt;"",KU39&gt;=KY$48,KU39&lt;&gt;""),AND(KV39&gt;=KY$44,KV39&lt;&gt;"",KX39&gt;=KY$48,KX39&lt;&gt;""),AND(LT39&gt;=MG$44,LT39&lt;&gt;"",LV39&gt;=MG$48,LV39&lt;&gt;""),AND(LW39&gt;=MG$44,LW39&lt;&gt;"",LY39&gt;=MG$48,LY39&lt;&gt;""),AND(MA39&gt;=MG$44,MA39&lt;&gt;"",MC39&gt;=MG$48,MC39&lt;&gt;""),AND(MD39&gt;=MG$44,MD39&lt;&gt;"",MF39&gt;=MG$48,MF39&lt;&gt;""),AND(NB39&gt;=NO$44,NB39&lt;&gt;"",ND39&gt;=NO$48,ND39&lt;&gt;""),AND(NE39&gt;=NO$44,NE39&lt;&gt;"",NG39&gt;=NO$48,NG39&lt;&gt;""),AND(NI39&gt;=NO$44,NI39&lt;&gt;"",NK39&gt;=NO$48,NK39&lt;&gt;""),AND(NL39&gt;=NO$44,NL39&lt;&gt;"",NN39&gt;=NO$48,NN39&lt;&gt;""),AND(OJ39&gt;=OW$44,OJ39&lt;&gt;"",OL39&gt;=OW$48,OL39&lt;&gt;""),AND(OM39&gt;=OW$44,OM39&lt;&gt;"",OO39&gt;=OW$48,OO39&lt;&gt;""),AND(OQ39&gt;=OW$44,OQ39&lt;&gt;"",OS39&gt;=OW$48,OS39&lt;&gt;""),AND(OT39&gt;=OW$44,OT39&lt;&gt;"",OV39&gt;=OW$48,OV39&lt;&gt;""),AND(PR39&gt;=QE$44,PR39&lt;&gt;"",PT39&gt;=QE$48,PT39&lt;&gt;""),AND(PU39&gt;=QE$44,PU39&lt;&gt;"",PW39&gt;=QE$48,PW39&lt;&gt;""),AND(PY39&gt;=QE$44,PY39&lt;&gt;"",QA39&gt;=QE$48,QA39&lt;&gt;""),AND(QB39&gt;=QE$44,QB39&lt;&gt;"",QD39&gt;=QE$48,QD39&lt;&gt;""),AND(QZ39&gt;=RM$44,QZ39&lt;&gt;"",RB39&gt;=RM$48,RB39&lt;&gt;""),AND(RC39&gt;=RM$44,RC39&lt;&gt;"",RE39&gt;=RM$48,RE39&lt;&gt;""),AND(RG39&gt;=RM$44,RG39&lt;&gt;"",RI39&gt;=RM$48,RI39&lt;&gt;""),AND(RJ39&gt;=RM$44,RJ39&lt;&gt;"",RL39&gt;=RM$48,RL39&lt;&gt;""),AND(SH39&gt;=SU$44,SH39&lt;&gt;"",SJ39&gt;=SU$48,SJ39&lt;&gt;""),AND(SK39&gt;=SU$44,SK39&lt;&gt;"",SM39&gt;=SU$48,SM39&lt;&gt;""),AND(SO39&gt;=SU$44,SO39&lt;&gt;"",SQ39&gt;=SU$48,SQ39&lt;&gt;""),AND(SR39&gt;=SU$44,SR39&lt;&gt;"",ST39&gt;=SU$48,ST39&lt;&gt;"")),"P","")</f>
        <v/>
      </c>
      <c r="L39" s="8">
        <f>IF(COUNT(AQ39,AT39,BR39,BU39,CS39,CV39)&gt;0,LARGE((AQ39,AT39,BR39,BU39,CS39,CV39),1),0)</f>
        <v>35.31</v>
      </c>
      <c r="M39" s="8" t="str">
        <f>IF(L39="","",IF(OR(L39=CS39,L39=CV39),$CA$1,IF(OR(L39=BR39,L39=BU39),$AZ$1,IF(OR(L39=AQ39,L39=AT39),$Y$1,""))))</f>
        <v>2024 Nationals</v>
      </c>
      <c r="N39" s="8">
        <f>IF(COUNT(AQ39,AT39,BR39,BU39,CS39,CV39)&gt;1,LARGE((AQ39,AT39,BR39,BU39,CS39,CV39),2),0)</f>
        <v>18.86</v>
      </c>
      <c r="O39" s="8" t="str">
        <f>IF(N39="","",IF(OR(N39=CS39,N39=CV39),$CA$1,IF(OR(N39=BR39,N39=BU39),$AZ$1,IF(OR(N39=AQ39,N39=AT39),$Y$1,""))))</f>
        <v>2024 Elite Canada</v>
      </c>
      <c r="P39" s="8">
        <f>IF(COUNT(AQ39,AT39,BR39,BU39,CS39,CV39)&gt;2,MAX(AX39,BY39,CZ39,LARGE((AQ39,AT39,BR39,BU39,CS39,CV39),3)),IF(MAX(AX39,BY39,CZ39)&gt;0,MAX(AX39,BY39,CZ39),0))</f>
        <v>18.63</v>
      </c>
      <c r="Q39" s="8" t="str">
        <f>IF(P39="","",IF(OR(P39=CS39,P39=CV39,P39=CZ39),$CA$1,IF(OR(P39=BR39,P39=BU39,P39=BY39),$AZ$1,IF(OR(P39=AQ39,P39=AT39,P39=AX39),$Y$1,""))))</f>
        <v>2024 Elite Canada</v>
      </c>
      <c r="R39" s="8">
        <f>IF(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&gt;0,MAX(AO39,AR39,AV39,BP39,BS39,BW39,CQ39,CT39,CX39,DX39,EA39,EE39,EH39,FF39,FI39,FM39,FP39,GN39,GQ39,GU39,GX39,HV39,HY39,IC39,IF39,JD39,JG39,JK39,JN39,KL39,KO39,KS39,KV39,LT39,LW39,MA39,MD39,NB39,NE39,NI39,NL39,OJ39,OM39,OQ39,OT39,PR39,PU39,PY39,QB39,QZ39,RC39,RG39,RJ39,SH39,SK39,SO39,SR39),0)</f>
        <v>8</v>
      </c>
      <c r="S39" s="8" t="str">
        <f>IF(R39=0,"",IF(OR(R39=CQ39,R39=CT39,R39=CX39),$CA$1,IF(OR(R39=BP39,R39=BS39,R39=BW39),$AZ$1,IF(OR(R39=AO39,R39=AR39,R39=AV39),$Y$1,IF(OR(R39=SH39,R39=SK39,R39=SO39,R39=SR39),$RN$1,IF(OR(R39=QZ39,R39=RC39,R39=RG39,R39=RJ39),$QF$1,IF(OR(R39=PR39,R39=PU39,R39=PY39,R39=QB39),$OX$1,IF(OR(R39=OJ39,R39=OM39,R39=OQ39,R39=OT39),$NP$1,IF(OR(R39=NB39,R39=NE39,R39=NI39,R39=NL39),$MH$1,IF(OR(R39=LT39,R39=LW39,R39=MA39,R39=MD39),$KZ$1,IF(OR(R39=KL39,R39=KO39,R39=KS39,R39=KV39),$JR$1,IF(OR(R39=JD39,R39=JG39,R39=JK39,R39=JN39),$IJ$1,IF(OR(R39=HV39,R39=HY39,R39=IC39,R39=IF39),$HB$1,IF(OR(R39=GN39,R39=GQ39,R39=GU39,R39=GX39),$FT$1,IF(OR(R39=FF39,R39=FI39,R39=FM39,R39=FP39),$EL$1,IF(OR(R39=DX39,R39=EA39,R39=EE39,R39=EH39),$DD$1,""))))))))))))))))</f>
        <v>2024 Nationals</v>
      </c>
      <c r="T39" s="8">
        <f>IF(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&gt;0,MAX(IF(AO39&gt;=$AY$43,AP39,0),IF(AR39&gt;=$AY$43,AS39,0),IF(AV39&gt;=$AY$43,AW39,0),IF(BP39&gt;=$BZ$43,BQ39,0),IF(BS39&gt;=$BZ$43,BT39,0),IF(BW39&gt;=$BZ$43,BX39,0),IF(CQ39&gt;=$DA$43,CR39,0),IF(CT39&gt;=$DA$43,CU39,0),IF(CX39&gt;=$DA$43,CY39,0),IF(DX39&gt;=$EK$43,DY39,0),IF(EA39&gt;=$EK$43,EB39,0),IF(EE39&gt;=$EK$43,EF39,0),IF(EH39&gt;=$EK$43,EI39,0),IF(FF39&gt;=$FS$43,FG39,0),IF(FI39&gt;=$FS$43,FJ39,0),IF(FM39&gt;=$FS$43,FN39,0),IF(FP39&gt;=$FS$43,FQ39,0),IF(GN39&gt;=$HA$43,GO39,0),IF(GQ39&gt;=$HA$43,GR39,0),IF(GU39&gt;=$HA$43,GV39,0),IF(GX39&gt;=$HA$43,GY39,0),IF(HV39&gt;=$II$43,HW39,0),IF(HY39&gt;=$II$43,HZ39,0),IF(IC39&gt;=$II$43,ID39,0),IF(IF39&gt;=$II$43,IG39,0),IF(JD39&gt;=$JQ$43,JE39,0),IF(JG39&gt;=$JQ$43,JH39,0),IF(JK39&gt;=$JQ$43,JL39,0),IF(JN39&gt;=$JQ$43,JO39,0),IF(KL39&gt;=$KY$43,KM39,0),IF(KO39&gt;=$KY$43,KP39,0),IF(KS39&gt;=$KY$43,KT39,0),IF(KV39&gt;=$KY$43,KW39,0),IF(LT39&gt;=$MG$43,LU39,0),IF(LW39&gt;=$MG$43,LX39,0),IF(MA39&gt;=$MG$43,MB39,0),IF(MD39&gt;=$MG$43,ME39,0),IF(NB39&gt;=$NO$43,NC39,0),IF(NE39&gt;=$NO$43,NF39,0),IF(NI39&gt;=$NO$43,NJ39,0),IF(NL39&gt;=$NO$43,NM39,0),IF(OJ39&gt;=$OW$43,OK39,0),IF(OM39&gt;=$OW$43,ON39,0),IF(OQ39&gt;=$OW$43,OR39,0),IF(OT39&gt;=$OW$43,OU39,0),IF(PR39&gt;=$QE$43,PS39,0),IF(PU39&gt;=$QE$43,PV39,0),IF(PY39&gt;=$QE$43,PZ39,0),IF(QB39&gt;=$QE$43,QC39,0),IF(QZ39&gt;=$RM$43,RA39,0),IF(RC39&gt;=$RM$43,RD39,0),IF(RG39&gt;=$RM$43,RH39,0),IF(RJ39&gt;=$RM$43,RK39,0),IF(SH39&gt;=$SU$43,SI39,0),IF(SK39&gt;=$SU$43,SL39,0),IF(SO39&gt;=$SU$43,SP39,0),IF(SR39&gt;=$SU$43,SS39,0)),0)</f>
        <v>0</v>
      </c>
      <c r="U39" s="8" t="str">
        <f>IF(T39=0,"",IF(OR(T39=CR39,T39=CU39,T39=CY39),$CA$1,IF(OR(T39=BQ39,T39=BT39,T39=BX39),$AZ$1,IF(OR(T39=AP39,T39=AS39,T39=AW39),$Y$1,IF(OR(T39=SI39,T39=SL39,T39=SP39,T39=SS39),$RN$1,IF(OR(T39=RA39,T39=RD39,T39=RH39,T39=RK39),$QF$1,IF(OR(T39=PS39,T39=PV39,T39=PZ39,T39=QC39),$OX$1,IF(OR(T39=OK39,T39=ON39,T39=OR39,T39=OU39),$NP$1,IF(OR(T39=NC39,T39=NF39,T39=NJ39,T39=NM39),$MH$1,IF(OR(T39=LU39,T39=LX39,T39=MB39,T39=ME39),$KZ$1,IF(OR(T39=KM39,T39=KP39,T39=KT39,T39=KW39),$JR$1,IF(OR(T39=JE39,T39=JH39,T39=JL39,T39=JO39),$IJ$1,IF(OR(T39=HW39,T39=HZ39,T39=ID39,T39=IG39),$HB$1,IF(OR(T39=GO39,T39=GR39,T39=GV39,T39=GY39),$FT$1,IF(OR(T39=FG39,T39=FJ39,T39=FN39,T39=FQ39),$EL$1,IF(OR(T39=DY39,T39=EB39,T39=EF39,T39=EI39),$DD$1,""))))))))))))))))</f>
        <v/>
      </c>
      <c r="V39" s="8" t="str">
        <f>IF(MAX(DB39,DC39)&gt;0,MAX(DB39,DC39),"")</f>
        <v/>
      </c>
      <c r="W39" s="11" t="str">
        <f>IF(V39="","",IF(V39=DB39,"("&amp;DB$2&amp;")",IF(V39=DC39,"("&amp;DC$2&amp;")")))</f>
        <v/>
      </c>
      <c r="X39" s="8" t="str">
        <f>IF(V39="","",IF(V39=DB39,IF(V39+IF(P39="",0,P39)=SM39,$RN$1,IF(V39+IF(P39="",0,P39)=RE39,$QF$1,IF(V39+IF(P39="",0,P39)=PW39,$OX$1,IF(V39+IF(P39="",0,P39)=OO39,$NP$1,IF(V39+IF(P39="",0,P39)=NG39,$MH$1,IF(V39+IF(P39="",0,P39)=LY39,$KZ$1,IF(V39+IF(P39="",0,P39)=KQ39,$JR$1,IF(V39+IF(P39="",0,P39)=JI39,$IJ$1,IF(V39+IF(P39="",0,P39)=IA39,$HB$1,IF(V39+IF(P39="",0,P39)=GS39,$FT$1,IF(V39+IF(P39="",0,P39)=FK39,$EL$1,IF(V39+IF(P39="",0,P39)=EC39,$DD$1,IF(V39+IF(P39="",0,P39)=SJ39,$RN$1,IF(V39+IF(P39="",0,P39)=RB39,$QF$1,IF(V39+IF(P39="",0,P39)=PT39,$OX$1,IF(V39+IF(P39="",0,P39)=OL39,$NP$1,IF(V39+IF(P39="",0,P39)=ND39,$MH$1,IF(V39+IF(P39="",0,P39)=LV39,$KZ$1,IF(V39+IF(P39="",0,P39)=KN39,$JR$1,IF(V39+IF(P39="",0,P39)=JF39,$IJ$1,IF(V39+IF(P39="",0,P39)=HX39,$HB$1,IF(V39+IF(P39="",0,P39)=GP39,$FT$1,IF(V39+IF(P39="",0,P39)=FH39,$EL$1,IF(V39+IF(P39="",0,P39)=DZ39,$DD$1,IF(V39+IF(N39="",0,N39)=SM39,$RN$1,IF(V39+IF(N39="",0,N39)=RE39,$QF$1,IF(V39+IF(N39="",0,N39)=PW39,$OX$1,IF(V39+IF(N39="",0,N39)=OO39,$NP$1,IF(V39+IF(N39="",0,N39)=NG39,$MH$1,IF(V39+IF(N39="",0,N39)=LY39,$KZ$1,IF(V39+IF(N39="",0,N39)=KQ39,$JR$1,IF(V39+IF(N39="",0,N39)=JI39,$IJ$1,IF(V39+IF(N39="",0,N39)=IA39,$HB$1,IF(V39+IF(N39="",0,N39)=GS39,$FT$1,IF(V39+IF(N39="",0,N39)=FK39,$EL$1,IF(V39+IF(N39="",0,N39)=EC39,$DD$1,IF(V39+IF(N39="",0,N39)=SJ39,$RN$1,IF(V39+IF(N39="",0,N39)=RB39,$QF$1,IF(V39+IF(N39="",0,N39)=PT39,$OX$1,IF(V39+IF(N39="",0,N39)=OL39,$NP$1,IF(V39+IF(N39="",0,N39)=ND39,$MH$1,IF(V39+IF(N39="",0,N39)=LV39,$KZ$1,IF(V39+IF(N39="",0,N39)=KN39,$JR$1,IF(V39+IF(N39="",0,N39)=JF39,$IJ$1,IF(V39+IF(N39="",0,N39)=HX39,$HB$1,IF(V39+IF(N39="",0,N39)=GP39,$FT$1,IF(V39+IF(N39="",0,N39)=FH39,$EL$1,IF(V39+IF(N39="",0,N39)=DZ39,$DD$1)))))))))))))))))))))))))))))))))))))))))))))))),IF(V39=DC39,IF(V39+IF(P39="",0,P39)=ST39,$RN$1,IF(V39+IF(P39="",0,P39)=RL39,$QF$1,IF(V39+IF(P39="",0,P39)=QD39,$OX$1,IF(V39+IF(P39="",0,P39)=OV39,$NP$1,IF(V39+IF(P39="",0,P39)=NN39,$MH$1,IF(V39+IF(P39="",0,P39)=MF39,$KZ$1,IF(V39+IF(P39="",0,P39)=KX39,$JR$1,IF(V39+IF(P39="",0,P39)=JP39,$IJ$1,IF(V39+IF(P39="",0,P39)=IH39,$HB$1,IF(V39+IF(P39="",0,P39)=GZ39,$FT$1,IF(V39+IF(P39="",0,P39)=FR39,$EL$1,IF(V39+IF(P39="",0,P39)=EJ39,$DD$1,IF(V39+IF(P39="",0,P39)=SQ39,$RN$1,IF(V39+IF(P39="",0,P39)=RI39,$QF$1,IF(V39+IF(P39="",0,P39)=QA39,$OX$1,IF(V39+IF(P39="",0,P39)=OS39,$NP$1,IF(V39+IF(P39="",0,P39)=NK39,$MH$1,IF(V39+IF(P39="",0,P39)=MC39,$KZ$1,IF(V39+IF(P39="",0,P39)=KU39,$JR$1,IF(V39+IF(P39="",0,P39)=JM39,$IJ$1,IF(V39+IF(P39="",0,P39)=IE39,$HB$1,IF(V39+IF(P39="",0,P39)=GW39,$FT$1,IF(V39+IF(P39="",0,P39)=FO39,$EL$1,IF(V39+IF(P39="",0,P39)=EG39,$DD$1)))))))))))))))))))))))))))</f>
        <v/>
      </c>
      <c r="Y39" s="22"/>
      <c r="Z39" s="22"/>
      <c r="AA39" s="22"/>
      <c r="AB39" s="22"/>
      <c r="AC39" s="22"/>
      <c r="AD39" s="22"/>
      <c r="AE39" s="22"/>
      <c r="AF39" s="22"/>
      <c r="AG39" s="22"/>
      <c r="AH39" s="22"/>
      <c r="AI39" s="22"/>
      <c r="AJ39" s="22"/>
      <c r="AK39" s="22"/>
      <c r="AL39" s="22"/>
      <c r="AM39" s="22"/>
      <c r="AN39" s="27"/>
      <c r="AO39" s="38" t="str">
        <f>IF(AA39&gt;0,AA39,"")</f>
        <v/>
      </c>
      <c r="AP39" s="38" t="str">
        <f>IF(AB39&gt;0,AB39,"")</f>
        <v/>
      </c>
      <c r="AQ39" s="40" t="str">
        <f>IF(SUM(Y39:AB39)-AC39&gt;0,SUM(Y39:AB39)-AC39,"")</f>
        <v/>
      </c>
      <c r="AR39" s="40" t="str">
        <f>IF(AF39&gt;0,AF39,"")</f>
        <v/>
      </c>
      <c r="AS39" s="40" t="str">
        <f>IF(AG39&gt;0,AG39,"")</f>
        <v/>
      </c>
      <c r="AT39" s="40" t="str">
        <f>IF(SUM(AD39:AG39)-AH39&gt;0,SUM(AD39:AG39)-AH39,"")</f>
        <v/>
      </c>
      <c r="AU39" s="40" t="str">
        <f>IF(AQ39="","",MAX(AQ39,AT39))</f>
        <v/>
      </c>
      <c r="AV39" s="40" t="str">
        <f>IF(AK39&gt;0,AK39,"")</f>
        <v/>
      </c>
      <c r="AW39" s="40" t="str">
        <f>IF(AL39&gt;0,AL39,"")</f>
        <v/>
      </c>
      <c r="AX39" s="40" t="str">
        <f>IF(SUM(AI39:AL39)-AM39&gt;0,SUM(AI39:AL39)-AM39,"")</f>
        <v/>
      </c>
      <c r="AY39" s="40" t="str">
        <f>IF(SUM(AU39,AX39)&gt;0,SUM(AU39,AX39),"")</f>
        <v/>
      </c>
      <c r="AZ39" s="26">
        <v>4</v>
      </c>
      <c r="BA39" s="26">
        <v>3.6</v>
      </c>
      <c r="BB39" s="26">
        <v>5.6</v>
      </c>
      <c r="BC39" s="26">
        <v>5.66</v>
      </c>
      <c r="BD39" s="26">
        <v>0</v>
      </c>
      <c r="BE39" s="26">
        <v>4</v>
      </c>
      <c r="BF39" s="26">
        <v>3.4</v>
      </c>
      <c r="BG39" s="26">
        <v>5.6</v>
      </c>
      <c r="BH39" s="26">
        <v>5.63</v>
      </c>
      <c r="BI39" s="26">
        <v>0</v>
      </c>
      <c r="BJ39" s="26"/>
      <c r="BK39" s="26"/>
      <c r="BL39" s="26"/>
      <c r="BM39" s="26"/>
      <c r="BN39" s="26"/>
      <c r="BO39" s="28"/>
      <c r="BP39" s="39">
        <f>IF(BB39&gt;0,BB39,"")</f>
        <v>5.6</v>
      </c>
      <c r="BQ39" s="39">
        <f>IF(BC39&gt;0,BC39,"")</f>
        <v>5.66</v>
      </c>
      <c r="BR39" s="11">
        <f>IF(SUM(AZ39:BC39)-BD39&gt;0,SUM(AZ39:BC39)-BD39,"")</f>
        <v>18.86</v>
      </c>
      <c r="BS39" s="11">
        <f>IF(BG39&gt;0,BG39,"")</f>
        <v>5.6</v>
      </c>
      <c r="BT39" s="11">
        <f>IF(BH39&gt;0,BH39,"")</f>
        <v>5.63</v>
      </c>
      <c r="BU39" s="11">
        <f>IF(SUM(BE39:BH39)-BI39&gt;0,SUM(BE39:BH39)-BI39,"")</f>
        <v>18.63</v>
      </c>
      <c r="BV39" s="11">
        <f>IF(BR39="","",MAX(BR39,BU39))</f>
        <v>18.86</v>
      </c>
      <c r="BW39" s="11" t="str">
        <f>IF(BL39&gt;0,BL39,"")</f>
        <v/>
      </c>
      <c r="BX39" s="11" t="str">
        <f>IF(BM39&gt;0,BM39,"")</f>
        <v/>
      </c>
      <c r="BY39" s="11" t="str">
        <f>IF(SUM(BJ39:BM39)-BN39&gt;0,SUM(BJ39:BM39)-BN39,"")</f>
        <v/>
      </c>
      <c r="BZ39" s="11">
        <f>IF(SUM(BV39,BY39)&gt;0,SUM(BV39,BY39),"")</f>
        <v>18.86</v>
      </c>
      <c r="CA39" s="22">
        <v>3.5</v>
      </c>
      <c r="CB39" s="22">
        <v>2.6</v>
      </c>
      <c r="CC39" s="22">
        <v>4.4000000000000004</v>
      </c>
      <c r="CD39" s="22">
        <v>4.55</v>
      </c>
      <c r="CE39" s="22">
        <v>0</v>
      </c>
      <c r="CF39" s="22">
        <v>8.6</v>
      </c>
      <c r="CG39" s="22">
        <v>7.2</v>
      </c>
      <c r="CH39" s="22">
        <v>8</v>
      </c>
      <c r="CI39" s="22">
        <v>11.51</v>
      </c>
      <c r="CJ39" s="22">
        <v>0</v>
      </c>
      <c r="CK39" s="22"/>
      <c r="CL39" s="22"/>
      <c r="CM39" s="22"/>
      <c r="CN39" s="22"/>
      <c r="CO39" s="22"/>
      <c r="CP39" s="27"/>
      <c r="CQ39" s="38">
        <f>IF(CC39&gt;0,CC39,"")</f>
        <v>4.4000000000000004</v>
      </c>
      <c r="CR39" s="38">
        <f>IF(CD39&gt;0,CD39,"")</f>
        <v>4.55</v>
      </c>
      <c r="CS39" s="40">
        <f>IF(SUM(CA39:CD39)-CE39&gt;0,SUM(CA39:CD39)-CE39,"")</f>
        <v>15.05</v>
      </c>
      <c r="CT39" s="40">
        <f>IF(CH39&gt;0,CH39,"")</f>
        <v>8</v>
      </c>
      <c r="CU39" s="40">
        <f>IF(CI39&gt;0,CI39,"")</f>
        <v>11.51</v>
      </c>
      <c r="CV39" s="40">
        <f>IF(SUM(CF39:CI39)-CJ39&gt;0,SUM(CF39:CI39)-CJ39,"")</f>
        <v>35.31</v>
      </c>
      <c r="CW39" s="40">
        <f>IF(CS39="","",MAX(CS39,CV39))</f>
        <v>35.31</v>
      </c>
      <c r="CX39" s="40" t="str">
        <f>IF(CM39&gt;0,CM39,"")</f>
        <v/>
      </c>
      <c r="CY39" s="40" t="str">
        <f>IF(CN39&gt;0,CN39,"")</f>
        <v/>
      </c>
      <c r="CZ39" s="40" t="str">
        <f>IF(SUM(CK39:CN39)-CO39&gt;0,SUM(CK39:CN39)-CO39,"")</f>
        <v/>
      </c>
      <c r="DA39" s="40">
        <f>IF(SUM(CW39,CZ39)&gt;0,SUM(CW39,CZ39),"")</f>
        <v>35.31</v>
      </c>
      <c r="DB39" s="50" t="str">
        <f>IF(MAX(DZ39,EC39,FH39,FK39,GP39,GS39,HX39,IA39,JF39,JI39,KN39,KQ39,LV39,LY39,ND39,NG39,OL39,OO39,PT39,PW39,RB39,RE39,SJ39,SM39)-MIN(IF(N39="",0,N39),IF(P39="",0,P39))&gt;0.001,MAX(DZ39,EC39,FH39,FK39,GP39,GS39,HX39,IA39,JF39,JI39,KN39,KQ39,LV39,LY39,ND39,NG39,OL39,OO39,PT39,PW39,RB39,RE39,SJ39,SM39)-MIN(IF(N39="",0,N39),IF(P39="",0,P39)),"")</f>
        <v/>
      </c>
      <c r="DC39" s="50" t="str">
        <f>IF(MAX(EG39,EJ39,FO39,FR39,GW39,GZ39,IE39,IH39,JM39,JP39,KU39,KX39,MC39,MF39,NK39,NN39,OS39,OV39,QA39,QD39,RI39,RL39,SQ39,ST39)-IF(P39="",0,P39)&gt;0.001,MAX(EG39,EJ39,FO39,FR39,GW39,GZ39,IE39,IH39,JM39,JP39,KU39,KX39,MC39,MF39,NK39,NN39,OS39,OV39,QA39,QD39,RI39,RL39,SQ39,ST39)-IF(P39="",0,P39),"")</f>
        <v/>
      </c>
      <c r="DD39" s="17"/>
      <c r="DE39" s="17"/>
      <c r="DF39" s="17"/>
      <c r="DG39" s="17"/>
      <c r="DH39" s="17"/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40" t="str">
        <f>IF(DF39&gt;0,DF39,"")</f>
        <v/>
      </c>
      <c r="DY39" s="40" t="str">
        <f>IF(DG39&gt;0,DG39,"")</f>
        <v/>
      </c>
      <c r="DZ39" s="40" t="str">
        <f>IF(SUM(DD39:DG39)-DH39&gt;0,SUM(DD39:DG39)-DH39,"")</f>
        <v/>
      </c>
      <c r="EA39" s="40" t="str">
        <f>IF(DK39&gt;0,DK39,"")</f>
        <v/>
      </c>
      <c r="EB39" s="40" t="str">
        <f>IF(DL39&gt;0,DL39,"")</f>
        <v/>
      </c>
      <c r="EC39" s="40" t="str">
        <f>IF(SUM(DI39:DL39)-DM39&gt;0,SUM(DI39:DL39)-DM39,"")</f>
        <v/>
      </c>
      <c r="ED39" s="40" t="str">
        <f>IF(MAX(DZ39,EC39)&gt;0,MAX(DZ39,EC39),"")</f>
        <v/>
      </c>
      <c r="EE39" s="40" t="str">
        <f>IF(DP39&gt;0,DP39,"")</f>
        <v/>
      </c>
      <c r="EF39" s="40" t="str">
        <f>IF(DQ39&gt;0,DQ39,"")</f>
        <v/>
      </c>
      <c r="EG39" s="40" t="str">
        <f>IF(SUM(DN39:DQ39)-DR39&gt;0,SUM(DN39:DQ39)-DR39,"")</f>
        <v/>
      </c>
      <c r="EH39" s="40" t="str">
        <f>IF(DU39&gt;0,DU39,"")</f>
        <v/>
      </c>
      <c r="EI39" s="40" t="str">
        <f>IF(DV39&gt;0,DV39,"")</f>
        <v/>
      </c>
      <c r="EJ39" s="40" t="str">
        <f>IF(SUM(DS39:DV39)-DW39&gt;0,SUM(DS39:DV39)-DW39,"")</f>
        <v/>
      </c>
      <c r="EK39" s="40" t="str">
        <f>IF(SUM(ED39,EG39,EJ39)&gt;0,SUM(ED39,EG39,EJ39),"")</f>
        <v/>
      </c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8"/>
      <c r="FF39" s="11" t="str">
        <f>IF(EN39&gt;0,EN39,"")</f>
        <v/>
      </c>
      <c r="FG39" s="11" t="str">
        <f>IF(EO39&gt;0,EO39,"")</f>
        <v/>
      </c>
      <c r="FH39" s="11" t="str">
        <f>IF(SUM(EL39:EO39)-EP39&gt;0,SUM(EL39:EO39)-EP39,"")</f>
        <v/>
      </c>
      <c r="FI39" s="11" t="str">
        <f>IF(ES39&gt;0,ES39,"")</f>
        <v/>
      </c>
      <c r="FJ39" s="11" t="str">
        <f>IF(ET39&gt;0,ET39,"")</f>
        <v/>
      </c>
      <c r="FK39" s="11" t="str">
        <f>IF(SUM(EQ39:ET39)-EU39&gt;0,SUM(EQ39:ET39)-EU39,"")</f>
        <v/>
      </c>
      <c r="FL39" s="11" t="str">
        <f>IF(MAX(FH39,FK39)&gt;0,MAX(FH39,FK39),"")</f>
        <v/>
      </c>
      <c r="FM39" s="11" t="str">
        <f>IF(EX39&gt;0,EX39,"")</f>
        <v/>
      </c>
      <c r="FN39" s="11" t="str">
        <f>IF(EY39&gt;0,EY39,"")</f>
        <v/>
      </c>
      <c r="FO39" s="11" t="str">
        <f>IF(SUM(EV39:EY39)-EZ39&gt;0,SUM(EV39:EY39)-EZ39,"")</f>
        <v/>
      </c>
      <c r="FP39" s="11" t="str">
        <f>IF(FC39&gt;0,FC39,"")</f>
        <v/>
      </c>
      <c r="FQ39" s="11" t="str">
        <f>IF(FD39&gt;0,FD39,"")</f>
        <v/>
      </c>
      <c r="FR39" s="11" t="str">
        <f>IF(SUM(FA39:FD39)-FE39&gt;0,SUM(FA39:FD39)-FE39,"")</f>
        <v/>
      </c>
      <c r="FS39" s="11" t="str">
        <f>IF(SUM(FL39,FO39,FR39)&gt;0,SUM(FL39,FO39,FR39),"")</f>
        <v/>
      </c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17"/>
      <c r="GH39" s="17"/>
      <c r="GI39" s="17"/>
      <c r="GJ39" s="17"/>
      <c r="GK39" s="17"/>
      <c r="GL39" s="17"/>
      <c r="GM39" s="17"/>
      <c r="GN39" s="40" t="str">
        <f>IF(FV39&gt;0,FV39,"")</f>
        <v/>
      </c>
      <c r="GO39" s="40" t="str">
        <f>IF(FW39&gt;0,FW39,"")</f>
        <v/>
      </c>
      <c r="GP39" s="40" t="str">
        <f>IF(SUM(FT39:FW39)-FX39&gt;0,SUM(FT39:FW39)-FX39,"")</f>
        <v/>
      </c>
      <c r="GQ39" s="40" t="str">
        <f>IF(GA39&gt;0,GA39,"")</f>
        <v/>
      </c>
      <c r="GR39" s="40" t="str">
        <f>IF(GB39&gt;0,GB39,"")</f>
        <v/>
      </c>
      <c r="GS39" s="40" t="str">
        <f>IF(SUM(FY39:GB39)-GC39&gt;0,SUM(FY39:GB39)-GC39,"")</f>
        <v/>
      </c>
      <c r="GT39" s="40" t="str">
        <f>IF(MAX(GP39,GS39)&gt;0,MAX(GP39,GS39),"")</f>
        <v/>
      </c>
      <c r="GU39" s="40" t="str">
        <f>IF(GF39&gt;0,GF39,"")</f>
        <v/>
      </c>
      <c r="GV39" s="40" t="str">
        <f>IF(GG39&gt;0,GG39,"")</f>
        <v/>
      </c>
      <c r="GW39" s="40" t="str">
        <f>IF(SUM(GD39:GG39)-GH39&gt;0,SUM(GD39:GG39)-GH39,"")</f>
        <v/>
      </c>
      <c r="GX39" s="40" t="str">
        <f>IF(GK39&gt;0,GK39,"")</f>
        <v/>
      </c>
      <c r="GY39" s="40" t="str">
        <f>IF(GL39&gt;0,GL39,"")</f>
        <v/>
      </c>
      <c r="GZ39" s="40" t="str">
        <f>IF(SUM(GI39:GL39)-GM39&gt;0,SUM(GI39:GL39)-GM39,"")</f>
        <v/>
      </c>
      <c r="HA39" s="40" t="str">
        <f>IF(SUM(GT39,GW39,GZ39)&gt;0,SUM(GT39,GW39,GZ39),"")</f>
        <v/>
      </c>
      <c r="HB39" s="18"/>
      <c r="HC39" s="18"/>
      <c r="HD39" s="18"/>
      <c r="HE39" s="18"/>
      <c r="HF39" s="18"/>
      <c r="HG39" s="18"/>
      <c r="HH39" s="18"/>
      <c r="HI39" s="18"/>
      <c r="HJ39" s="18"/>
      <c r="HK39" s="18"/>
      <c r="HL39" s="18"/>
      <c r="HM39" s="18"/>
      <c r="HN39" s="18"/>
      <c r="HO39" s="18"/>
      <c r="HP39" s="18"/>
      <c r="HQ39" s="18"/>
      <c r="HR39" s="18"/>
      <c r="HS39" s="18"/>
      <c r="HT39" s="18"/>
      <c r="HU39" s="18"/>
      <c r="HV39" s="11" t="str">
        <f>IF(HD39&gt;0,HD39,"")</f>
        <v/>
      </c>
      <c r="HW39" s="11" t="str">
        <f>IF(HE39&gt;0,HE39,"")</f>
        <v/>
      </c>
      <c r="HX39" s="11" t="str">
        <f>IF(SUM(HB39:HE39)-HF39&gt;0,SUM(HB39:HE39)-HF39,"")</f>
        <v/>
      </c>
      <c r="HY39" s="11" t="str">
        <f>IF(HI39&gt;0,HI39,"")</f>
        <v/>
      </c>
      <c r="HZ39" s="11" t="str">
        <f>IF(HJ39&gt;0,HJ39,"")</f>
        <v/>
      </c>
      <c r="IA39" s="11" t="str">
        <f>IF(SUM(HG39:HJ39)-HK39&gt;0,SUM(HG39:HJ39)-HK39,"")</f>
        <v/>
      </c>
      <c r="IB39" s="11" t="str">
        <f>IF(MAX(HX39,IA39)&gt;0,MAX(HX39,IA39),"")</f>
        <v/>
      </c>
      <c r="IC39" s="11" t="str">
        <f>IF(HN39&gt;0,HN39,"")</f>
        <v/>
      </c>
      <c r="ID39" s="11" t="str">
        <f>IF(HO39&gt;0,HO39,"")</f>
        <v/>
      </c>
      <c r="IE39" s="11" t="str">
        <f>IF(SUM(HL39:HO39)-HP39&gt;0,SUM(HL39:HO39)-HP39,"")</f>
        <v/>
      </c>
      <c r="IF39" s="11" t="str">
        <f>IF(HS39&gt;0,HS39,"")</f>
        <v/>
      </c>
      <c r="IG39" s="11" t="str">
        <f>IF(HT39&gt;0,HT39,"")</f>
        <v/>
      </c>
      <c r="IH39" s="11" t="str">
        <f>IF(SUM(HQ39:HT39)-HU39&gt;0,SUM(HQ39:HT39)-HU39,"")</f>
        <v/>
      </c>
      <c r="II39" s="11" t="str">
        <f>IF(SUM(IB39,IE39,IH39)&gt;0,SUM(IB39,IE39,IH39),"")</f>
        <v/>
      </c>
      <c r="IJ39" s="17"/>
      <c r="IK39" s="17"/>
      <c r="IL39" s="17"/>
      <c r="IM39" s="17"/>
      <c r="IN39" s="17"/>
      <c r="IO39" s="17"/>
      <c r="IP39" s="17"/>
      <c r="IQ39" s="17"/>
      <c r="IR39" s="17"/>
      <c r="IS39" s="17"/>
      <c r="IT39" s="17"/>
      <c r="IU39" s="17"/>
      <c r="IV39" s="17"/>
      <c r="IW39" s="17"/>
      <c r="IX39" s="17"/>
      <c r="IY39" s="17"/>
      <c r="IZ39" s="17"/>
      <c r="JA39" s="17"/>
      <c r="JB39" s="17"/>
      <c r="JC39" s="17"/>
      <c r="JD39" s="40" t="str">
        <f>IF(IL39&gt;0,IL39,"")</f>
        <v/>
      </c>
      <c r="JE39" s="40" t="str">
        <f>IF(IM39&gt;0,IM39,"")</f>
        <v/>
      </c>
      <c r="JF39" s="40" t="str">
        <f>IF(SUM(IJ39:IM39)-IN39&gt;0,SUM(IJ39:IM39)-IN39,"")</f>
        <v/>
      </c>
      <c r="JG39" s="40" t="str">
        <f>IF(IQ39&gt;0,IQ39,"")</f>
        <v/>
      </c>
      <c r="JH39" s="40" t="str">
        <f>IF(IR39&gt;0,IR39,"")</f>
        <v/>
      </c>
      <c r="JI39" s="40" t="str">
        <f>IF(SUM(IO39:IR39)-IS39&gt;0,SUM(IO39:IR39)-IS39,"")</f>
        <v/>
      </c>
      <c r="JJ39" s="40" t="str">
        <f>IF(MAX(JF39,JI39)&gt;0,MAX(JF39,JI39),"")</f>
        <v/>
      </c>
      <c r="JK39" s="40" t="str">
        <f>IF(IV39&gt;0,IV39,"")</f>
        <v/>
      </c>
      <c r="JL39" s="40" t="str">
        <f>IF(IW39&gt;0,IW39,"")</f>
        <v/>
      </c>
      <c r="JM39" s="40" t="str">
        <f>IF(SUM(IT39:IW39)-IX39&gt;0,SUM(IT39:IW39)-IX39,"")</f>
        <v/>
      </c>
      <c r="JN39" s="40" t="str">
        <f>IF(JA39&gt;0,JA39,"")</f>
        <v/>
      </c>
      <c r="JO39" s="40" t="str">
        <f>IF(JB39&gt;0,JB39,"")</f>
        <v/>
      </c>
      <c r="JP39" s="40" t="str">
        <f>IF(SUM(IY39:JB39)-JC39&gt;0,SUM(IY39:JB39)-JC39,"")</f>
        <v/>
      </c>
      <c r="JQ39" s="40" t="str">
        <f>IF(SUM(JJ39,JM39,JP39)&gt;0,SUM(JJ39,JM39,JP39),"")</f>
        <v/>
      </c>
      <c r="JR39" s="18"/>
      <c r="JS39" s="18"/>
      <c r="JT39" s="18"/>
      <c r="JU39" s="18"/>
      <c r="JV39" s="18"/>
      <c r="JW39" s="18"/>
      <c r="JX39" s="18"/>
      <c r="JY39" s="18"/>
      <c r="JZ39" s="18"/>
      <c r="KA39" s="18"/>
      <c r="KB39" s="18"/>
      <c r="KC39" s="18"/>
      <c r="KD39" s="18"/>
      <c r="KE39" s="18"/>
      <c r="KF39" s="18"/>
      <c r="KG39" s="18"/>
      <c r="KH39" s="18"/>
      <c r="KI39" s="18"/>
      <c r="KJ39" s="18"/>
      <c r="KK39" s="18"/>
      <c r="KL39" s="11" t="str">
        <f>IF(JT39&gt;0,JT39,"")</f>
        <v/>
      </c>
      <c r="KM39" s="11" t="str">
        <f>IF(JU39&gt;0,JU39,"")</f>
        <v/>
      </c>
      <c r="KN39" s="11" t="str">
        <f>IF(SUM(JR39:JU39)-JV39&gt;0,SUM(JR39:JU39)-JV39,"")</f>
        <v/>
      </c>
      <c r="KO39" s="11" t="str">
        <f>IF(JY39&gt;0,JY39,"")</f>
        <v/>
      </c>
      <c r="KP39" s="11" t="str">
        <f>IF(JZ39&gt;0,JZ39,"")</f>
        <v/>
      </c>
      <c r="KQ39" s="11" t="str">
        <f>IF(SUM(JW39:JZ39)-KA39&gt;0,SUM(JW39:JZ39)-KA39,"")</f>
        <v/>
      </c>
      <c r="KR39" s="11" t="str">
        <f>IF(MAX(KN39,KQ39)&gt;0,MAX(KN39,KQ39),"")</f>
        <v/>
      </c>
      <c r="KS39" s="11" t="str">
        <f>IF(KD39&gt;0,KD39,"")</f>
        <v/>
      </c>
      <c r="KT39" s="11" t="str">
        <f>IF(KE39&gt;0,KE39,"")</f>
        <v/>
      </c>
      <c r="KU39" s="11" t="str">
        <f>IF(SUM(KB39:KE39)-KF39&gt;0,SUM(KB39:KE39)-KF39,"")</f>
        <v/>
      </c>
      <c r="KV39" s="11" t="str">
        <f>IF(KI39&gt;0,KI39,"")</f>
        <v/>
      </c>
      <c r="KW39" s="11" t="str">
        <f>IF(KJ39&gt;0,KJ39,"")</f>
        <v/>
      </c>
      <c r="KX39" s="11" t="str">
        <f>IF(SUM(KG39:KJ39)-KK39&gt;0,SUM(KG39:KJ39)-KK39,"")</f>
        <v/>
      </c>
      <c r="KY39" s="11" t="str">
        <f>IF(SUM(KR39,KU39,KX39)&gt;0,SUM(KR39,KU39,KX39),"")</f>
        <v/>
      </c>
      <c r="KZ39" s="17"/>
      <c r="LA39" s="17"/>
      <c r="LB39" s="17"/>
      <c r="LC39" s="17"/>
      <c r="LD39" s="17"/>
      <c r="LE39" s="17"/>
      <c r="LF39" s="17"/>
      <c r="LG39" s="17"/>
      <c r="LH39" s="17"/>
      <c r="LI39" s="17"/>
      <c r="LJ39" s="17"/>
      <c r="LK39" s="17"/>
      <c r="LL39" s="17"/>
      <c r="LM39" s="17"/>
      <c r="LN39" s="17"/>
      <c r="LO39" s="17"/>
      <c r="LP39" s="17"/>
      <c r="LQ39" s="17"/>
      <c r="LR39" s="17"/>
      <c r="LS39" s="17"/>
      <c r="LT39" s="40" t="str">
        <f>IF(LB39&gt;0,LB39,"")</f>
        <v/>
      </c>
      <c r="LU39" s="40" t="str">
        <f>IF(LC39&gt;0,LC39,"")</f>
        <v/>
      </c>
      <c r="LV39" s="40" t="str">
        <f>IF(SUM(KZ39:LC39)-LD39&gt;0,SUM(KZ39:LC39)-LD39,"")</f>
        <v/>
      </c>
      <c r="LW39" s="40" t="str">
        <f>IF(LG39&gt;0,LG39,"")</f>
        <v/>
      </c>
      <c r="LX39" s="40" t="str">
        <f>IF(LH39&gt;0,LH39,"")</f>
        <v/>
      </c>
      <c r="LY39" s="40" t="str">
        <f>IF(SUM(LE39:LH39)-LI39&gt;0,SUM(LE39:LH39)-LI39,"")</f>
        <v/>
      </c>
      <c r="LZ39" s="40" t="str">
        <f>IF(MAX(LV39,LY39)&gt;0,MAX(LV39,LY39),"")</f>
        <v/>
      </c>
      <c r="MA39" s="40" t="str">
        <f>IF(LL39&gt;0,LL39,"")</f>
        <v/>
      </c>
      <c r="MB39" s="40" t="str">
        <f>IF(LM39&gt;0,LM39,"")</f>
        <v/>
      </c>
      <c r="MC39" s="40" t="str">
        <f>IF(SUM(LJ39:LM39)-LN39&gt;0,SUM(LJ39:LM39)-LN39,"")</f>
        <v/>
      </c>
      <c r="MD39" s="40" t="str">
        <f>IF(LQ39&gt;0,LQ39,"")</f>
        <v/>
      </c>
      <c r="ME39" s="40" t="str">
        <f>IF(LR39&gt;0,LR39,"")</f>
        <v/>
      </c>
      <c r="MF39" s="40" t="str">
        <f>IF(SUM(LO39:LR39)-LS39&gt;0,SUM(LO39:LR39)-LS39,"")</f>
        <v/>
      </c>
      <c r="MG39" s="40" t="str">
        <f>IF(SUM(LZ39,MC39,MF39)&gt;0,SUM(LZ39,MC39,MF39),"")</f>
        <v/>
      </c>
      <c r="MH39" s="18"/>
      <c r="MI39" s="18"/>
      <c r="MJ39" s="18"/>
      <c r="MK39" s="18"/>
      <c r="ML39" s="18"/>
      <c r="MM39" s="18"/>
      <c r="MN39" s="18"/>
      <c r="MO39" s="18"/>
      <c r="MP39" s="18"/>
      <c r="MQ39" s="18"/>
      <c r="MR39" s="18"/>
      <c r="MS39" s="18"/>
      <c r="MT39" s="18"/>
      <c r="MU39" s="18"/>
      <c r="MV39" s="18"/>
      <c r="MW39" s="18"/>
      <c r="MX39" s="18"/>
      <c r="MY39" s="18"/>
      <c r="MZ39" s="18"/>
      <c r="NA39" s="18"/>
      <c r="NB39" s="11" t="str">
        <f>IF(MJ39&gt;0,MJ39,"")</f>
        <v/>
      </c>
      <c r="NC39" s="11" t="str">
        <f>IF(MK39&gt;0,MK39,"")</f>
        <v/>
      </c>
      <c r="ND39" s="11" t="str">
        <f>IF(SUM(MH39:MK39)-ML39&gt;0,SUM(MH39:MK39)-ML39,"")</f>
        <v/>
      </c>
      <c r="NE39" s="11" t="str">
        <f>IF(MO39&gt;0,MO39,"")</f>
        <v/>
      </c>
      <c r="NF39" s="11" t="str">
        <f>IF(MP39&gt;0,MP39,"")</f>
        <v/>
      </c>
      <c r="NG39" s="11" t="str">
        <f>IF(SUM(MM39:MP39)-MQ39&gt;0,SUM(MM39:MP39)-MQ39,"")</f>
        <v/>
      </c>
      <c r="NH39" s="11" t="str">
        <f>IF(MAX(ND39,NG39)&gt;0,MAX(ND39,NG39),"")</f>
        <v/>
      </c>
      <c r="NI39" s="11" t="str">
        <f>IF(MT39&gt;0,MT39,"")</f>
        <v/>
      </c>
      <c r="NJ39" s="11" t="str">
        <f>IF(MU39&gt;0,MU39,"")</f>
        <v/>
      </c>
      <c r="NK39" s="11" t="str">
        <f>IF(SUM(MR39:MU39)-MV39&gt;0,SUM(MR39:MU39)-MV39,"")</f>
        <v/>
      </c>
      <c r="NL39" s="11" t="str">
        <f>IF(MY39&gt;0,MY39,"")</f>
        <v/>
      </c>
      <c r="NM39" s="11" t="str">
        <f>IF(MZ39&gt;0,MZ39,"")</f>
        <v/>
      </c>
      <c r="NN39" s="11" t="str">
        <f>IF(SUM(MW39:MZ39)-NA39&gt;0,SUM(MW39:MZ39)-NA39,"")</f>
        <v/>
      </c>
      <c r="NO39" s="11" t="str">
        <f>IF(SUM(NH39,NK39,NN39)&gt;0,SUM(NH39,NK39,NN39),"")</f>
        <v/>
      </c>
      <c r="NP39" s="17"/>
      <c r="NQ39" s="17"/>
      <c r="NR39" s="17"/>
      <c r="NS39" s="17"/>
      <c r="NT39" s="17"/>
      <c r="NU39" s="17"/>
      <c r="NV39" s="17"/>
      <c r="NW39" s="17"/>
      <c r="NX39" s="17"/>
      <c r="NY39" s="17"/>
      <c r="NZ39" s="17"/>
      <c r="OA39" s="17"/>
      <c r="OB39" s="17"/>
      <c r="OC39" s="17"/>
      <c r="OD39" s="17"/>
      <c r="OE39" s="17"/>
      <c r="OF39" s="17"/>
      <c r="OG39" s="17"/>
      <c r="OH39" s="17"/>
      <c r="OI39" s="17"/>
      <c r="OJ39" s="40" t="str">
        <f>IF(NR39&gt;0,NR39,"")</f>
        <v/>
      </c>
      <c r="OK39" s="40" t="str">
        <f>IF(NS39&gt;0,NS39,"")</f>
        <v/>
      </c>
      <c r="OL39" s="40" t="str">
        <f>IF(SUM(NP39:NS39)-NT39&gt;0,SUM(NP39:NS39)-NT39,"")</f>
        <v/>
      </c>
      <c r="OM39" s="40" t="str">
        <f>IF(NW39&gt;0,NW39,"")</f>
        <v/>
      </c>
      <c r="ON39" s="40" t="str">
        <f>IF(NX39&gt;0,NX39,"")</f>
        <v/>
      </c>
      <c r="OO39" s="40" t="str">
        <f>IF(SUM(NU39:NX39)-NY39&gt;0,SUM(NU39:NX39)-NY39,"")</f>
        <v/>
      </c>
      <c r="OP39" s="40" t="str">
        <f>IF(MAX(OL39,OO39)&gt;0,MAX(OL39,OO39),"")</f>
        <v/>
      </c>
      <c r="OQ39" s="40" t="str">
        <f>IF(OB39&gt;0,OB39,"")</f>
        <v/>
      </c>
      <c r="OR39" s="40" t="str">
        <f>IF(OC39&gt;0,OC39,"")</f>
        <v/>
      </c>
      <c r="OS39" s="40" t="str">
        <f>IF(SUM(NZ39:OC39)-OD39&gt;0,SUM(NZ39:OC39)-OD39,"")</f>
        <v/>
      </c>
      <c r="OT39" s="40" t="str">
        <f>IF(OG39&gt;0,OG39,"")</f>
        <v/>
      </c>
      <c r="OU39" s="40" t="str">
        <f>IF(OH39&gt;0,OH39,"")</f>
        <v/>
      </c>
      <c r="OV39" s="40" t="str">
        <f>IF(SUM(OE39:OH39)-OI39&gt;0,SUM(OE39:OH39)-OI39,"")</f>
        <v/>
      </c>
      <c r="OW39" s="40" t="str">
        <f>IF(SUM(OP39,OS39,OV39)&gt;0,SUM(OP39,OS39,OV39),"")</f>
        <v/>
      </c>
      <c r="OX39" s="18"/>
      <c r="OY39" s="18"/>
      <c r="OZ39" s="18"/>
      <c r="PA39" s="18"/>
      <c r="PB39" s="18"/>
      <c r="PC39" s="18"/>
      <c r="PD39" s="18"/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1" t="str">
        <f>IF(OZ39&gt;0,OZ39,"")</f>
        <v/>
      </c>
      <c r="PS39" s="11" t="str">
        <f>IF(PA39&gt;0,PA39,"")</f>
        <v/>
      </c>
      <c r="PT39" s="11" t="str">
        <f>IF(SUM(OX39:PA39)-PB39&gt;0,SUM(OX39:PA39)-PB39,"")</f>
        <v/>
      </c>
      <c r="PU39" s="11" t="str">
        <f>IF(PE39&gt;0,PE39,"")</f>
        <v/>
      </c>
      <c r="PV39" s="11" t="str">
        <f>IF(PF39&gt;0,PF39,"")</f>
        <v/>
      </c>
      <c r="PW39" s="11" t="str">
        <f>IF(SUM(PC39:PF39)-PG39&gt;0,SUM(PC39:PF39)-PG39,"")</f>
        <v/>
      </c>
      <c r="PX39" s="11" t="str">
        <f>IF(MAX(PT39,PW39)&gt;0,MAX(PT39,PW39),"")</f>
        <v/>
      </c>
      <c r="PY39" s="11" t="str">
        <f>IF(PJ39&gt;0,PJ39,"")</f>
        <v/>
      </c>
      <c r="PZ39" s="11" t="str">
        <f>IF(PK39&gt;0,PK39,"")</f>
        <v/>
      </c>
      <c r="QA39" s="11" t="str">
        <f>IF(SUM(PH39:PK39)-PL39&gt;0,SUM(PH39:PK39)-PL39,"")</f>
        <v/>
      </c>
      <c r="QB39" s="11" t="str">
        <f>IF(PO39&gt;0,PO39,"")</f>
        <v/>
      </c>
      <c r="QC39" s="11" t="str">
        <f>IF(PP39&gt;0,PP39,"")</f>
        <v/>
      </c>
      <c r="QD39" s="11" t="str">
        <f>IF(SUM(PM39:PP39)-PQ39&gt;0,SUM(PM39:PP39)-PQ39,"")</f>
        <v/>
      </c>
      <c r="QE39" s="11" t="str">
        <f>IF(SUM(PX39,QA39,QD39)&gt;0,SUM(PX39,QA39,QD39),"")</f>
        <v/>
      </c>
      <c r="QF39" s="17"/>
      <c r="QG39" s="17"/>
      <c r="QH39" s="17"/>
      <c r="QI39" s="17"/>
      <c r="QJ39" s="17"/>
      <c r="QK39" s="17"/>
      <c r="QL39" s="17"/>
      <c r="QM39" s="17"/>
      <c r="QN39" s="17"/>
      <c r="QO39" s="17"/>
      <c r="QP39" s="17"/>
      <c r="QQ39" s="17"/>
      <c r="QR39" s="17"/>
      <c r="QS39" s="17"/>
      <c r="QT39" s="17"/>
      <c r="QU39" s="17"/>
      <c r="QV39" s="17"/>
      <c r="QW39" s="17"/>
      <c r="QX39" s="17"/>
      <c r="QY39" s="17"/>
      <c r="QZ39" s="40" t="str">
        <f>IF(QH39&gt;0,QH39,"")</f>
        <v/>
      </c>
      <c r="RA39" s="40" t="str">
        <f>IF(QI39&gt;0,QI39,"")</f>
        <v/>
      </c>
      <c r="RB39" s="40" t="str">
        <f>IF(SUM(QF39:QI39)-QJ39&gt;0,SUM(QF39:QI39)-QJ39,"")</f>
        <v/>
      </c>
      <c r="RC39" s="40" t="str">
        <f>IF(QM39&gt;0,QM39,"")</f>
        <v/>
      </c>
      <c r="RD39" s="40" t="str">
        <f>IF(QN39&gt;0,QN39,"")</f>
        <v/>
      </c>
      <c r="RE39" s="40" t="str">
        <f>IF(SUM(QK39:QN39)-QO39&gt;0,SUM(QK39:QN39)-QO39,"")</f>
        <v/>
      </c>
      <c r="RF39" s="40" t="str">
        <f>IF(MAX(RB39,RE39)&gt;0,MAX(RB39,RE39),"")</f>
        <v/>
      </c>
      <c r="RG39" s="40" t="str">
        <f>IF(QR39&gt;0,QR39,"")</f>
        <v/>
      </c>
      <c r="RH39" s="40" t="str">
        <f>IF(QS39&gt;0,QS39,"")</f>
        <v/>
      </c>
      <c r="RI39" s="40" t="str">
        <f>IF(SUM(QP39:QS39)-QT39&gt;0,SUM(QP39:QS39)-QT39,"")</f>
        <v/>
      </c>
      <c r="RJ39" s="40" t="str">
        <f>IF(QW39&gt;0,QW39,"")</f>
        <v/>
      </c>
      <c r="RK39" s="40" t="str">
        <f>IF(QX39&gt;0,QX39,"")</f>
        <v/>
      </c>
      <c r="RL39" s="40" t="str">
        <f>IF(SUM(QU39:QX39)-QY39&gt;0,SUM(QU39:QX39)-QY39,"")</f>
        <v/>
      </c>
      <c r="RM39" s="40" t="str">
        <f>IF(SUM(RF39,RI39,RL39)&gt;0,SUM(RF39,RI39,RL39),"")</f>
        <v/>
      </c>
      <c r="RN39" s="18"/>
      <c r="RO39" s="18"/>
      <c r="RP39" s="18"/>
      <c r="RQ39" s="18"/>
      <c r="RR39" s="18"/>
      <c r="RS39" s="18"/>
      <c r="RT39" s="18"/>
      <c r="RU39" s="18"/>
      <c r="RV39" s="18"/>
      <c r="RW39" s="18"/>
      <c r="RX39" s="18"/>
      <c r="RY39" s="18"/>
      <c r="RZ39" s="18"/>
      <c r="SA39" s="18"/>
      <c r="SB39" s="18"/>
      <c r="SC39" s="18"/>
      <c r="SD39" s="18"/>
      <c r="SE39" s="18"/>
      <c r="SF39" s="18"/>
      <c r="SG39" s="18"/>
      <c r="SH39" s="11" t="str">
        <f>IF(RP39&gt;0,RP39,"")</f>
        <v/>
      </c>
      <c r="SI39" s="11" t="str">
        <f>IF(RQ39&gt;0,RQ39,"")</f>
        <v/>
      </c>
      <c r="SJ39" s="11" t="str">
        <f>IF(SUM(RN39:RQ39)-RR39&gt;0,SUM(RN39:RQ39)-RR39,"")</f>
        <v/>
      </c>
      <c r="SK39" s="11" t="str">
        <f>IF(RU39&gt;0,RU39,"")</f>
        <v/>
      </c>
      <c r="SL39" s="11" t="str">
        <f>IF(RV39&gt;0,RV39,"")</f>
        <v/>
      </c>
      <c r="SM39" s="11" t="str">
        <f>IF(SUM(RS39:RV39)-RW39&gt;0,SUM(RS39:RV39)-RW39,"")</f>
        <v/>
      </c>
      <c r="SN39" s="11" t="str">
        <f>IF(MAX(SJ39,SM39)&gt;0,MAX(SJ39,SM39),"")</f>
        <v/>
      </c>
      <c r="SO39" s="11" t="str">
        <f>IF(RZ39&gt;0,RZ39,"")</f>
        <v/>
      </c>
      <c r="SP39" s="11" t="str">
        <f>IF(SA39&gt;0,SA39,"")</f>
        <v/>
      </c>
      <c r="SQ39" s="11" t="str">
        <f>IF(SUM(RX39:SA39)-SB39&gt;0,SUM(RX39:SA39)-SB39,"")</f>
        <v/>
      </c>
      <c r="SR39" s="11" t="str">
        <f>IF(SE39&gt;0,SE39,"")</f>
        <v/>
      </c>
      <c r="SS39" s="11" t="str">
        <f>IF(SF39&gt;0,SF39,"")</f>
        <v/>
      </c>
      <c r="ST39" s="11" t="str">
        <f>IF(SUM(SC39:SF39)-SG39&gt;0,SUM(SC39:SF39)-SG39,"")</f>
        <v/>
      </c>
      <c r="SU39" s="11" t="str">
        <f>IF(SUM(SN39,SQ39,ST39)&gt;0,SUM(SN39,SQ39,ST39),"")</f>
        <v/>
      </c>
      <c r="SV39" s="22">
        <f>IF($CP39="P",CA39,(CA39+AZ39)/2)</f>
        <v>3.75</v>
      </c>
      <c r="SW39" s="22">
        <f>IF($CP39="P",CB39,(CB39+BA39)/2)</f>
        <v>3.1</v>
      </c>
      <c r="SX39" s="22">
        <f>IF($CP39="P",CC39,(CC39+BB39)/2)</f>
        <v>5</v>
      </c>
      <c r="SY39" s="22">
        <f>IF($CP39="P",CD39,(CD39+BC39)/2)</f>
        <v>5.1050000000000004</v>
      </c>
      <c r="SZ39" s="22">
        <f>IF($CP39="P",CE39,(CE39+BD39)/2)</f>
        <v>0</v>
      </c>
      <c r="TA39" s="22">
        <f>IF($CP39="P",CF39,(CF39+BE39)/2)</f>
        <v>6.3</v>
      </c>
      <c r="TB39" s="22">
        <f>IF($CP39="P",CG39,(CG39+BF39)/2)</f>
        <v>5.3</v>
      </c>
      <c r="TC39" s="22">
        <f>IF($CP39="P",CH39,(CH39+BG39)/2)</f>
        <v>6.8</v>
      </c>
      <c r="TD39" s="22">
        <f>IF($CP39="P",CI39,(CI39+BH39)/2)</f>
        <v>8.57</v>
      </c>
      <c r="TE39" s="22">
        <f>IF($CP39="P",CJ39,(CJ39+BI39)/2)</f>
        <v>0</v>
      </c>
      <c r="TF39" s="22">
        <f>IF($CP39="P",CK39,(CK39+BJ39)/2)</f>
        <v>0</v>
      </c>
      <c r="TG39" s="22">
        <f>IF($CP39="P",CL39,(CL39+BK39)/2)</f>
        <v>0</v>
      </c>
      <c r="TH39" s="22">
        <f>IF($CP39="P",CM39,(CM39+BL39)/2)</f>
        <v>0</v>
      </c>
      <c r="TI39" s="22">
        <f>IF($CP39="P",CN39,(CN39+BM39)/2)</f>
        <v>0</v>
      </c>
      <c r="TJ39" s="22">
        <f>IF($CP39="P",CO39,(CO39+BN39)/2)</f>
        <v>0</v>
      </c>
      <c r="TK39" s="27" t="s">
        <v>46</v>
      </c>
      <c r="TL39" s="40">
        <f>IF(SX39&gt;0,SX39,"")</f>
        <v>5</v>
      </c>
      <c r="TM39" s="40">
        <f>IF(SY39&gt;0,SY39,"")</f>
        <v>5.1050000000000004</v>
      </c>
      <c r="TN39" s="40">
        <f>IF(SUM(SV39:SY39)-SZ39&gt;0,SUM(SV39:SY39)-SZ39,"")</f>
        <v>16.954999999999998</v>
      </c>
      <c r="TO39" s="40">
        <f>IF(TC39&gt;0,TC39,"")</f>
        <v>6.8</v>
      </c>
      <c r="TP39" s="40">
        <f>IF(TD39&gt;0,TD39,"")</f>
        <v>8.57</v>
      </c>
      <c r="TQ39" s="40">
        <f>IF(SUM(TA39:TD39)-TE39&gt;0,SUM(TA39:TD39)-TE39,"")</f>
        <v>26.97</v>
      </c>
      <c r="TR39" s="40">
        <f>IF(MAX(TN39,TQ39)&gt;0,MAX(TN39,TQ39),"")</f>
        <v>26.97</v>
      </c>
      <c r="TS39" s="40" t="str">
        <f>IF(TH39&gt;0,TH39,"")</f>
        <v/>
      </c>
      <c r="TT39" s="40" t="str">
        <f>IF(TI39&gt;0,TI39,"")</f>
        <v/>
      </c>
      <c r="TU39" s="40" t="str">
        <f>IF(SUM(TF39:TI39)-TJ39&gt;0,SUM(TF39:TI39)-TJ39,"")</f>
        <v/>
      </c>
      <c r="TV39" s="40">
        <f>IF(SUM(TR39,TU39)&gt;0,SUM(TR39,TU39),"")</f>
        <v>26.97</v>
      </c>
    </row>
    <row r="40" spans="1:542" x14ac:dyDescent="0.2">
      <c r="A40" s="4" t="str" cm="1">
        <f t="array" ref="A40">IF(AND(J40&lt;&gt;"",J40&lt;&gt;"No DD"),SUMPRODUCT((J$4:J$41&lt;&gt;"")*(J$4:J$41&lt;&gt;"No DD")*(F$4:F$41&gt;F40))+1,IF(J40="No DD",SUMPRODUCT((J$4:J$41="No DD")*(F$4:F$41&gt;F40))+1+SUMPRODUCT((J$4:J$41&lt;&gt;"")*(J$4:J$41&lt;&gt;"No DD")),""))</f>
        <v/>
      </c>
      <c r="B40" s="4" t="str" cm="1">
        <f t="array" ref="B40">IF(AND(J40&lt;&gt;"",J40&lt;&gt;"No DD",G40=""),SUMPRODUCT((J$4:J$41&lt;&gt;"")*(J$4:J$41&lt;&gt;"No DD")*(G$4:G$41="")*(F$4:F$41&gt;F40))+1,IF(J40="No DD",SUMPRODUCT((J$4:J$41="No DD")*(F$4:F$41&gt;F40)*(G$4:G$41=""))+1+SUMPRODUCT((J$4:J$41&lt;&gt;"")*(G$4:G$41="")*(J$4:J$41&lt;&gt;"No DD")),""))</f>
        <v/>
      </c>
      <c r="C40" s="5" t="s">
        <v>232</v>
      </c>
      <c r="D40" s="4" t="s">
        <v>100</v>
      </c>
      <c r="E40" s="4">
        <v>2007</v>
      </c>
      <c r="F40" s="9">
        <f>SUM(L40:V40)+SUM(L40:T40)*0.0000001+SUM(L40)*0.0000000000001</f>
        <v>67.360006736004735</v>
      </c>
      <c r="G40" s="66"/>
      <c r="H40" s="3" t="str">
        <f>IF(OR(AND(AO40&gt;=AY$43,AO40&lt;&gt;"",AQ40&gt;=AY$47,AQ40&lt;&gt;"",AN40=""),AND(AR40&gt;=AY$43,AR40&lt;&gt;"",AT40&gt;=AY$47,AT40&lt;&gt;"",AN40=""),AND(AV40&gt;=AY$43,AV40&lt;&gt;"",AX40&gt;=AY$47,AX40&lt;&gt;"",AN40=""),AND(BP40&gt;=BZ$43,BP40&lt;&gt;"",BR40&gt;=BZ$47,BR40&lt;&gt;"",BO40=""),AND(BS40&gt;=BZ$43,BS40&lt;&gt;"",BU40&gt;=BZ$47,BU40&lt;&gt;"",BO40=""),AND(BW40&gt;=BZ$43,BW40&lt;&gt;"",BY40&gt;=BZ$47,BY40&lt;&gt;"",BO40=""),AND(CQ40&gt;=DA$43,CQ40&lt;&gt;"",CS40&gt;=DA$47,CS40&lt;&gt;"",CP40=""),AND(CT40&gt;=DA$43,CT40&lt;&gt;"",CV40&gt;=DA$47,CV40&lt;&gt;"",CP40=""),AND(CX40&gt;=DA$43,CX40&lt;&gt;"",CZ40&gt;=DA$47,CZ40&lt;&gt;"",CP40=""),AND(DX40&gt;=EK$43,DX40&lt;&gt;"",DZ40&gt;=EK$47,DZ40&lt;&gt;""),AND(EA40&gt;=EK$43,EA40&lt;&gt;"",EC40&gt;=EK$47,EC40&lt;&gt;""),AND(EE40&gt;=EK$43,EE40&lt;&gt;"",EG40&gt;=EK$47,EG40&lt;&gt;""),AND(EH40&gt;=EK$43,EH40&lt;&gt;"",EJ40&gt;=EK$47,EJ40&lt;&gt;""),AND(FF40&gt;=FS$43,FF40&lt;&gt;"",FH40&gt;=FS$47,FH40&lt;&gt;""),AND(FI40&gt;=FS$43,FI40&lt;&gt;"",FK40&gt;=FS$47,FK40&lt;&gt;""),AND(FM40&gt;=FS$43,FM40&lt;&gt;"",FO40&gt;=FS$47,FO40&lt;&gt;""),AND(FP40&gt;=FS$43,FP40&lt;&gt;"",FR40&gt;=FS$47,FR40&lt;&gt;""),AND(GN40&gt;=HA$43,GN40&lt;&gt;"",GP40&gt;=HA$47,GP40&lt;&gt;""),AND(GQ40&gt;=HA$43,GQ40&lt;&gt;"",GS40&gt;=HA$47,GS40&lt;&gt;""),AND(GU40&gt;=HA$43,GU40&lt;&gt;"",GW40&gt;=HA$47,GW40&lt;&gt;""),AND(GX40&gt;=HA$43,GX40&lt;&gt;"",GZ40&gt;=HA$47,GZ40&lt;&gt;""),AND(HV40&gt;=II$43,HV40&lt;&gt;"",HX40&gt;=II$47,HX40&lt;&gt;""),AND(HY40&gt;=II$43,HY40&lt;&gt;"",IA40&gt;=II$47,IA40&lt;&gt;""),AND(IC40&gt;=II$43,IC40&lt;&gt;"",IE40&gt;=II$47,IE40&lt;&gt;""),AND(IF40&gt;=II$43,IF40&lt;&gt;"",IH40&gt;=II$47,IH40&lt;&gt;""),AND(JD40&gt;=JQ$43,JD40&lt;&gt;"",JF40&gt;=JQ$47,JF40&lt;&gt;""),AND(JG40&gt;=JQ$43,JG40&lt;&gt;"",JI40&gt;=JQ$47,JI40&lt;&gt;""),AND(JK40&gt;=JQ$43,JK40&lt;&gt;"",JM40&gt;=JQ$47,JM40&lt;&gt;""),AND(JN40&gt;=JQ$43,JN40&lt;&gt;"",JP40&gt;=JQ$47,JP40&lt;&gt;""),AND(KL40&gt;=KY$43,KL40&lt;&gt;"",KN40&gt;=KY$47,KN40&lt;&gt;""),AND(KO40&gt;=KY$43,KO40&lt;&gt;"",KQ40&gt;=KY$47,KQ40&lt;&gt;""),AND(KS40&gt;=KY$43,KS40&lt;&gt;"",KU40&gt;=KY$47,KU40&lt;&gt;""),AND(KV40&gt;=KY$43,KV40&lt;&gt;"",KX40&gt;=KY$47,KX40&lt;&gt;""),AND(LT40&gt;=MG$43,LT40&lt;&gt;"",LV40&gt;=MG$47,LV40&lt;&gt;""),AND(LW40&gt;=MG$43,LW40&lt;&gt;"",LY40&gt;=MG$47,LY40&lt;&gt;""),AND(MA40&gt;=MG$43,MA40&lt;&gt;"",MC40&gt;=MG$47,MC40&lt;&gt;""),AND(MD40&gt;=MG$43,MD40&lt;&gt;"",MF40&gt;=MG$47,MF40&lt;&gt;""),AND(NB40&gt;=NO$43,NB40&lt;&gt;"",ND40&gt;=NO$47,ND40&lt;&gt;""),AND(NE40&gt;=NO$43,NE40&lt;&gt;"",NG40&gt;=NO$47,NG40&lt;&gt;""),AND(NI40&gt;=NO$43,NI40&lt;&gt;"",NK40&gt;=NO$47,NK40&lt;&gt;""),AND(NL40&gt;=NO$43,NL40&lt;&gt;"",NN40&gt;=NO$47,NN40&lt;&gt;""),AND(OJ40&gt;=OW$43,OJ40&lt;&gt;"",OL40&gt;=OW$47,OL40&lt;&gt;""),AND(OM40&gt;=OW$43,OM40&lt;&gt;"",OO40&gt;=OW$47,OO40&lt;&gt;""),AND(OQ40&gt;=OW$43,OQ40&lt;&gt;"",OS40&gt;=OW$47,OS40&lt;&gt;""),AND(OT40&gt;=OW$43,OT40&lt;&gt;"",OV40&gt;=OW$47,OV40&lt;&gt;""),AND(PR40&gt;=QE$43,PR40&lt;&gt;"",PT40&gt;=QE$47,PT40&lt;&gt;""),AND(PU40&gt;=QE$43,PU40&lt;&gt;"",PW40&gt;=QE$47,PW40&lt;&gt;""),AND(PY40&gt;=QE$43,PY40&lt;&gt;"",QA40&gt;=QE$47,QA40&lt;&gt;""),AND(QB40&gt;=QE$43,QB40&lt;&gt;"",QD40&gt;=QE$47,QD40&lt;&gt;""),AND(QZ40&gt;=RM$43,QZ40&lt;&gt;"",RB40&gt;=RM$47,RB40&lt;&gt;""),AND(RC40&gt;=RM$43,RC40&lt;&gt;"",RE40&gt;=RM$47,RE40&lt;&gt;""),AND(RG40&gt;=RM$43,RG40&lt;&gt;"",RI40&gt;=RM$47,RI40&lt;&gt;""),AND(RJ40&gt;=RM$43,RJ40&lt;&gt;"",RL40&gt;=RM$47,RL40&lt;&gt;""),AND(SH40&gt;=SU$43,SH40&lt;&gt;"",SJ40&gt;=SU$47,SJ40&lt;&gt;""),AND(SK40&gt;=SU$43,SK40&lt;&gt;"",SM40&gt;=SU$47,SM40&lt;&gt;""),AND(SO40&gt;=SU$43,SO40&lt;&gt;"",SQ40&gt;=SU$47,SQ40&lt;&gt;""),AND(SR40&gt;=SU$43,SR40&lt;&gt;"",ST40&gt;=SU$47,ST40&lt;&gt;"")),"P","")</f>
        <v/>
      </c>
      <c r="I40" s="3" t="str">
        <f>IF(OR(AND(AQ40&gt;=AY$47,AQ40&lt;&gt;"",AN40=""),AND(AT40&gt;=AY$47,AT40&lt;&gt;"",AN40=""),AND(AX40&gt;=AY$47,AX40&lt;&gt;"",AN40=""),AND(BR40&gt;=BZ$47,BR40&lt;&gt;"",BO40=""),AND(BU40&gt;=BZ$47,BU40&lt;&gt;"",BO40=""),AND(BY40&gt;=BZ$47,BY40&lt;&gt;"",BO40=""),AND(CS40&gt;=DA$47,CS40&lt;&gt;"",CP40=""),AND(CV40&gt;=DA$47,CV40&lt;&gt;"",CP40=""),AND(CZ40&gt;=DA$47,CZ40&lt;&gt;"",CP40=""),AND(DZ40&gt;=EK$47,DZ40&lt;&gt;""),AND(EC40&gt;=EK$47,EC40&lt;&gt;""),AND(EG40&gt;=EK$47,EG40&lt;&gt;""),AND(EJ40&gt;=EK$47,EJ40&lt;&gt;""),AND(FH40&gt;=FS$47,FH40&lt;&gt;""),AND(FK40&gt;=FS$47,FK40&lt;&gt;""),AND(FO40&gt;=FS$47,FO40&lt;&gt;""),AND(FR40&gt;=FS$47,FR40&lt;&gt;""),AND(GP40&gt;=HA$47,GP40&lt;&gt;""),AND(GS40&gt;=HA$47,GS40&lt;&gt;""),AND(GW40&gt;=HA$47,GW40&lt;&gt;""),AND(GZ40&gt;=HA$47,GZ40&lt;&gt;""),AND(HX40&gt;=II$47,HX40&lt;&gt;""),AND(IA40&gt;=II$47,IA40&lt;&gt;""),AND(IE40&gt;=II$47,IE40&lt;&gt;""),AND(IH40&gt;=II$47,IH40&lt;&gt;""),AND(JF40&gt;=JQ$47,JF40&lt;&gt;""),AND(JI40&gt;=JQ$47,JI40&lt;&gt;""),AND(JM40&gt;=JQ$47,JM40&lt;&gt;""),AND(JP40&gt;=JQ$47,JP40&lt;&gt;""),AND(KN40&gt;=KY$47,KN40&lt;&gt;""),AND(KQ40&gt;=KY$47,KQ40&lt;&gt;""),AND(KU40&gt;=KY$47,KU40&lt;&gt;""),AND(KX40&gt;=KY$47,KX40&lt;&gt;""),AND(LV40&gt;=MG$47,LV40&lt;&gt;""),AND(LY40&gt;=MG$47,LY40&lt;&gt;""),AND(MC40&gt;=MG$47,MC40&lt;&gt;""),AND(MF40&gt;=MG$47,MF40&lt;&gt;""),AND(ND40&gt;=NO$47,ND40&lt;&gt;""),AND(NG40&gt;=NO$47,NG40&lt;&gt;""),AND(NK40&gt;=NO$47,NK40&lt;&gt;""),AND(NN40&gt;=NO$47,NN40&lt;&gt;""),AND(OL40&gt;=OW$47,OL40&lt;&gt;""),AND(OO40&gt;=OW$47,OO40&lt;&gt;""),AND(OS40&gt;=OW$47,OS40&lt;&gt;""),AND(OV40&gt;=OW$47,OV40&lt;&gt;""),AND(PT40&gt;=QE$47,PT40&lt;&gt;""),AND(PW40&gt;=QE$47,PW40&lt;&gt;""),AND(QA40&gt;=QE$47,QA40&lt;&gt;""),AND(QD40&gt;=QE$47,QD40&lt;&gt;""),AND(RB40&gt;=RM$47,RB40&lt;&gt;""),AND(RE40&gt;=RM$47,RE40&lt;&gt;""),AND(RI40&gt;=RM$47,RI40&lt;&gt;""),AND(RL40&gt;=RM$47,RL40&lt;&gt;""),AND(SJ40&gt;=SU$47,SJ40&lt;&gt;""),AND(SM40&gt;=SU$47,SM40&lt;&gt;""),AND(SQ40&gt;=SU$47,SQ40&lt;&gt;""),AND(ST40&gt;=SU$47,ST40&lt;&gt;"")),"P","")</f>
        <v/>
      </c>
      <c r="J40" s="36" t="str">
        <f>IF(AND(I40="P",H40=""),"No DD",IF(OR(AND(AO40&gt;=AY$46,AO40&lt;&gt;"",AQ40&gt;=AY$50,AQ40&lt;&gt;"",AN40=""),AND(AR40&gt;=AY$46,AR40&lt;&gt;"",AT40&gt;=AY$50,AT40&lt;&gt;"",AN40=""),AND(AV40&gt;=AY$46,AV40&lt;&gt;"",AX40&gt;=AY$50,AX40&lt;&gt;"",AN40=""),AND(BP40&gt;=BZ$46,BP40&lt;&gt;"",BR40&gt;=BZ$50,BR40&lt;&gt;"",BO40=""),AND(BS40&gt;=BZ$46,BS40&lt;&gt;"",BU40&gt;=BZ$50,BU40&lt;&gt;"",BO40=""),AND(BW40&gt;=BZ$46,BW40&lt;&gt;"",BY40&gt;=BZ$50,BY40&lt;&gt;"",BO40=""),AND(CQ40&gt;=DA$46,CQ40&lt;&gt;"",CS40&gt;=DA$50,CS40&lt;&gt;"",CP40=""),AND(CT40&gt;=DA$46,CT40&lt;&gt;"",CV40&gt;=DA$50,CV40&lt;&gt;"",CP40=""),AND(CX40&gt;=DA$46,CX40&lt;&gt;"",CZ40&gt;=DA$50,CZ40&lt;&gt;"",CP40=""),AND(DX40&gt;=EK$46,DX40&lt;&gt;"",DZ40&gt;=EK$50,DZ40&lt;&gt;""),AND(EA40&gt;=EK$46,EA40&lt;&gt;"",EC40&gt;=EK$50,EC40&lt;&gt;""),AND(EE40&gt;=EK$46,EE40&lt;&gt;"",EG40&gt;=EK$50,EG40&lt;&gt;""),AND(EH40&gt;=EK$46,EH40&lt;&gt;"",EJ40&gt;=EK$50,EJ40&lt;&gt;""),AND(FF40&gt;=FS$46,FF40&lt;&gt;"",FH40&gt;=FS$50,FH40&lt;&gt;""),AND(FI40&gt;=FS$46,FI40&lt;&gt;"",FK40&gt;=FS$50,FK40&lt;&gt;""),AND(FM40&gt;=FS$46,FM40&lt;&gt;"",FO40&gt;=FS$50,FO40&lt;&gt;""),AND(FP40&gt;=FS$46,FP40&lt;&gt;"",FR40&gt;=FS$50,FR40&lt;&gt;""),AND(GN40&gt;=HA$46,GN40&lt;&gt;"",GP40&gt;=HA$50,GP40&lt;&gt;""),AND(GQ40&gt;=HA$46,GQ40&lt;&gt;"",GS40&gt;=HA$50,GS40&lt;&gt;""),AND(GU40&gt;=HA$46,GU40&lt;&gt;"",GW40&gt;=HA$50,GW40&lt;&gt;""),AND(GX40&gt;=HA$46,GX40&lt;&gt;"",GZ40&gt;=HA$50,GZ40&lt;&gt;""),AND(HV40&gt;=II$46,HV40&lt;&gt;"",HX40&gt;=II$50,HX40&lt;&gt;""),AND(HY40&gt;=II$46,HY40&lt;&gt;"",IA40&gt;=II$50,IA40&lt;&gt;""),AND(IC40&gt;=II$46,IC40&lt;&gt;"",IE40&gt;=II$50,IE40&lt;&gt;""),AND(IF40&gt;=II$46,IF40&lt;&gt;"",IH40&gt;=II$50,IH40&lt;&gt;""),AND(JD40&gt;=JQ$46,JD40&lt;&gt;"",JF40&gt;=JQ$50,JF40&lt;&gt;""),AND(JG40&gt;=JQ$46,JG40&lt;&gt;"",JI40&gt;=JQ$50,JI40&lt;&gt;""),AND(JK40&gt;=JQ$46,JK40&lt;&gt;"",JM40&gt;=JQ$50,JM40&lt;&gt;""),AND(JN40&gt;=JQ$46,JN40&lt;&gt;"",JP40&gt;=JQ$50,JP40&lt;&gt;""),AND(KL40&gt;=KY$46,KL40&lt;&gt;"",KN40&gt;=KY$50,KN40&lt;&gt;""),AND(KO40&gt;=KY$46,KO40&lt;&gt;"",KQ40&gt;=KY$50,KQ40&lt;&gt;""),AND(KS40&gt;=KY$46,KS40&lt;&gt;"",KU40&gt;=KY$50,KU40&lt;&gt;""),AND(KV40&gt;=KY$46,KV40&lt;&gt;"",KX40&gt;=KY$50,KX40&lt;&gt;""),AND(LT40&gt;=MG$46,LT40&lt;&gt;"",LV40&gt;=MG$50,LV40&lt;&gt;""),AND(LW40&gt;=MG$46,LW40&lt;&gt;"",LY40&gt;=MG$50,LY40&lt;&gt;""),AND(MA40&gt;=MG$46,MA40&lt;&gt;"",MC40&gt;=MG$50,MC40&lt;&gt;""),AND(MD40&gt;=MG$46,MD40&lt;&gt;"",MF40&gt;=MG$50,MF40&lt;&gt;""),AND(NB40&gt;=NO$46,NB40&lt;&gt;"",ND40&gt;=NO$50,ND40&lt;&gt;""),AND(NE40&gt;=NO$46,NE40&lt;&gt;"",NG40&gt;=NO$50,NG40&lt;&gt;""),AND(NI40&gt;=NO$46,NI40&lt;&gt;"",NK40&gt;=NO$50,NK40&lt;&gt;""),AND(NL40&gt;=NO$46,NL40&lt;&gt;"",NN40&gt;=NO$50,NN40&lt;&gt;""),AND(OJ40&gt;=OW$46,OJ40&lt;&gt;"",OL40&gt;=OW$50,OL40&lt;&gt;""),AND(OM40&gt;=OW$46,OM40&lt;&gt;"",OO40&gt;=OW$50,OO40&lt;&gt;""),AND(OQ40&gt;=OW$46,OQ40&lt;&gt;"",OS40&gt;=OW$50,OS40&lt;&gt;""),AND(OT40&gt;=OW$46,OT40&lt;&gt;"",OV40&gt;=OW$50,OV40&lt;&gt;""),AND(PR40&gt;=QE$46,PR40&lt;&gt;"",PT40&gt;=QE$50,PT40&lt;&gt;""),AND(PU40&gt;=QE$46,PU40&lt;&gt;"",PW40&gt;=QE$50,PW40&lt;&gt;""),AND(PY40&gt;=QE$46,PY40&lt;&gt;"",QA40&gt;=QE$50,QA40&lt;&gt;""),AND(QB40&gt;=QE$46,QB40&lt;&gt;"",QD40&gt;=QE$50,QD40&lt;&gt;""),AND(QZ40&gt;=RM$46,QZ40&lt;&gt;"",RB40&gt;=RM$50,RB40&lt;&gt;""),AND(RC40&gt;=RM$46,RC40&lt;&gt;"",RE40&gt;=RM$50,RE40&lt;&gt;""),AND(RG40&gt;=RM$46,RG40&lt;&gt;"",RI40&gt;=RM$50,RI40&lt;&gt;""),AND(RJ40&gt;=RM$46,RJ40&lt;&gt;"",RL40&gt;=RM$50,RL40&lt;&gt;""),AND(SH40&gt;=SU$46,SH40&lt;&gt;"",SJ40&gt;=SU$50,SJ40&lt;&gt;""),AND(SK40&gt;=SU$46,SK40&lt;&gt;"",SM40&gt;=SU$50,SM40&lt;&gt;""),AND(SO40&gt;=SU$46,SO40&lt;&gt;"",SQ40&gt;=SU$50,SQ40&lt;&gt;""),AND(SR40&gt;=SU$46,SR40&lt;&gt;"",ST40&gt;=SU$50,ST40&lt;&gt;"")),"Merit",IF(OR(AND(AO40&gt;=AY$45,AO40&lt;&gt;"",AQ40&gt;=AY$49,AQ40&lt;&gt;"",AN40=""),AND(AR40&gt;=AY$45,AR40&lt;&gt;"",AT40&gt;=AY$49,AT40&lt;&gt;"",AN40=""),AND(AV40&gt;=AY$45,AV40&lt;&gt;"",AX40&gt;=AY$49,AX40&lt;&gt;"",AN40=""),AND(BP40&gt;=BZ$45,BP40&lt;&gt;"",BR40&gt;=BZ$49,BR40&lt;&gt;"",BO40=""),AND(BS40&gt;=BZ$45,BS40&lt;&gt;"",BU40&gt;=BZ$49,BU40&lt;&gt;"",BO40=""),AND(BW40&gt;=BZ$45,BW40&lt;&gt;"",BY40&gt;=BZ$49,BY40&lt;&gt;"",BO40=""),AND(CQ40&gt;=DA$45,CQ40&lt;&gt;"",CS40&gt;=DA$49,CS40&lt;&gt;"",CP40=""),AND(CT40&gt;=DA$45,CT40&lt;&gt;"",CV40&gt;=DA$49,CV40&lt;&gt;"",CP40=""),AND(CX40&gt;=DA$45,CX40&lt;&gt;"",CZ40&gt;=DA$49,CZ40&lt;&gt;"",CP40=""),AND(DX40&gt;=EK$45,DX40&lt;&gt;"",DZ40&gt;=EK$49,DZ40&lt;&gt;""),AND(EA40&gt;=EK$45,EA40&lt;&gt;"",EC40&gt;=EK$49,EC40&lt;&gt;""),AND(EE40&gt;=EK$45,EE40&lt;&gt;"",EG40&gt;=EK$49,EG40&lt;&gt;""),AND(EH40&gt;=EK$45,EH40&lt;&gt;"",EJ40&gt;=EK$49,EJ40&lt;&gt;""),AND(FF40&gt;=FS$45,FF40&lt;&gt;"",FH40&gt;=FS$49,FH40&lt;&gt;""),AND(FI40&gt;=FS$45,FI40&lt;&gt;"",FK40&gt;=FS$49,FK40&lt;&gt;""),AND(FM40&gt;=FS$45,FM40&lt;&gt;"",FO40&gt;=FS$49,FO40&lt;&gt;""),AND(FP40&gt;=FS$45,FP40&lt;&gt;"",FR40&gt;=FS$49,FR40&lt;&gt;""),AND(GN40&gt;=HA$45,GN40&lt;&gt;"",GP40&gt;=HA$49,GP40&lt;&gt;""),AND(GQ40&gt;=HA$45,GQ40&lt;&gt;"",GS40&gt;=HA$49,GS40&lt;&gt;""),AND(GU40&gt;=HA$45,GU40&lt;&gt;"",GW40&gt;=HA$49,GW40&lt;&gt;""),AND(GX40&gt;=HA$45,GX40&lt;&gt;"",GZ40&gt;=HA$49,GZ40&lt;&gt;""),AND(HV40&gt;=II$45,HV40&lt;&gt;"",HX40&gt;=II$49,HX40&lt;&gt;""),AND(HY40&gt;=II$45,HY40&lt;&gt;"",IA40&gt;=II$49,IA40&lt;&gt;""),AND(IC40&gt;=II$45,IC40&lt;&gt;"",IE40&gt;=II$49,IE40&lt;&gt;""),AND(IF40&gt;=II$45,IF40&lt;&gt;"",IH40&gt;=II$49,IH40&lt;&gt;""),AND(JD40&gt;=JQ$45,JD40&lt;&gt;"",JF40&gt;=JQ$49,JF40&lt;&gt;""),AND(JG40&gt;=JQ$45,JG40&lt;&gt;"",JI40&gt;=JQ$49,JI40&lt;&gt;""),AND(JK40&gt;=JQ$45,JK40&lt;&gt;"",JM40&gt;=JQ$49,JM40&lt;&gt;""),AND(JN40&gt;=JQ$45,JN40&lt;&gt;"",JP40&gt;=JQ$49,JP40&lt;&gt;""),AND(KL40&gt;=KY$45,KL40&lt;&gt;"",KN40&gt;=KY$49,KN40&lt;&gt;""),AND(KO40&gt;=KY$45,KO40&lt;&gt;"",KQ40&gt;=KY$49,KQ40&lt;&gt;""),AND(KS40&gt;=KY$45,KS40&lt;&gt;"",KU40&gt;=KY$49,KU40&lt;&gt;""),AND(KV40&gt;=KY$45,KV40&lt;&gt;"",KX40&gt;=KY$49,KX40&lt;&gt;""),AND(LT40&gt;=MG$45,LT40&lt;&gt;"",LV40&gt;=MG$49,LV40&lt;&gt;""),AND(LW40&gt;=MG$45,LW40&lt;&gt;"",LY40&gt;=MG$49,LY40&lt;&gt;""),AND(MA40&gt;=MG$45,MA40&lt;&gt;"",MC40&gt;=MG$49,MC40&lt;&gt;""),AND(MD40&gt;=MG$45,MD40&lt;&gt;"",MF40&gt;=MG$49,MF40&lt;&gt;""),AND(NB40&gt;=NO$45,NB40&lt;&gt;"",ND40&gt;=NO$49,ND40&lt;&gt;""),AND(NE40&gt;=NO$45,NE40&lt;&gt;"",NG40&gt;=NO$49,NG40&lt;&gt;""),AND(NI40&gt;=NO$45,NI40&lt;&gt;"",NK40&gt;=NO$49,NK40&lt;&gt;""),AND(NL40&gt;=NO$45,NL40&lt;&gt;"",NN40&gt;=NO$49,NN40&lt;&gt;""),AND(OJ40&gt;=OW$45,OJ40&lt;&gt;"",OL40&gt;=OW$49,OL40&lt;&gt;""),AND(OM40&gt;=OW$45,OM40&lt;&gt;"",OO40&gt;=OW$49,OO40&lt;&gt;""),AND(OQ40&gt;=OW$45,OQ40&lt;&gt;"",OS40&gt;=OW$49,OS40&lt;&gt;""),AND(OT40&gt;=OW$45,OT40&lt;&gt;"",OV40&gt;=OW$49,OV40&lt;&gt;""),AND(PR40&gt;=QE$45,PR40&lt;&gt;"",PT40&gt;=QE$49,PT40&lt;&gt;""),AND(PU40&gt;=QE$45,PU40&lt;&gt;"",PW40&gt;=QE$49,PW40&lt;&gt;""),AND(PY40&gt;=QE$45,PY40&lt;&gt;"",QA40&gt;=QE$49,QA40&lt;&gt;""),AND(QB40&gt;=QE$45,QB40&lt;&gt;"",QD40&gt;=QE$49,QD40&lt;&gt;""),AND(QZ40&gt;=RM$45,QZ40&lt;&gt;"",RB40&gt;=RM$49,RB40&lt;&gt;""),AND(RC40&gt;=RM$45,RC40&lt;&gt;"",RE40&gt;=RM$49,RE40&lt;&gt;""),AND(RG40&gt;=RM$45,RG40&lt;&gt;"",RI40&gt;=RM$49,RI40&lt;&gt;""),AND(RJ40&gt;=RM$45,RJ40&lt;&gt;"",RL40&gt;=RM$49,RL40&lt;&gt;""),AND(SH40&gt;=SU$45,SH40&lt;&gt;"",SJ40&gt;=SU$49,SJ40&lt;&gt;""),AND(SK40&gt;=SU$45,SK40&lt;&gt;"",SM40&gt;=SU$49,SM40&lt;&gt;""),AND(SO40&gt;=SU$45,SO40&lt;&gt;"",SQ40&gt;=SU$49,SQ40&lt;&gt;""),AND(SR40&gt;=SU$45,SR40&lt;&gt;"",ST40&gt;=SU$49,ST40&lt;&gt;"")),"Excellence",IF(K40="P","Worlds Team",IF(H40="P","National Team","")))))</f>
        <v/>
      </c>
      <c r="K40" s="3" t="str">
        <f>IF(OR(AND(AO40&gt;=AY$44,AO40&lt;&gt;"",AQ40&gt;=AY$48,AQ40&lt;&gt;"",AN40=""),AND(AR40&gt;=AY$44,AR40&lt;&gt;"",AT40&gt;=AY$48,AT40&lt;&gt;"",AN40=""),AND(AV40&gt;=AY$44,AV40&lt;&gt;"",AX40&gt;=AY$48,AX40&lt;&gt;"",AN40=""),AND(BP40&gt;=BZ$44,BP40&lt;&gt;"",BR40&gt;=BZ$48,BR40&lt;&gt;"",BO40=""),AND(BS40&gt;=BZ$44,BS40&lt;&gt;"",BU40&gt;=BZ$48,BU40&lt;&gt;"",BO40=""),AND(BW40&gt;=BZ$44,BW40&lt;&gt;"",BY40&gt;=BZ$48,BY40&lt;&gt;"",BO40=""),AND(CQ40&gt;=DA$44,CQ40&lt;&gt;"",CS40&gt;=DA$48,CS40&lt;&gt;"",CP40=""),AND(CT40&gt;=DA$44,CT40&lt;&gt;"",CV40&gt;=DA$48,CV40&lt;&gt;"",CP40=""),AND(CX40&gt;=DA$44,CX40&lt;&gt;"",CZ40&gt;=DA$48,CZ40&lt;&gt;"",CP40=""),AND(DX40&gt;=EK$44,DX40&lt;&gt;"",DZ40&gt;=EK$48,DZ40&lt;&gt;""),AND(EA40&gt;=EK$44,EA40&lt;&gt;"",EC40&gt;=EK$48,EC40&lt;&gt;""),AND(EE40&gt;=EK$44,EE40&lt;&gt;"",EG40&gt;=EK$48,EG40&lt;&gt;""),AND(EH40&gt;=EK$44,EH40&lt;&gt;"",EJ40&gt;=EK$48,EJ40&lt;&gt;""),AND(FF40&gt;=FS$44,FF40&lt;&gt;"",FH40&gt;=FS$48,FH40&lt;&gt;""),AND(FI40&gt;=FS$44,FI40&lt;&gt;"",FK40&gt;=FS$48,FK40&lt;&gt;""),AND(FM40&gt;=FS$44,FM40&lt;&gt;"",FO40&gt;=FS$48,FO40&lt;&gt;""),AND(FP40&gt;=FS$44,FP40&lt;&gt;"",FR40&gt;=FS$48,FR40&lt;&gt;""),AND(GN40&gt;=HA$44,GN40&lt;&gt;"",GP40&gt;=HA$48,GP40&lt;&gt;""),AND(GQ40&gt;=HA$44,GQ40&lt;&gt;"",GS40&gt;=HA$48,GS40&lt;&gt;""),AND(GU40&gt;=HA$44,GU40&lt;&gt;"",GW40&gt;=HA$48,GW40&lt;&gt;""),AND(GX40&gt;=HA$44,GX40&lt;&gt;"",GZ40&gt;=HA$48,GZ40&lt;&gt;""),AND(HV40&gt;=II$44,HV40&lt;&gt;"",HX40&gt;=II$48,HX40&lt;&gt;""),AND(HY40&gt;=II$44,HY40&lt;&gt;"",IA40&gt;=II$48,IA40&lt;&gt;""),AND(IC40&gt;=II$44,IC40&lt;&gt;"",IE40&gt;=II$48,IE40&lt;&gt;""),AND(IF40&gt;=II$44,IF40&lt;&gt;"",IH40&gt;=II$48,IH40&lt;&gt;""),AND(JD40&gt;=JQ$44,JD40&lt;&gt;"",JF40&gt;=JQ$48,JF40&lt;&gt;""),AND(JG40&gt;=JQ$44,JG40&lt;&gt;"",JI40&gt;=JQ$48,JI40&lt;&gt;""),AND(JK40&gt;=JQ$44,JK40&lt;&gt;"",JM40&gt;=JQ$48,JM40&lt;&gt;""),AND(JN40&gt;=JQ$44,JN40&lt;&gt;"",JP40&gt;=JQ$48,JP40&lt;&gt;""),AND(KL40&gt;=KY$44,KL40&lt;&gt;"",KN40&gt;=KY$48,KN40&lt;&gt;""),AND(KO40&gt;=KY$44,KO40&lt;&gt;"",KQ40&gt;=KY$48,KQ40&lt;&gt;""),AND(KS40&gt;=KY$44,KS40&lt;&gt;"",KU40&gt;=KY$48,KU40&lt;&gt;""),AND(KV40&gt;=KY$44,KV40&lt;&gt;"",KX40&gt;=KY$48,KX40&lt;&gt;""),AND(LT40&gt;=MG$44,LT40&lt;&gt;"",LV40&gt;=MG$48,LV40&lt;&gt;""),AND(LW40&gt;=MG$44,LW40&lt;&gt;"",LY40&gt;=MG$48,LY40&lt;&gt;""),AND(MA40&gt;=MG$44,MA40&lt;&gt;"",MC40&gt;=MG$48,MC40&lt;&gt;""),AND(MD40&gt;=MG$44,MD40&lt;&gt;"",MF40&gt;=MG$48,MF40&lt;&gt;""),AND(NB40&gt;=NO$44,NB40&lt;&gt;"",ND40&gt;=NO$48,ND40&lt;&gt;""),AND(NE40&gt;=NO$44,NE40&lt;&gt;"",NG40&gt;=NO$48,NG40&lt;&gt;""),AND(NI40&gt;=NO$44,NI40&lt;&gt;"",NK40&gt;=NO$48,NK40&lt;&gt;""),AND(NL40&gt;=NO$44,NL40&lt;&gt;"",NN40&gt;=NO$48,NN40&lt;&gt;""),AND(OJ40&gt;=OW$44,OJ40&lt;&gt;"",OL40&gt;=OW$48,OL40&lt;&gt;""),AND(OM40&gt;=OW$44,OM40&lt;&gt;"",OO40&gt;=OW$48,OO40&lt;&gt;""),AND(OQ40&gt;=OW$44,OQ40&lt;&gt;"",OS40&gt;=OW$48,OS40&lt;&gt;""),AND(OT40&gt;=OW$44,OT40&lt;&gt;"",OV40&gt;=OW$48,OV40&lt;&gt;""),AND(PR40&gt;=QE$44,PR40&lt;&gt;"",PT40&gt;=QE$48,PT40&lt;&gt;""),AND(PU40&gt;=QE$44,PU40&lt;&gt;"",PW40&gt;=QE$48,PW40&lt;&gt;""),AND(PY40&gt;=QE$44,PY40&lt;&gt;"",QA40&gt;=QE$48,QA40&lt;&gt;""),AND(QB40&gt;=QE$44,QB40&lt;&gt;"",QD40&gt;=QE$48,QD40&lt;&gt;""),AND(QZ40&gt;=RM$44,QZ40&lt;&gt;"",RB40&gt;=RM$48,RB40&lt;&gt;""),AND(RC40&gt;=RM$44,RC40&lt;&gt;"",RE40&gt;=RM$48,RE40&lt;&gt;""),AND(RG40&gt;=RM$44,RG40&lt;&gt;"",RI40&gt;=RM$48,RI40&lt;&gt;""),AND(RJ40&gt;=RM$44,RJ40&lt;&gt;"",RL40&gt;=RM$48,RL40&lt;&gt;""),AND(SH40&gt;=SU$44,SH40&lt;&gt;"",SJ40&gt;=SU$48,SJ40&lt;&gt;""),AND(SK40&gt;=SU$44,SK40&lt;&gt;"",SM40&gt;=SU$48,SM40&lt;&gt;""),AND(SO40&gt;=SU$44,SO40&lt;&gt;"",SQ40&gt;=SU$48,SQ40&lt;&gt;""),AND(SR40&gt;=SU$44,SR40&lt;&gt;"",ST40&gt;=SU$48,ST40&lt;&gt;"")),"P","")</f>
        <v/>
      </c>
      <c r="L40" s="8">
        <f>IF(COUNT(AQ40,AT40,BR40,BU40,CS40,CV40)&gt;0,LARGE((AQ40,AT40,BR40,BU40,CS40,CV40),1),0)</f>
        <v>47.27</v>
      </c>
      <c r="M40" s="8" t="str">
        <f>IF(L40="","",IF(OR(L40=CS40,L40=CV40),$CA$1,IF(OR(L40=BR40,L40=BU40),$AZ$1,IF(OR(L40=AQ40,L40=AT40),$Y$1,""))))</f>
        <v>2024 Nationals</v>
      </c>
      <c r="N40" s="8">
        <f>IF(COUNT(AQ40,AT40,BR40,BU40,CS40,CV40)&gt;1,LARGE((AQ40,AT40,BR40,BU40,CS40,CV40),2),0)</f>
        <v>9.99</v>
      </c>
      <c r="O40" s="8" t="str">
        <f>IF(N40="","",IF(OR(N40=CS40,N40=CV40),$CA$1,IF(OR(N40=BR40,N40=BU40),$AZ$1,IF(OR(N40=AQ40,N40=AT40),$Y$1,""))))</f>
        <v>2024 Nationals</v>
      </c>
      <c r="P40" s="8">
        <f>IF(COUNT(AQ40,AT40,BR40,BU40,CS40,CV40)&gt;2,MAX(AX40,BY40,CZ40,LARGE((AQ40,AT40,BR40,BU40,CS40,CV40),3)),IF(MAX(AX40,BY40,CZ40)&gt;0,MAX(AX40,BY40,CZ40),0))</f>
        <v>0</v>
      </c>
      <c r="Q40" s="8" t="str">
        <f>IF(P40="","",IF(OR(P40=CS40,P40=CV40,P40=CZ40),$CA$1,IF(OR(P40=BR40,P40=BU40,P40=BY40),$AZ$1,IF(OR(P40=AQ40,P40=AT40,P40=AX40),$Y$1,""))))</f>
        <v/>
      </c>
      <c r="R40" s="8">
        <f>IF(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&gt;0,MAX(AO40,AR40,AV40,BP40,BS40,BW40,CQ40,CT40,CX40,DX40,EA40,EE40,EH40,FF40,FI40,FM40,FP40,GN40,GQ40,GU40,GX40,HV40,HY40,IC40,IF40,JD40,JG40,JK40,JN40,KL40,KO40,KS40,KV40,LT40,LW40,MA40,MD40,NB40,NE40,NI40,NL40,OJ40,OM40,OQ40,OT40,PR40,PU40,PY40,QB40,QZ40,RC40,RG40,RJ40,SH40,SK40,SO40,SR40),0)</f>
        <v>10.1</v>
      </c>
      <c r="S40" s="8" t="str">
        <f>IF(R40=0,"",IF(OR(R40=CQ40,R40=CT40,R40=CX40),$CA$1,IF(OR(R40=BP40,R40=BS40,R40=BW40),$AZ$1,IF(OR(R40=AO40,R40=AR40,R40=AV40),$Y$1,IF(OR(R40=SH40,R40=SK40,R40=SO40,R40=SR40),$RN$1,IF(OR(R40=QZ40,R40=RC40,R40=RG40,R40=RJ40),$QF$1,IF(OR(R40=PR40,R40=PU40,R40=PY40,R40=QB40),$OX$1,IF(OR(R40=OJ40,R40=OM40,R40=OQ40,R40=OT40),$NP$1,IF(OR(R40=NB40,R40=NE40,R40=NI40,R40=NL40),$MH$1,IF(OR(R40=LT40,R40=LW40,R40=MA40,R40=MD40),$KZ$1,IF(OR(R40=KL40,R40=KO40,R40=KS40,R40=KV40),$JR$1,IF(OR(R40=JD40,R40=JG40,R40=JK40,R40=JN40),$IJ$1,IF(OR(R40=HV40,R40=HY40,R40=IC40,R40=IF40),$HB$1,IF(OR(R40=GN40,R40=GQ40,R40=GU40,R40=GX40),$FT$1,IF(OR(R40=FF40,R40=FI40,R40=FM40,R40=FP40),$EL$1,IF(OR(R40=DX40,R40=EA40,R40=EE40,R40=EH40),$DD$1,""))))))))))))))))</f>
        <v>2024 Nationals</v>
      </c>
      <c r="T40" s="8">
        <f>IF(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&gt;0,MAX(IF(AO40&gt;=$AY$43,AP40,0),IF(AR40&gt;=$AY$43,AS40,0),IF(AV40&gt;=$AY$43,AW40,0),IF(BP40&gt;=$BZ$43,BQ40,0),IF(BS40&gt;=$BZ$43,BT40,0),IF(BW40&gt;=$BZ$43,BX40,0),IF(CQ40&gt;=$DA$43,CR40,0),IF(CT40&gt;=$DA$43,CU40,0),IF(CX40&gt;=$DA$43,CY40,0),IF(DX40&gt;=$EK$43,DY40,0),IF(EA40&gt;=$EK$43,EB40,0),IF(EE40&gt;=$EK$43,EF40,0),IF(EH40&gt;=$EK$43,EI40,0),IF(FF40&gt;=$FS$43,FG40,0),IF(FI40&gt;=$FS$43,FJ40,0),IF(FM40&gt;=$FS$43,FN40,0),IF(FP40&gt;=$FS$43,FQ40,0),IF(GN40&gt;=$HA$43,GO40,0),IF(GQ40&gt;=$HA$43,GR40,0),IF(GU40&gt;=$HA$43,GV40,0),IF(GX40&gt;=$HA$43,GY40,0),IF(HV40&gt;=$II$43,HW40,0),IF(HY40&gt;=$II$43,HZ40,0),IF(IC40&gt;=$II$43,ID40,0),IF(IF40&gt;=$II$43,IG40,0),IF(JD40&gt;=$JQ$43,JE40,0),IF(JG40&gt;=$JQ$43,JH40,0),IF(JK40&gt;=$JQ$43,JL40,0),IF(JN40&gt;=$JQ$43,JO40,0),IF(KL40&gt;=$KY$43,KM40,0),IF(KO40&gt;=$KY$43,KP40,0),IF(KS40&gt;=$KY$43,KT40,0),IF(KV40&gt;=$KY$43,KW40,0),IF(LT40&gt;=$MG$43,LU40,0),IF(LW40&gt;=$MG$43,LX40,0),IF(MA40&gt;=$MG$43,MB40,0),IF(MD40&gt;=$MG$43,ME40,0),IF(NB40&gt;=$NO$43,NC40,0),IF(NE40&gt;=$NO$43,NF40,0),IF(NI40&gt;=$NO$43,NJ40,0),IF(NL40&gt;=$NO$43,NM40,0),IF(OJ40&gt;=$OW$43,OK40,0),IF(OM40&gt;=$OW$43,ON40,0),IF(OQ40&gt;=$OW$43,OR40,0),IF(OT40&gt;=$OW$43,OU40,0),IF(PR40&gt;=$QE$43,PS40,0),IF(PU40&gt;=$QE$43,PV40,0),IF(PY40&gt;=$QE$43,PZ40,0),IF(QB40&gt;=$QE$43,QC40,0),IF(QZ40&gt;=$RM$43,RA40,0),IF(RC40&gt;=$RM$43,RD40,0),IF(RG40&gt;=$RM$43,RH40,0),IF(RJ40&gt;=$RM$43,RK40,0),IF(SH40&gt;=$SU$43,SI40,0),IF(SK40&gt;=$SU$43,SL40,0),IF(SO40&gt;=$SU$43,SP40,0),IF(SR40&gt;=$SU$43,SS40,0)),0)</f>
        <v>0</v>
      </c>
      <c r="U40" s="8" t="str">
        <f>IF(T40=0,"",IF(OR(T40=CR40,T40=CU40,T40=CY40),$CA$1,IF(OR(T40=BQ40,T40=BT40,T40=BX40),$AZ$1,IF(OR(T40=AP40,T40=AS40,T40=AW40),$Y$1,IF(OR(T40=SI40,T40=SL40,T40=SP40,T40=SS40),$RN$1,IF(OR(T40=RA40,T40=RD40,T40=RH40,T40=RK40),$QF$1,IF(OR(T40=PS40,T40=PV40,T40=PZ40,T40=QC40),$OX$1,IF(OR(T40=OK40,T40=ON40,T40=OR40,T40=OU40),$NP$1,IF(OR(T40=NC40,T40=NF40,T40=NJ40,T40=NM40),$MH$1,IF(OR(T40=LU40,T40=LX40,T40=MB40,T40=ME40),$KZ$1,IF(OR(T40=KM40,T40=KP40,T40=KT40,T40=KW40),$JR$1,IF(OR(T40=JE40,T40=JH40,T40=JL40,T40=JO40),$IJ$1,IF(OR(T40=HW40,T40=HZ40,T40=ID40,T40=IG40),$HB$1,IF(OR(T40=GO40,T40=GR40,T40=GV40,T40=GY40),$FT$1,IF(OR(T40=FG40,T40=FJ40,T40=FN40,T40=FQ40),$EL$1,IF(OR(T40=DY40,T40=EB40,T40=EF40,T40=EI40),$DD$1,""))))))))))))))))</f>
        <v/>
      </c>
      <c r="V40" s="8" t="str">
        <f>IF(MAX(DB40,DC40)&gt;0,MAX(DB40,DC40),"")</f>
        <v/>
      </c>
      <c r="W40" s="11" t="str">
        <f>IF(V40="","",IF(V40=DB40,"("&amp;DB$2&amp;")",IF(V40=DC40,"("&amp;DC$2&amp;")")))</f>
        <v/>
      </c>
      <c r="X40" s="8" t="str">
        <f>IF(V40="","",IF(V40=DB40,IF(V40+IF(P40="",0,P40)=SM40,$RN$1,IF(V40+IF(P40="",0,P40)=RE40,$QF$1,IF(V40+IF(P40="",0,P40)=PW40,$OX$1,IF(V40+IF(P40="",0,P40)=OO40,$NP$1,IF(V40+IF(P40="",0,P40)=NG40,$MH$1,IF(V40+IF(P40="",0,P40)=LY40,$KZ$1,IF(V40+IF(P40="",0,P40)=KQ40,$JR$1,IF(V40+IF(P40="",0,P40)=JI40,$IJ$1,IF(V40+IF(P40="",0,P40)=IA40,$HB$1,IF(V40+IF(P40="",0,P40)=GS40,$FT$1,IF(V40+IF(P40="",0,P40)=FK40,$EL$1,IF(V40+IF(P40="",0,P40)=EC40,$DD$1,IF(V40+IF(P40="",0,P40)=SJ40,$RN$1,IF(V40+IF(P40="",0,P40)=RB40,$QF$1,IF(V40+IF(P40="",0,P40)=PT40,$OX$1,IF(V40+IF(P40="",0,P40)=OL40,$NP$1,IF(V40+IF(P40="",0,P40)=ND40,$MH$1,IF(V40+IF(P40="",0,P40)=LV40,$KZ$1,IF(V40+IF(P40="",0,P40)=KN40,$JR$1,IF(V40+IF(P40="",0,P40)=JF40,$IJ$1,IF(V40+IF(P40="",0,P40)=HX40,$HB$1,IF(V40+IF(P40="",0,P40)=GP40,$FT$1,IF(V40+IF(P40="",0,P40)=FH40,$EL$1,IF(V40+IF(P40="",0,P40)=DZ40,$DD$1,IF(V40+IF(N40="",0,N40)=SM40,$RN$1,IF(V40+IF(N40="",0,N40)=RE40,$QF$1,IF(V40+IF(N40="",0,N40)=PW40,$OX$1,IF(V40+IF(N40="",0,N40)=OO40,$NP$1,IF(V40+IF(N40="",0,N40)=NG40,$MH$1,IF(V40+IF(N40="",0,N40)=LY40,$KZ$1,IF(V40+IF(N40="",0,N40)=KQ40,$JR$1,IF(V40+IF(N40="",0,N40)=JI40,$IJ$1,IF(V40+IF(N40="",0,N40)=IA40,$HB$1,IF(V40+IF(N40="",0,N40)=GS40,$FT$1,IF(V40+IF(N40="",0,N40)=FK40,$EL$1,IF(V40+IF(N40="",0,N40)=EC40,$DD$1,IF(V40+IF(N40="",0,N40)=SJ40,$RN$1,IF(V40+IF(N40="",0,N40)=RB40,$QF$1,IF(V40+IF(N40="",0,N40)=PT40,$OX$1,IF(V40+IF(N40="",0,N40)=OL40,$NP$1,IF(V40+IF(N40="",0,N40)=ND40,$MH$1,IF(V40+IF(N40="",0,N40)=LV40,$KZ$1,IF(V40+IF(N40="",0,N40)=KN40,$JR$1,IF(V40+IF(N40="",0,N40)=JF40,$IJ$1,IF(V40+IF(N40="",0,N40)=HX40,$HB$1,IF(V40+IF(N40="",0,N40)=GP40,$FT$1,IF(V40+IF(N40="",0,N40)=FH40,$EL$1,IF(V40+IF(N40="",0,N40)=DZ40,$DD$1)))))))))))))))))))))))))))))))))))))))))))))))),IF(V40=DC40,IF(V40+IF(P40="",0,P40)=ST40,$RN$1,IF(V40+IF(P40="",0,P40)=RL40,$QF$1,IF(V40+IF(P40="",0,P40)=QD40,$OX$1,IF(V40+IF(P40="",0,P40)=OV40,$NP$1,IF(V40+IF(P40="",0,P40)=NN40,$MH$1,IF(V40+IF(P40="",0,P40)=MF40,$KZ$1,IF(V40+IF(P40="",0,P40)=KX40,$JR$1,IF(V40+IF(P40="",0,P40)=JP40,$IJ$1,IF(V40+IF(P40="",0,P40)=IH40,$HB$1,IF(V40+IF(P40="",0,P40)=GZ40,$FT$1,IF(V40+IF(P40="",0,P40)=FR40,$EL$1,IF(V40+IF(P40="",0,P40)=EJ40,$DD$1,IF(V40+IF(P40="",0,P40)=SQ40,$RN$1,IF(V40+IF(P40="",0,P40)=RI40,$QF$1,IF(V40+IF(P40="",0,P40)=QA40,$OX$1,IF(V40+IF(P40="",0,P40)=OS40,$NP$1,IF(V40+IF(P40="",0,P40)=NK40,$MH$1,IF(V40+IF(P40="",0,P40)=MC40,$KZ$1,IF(V40+IF(P40="",0,P40)=KU40,$JR$1,IF(V40+IF(P40="",0,P40)=JM40,$IJ$1,IF(V40+IF(P40="",0,P40)=IE40,$HB$1,IF(V40+IF(P40="",0,P40)=GW40,$FT$1,IF(V40+IF(P40="",0,P40)=FO40,$EL$1,IF(V40+IF(P40="",0,P40)=EG40,$DD$1)))))))))))))))))))))))))))</f>
        <v/>
      </c>
      <c r="Y40" s="22"/>
      <c r="Z40" s="22"/>
      <c r="AA40" s="22"/>
      <c r="AB40" s="22"/>
      <c r="AC40" s="22"/>
      <c r="AD40" s="22"/>
      <c r="AE40" s="22"/>
      <c r="AF40" s="22"/>
      <c r="AG40" s="22"/>
      <c r="AH40" s="22"/>
      <c r="AI40" s="22"/>
      <c r="AJ40" s="22"/>
      <c r="AK40" s="22"/>
      <c r="AL40" s="22"/>
      <c r="AM40" s="22"/>
      <c r="AN40" s="27"/>
      <c r="AO40" s="38" t="str">
        <f>IF(AA40&gt;0,AA40,"")</f>
        <v/>
      </c>
      <c r="AP40" s="38" t="str">
        <f>IF(AB40&gt;0,AB40,"")</f>
        <v/>
      </c>
      <c r="AQ40" s="40" t="str">
        <f>IF(SUM(Y40:AB40)-AC40&gt;0,SUM(Y40:AB40)-AC40,"")</f>
        <v/>
      </c>
      <c r="AR40" s="40" t="str">
        <f>IF(AF40&gt;0,AF40,"")</f>
        <v/>
      </c>
      <c r="AS40" s="40" t="str">
        <f>IF(AG40&gt;0,AG40,"")</f>
        <v/>
      </c>
      <c r="AT40" s="40" t="str">
        <f>IF(SUM(AD40:AG40)-AH40&gt;0,SUM(AD40:AG40)-AH40,"")</f>
        <v/>
      </c>
      <c r="AU40" s="40" t="str">
        <f>IF(AQ40="","",MAX(AQ40,AT40))</f>
        <v/>
      </c>
      <c r="AV40" s="40" t="str">
        <f>IF(AK40&gt;0,AK40,"")</f>
        <v/>
      </c>
      <c r="AW40" s="40" t="str">
        <f>IF(AL40&gt;0,AL40,"")</f>
        <v/>
      </c>
      <c r="AX40" s="40" t="str">
        <f>IF(SUM(AI40:AL40)-AM40&gt;0,SUM(AI40:AL40)-AM40,"")</f>
        <v/>
      </c>
      <c r="AY40" s="40" t="str">
        <f>IF(SUM(AU40,AX40)&gt;0,SUM(AU40,AX40),"")</f>
        <v/>
      </c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8"/>
      <c r="BP40" s="39" t="str">
        <f>IF(BB40&gt;0,BB40,"")</f>
        <v/>
      </c>
      <c r="BQ40" s="39" t="str">
        <f>IF(BC40&gt;0,BC40,"")</f>
        <v/>
      </c>
      <c r="BR40" s="11" t="str">
        <f>IF(SUM(AZ40:BC40)-BD40&gt;0,SUM(AZ40:BC40)-BD40,"")</f>
        <v/>
      </c>
      <c r="BS40" s="11" t="str">
        <f>IF(BG40&gt;0,BG40,"")</f>
        <v/>
      </c>
      <c r="BT40" s="11" t="str">
        <f>IF(BH40&gt;0,BH40,"")</f>
        <v/>
      </c>
      <c r="BU40" s="11" t="str">
        <f>IF(SUM(BE40:BH40)-BI40&gt;0,SUM(BE40:BH40)-BI40,"")</f>
        <v/>
      </c>
      <c r="BV40" s="11" t="str">
        <f>IF(BR40="","",MAX(BR40,BU40))</f>
        <v/>
      </c>
      <c r="BW40" s="11" t="str">
        <f>IF(BL40&gt;0,BL40,"")</f>
        <v/>
      </c>
      <c r="BX40" s="11" t="str">
        <f>IF(BM40&gt;0,BM40,"")</f>
        <v/>
      </c>
      <c r="BY40" s="11" t="str">
        <f>IF(SUM(BJ40:BM40)-BN40&gt;0,SUM(BJ40:BM40)-BN40,"")</f>
        <v/>
      </c>
      <c r="BZ40" s="11" t="str">
        <f>IF(SUM(BV40,BY40)&gt;0,SUM(BV40,BY40),"")</f>
        <v/>
      </c>
      <c r="CA40" s="22">
        <v>14.3</v>
      </c>
      <c r="CB40" s="22">
        <v>9.1999999999999993</v>
      </c>
      <c r="CC40" s="22">
        <v>10.1</v>
      </c>
      <c r="CD40" s="22">
        <v>13.67</v>
      </c>
      <c r="CE40" s="22">
        <v>0</v>
      </c>
      <c r="CF40" s="22">
        <v>3</v>
      </c>
      <c r="CG40" s="22">
        <v>2</v>
      </c>
      <c r="CH40" s="22">
        <v>2.1</v>
      </c>
      <c r="CI40" s="22">
        <v>2.89</v>
      </c>
      <c r="CJ40" s="22">
        <v>0</v>
      </c>
      <c r="CK40" s="22"/>
      <c r="CL40" s="22"/>
      <c r="CM40" s="22"/>
      <c r="CN40" s="22"/>
      <c r="CO40" s="22"/>
      <c r="CP40" s="27"/>
      <c r="CQ40" s="38">
        <f>IF(CC40&gt;0,CC40,"")</f>
        <v>10.1</v>
      </c>
      <c r="CR40" s="38">
        <f>IF(CD40&gt;0,CD40,"")</f>
        <v>13.67</v>
      </c>
      <c r="CS40" s="40">
        <f>IF(SUM(CA40:CD40)-CE40&gt;0,SUM(CA40:CD40)-CE40,"")</f>
        <v>47.27</v>
      </c>
      <c r="CT40" s="40">
        <f>IF(CH40&gt;0,CH40,"")</f>
        <v>2.1</v>
      </c>
      <c r="CU40" s="40">
        <f>IF(CI40&gt;0,CI40,"")</f>
        <v>2.89</v>
      </c>
      <c r="CV40" s="40">
        <f>IF(SUM(CF40:CI40)-CJ40&gt;0,SUM(CF40:CI40)-CJ40,"")</f>
        <v>9.99</v>
      </c>
      <c r="CW40" s="40">
        <f>IF(CS40="","",MAX(CS40,CV40))</f>
        <v>47.27</v>
      </c>
      <c r="CX40" s="40" t="str">
        <f>IF(CM40&gt;0,CM40,"")</f>
        <v/>
      </c>
      <c r="CY40" s="40" t="str">
        <f>IF(CN40&gt;0,CN40,"")</f>
        <v/>
      </c>
      <c r="CZ40" s="40" t="str">
        <f>IF(SUM(CK40:CN40)-CO40&gt;0,SUM(CK40:CN40)-CO40,"")</f>
        <v/>
      </c>
      <c r="DA40" s="40">
        <f>IF(SUM(CW40,CZ40)&gt;0,SUM(CW40,CZ40),"")</f>
        <v>47.27</v>
      </c>
      <c r="DB40" s="50" t="str">
        <f>IF(MAX(DZ40,EC40,FH40,FK40,GP40,GS40,HX40,IA40,JF40,JI40,KN40,KQ40,LV40,LY40,ND40,NG40,OL40,OO40,PT40,PW40,RB40,RE40,SJ40,SM40)-MIN(IF(N40="",0,N40),IF(P40="",0,P40))&gt;0.001,MAX(DZ40,EC40,FH40,FK40,GP40,GS40,HX40,IA40,JF40,JI40,KN40,KQ40,LV40,LY40,ND40,NG40,OL40,OO40,PT40,PW40,RB40,RE40,SJ40,SM40)-MIN(IF(N40="",0,N40),IF(P40="",0,P40)),"")</f>
        <v/>
      </c>
      <c r="DC40" s="50" t="str">
        <f>IF(MAX(EG40,EJ40,FO40,FR40,GW40,GZ40,IE40,IH40,JM40,JP40,KU40,KX40,MC40,MF40,NK40,NN40,OS40,OV40,QA40,QD40,RI40,RL40,SQ40,ST40)-IF(P40="",0,P40)&gt;0.001,MAX(EG40,EJ40,FO40,FR40,GW40,GZ40,IE40,IH40,JM40,JP40,KU40,KX40,MC40,MF40,NK40,NN40,OS40,OV40,QA40,QD40,RI40,RL40,SQ40,ST40)-IF(P40="",0,P40),"")</f>
        <v/>
      </c>
      <c r="DD40" s="17"/>
      <c r="DE40" s="17"/>
      <c r="DF40" s="17"/>
      <c r="DG40" s="17"/>
      <c r="DH40" s="17"/>
      <c r="DI40" s="17"/>
      <c r="DJ40" s="17"/>
      <c r="DK40" s="17"/>
      <c r="DL40" s="17"/>
      <c r="DM40" s="17"/>
      <c r="DN40" s="17"/>
      <c r="DO40" s="17"/>
      <c r="DP40" s="17"/>
      <c r="DQ40" s="17"/>
      <c r="DR40" s="17"/>
      <c r="DS40" s="17"/>
      <c r="DT40" s="17"/>
      <c r="DU40" s="17"/>
      <c r="DV40" s="17"/>
      <c r="DW40" s="17"/>
      <c r="DX40" s="40" t="str">
        <f>IF(DF40&gt;0,DF40,"")</f>
        <v/>
      </c>
      <c r="DY40" s="40" t="str">
        <f>IF(DG40&gt;0,DG40,"")</f>
        <v/>
      </c>
      <c r="DZ40" s="40" t="str">
        <f>IF(SUM(DD40:DG40)-DH40&gt;0,SUM(DD40:DG40)-DH40,"")</f>
        <v/>
      </c>
      <c r="EA40" s="40" t="str">
        <f>IF(DK40&gt;0,DK40,"")</f>
        <v/>
      </c>
      <c r="EB40" s="40" t="str">
        <f>IF(DL40&gt;0,DL40,"")</f>
        <v/>
      </c>
      <c r="EC40" s="40" t="str">
        <f>IF(SUM(DI40:DL40)-DM40&gt;0,SUM(DI40:DL40)-DM40,"")</f>
        <v/>
      </c>
      <c r="ED40" s="40" t="str">
        <f>IF(MAX(DZ40,EC40)&gt;0,MAX(DZ40,EC40),"")</f>
        <v/>
      </c>
      <c r="EE40" s="40" t="str">
        <f>IF(DP40&gt;0,DP40,"")</f>
        <v/>
      </c>
      <c r="EF40" s="40" t="str">
        <f>IF(DQ40&gt;0,DQ40,"")</f>
        <v/>
      </c>
      <c r="EG40" s="40" t="str">
        <f>IF(SUM(DN40:DQ40)-DR40&gt;0,SUM(DN40:DQ40)-DR40,"")</f>
        <v/>
      </c>
      <c r="EH40" s="40" t="str">
        <f>IF(DU40&gt;0,DU40,"")</f>
        <v/>
      </c>
      <c r="EI40" s="40" t="str">
        <f>IF(DV40&gt;0,DV40,"")</f>
        <v/>
      </c>
      <c r="EJ40" s="40" t="str">
        <f>IF(SUM(DS40:DV40)-DW40&gt;0,SUM(DS40:DV40)-DW40,"")</f>
        <v/>
      </c>
      <c r="EK40" s="40" t="str">
        <f>IF(SUM(ED40,EG40,EJ40)&gt;0,SUM(ED40,EG40,EJ40),"")</f>
        <v/>
      </c>
      <c r="EL40" s="18"/>
      <c r="EM40" s="18"/>
      <c r="EN40" s="18"/>
      <c r="EO40" s="18"/>
      <c r="EP40" s="18"/>
      <c r="EQ40" s="18"/>
      <c r="ER40" s="18"/>
      <c r="ES40" s="18"/>
      <c r="ET40" s="18"/>
      <c r="EU40" s="18"/>
      <c r="EV40" s="18"/>
      <c r="EW40" s="18"/>
      <c r="EX40" s="18"/>
      <c r="EY40" s="18"/>
      <c r="EZ40" s="18"/>
      <c r="FA40" s="18"/>
      <c r="FB40" s="18"/>
      <c r="FC40" s="18"/>
      <c r="FD40" s="18"/>
      <c r="FE40" s="18"/>
      <c r="FF40" s="11" t="str">
        <f>IF(EN40&gt;0,EN40,"")</f>
        <v/>
      </c>
      <c r="FG40" s="11" t="str">
        <f>IF(EO40&gt;0,EO40,"")</f>
        <v/>
      </c>
      <c r="FH40" s="11" t="str">
        <f>IF(SUM(EL40:EO40)-EP40&gt;0,SUM(EL40:EO40)-EP40,"")</f>
        <v/>
      </c>
      <c r="FI40" s="11" t="str">
        <f>IF(ES40&gt;0,ES40,"")</f>
        <v/>
      </c>
      <c r="FJ40" s="11" t="str">
        <f>IF(ET40&gt;0,ET40,"")</f>
        <v/>
      </c>
      <c r="FK40" s="11" t="str">
        <f>IF(SUM(EQ40:ET40)-EU40&gt;0,SUM(EQ40:ET40)-EU40,"")</f>
        <v/>
      </c>
      <c r="FL40" s="11" t="str">
        <f>IF(MAX(FH40,FK40)&gt;0,MAX(FH40,FK40),"")</f>
        <v/>
      </c>
      <c r="FM40" s="11" t="str">
        <f>IF(EX40&gt;0,EX40,"")</f>
        <v/>
      </c>
      <c r="FN40" s="11" t="str">
        <f>IF(EY40&gt;0,EY40,"")</f>
        <v/>
      </c>
      <c r="FO40" s="11" t="str">
        <f>IF(SUM(EV40:EY40)-EZ40&gt;0,SUM(EV40:EY40)-EZ40,"")</f>
        <v/>
      </c>
      <c r="FP40" s="11" t="str">
        <f>IF(FC40&gt;0,FC40,"")</f>
        <v/>
      </c>
      <c r="FQ40" s="11" t="str">
        <f>IF(FD40&gt;0,FD40,"")</f>
        <v/>
      </c>
      <c r="FR40" s="11" t="str">
        <f>IF(SUM(FA40:FD40)-FE40&gt;0,SUM(FA40:FD40)-FE40,"")</f>
        <v/>
      </c>
      <c r="FS40" s="11" t="str">
        <f>IF(SUM(FL40,FO40,FR40)&gt;0,SUM(FL40,FO40,FR40),"")</f>
        <v/>
      </c>
      <c r="FT40" s="17"/>
      <c r="FU40" s="17"/>
      <c r="FV40" s="17"/>
      <c r="FW40" s="17"/>
      <c r="FX40" s="17"/>
      <c r="FY40" s="17"/>
      <c r="FZ40" s="17"/>
      <c r="GA40" s="17"/>
      <c r="GB40" s="17"/>
      <c r="GC40" s="17"/>
      <c r="GD40" s="17"/>
      <c r="GE40" s="17"/>
      <c r="GF40" s="17"/>
      <c r="GG40" s="17"/>
      <c r="GH40" s="17"/>
      <c r="GI40" s="17"/>
      <c r="GJ40" s="17"/>
      <c r="GK40" s="17"/>
      <c r="GL40" s="17"/>
      <c r="GM40" s="17"/>
      <c r="GN40" s="40" t="str">
        <f>IF(FV40&gt;0,FV40,"")</f>
        <v/>
      </c>
      <c r="GO40" s="40" t="str">
        <f>IF(FW40&gt;0,FW40,"")</f>
        <v/>
      </c>
      <c r="GP40" s="40" t="str">
        <f>IF(SUM(FT40:FW40)-FX40&gt;0,SUM(FT40:FW40)-FX40,"")</f>
        <v/>
      </c>
      <c r="GQ40" s="40" t="str">
        <f>IF(GA40&gt;0,GA40,"")</f>
        <v/>
      </c>
      <c r="GR40" s="40" t="str">
        <f>IF(GB40&gt;0,GB40,"")</f>
        <v/>
      </c>
      <c r="GS40" s="40" t="str">
        <f>IF(SUM(FY40:GB40)-GC40&gt;0,SUM(FY40:GB40)-GC40,"")</f>
        <v/>
      </c>
      <c r="GT40" s="40" t="str">
        <f>IF(MAX(GP40,GS40)&gt;0,MAX(GP40,GS40),"")</f>
        <v/>
      </c>
      <c r="GU40" s="40" t="str">
        <f>IF(GF40&gt;0,GF40,"")</f>
        <v/>
      </c>
      <c r="GV40" s="40" t="str">
        <f>IF(GG40&gt;0,GG40,"")</f>
        <v/>
      </c>
      <c r="GW40" s="40" t="str">
        <f>IF(SUM(GD40:GG40)-GH40&gt;0,SUM(GD40:GG40)-GH40,"")</f>
        <v/>
      </c>
      <c r="GX40" s="40" t="str">
        <f>IF(GK40&gt;0,GK40,"")</f>
        <v/>
      </c>
      <c r="GY40" s="40" t="str">
        <f>IF(GL40&gt;0,GL40,"")</f>
        <v/>
      </c>
      <c r="GZ40" s="40" t="str">
        <f>IF(SUM(GI40:GL40)-GM40&gt;0,SUM(GI40:GL40)-GM40,"")</f>
        <v/>
      </c>
      <c r="HA40" s="40" t="str">
        <f>IF(SUM(GT40,GW40,GZ40)&gt;0,SUM(GT40,GW40,GZ40),"")</f>
        <v/>
      </c>
      <c r="HB40" s="18"/>
      <c r="HC40" s="18"/>
      <c r="HD40" s="18"/>
      <c r="HE40" s="18"/>
      <c r="HF40" s="18"/>
      <c r="HG40" s="18"/>
      <c r="HH40" s="18"/>
      <c r="HI40" s="18"/>
      <c r="HJ40" s="18"/>
      <c r="HK40" s="18"/>
      <c r="HL40" s="18"/>
      <c r="HM40" s="18"/>
      <c r="HN40" s="18"/>
      <c r="HO40" s="18"/>
      <c r="HP40" s="18"/>
      <c r="HQ40" s="18"/>
      <c r="HR40" s="18"/>
      <c r="HS40" s="18"/>
      <c r="HT40" s="18"/>
      <c r="HU40" s="18"/>
      <c r="HV40" s="11" t="str">
        <f>IF(HD40&gt;0,HD40,"")</f>
        <v/>
      </c>
      <c r="HW40" s="11" t="str">
        <f>IF(HE40&gt;0,HE40,"")</f>
        <v/>
      </c>
      <c r="HX40" s="11" t="str">
        <f>IF(SUM(HB40:HE40)-HF40&gt;0,SUM(HB40:HE40)-HF40,"")</f>
        <v/>
      </c>
      <c r="HY40" s="11" t="str">
        <f>IF(HI40&gt;0,HI40,"")</f>
        <v/>
      </c>
      <c r="HZ40" s="11" t="str">
        <f>IF(HJ40&gt;0,HJ40,"")</f>
        <v/>
      </c>
      <c r="IA40" s="11" t="str">
        <f>IF(SUM(HG40:HJ40)-HK40&gt;0,SUM(HG40:HJ40)-HK40,"")</f>
        <v/>
      </c>
      <c r="IB40" s="11" t="str">
        <f>IF(MAX(HX40,IA40)&gt;0,MAX(HX40,IA40),"")</f>
        <v/>
      </c>
      <c r="IC40" s="11" t="str">
        <f>IF(HN40&gt;0,HN40,"")</f>
        <v/>
      </c>
      <c r="ID40" s="11" t="str">
        <f>IF(HO40&gt;0,HO40,"")</f>
        <v/>
      </c>
      <c r="IE40" s="11" t="str">
        <f>IF(SUM(HL40:HO40)-HP40&gt;0,SUM(HL40:HO40)-HP40,"")</f>
        <v/>
      </c>
      <c r="IF40" s="11" t="str">
        <f>IF(HS40&gt;0,HS40,"")</f>
        <v/>
      </c>
      <c r="IG40" s="11" t="str">
        <f>IF(HT40&gt;0,HT40,"")</f>
        <v/>
      </c>
      <c r="IH40" s="11" t="str">
        <f>IF(SUM(HQ40:HT40)-HU40&gt;0,SUM(HQ40:HT40)-HU40,"")</f>
        <v/>
      </c>
      <c r="II40" s="11" t="str">
        <f>IF(SUM(IB40,IE40,IH40)&gt;0,SUM(IB40,IE40,IH40),"")</f>
        <v/>
      </c>
      <c r="IJ40" s="17"/>
      <c r="IK40" s="17"/>
      <c r="IL40" s="17"/>
      <c r="IM40" s="17"/>
      <c r="IN40" s="17"/>
      <c r="IO40" s="17"/>
      <c r="IP40" s="17"/>
      <c r="IQ40" s="17"/>
      <c r="IR40" s="17"/>
      <c r="IS40" s="17"/>
      <c r="IT40" s="17"/>
      <c r="IU40" s="17"/>
      <c r="IV40" s="17"/>
      <c r="IW40" s="17"/>
      <c r="IX40" s="17"/>
      <c r="IY40" s="17"/>
      <c r="IZ40" s="17"/>
      <c r="JA40" s="17"/>
      <c r="JB40" s="17"/>
      <c r="JC40" s="17"/>
      <c r="JD40" s="40" t="str">
        <f>IF(IL40&gt;0,IL40,"")</f>
        <v/>
      </c>
      <c r="JE40" s="40" t="str">
        <f>IF(IM40&gt;0,IM40,"")</f>
        <v/>
      </c>
      <c r="JF40" s="40" t="str">
        <f>IF(SUM(IJ40:IM40)-IN40&gt;0,SUM(IJ40:IM40)-IN40,"")</f>
        <v/>
      </c>
      <c r="JG40" s="40" t="str">
        <f>IF(IQ40&gt;0,IQ40,"")</f>
        <v/>
      </c>
      <c r="JH40" s="40" t="str">
        <f>IF(IR40&gt;0,IR40,"")</f>
        <v/>
      </c>
      <c r="JI40" s="40" t="str">
        <f>IF(SUM(IO40:IR40)-IS40&gt;0,SUM(IO40:IR40)-IS40,"")</f>
        <v/>
      </c>
      <c r="JJ40" s="40" t="str">
        <f>IF(MAX(JF40,JI40)&gt;0,MAX(JF40,JI40),"")</f>
        <v/>
      </c>
      <c r="JK40" s="40" t="str">
        <f>IF(IV40&gt;0,IV40,"")</f>
        <v/>
      </c>
      <c r="JL40" s="40" t="str">
        <f>IF(IW40&gt;0,IW40,"")</f>
        <v/>
      </c>
      <c r="JM40" s="40" t="str">
        <f>IF(SUM(IT40:IW40)-IX40&gt;0,SUM(IT40:IW40)-IX40,"")</f>
        <v/>
      </c>
      <c r="JN40" s="40" t="str">
        <f>IF(JA40&gt;0,JA40,"")</f>
        <v/>
      </c>
      <c r="JO40" s="40" t="str">
        <f>IF(JB40&gt;0,JB40,"")</f>
        <v/>
      </c>
      <c r="JP40" s="40" t="str">
        <f>IF(SUM(IY40:JB40)-JC40&gt;0,SUM(IY40:JB40)-JC40,"")</f>
        <v/>
      </c>
      <c r="JQ40" s="40" t="str">
        <f>IF(SUM(JJ40,JM40,JP40)&gt;0,SUM(JJ40,JM40,JP40),"")</f>
        <v/>
      </c>
      <c r="JR40" s="18"/>
      <c r="JS40" s="18"/>
      <c r="JT40" s="18"/>
      <c r="JU40" s="18"/>
      <c r="JV40" s="18"/>
      <c r="JW40" s="18"/>
      <c r="JX40" s="18"/>
      <c r="JY40" s="18"/>
      <c r="JZ40" s="18"/>
      <c r="KA40" s="18"/>
      <c r="KB40" s="18"/>
      <c r="KC40" s="18"/>
      <c r="KD40" s="18"/>
      <c r="KE40" s="18"/>
      <c r="KF40" s="18"/>
      <c r="KG40" s="18"/>
      <c r="KH40" s="18"/>
      <c r="KI40" s="18"/>
      <c r="KJ40" s="18"/>
      <c r="KK40" s="18"/>
      <c r="KL40" s="11" t="str">
        <f>IF(JT40&gt;0,JT40,"")</f>
        <v/>
      </c>
      <c r="KM40" s="11" t="str">
        <f>IF(JU40&gt;0,JU40,"")</f>
        <v/>
      </c>
      <c r="KN40" s="11" t="str">
        <f>IF(SUM(JR40:JU40)-JV40&gt;0,SUM(JR40:JU40)-JV40,"")</f>
        <v/>
      </c>
      <c r="KO40" s="11" t="str">
        <f>IF(JY40&gt;0,JY40,"")</f>
        <v/>
      </c>
      <c r="KP40" s="11" t="str">
        <f>IF(JZ40&gt;0,JZ40,"")</f>
        <v/>
      </c>
      <c r="KQ40" s="11" t="str">
        <f>IF(SUM(JW40:JZ40)-KA40&gt;0,SUM(JW40:JZ40)-KA40,"")</f>
        <v/>
      </c>
      <c r="KR40" s="11" t="str">
        <f>IF(MAX(KN40,KQ40)&gt;0,MAX(KN40,KQ40),"")</f>
        <v/>
      </c>
      <c r="KS40" s="11" t="str">
        <f>IF(KD40&gt;0,KD40,"")</f>
        <v/>
      </c>
      <c r="KT40" s="11" t="str">
        <f>IF(KE40&gt;0,KE40,"")</f>
        <v/>
      </c>
      <c r="KU40" s="11" t="str">
        <f>IF(SUM(KB40:KE40)-KF40&gt;0,SUM(KB40:KE40)-KF40,"")</f>
        <v/>
      </c>
      <c r="KV40" s="11" t="str">
        <f>IF(KI40&gt;0,KI40,"")</f>
        <v/>
      </c>
      <c r="KW40" s="11" t="str">
        <f>IF(KJ40&gt;0,KJ40,"")</f>
        <v/>
      </c>
      <c r="KX40" s="11" t="str">
        <f>IF(SUM(KG40:KJ40)-KK40&gt;0,SUM(KG40:KJ40)-KK40,"")</f>
        <v/>
      </c>
      <c r="KY40" s="11" t="str">
        <f>IF(SUM(KR40,KU40,KX40)&gt;0,SUM(KR40,KU40,KX40),"")</f>
        <v/>
      </c>
      <c r="KZ40" s="17"/>
      <c r="LA40" s="17"/>
      <c r="LB40" s="17"/>
      <c r="LC40" s="17"/>
      <c r="LD40" s="17"/>
      <c r="LE40" s="17"/>
      <c r="LF40" s="17"/>
      <c r="LG40" s="17"/>
      <c r="LH40" s="17"/>
      <c r="LI40" s="17"/>
      <c r="LJ40" s="17"/>
      <c r="LK40" s="17"/>
      <c r="LL40" s="17"/>
      <c r="LM40" s="17"/>
      <c r="LN40" s="17"/>
      <c r="LO40" s="17"/>
      <c r="LP40" s="17"/>
      <c r="LQ40" s="17"/>
      <c r="LR40" s="17"/>
      <c r="LS40" s="17"/>
      <c r="LT40" s="40" t="str">
        <f>IF(LB40&gt;0,LB40,"")</f>
        <v/>
      </c>
      <c r="LU40" s="40" t="str">
        <f>IF(LC40&gt;0,LC40,"")</f>
        <v/>
      </c>
      <c r="LV40" s="40" t="str">
        <f>IF(SUM(KZ40:LC40)-LD40&gt;0,SUM(KZ40:LC40)-LD40,"")</f>
        <v/>
      </c>
      <c r="LW40" s="40" t="str">
        <f>IF(LG40&gt;0,LG40,"")</f>
        <v/>
      </c>
      <c r="LX40" s="40" t="str">
        <f>IF(LH40&gt;0,LH40,"")</f>
        <v/>
      </c>
      <c r="LY40" s="40" t="str">
        <f>IF(SUM(LE40:LH40)-LI40&gt;0,SUM(LE40:LH40)-LI40,"")</f>
        <v/>
      </c>
      <c r="LZ40" s="40" t="str">
        <f>IF(MAX(LV40,LY40)&gt;0,MAX(LV40,LY40),"")</f>
        <v/>
      </c>
      <c r="MA40" s="40" t="str">
        <f>IF(LL40&gt;0,LL40,"")</f>
        <v/>
      </c>
      <c r="MB40" s="40" t="str">
        <f>IF(LM40&gt;0,LM40,"")</f>
        <v/>
      </c>
      <c r="MC40" s="40" t="str">
        <f>IF(SUM(LJ40:LM40)-LN40&gt;0,SUM(LJ40:LM40)-LN40,"")</f>
        <v/>
      </c>
      <c r="MD40" s="40" t="str">
        <f>IF(LQ40&gt;0,LQ40,"")</f>
        <v/>
      </c>
      <c r="ME40" s="40" t="str">
        <f>IF(LR40&gt;0,LR40,"")</f>
        <v/>
      </c>
      <c r="MF40" s="40" t="str">
        <f>IF(SUM(LO40:LR40)-LS40&gt;0,SUM(LO40:LR40)-LS40,"")</f>
        <v/>
      </c>
      <c r="MG40" s="40" t="str">
        <f>IF(SUM(LZ40,MC40,MF40)&gt;0,SUM(LZ40,MC40,MF40),"")</f>
        <v/>
      </c>
      <c r="MH40" s="18"/>
      <c r="MI40" s="18"/>
      <c r="MJ40" s="18"/>
      <c r="MK40" s="18"/>
      <c r="ML40" s="18"/>
      <c r="MM40" s="18"/>
      <c r="MN40" s="18"/>
      <c r="MO40" s="18"/>
      <c r="MP40" s="18"/>
      <c r="MQ40" s="18"/>
      <c r="MR40" s="18"/>
      <c r="MS40" s="18"/>
      <c r="MT40" s="18"/>
      <c r="MU40" s="18"/>
      <c r="MV40" s="18"/>
      <c r="MW40" s="18"/>
      <c r="MX40" s="18"/>
      <c r="MY40" s="18"/>
      <c r="MZ40" s="18"/>
      <c r="NA40" s="18"/>
      <c r="NB40" s="11" t="str">
        <f>IF(MJ40&gt;0,MJ40,"")</f>
        <v/>
      </c>
      <c r="NC40" s="11" t="str">
        <f>IF(MK40&gt;0,MK40,"")</f>
        <v/>
      </c>
      <c r="ND40" s="11" t="str">
        <f>IF(SUM(MH40:MK40)-ML40&gt;0,SUM(MH40:MK40)-ML40,"")</f>
        <v/>
      </c>
      <c r="NE40" s="11" t="str">
        <f>IF(MO40&gt;0,MO40,"")</f>
        <v/>
      </c>
      <c r="NF40" s="11" t="str">
        <f>IF(MP40&gt;0,MP40,"")</f>
        <v/>
      </c>
      <c r="NG40" s="11" t="str">
        <f>IF(SUM(MM40:MP40)-MQ40&gt;0,SUM(MM40:MP40)-MQ40,"")</f>
        <v/>
      </c>
      <c r="NH40" s="11" t="str">
        <f>IF(MAX(ND40,NG40)&gt;0,MAX(ND40,NG40),"")</f>
        <v/>
      </c>
      <c r="NI40" s="11" t="str">
        <f>IF(MT40&gt;0,MT40,"")</f>
        <v/>
      </c>
      <c r="NJ40" s="11" t="str">
        <f>IF(MU40&gt;0,MU40,"")</f>
        <v/>
      </c>
      <c r="NK40" s="11" t="str">
        <f>IF(SUM(MR40:MU40)-MV40&gt;0,SUM(MR40:MU40)-MV40,"")</f>
        <v/>
      </c>
      <c r="NL40" s="11" t="str">
        <f>IF(MY40&gt;0,MY40,"")</f>
        <v/>
      </c>
      <c r="NM40" s="11" t="str">
        <f>IF(MZ40&gt;0,MZ40,"")</f>
        <v/>
      </c>
      <c r="NN40" s="11" t="str">
        <f>IF(SUM(MW40:MZ40)-NA40&gt;0,SUM(MW40:MZ40)-NA40,"")</f>
        <v/>
      </c>
      <c r="NO40" s="11" t="str">
        <f>IF(SUM(NH40,NK40,NN40)&gt;0,SUM(NH40,NK40,NN40),"")</f>
        <v/>
      </c>
      <c r="NP40" s="17"/>
      <c r="NQ40" s="17"/>
      <c r="NR40" s="17"/>
      <c r="NS40" s="17"/>
      <c r="NT40" s="17"/>
      <c r="NU40" s="17"/>
      <c r="NV40" s="17"/>
      <c r="NW40" s="17"/>
      <c r="NX40" s="17"/>
      <c r="NY40" s="17"/>
      <c r="NZ40" s="17"/>
      <c r="OA40" s="17"/>
      <c r="OB40" s="17"/>
      <c r="OC40" s="17"/>
      <c r="OD40" s="17"/>
      <c r="OE40" s="17"/>
      <c r="OF40" s="17"/>
      <c r="OG40" s="17"/>
      <c r="OH40" s="17"/>
      <c r="OI40" s="17"/>
      <c r="OJ40" s="40" t="str">
        <f>IF(NR40&gt;0,NR40,"")</f>
        <v/>
      </c>
      <c r="OK40" s="40" t="str">
        <f>IF(NS40&gt;0,NS40,"")</f>
        <v/>
      </c>
      <c r="OL40" s="40" t="str">
        <f>IF(SUM(NP40:NS40)-NT40&gt;0,SUM(NP40:NS40)-NT40,"")</f>
        <v/>
      </c>
      <c r="OM40" s="40" t="str">
        <f>IF(NW40&gt;0,NW40,"")</f>
        <v/>
      </c>
      <c r="ON40" s="40" t="str">
        <f>IF(NX40&gt;0,NX40,"")</f>
        <v/>
      </c>
      <c r="OO40" s="40" t="str">
        <f>IF(SUM(NU40:NX40)-NY40&gt;0,SUM(NU40:NX40)-NY40,"")</f>
        <v/>
      </c>
      <c r="OP40" s="40" t="str">
        <f>IF(MAX(OL40,OO40)&gt;0,MAX(OL40,OO40),"")</f>
        <v/>
      </c>
      <c r="OQ40" s="40" t="str">
        <f>IF(OB40&gt;0,OB40,"")</f>
        <v/>
      </c>
      <c r="OR40" s="40" t="str">
        <f>IF(OC40&gt;0,OC40,"")</f>
        <v/>
      </c>
      <c r="OS40" s="40" t="str">
        <f>IF(SUM(NZ40:OC40)-OD40&gt;0,SUM(NZ40:OC40)-OD40,"")</f>
        <v/>
      </c>
      <c r="OT40" s="40" t="str">
        <f>IF(OG40&gt;0,OG40,"")</f>
        <v/>
      </c>
      <c r="OU40" s="40" t="str">
        <f>IF(OH40&gt;0,OH40,"")</f>
        <v/>
      </c>
      <c r="OV40" s="40" t="str">
        <f>IF(SUM(OE40:OH40)-OI40&gt;0,SUM(OE40:OH40)-OI40,"")</f>
        <v/>
      </c>
      <c r="OW40" s="40" t="str">
        <f>IF(SUM(OP40,OS40,OV40)&gt;0,SUM(OP40,OS40,OV40),"")</f>
        <v/>
      </c>
      <c r="OX40" s="18"/>
      <c r="OY40" s="18"/>
      <c r="OZ40" s="18"/>
      <c r="PA40" s="18"/>
      <c r="PB40" s="18"/>
      <c r="PC40" s="18"/>
      <c r="PD40" s="18"/>
      <c r="PE40" s="18"/>
      <c r="PF40" s="18"/>
      <c r="PG40" s="18"/>
      <c r="PH40" s="18"/>
      <c r="PI40" s="18"/>
      <c r="PJ40" s="18"/>
      <c r="PK40" s="18"/>
      <c r="PL40" s="18"/>
      <c r="PM40" s="18"/>
      <c r="PN40" s="18"/>
      <c r="PO40" s="18"/>
      <c r="PP40" s="18"/>
      <c r="PQ40" s="18"/>
      <c r="PR40" s="11" t="str">
        <f>IF(OZ40&gt;0,OZ40,"")</f>
        <v/>
      </c>
      <c r="PS40" s="11" t="str">
        <f>IF(PA40&gt;0,PA40,"")</f>
        <v/>
      </c>
      <c r="PT40" s="11" t="str">
        <f>IF(SUM(OX40:PA40)-PB40&gt;0,SUM(OX40:PA40)-PB40,"")</f>
        <v/>
      </c>
      <c r="PU40" s="11" t="str">
        <f>IF(PE40&gt;0,PE40,"")</f>
        <v/>
      </c>
      <c r="PV40" s="11" t="str">
        <f>IF(PF40&gt;0,PF40,"")</f>
        <v/>
      </c>
      <c r="PW40" s="11" t="str">
        <f>IF(SUM(PC40:PF40)-PG40&gt;0,SUM(PC40:PF40)-PG40,"")</f>
        <v/>
      </c>
      <c r="PX40" s="11" t="str">
        <f>IF(MAX(PT40,PW40)&gt;0,MAX(PT40,PW40),"")</f>
        <v/>
      </c>
      <c r="PY40" s="11" t="str">
        <f>IF(PJ40&gt;0,PJ40,"")</f>
        <v/>
      </c>
      <c r="PZ40" s="11" t="str">
        <f>IF(PK40&gt;0,PK40,"")</f>
        <v/>
      </c>
      <c r="QA40" s="11" t="str">
        <f>IF(SUM(PH40:PK40)-PL40&gt;0,SUM(PH40:PK40)-PL40,"")</f>
        <v/>
      </c>
      <c r="QB40" s="11" t="str">
        <f>IF(PO40&gt;0,PO40,"")</f>
        <v/>
      </c>
      <c r="QC40" s="11" t="str">
        <f>IF(PP40&gt;0,PP40,"")</f>
        <v/>
      </c>
      <c r="QD40" s="11" t="str">
        <f>IF(SUM(PM40:PP40)-PQ40&gt;0,SUM(PM40:PP40)-PQ40,"")</f>
        <v/>
      </c>
      <c r="QE40" s="11" t="str">
        <f>IF(SUM(PX40,QA40,QD40)&gt;0,SUM(PX40,QA40,QD40),"")</f>
        <v/>
      </c>
      <c r="QF40" s="17"/>
      <c r="QG40" s="17"/>
      <c r="QH40" s="17"/>
      <c r="QI40" s="17"/>
      <c r="QJ40" s="17"/>
      <c r="QK40" s="17"/>
      <c r="QL40" s="17"/>
      <c r="QM40" s="17"/>
      <c r="QN40" s="17"/>
      <c r="QO40" s="17"/>
      <c r="QP40" s="17"/>
      <c r="QQ40" s="17"/>
      <c r="QR40" s="17"/>
      <c r="QS40" s="17"/>
      <c r="QT40" s="17"/>
      <c r="QU40" s="17"/>
      <c r="QV40" s="17"/>
      <c r="QW40" s="17"/>
      <c r="QX40" s="17"/>
      <c r="QY40" s="17"/>
      <c r="QZ40" s="40" t="str">
        <f>IF(QH40&gt;0,QH40,"")</f>
        <v/>
      </c>
      <c r="RA40" s="40" t="str">
        <f>IF(QI40&gt;0,QI40,"")</f>
        <v/>
      </c>
      <c r="RB40" s="40" t="str">
        <f>IF(SUM(QF40:QI40)-QJ40&gt;0,SUM(QF40:QI40)-QJ40,"")</f>
        <v/>
      </c>
      <c r="RC40" s="40" t="str">
        <f>IF(QM40&gt;0,QM40,"")</f>
        <v/>
      </c>
      <c r="RD40" s="40" t="str">
        <f>IF(QN40&gt;0,QN40,"")</f>
        <v/>
      </c>
      <c r="RE40" s="40" t="str">
        <f>IF(SUM(QK40:QN40)-QO40&gt;0,SUM(QK40:QN40)-QO40,"")</f>
        <v/>
      </c>
      <c r="RF40" s="40" t="str">
        <f>IF(MAX(RB40,RE40)&gt;0,MAX(RB40,RE40),"")</f>
        <v/>
      </c>
      <c r="RG40" s="40" t="str">
        <f>IF(QR40&gt;0,QR40,"")</f>
        <v/>
      </c>
      <c r="RH40" s="40" t="str">
        <f>IF(QS40&gt;0,QS40,"")</f>
        <v/>
      </c>
      <c r="RI40" s="40" t="str">
        <f>IF(SUM(QP40:QS40)-QT40&gt;0,SUM(QP40:QS40)-QT40,"")</f>
        <v/>
      </c>
      <c r="RJ40" s="40" t="str">
        <f>IF(QW40&gt;0,QW40,"")</f>
        <v/>
      </c>
      <c r="RK40" s="40" t="str">
        <f>IF(QX40&gt;0,QX40,"")</f>
        <v/>
      </c>
      <c r="RL40" s="40" t="str">
        <f>IF(SUM(QU40:QX40)-QY40&gt;0,SUM(QU40:QX40)-QY40,"")</f>
        <v/>
      </c>
      <c r="RM40" s="40" t="str">
        <f>IF(SUM(RF40,RI40,RL40)&gt;0,SUM(RF40,RI40,RL40),"")</f>
        <v/>
      </c>
      <c r="RN40" s="18"/>
      <c r="RO40" s="18"/>
      <c r="RP40" s="18"/>
      <c r="RQ40" s="18"/>
      <c r="RR40" s="18"/>
      <c r="RS40" s="18"/>
      <c r="RT40" s="18"/>
      <c r="RU40" s="18"/>
      <c r="RV40" s="18"/>
      <c r="RW40" s="18"/>
      <c r="RX40" s="18"/>
      <c r="RY40" s="18"/>
      <c r="RZ40" s="18"/>
      <c r="SA40" s="18"/>
      <c r="SB40" s="18"/>
      <c r="SC40" s="18"/>
      <c r="SD40" s="18"/>
      <c r="SE40" s="18"/>
      <c r="SF40" s="18"/>
      <c r="SG40" s="18"/>
      <c r="SH40" s="11" t="str">
        <f>IF(RP40&gt;0,RP40,"")</f>
        <v/>
      </c>
      <c r="SI40" s="11" t="str">
        <f>IF(RQ40&gt;0,RQ40,"")</f>
        <v/>
      </c>
      <c r="SJ40" s="11" t="str">
        <f>IF(SUM(RN40:RQ40)-RR40&gt;0,SUM(RN40:RQ40)-RR40,"")</f>
        <v/>
      </c>
      <c r="SK40" s="11" t="str">
        <f>IF(RU40&gt;0,RU40,"")</f>
        <v/>
      </c>
      <c r="SL40" s="11" t="str">
        <f>IF(RV40&gt;0,RV40,"")</f>
        <v/>
      </c>
      <c r="SM40" s="11" t="str">
        <f>IF(SUM(RS40:RV40)-RW40&gt;0,SUM(RS40:RV40)-RW40,"")</f>
        <v/>
      </c>
      <c r="SN40" s="11" t="str">
        <f>IF(MAX(SJ40,SM40)&gt;0,MAX(SJ40,SM40),"")</f>
        <v/>
      </c>
      <c r="SO40" s="11" t="str">
        <f>IF(RZ40&gt;0,RZ40,"")</f>
        <v/>
      </c>
      <c r="SP40" s="11" t="str">
        <f>IF(SA40&gt;0,SA40,"")</f>
        <v/>
      </c>
      <c r="SQ40" s="11" t="str">
        <f>IF(SUM(RX40:SA40)-SB40&gt;0,SUM(RX40:SA40)-SB40,"")</f>
        <v/>
      </c>
      <c r="SR40" s="11" t="str">
        <f>IF(SE40&gt;0,SE40,"")</f>
        <v/>
      </c>
      <c r="SS40" s="11" t="str">
        <f>IF(SF40&gt;0,SF40,"")</f>
        <v/>
      </c>
      <c r="ST40" s="11" t="str">
        <f>IF(SUM(SC40:SF40)-SG40&gt;0,SUM(SC40:SF40)-SG40,"")</f>
        <v/>
      </c>
      <c r="SU40" s="11" t="str">
        <f>IF(SUM(SN40,SQ40,ST40)&gt;0,SUM(SN40,SQ40,ST40),"")</f>
        <v/>
      </c>
      <c r="SV40" s="22">
        <f>IF($CP40="P",CA40,(CA40+AZ40)/2)</f>
        <v>7.15</v>
      </c>
      <c r="SW40" s="22">
        <f>IF($CP40="P",CB40,(CB40+BA40)/2)</f>
        <v>4.5999999999999996</v>
      </c>
      <c r="SX40" s="22">
        <f>IF($CP40="P",CC40,(CC40+BB40)/2)</f>
        <v>5.05</v>
      </c>
      <c r="SY40" s="22">
        <f>IF($CP40="P",CD40,(CD40+BC40)/2)</f>
        <v>6.835</v>
      </c>
      <c r="SZ40" s="22">
        <f>IF($CP40="P",CE40,(CE40+BD40)/2)</f>
        <v>0</v>
      </c>
      <c r="TA40" s="22">
        <f>IF($CP40="P",CF40,(CF40+BE40)/2)</f>
        <v>1.5</v>
      </c>
      <c r="TB40" s="22">
        <f>IF($CP40="P",CG40,(CG40+BF40)/2)</f>
        <v>1</v>
      </c>
      <c r="TC40" s="22">
        <f>IF($CP40="P",CH40,(CH40+BG40)/2)</f>
        <v>1.05</v>
      </c>
      <c r="TD40" s="22">
        <f>IF($CP40="P",CI40,(CI40+BH40)/2)</f>
        <v>1.4450000000000001</v>
      </c>
      <c r="TE40" s="22">
        <f>IF($CP40="P",CJ40,(CJ40+BI40)/2)</f>
        <v>0</v>
      </c>
      <c r="TF40" s="22">
        <f>IF($CP40="P",CK40,(CK40+BJ40)/2)</f>
        <v>0</v>
      </c>
      <c r="TG40" s="22">
        <f>IF($CP40="P",CL40,(CL40+BK40)/2)</f>
        <v>0</v>
      </c>
      <c r="TH40" s="22">
        <f>IF($CP40="P",CM40,(CM40+BL40)/2)</f>
        <v>0</v>
      </c>
      <c r="TI40" s="22">
        <f>IF($CP40="P",CN40,(CN40+BM40)/2)</f>
        <v>0</v>
      </c>
      <c r="TJ40" s="22">
        <f>IF($CP40="P",CO40,(CO40+BN40)/2)</f>
        <v>0</v>
      </c>
      <c r="TK40" s="27" t="s">
        <v>46</v>
      </c>
      <c r="TL40" s="40">
        <f>IF(SX40&gt;0,SX40,"")</f>
        <v>5.05</v>
      </c>
      <c r="TM40" s="40">
        <f>IF(SY40&gt;0,SY40,"")</f>
        <v>6.835</v>
      </c>
      <c r="TN40" s="40">
        <f>IF(SUM(SV40:SY40)-SZ40&gt;0,SUM(SV40:SY40)-SZ40,"")</f>
        <v>23.635000000000002</v>
      </c>
      <c r="TO40" s="40">
        <f>IF(TC40&gt;0,TC40,"")</f>
        <v>1.05</v>
      </c>
      <c r="TP40" s="40">
        <f>IF(TD40&gt;0,TD40,"")</f>
        <v>1.4450000000000001</v>
      </c>
      <c r="TQ40" s="40">
        <f>IF(SUM(TA40:TD40)-TE40&gt;0,SUM(TA40:TD40)-TE40,"")</f>
        <v>4.9950000000000001</v>
      </c>
      <c r="TR40" s="40">
        <f>IF(MAX(TN40,TQ40)&gt;0,MAX(TN40,TQ40),"")</f>
        <v>23.635000000000002</v>
      </c>
      <c r="TS40" s="40" t="str">
        <f>IF(TH40&gt;0,TH40,"")</f>
        <v/>
      </c>
      <c r="TT40" s="40" t="str">
        <f>IF(TI40&gt;0,TI40,"")</f>
        <v/>
      </c>
      <c r="TU40" s="40" t="str">
        <f>IF(SUM(TF40:TI40)-TJ40&gt;0,SUM(TF40:TI40)-TJ40,"")</f>
        <v/>
      </c>
      <c r="TV40" s="40">
        <f>IF(SUM(TR40,TU40)&gt;0,SUM(TR40,TU40),"")</f>
        <v>23.635000000000002</v>
      </c>
    </row>
    <row r="41" spans="1:542" x14ac:dyDescent="0.2">
      <c r="C41" s="5"/>
      <c r="E41" s="1"/>
    </row>
    <row r="42" spans="1:542" x14ac:dyDescent="0.2">
      <c r="I42" s="36"/>
      <c r="K42" s="36"/>
    </row>
    <row r="43" spans="1:542" x14ac:dyDescent="0.2">
      <c r="C43" s="23" t="s">
        <v>44</v>
      </c>
      <c r="D43" s="5"/>
      <c r="I43" s="3"/>
      <c r="AR43" s="41"/>
      <c r="AS43" s="41"/>
      <c r="AT43" s="41"/>
      <c r="AV43" s="32"/>
      <c r="AW43" s="32"/>
      <c r="AY43" s="53">
        <v>13.5</v>
      </c>
      <c r="BS43" s="41"/>
      <c r="BT43" s="41"/>
      <c r="BU43" s="41"/>
      <c r="BW43" s="32"/>
      <c r="BX43" s="32"/>
      <c r="BZ43" s="53">
        <v>13.5</v>
      </c>
      <c r="CT43" s="41"/>
      <c r="CU43" s="41"/>
      <c r="CV43" s="41"/>
      <c r="CX43" s="32"/>
      <c r="CY43" s="32"/>
      <c r="DA43" s="53">
        <v>13.5</v>
      </c>
      <c r="DX43" s="5"/>
      <c r="DY43" s="5"/>
      <c r="EH43" s="2"/>
      <c r="EI43" s="2"/>
      <c r="EK43" s="53">
        <v>13.5</v>
      </c>
      <c r="FF43" s="5"/>
      <c r="FG43" s="5"/>
      <c r="FP43" s="2"/>
      <c r="FQ43" s="2"/>
      <c r="FS43" s="53">
        <v>13.5</v>
      </c>
      <c r="GN43" s="5"/>
      <c r="GO43" s="5"/>
      <c r="GX43" s="2"/>
      <c r="GY43" s="2"/>
      <c r="HA43" s="53">
        <v>13.5</v>
      </c>
      <c r="HV43" s="5"/>
      <c r="HW43" s="5"/>
      <c r="IF43" s="2"/>
      <c r="IG43" s="2"/>
      <c r="II43" s="53">
        <v>13.5</v>
      </c>
      <c r="JD43" s="5"/>
      <c r="JE43" s="5"/>
      <c r="JN43" s="2"/>
      <c r="JO43" s="2"/>
      <c r="JQ43" s="53">
        <v>13.5</v>
      </c>
      <c r="KL43" s="5"/>
      <c r="KM43" s="5"/>
      <c r="KV43" s="2"/>
      <c r="KW43" s="2"/>
      <c r="KY43" s="53">
        <v>13.5</v>
      </c>
      <c r="LT43" s="5"/>
      <c r="LU43" s="5"/>
      <c r="MD43" s="2"/>
      <c r="ME43" s="2"/>
      <c r="MG43" s="53">
        <v>13.5</v>
      </c>
      <c r="NB43" s="5"/>
      <c r="NC43" s="5"/>
      <c r="NL43" s="2"/>
      <c r="NM43" s="2"/>
      <c r="NO43" s="53">
        <v>13.5</v>
      </c>
      <c r="OJ43" s="5"/>
      <c r="OK43" s="5"/>
      <c r="OT43" s="2"/>
      <c r="OU43" s="2"/>
      <c r="OW43" s="53">
        <v>13.5</v>
      </c>
      <c r="PR43" s="5"/>
      <c r="PS43" s="5"/>
      <c r="QB43" s="2"/>
      <c r="QC43" s="2"/>
      <c r="QE43" s="53">
        <v>13.5</v>
      </c>
      <c r="QZ43" s="5"/>
      <c r="RA43" s="5"/>
      <c r="RJ43" s="2"/>
      <c r="RK43" s="2"/>
      <c r="RM43" s="53">
        <v>13.5</v>
      </c>
      <c r="SH43" s="5"/>
      <c r="SI43" s="5"/>
      <c r="SR43" s="2"/>
      <c r="SS43" s="2"/>
      <c r="SU43" s="53">
        <v>13.5</v>
      </c>
    </row>
    <row r="44" spans="1:542" hidden="1" x14ac:dyDescent="0.2">
      <c r="C44" s="30" t="s">
        <v>43</v>
      </c>
      <c r="D44" s="5"/>
      <c r="X44" s="2"/>
      <c r="AR44" s="41"/>
      <c r="AS44" s="41"/>
      <c r="AT44" s="41"/>
      <c r="AV44" s="32"/>
      <c r="AW44" s="32"/>
      <c r="AY44" s="54">
        <v>1000</v>
      </c>
      <c r="BS44" s="41"/>
      <c r="BT44" s="41"/>
      <c r="BU44" s="41"/>
      <c r="BW44" s="32"/>
      <c r="BX44" s="32"/>
      <c r="BZ44" s="54">
        <v>1000</v>
      </c>
      <c r="CT44" s="41"/>
      <c r="CU44" s="41"/>
      <c r="CV44" s="41"/>
      <c r="CX44" s="32"/>
      <c r="CY44" s="32"/>
      <c r="DA44" s="54">
        <v>1000</v>
      </c>
      <c r="DX44" s="5"/>
      <c r="DY44" s="5"/>
      <c r="EH44" s="2"/>
      <c r="EI44" s="2"/>
      <c r="EK44" s="54">
        <v>1000</v>
      </c>
      <c r="FF44" s="5"/>
      <c r="FG44" s="5"/>
      <c r="FP44" s="2"/>
      <c r="FQ44" s="2"/>
      <c r="FS44" s="54">
        <v>1000</v>
      </c>
      <c r="GN44" s="5"/>
      <c r="GO44" s="5"/>
      <c r="GX44" s="2"/>
      <c r="GY44" s="2"/>
      <c r="HA44" s="54">
        <v>1000</v>
      </c>
      <c r="HV44" s="5"/>
      <c r="HW44" s="5"/>
      <c r="IF44" s="2"/>
      <c r="IG44" s="2"/>
      <c r="II44" s="54">
        <v>1000</v>
      </c>
      <c r="JD44" s="5"/>
      <c r="JE44" s="5"/>
      <c r="JN44" s="2"/>
      <c r="JO44" s="2"/>
      <c r="JQ44" s="54">
        <v>1000</v>
      </c>
      <c r="KL44" s="5"/>
      <c r="KM44" s="5"/>
      <c r="KV44" s="2"/>
      <c r="KW44" s="2"/>
      <c r="KY44" s="54">
        <v>1000</v>
      </c>
      <c r="LT44" s="5"/>
      <c r="LU44" s="5"/>
      <c r="MD44" s="2"/>
      <c r="ME44" s="2"/>
      <c r="MG44" s="54">
        <v>1000</v>
      </c>
      <c r="NB44" s="5"/>
      <c r="NC44" s="5"/>
      <c r="NL44" s="2"/>
      <c r="NM44" s="2"/>
      <c r="NO44" s="54">
        <v>1000</v>
      </c>
      <c r="OJ44" s="5"/>
      <c r="OK44" s="5"/>
      <c r="OT44" s="2"/>
      <c r="OU44" s="2"/>
      <c r="OW44" s="54">
        <v>1000</v>
      </c>
      <c r="PR44" s="5"/>
      <c r="PS44" s="5"/>
      <c r="QB44" s="2"/>
      <c r="QC44" s="2"/>
      <c r="QE44" s="54">
        <v>1000</v>
      </c>
      <c r="QZ44" s="5"/>
      <c r="RA44" s="5"/>
      <c r="RJ44" s="2"/>
      <c r="RK44" s="2"/>
      <c r="RM44" s="54">
        <v>1000</v>
      </c>
      <c r="SH44" s="5"/>
      <c r="SI44" s="5"/>
      <c r="SR44" s="2"/>
      <c r="SS44" s="2"/>
      <c r="SU44" s="54">
        <v>1000</v>
      </c>
    </row>
    <row r="45" spans="1:542" hidden="1" x14ac:dyDescent="0.2">
      <c r="A45" s="5"/>
      <c r="B45" s="5"/>
      <c r="C45" s="31" t="s">
        <v>55</v>
      </c>
      <c r="D45" s="5"/>
      <c r="F45" s="2"/>
      <c r="G45" s="66"/>
      <c r="AR45" s="41"/>
      <c r="AS45" s="41"/>
      <c r="AT45" s="41"/>
      <c r="AU45" s="32"/>
      <c r="AV45" s="32"/>
      <c r="AW45" s="32"/>
      <c r="AX45" s="32"/>
      <c r="AY45" s="55">
        <v>1000</v>
      </c>
      <c r="BS45" s="41"/>
      <c r="BT45" s="41"/>
      <c r="BU45" s="41"/>
      <c r="BW45" s="32"/>
      <c r="BX45" s="32"/>
      <c r="BZ45" s="55">
        <v>1000</v>
      </c>
      <c r="CT45" s="41"/>
      <c r="CU45" s="41"/>
      <c r="CV45" s="41"/>
      <c r="CW45" s="32"/>
      <c r="CX45" s="32"/>
      <c r="CY45" s="32"/>
      <c r="CZ45" s="32"/>
      <c r="DA45" s="55">
        <v>1000</v>
      </c>
      <c r="DX45" s="5"/>
      <c r="DY45" s="5"/>
      <c r="EH45" s="2"/>
      <c r="EI45" s="2"/>
      <c r="EK45" s="55">
        <v>1000</v>
      </c>
      <c r="FF45" s="5"/>
      <c r="FG45" s="5"/>
      <c r="FP45" s="2"/>
      <c r="FQ45" s="2"/>
      <c r="FS45" s="55">
        <v>1000</v>
      </c>
      <c r="GN45" s="5"/>
      <c r="GO45" s="5"/>
      <c r="GX45" s="2"/>
      <c r="GY45" s="2"/>
      <c r="HA45" s="55">
        <v>1000</v>
      </c>
      <c r="HV45" s="5"/>
      <c r="HW45" s="5"/>
      <c r="IF45" s="2"/>
      <c r="IG45" s="2"/>
      <c r="II45" s="55">
        <v>1000</v>
      </c>
      <c r="JD45" s="5"/>
      <c r="JE45" s="5"/>
      <c r="JN45" s="2"/>
      <c r="JO45" s="2"/>
      <c r="JQ45" s="55">
        <v>1000</v>
      </c>
      <c r="KL45" s="5"/>
      <c r="KM45" s="5"/>
      <c r="KV45" s="2"/>
      <c r="KW45" s="2"/>
      <c r="KY45" s="55">
        <v>1000</v>
      </c>
      <c r="LT45" s="5"/>
      <c r="LU45" s="5"/>
      <c r="MD45" s="2"/>
      <c r="ME45" s="2"/>
      <c r="MG45" s="55">
        <v>1000</v>
      </c>
      <c r="NB45" s="5"/>
      <c r="NC45" s="5"/>
      <c r="NL45" s="2"/>
      <c r="NM45" s="2"/>
      <c r="NO45" s="55">
        <v>1000</v>
      </c>
      <c r="OJ45" s="5"/>
      <c r="OK45" s="5"/>
      <c r="OT45" s="2"/>
      <c r="OU45" s="2"/>
      <c r="OW45" s="55">
        <v>1000</v>
      </c>
      <c r="PR45" s="5"/>
      <c r="PS45" s="5"/>
      <c r="QB45" s="2"/>
      <c r="QC45" s="2"/>
      <c r="QE45" s="55">
        <v>1000</v>
      </c>
      <c r="QZ45" s="5"/>
      <c r="RA45" s="5"/>
      <c r="RJ45" s="2"/>
      <c r="RK45" s="2"/>
      <c r="RM45" s="55">
        <v>1000</v>
      </c>
      <c r="SH45" s="5"/>
      <c r="SI45" s="5"/>
      <c r="SR45" s="2"/>
      <c r="SS45" s="2"/>
      <c r="SU45" s="55">
        <v>1000</v>
      </c>
    </row>
    <row r="46" spans="1:542" hidden="1" x14ac:dyDescent="0.2">
      <c r="A46" s="5"/>
      <c r="B46" s="5"/>
      <c r="C46" s="35" t="s">
        <v>62</v>
      </c>
      <c r="D46" s="5"/>
      <c r="F46" s="2"/>
      <c r="G46" s="66"/>
      <c r="AR46" s="41"/>
      <c r="AS46" s="41"/>
      <c r="AT46" s="41"/>
      <c r="AU46" s="32"/>
      <c r="AV46" s="32"/>
      <c r="AW46" s="32"/>
      <c r="AX46" s="32"/>
      <c r="AY46" s="56">
        <v>1000</v>
      </c>
      <c r="BS46" s="41"/>
      <c r="BT46" s="41"/>
      <c r="BU46" s="41"/>
      <c r="BW46" s="32"/>
      <c r="BX46" s="32"/>
      <c r="BZ46" s="56">
        <v>1000</v>
      </c>
      <c r="CT46" s="41"/>
      <c r="CU46" s="41"/>
      <c r="CV46" s="41"/>
      <c r="CW46" s="32"/>
      <c r="CX46" s="32"/>
      <c r="CY46" s="32"/>
      <c r="CZ46" s="32"/>
      <c r="DA46" s="56">
        <v>1000</v>
      </c>
      <c r="DX46" s="5"/>
      <c r="DY46" s="5"/>
      <c r="EH46" s="2"/>
      <c r="EI46" s="2"/>
      <c r="EK46" s="56">
        <v>1000</v>
      </c>
      <c r="FF46" s="5"/>
      <c r="FG46" s="5"/>
      <c r="FP46" s="2"/>
      <c r="FQ46" s="2"/>
      <c r="FS46" s="56">
        <v>1000</v>
      </c>
      <c r="GN46" s="5"/>
      <c r="GO46" s="5"/>
      <c r="GX46" s="2"/>
      <c r="GY46" s="2"/>
      <c r="HA46" s="56">
        <v>1000</v>
      </c>
      <c r="HV46" s="5"/>
      <c r="HW46" s="5"/>
      <c r="IF46" s="2"/>
      <c r="IG46" s="2"/>
      <c r="II46" s="56">
        <v>1000</v>
      </c>
      <c r="JD46" s="5"/>
      <c r="JE46" s="5"/>
      <c r="JN46" s="2"/>
      <c r="JO46" s="2"/>
      <c r="JQ46" s="56">
        <v>1000</v>
      </c>
      <c r="KL46" s="5"/>
      <c r="KM46" s="5"/>
      <c r="KV46" s="2"/>
      <c r="KW46" s="2"/>
      <c r="KY46" s="56">
        <v>1000</v>
      </c>
      <c r="LT46" s="5"/>
      <c r="LU46" s="5"/>
      <c r="MD46" s="2"/>
      <c r="ME46" s="2"/>
      <c r="MG46" s="56">
        <v>1000</v>
      </c>
      <c r="NB46" s="5"/>
      <c r="NC46" s="5"/>
      <c r="NL46" s="2"/>
      <c r="NM46" s="2"/>
      <c r="NO46" s="56">
        <v>1000</v>
      </c>
      <c r="OJ46" s="5"/>
      <c r="OK46" s="5"/>
      <c r="OT46" s="2"/>
      <c r="OU46" s="2"/>
      <c r="OW46" s="56">
        <v>1000</v>
      </c>
      <c r="PR46" s="5"/>
      <c r="PS46" s="5"/>
      <c r="QB46" s="2"/>
      <c r="QC46" s="2"/>
      <c r="QE46" s="56">
        <v>1000</v>
      </c>
      <c r="QZ46" s="5"/>
      <c r="RA46" s="5"/>
      <c r="RJ46" s="2"/>
      <c r="RK46" s="2"/>
      <c r="RM46" s="56">
        <v>1000</v>
      </c>
      <c r="SH46" s="5"/>
      <c r="SI46" s="5"/>
      <c r="SR46" s="2"/>
      <c r="SS46" s="2"/>
      <c r="SU46" s="56">
        <v>1000</v>
      </c>
    </row>
    <row r="47" spans="1:542" x14ac:dyDescent="0.2">
      <c r="A47" s="5"/>
      <c r="B47" s="5"/>
      <c r="C47" s="34" t="s">
        <v>41</v>
      </c>
      <c r="D47" s="5"/>
      <c r="AR47" s="41"/>
      <c r="AS47" s="41"/>
      <c r="AT47" s="41"/>
      <c r="AU47" s="32"/>
      <c r="AV47" s="32"/>
      <c r="AW47" s="32"/>
      <c r="AX47" s="32"/>
      <c r="AY47" s="57">
        <v>52.8</v>
      </c>
      <c r="BS47" s="41"/>
      <c r="BT47" s="41"/>
      <c r="BU47" s="41"/>
      <c r="BW47" s="32"/>
      <c r="BX47" s="32"/>
      <c r="BZ47" s="57">
        <v>52.8</v>
      </c>
      <c r="CT47" s="41"/>
      <c r="CU47" s="41"/>
      <c r="CV47" s="41"/>
      <c r="CW47" s="32"/>
      <c r="CX47" s="32"/>
      <c r="CY47" s="32"/>
      <c r="CZ47" s="32"/>
      <c r="DA47" s="57">
        <v>52.8</v>
      </c>
      <c r="DX47" s="5"/>
      <c r="DY47" s="5"/>
      <c r="EH47" s="2"/>
      <c r="EI47" s="2"/>
      <c r="EK47" s="57">
        <v>52.8</v>
      </c>
      <c r="FF47" s="5"/>
      <c r="FG47" s="5"/>
      <c r="FP47" s="2"/>
      <c r="FQ47" s="2"/>
      <c r="FS47" s="57">
        <v>52.8</v>
      </c>
      <c r="GN47" s="5"/>
      <c r="GO47" s="5"/>
      <c r="GX47" s="2"/>
      <c r="GY47" s="2"/>
      <c r="HA47" s="57">
        <v>52.8</v>
      </c>
      <c r="HV47" s="5"/>
      <c r="HW47" s="5"/>
      <c r="IF47" s="2"/>
      <c r="IG47" s="2"/>
      <c r="II47" s="57">
        <v>52.8</v>
      </c>
      <c r="JD47" s="5"/>
      <c r="JE47" s="5"/>
      <c r="JN47" s="2"/>
      <c r="JO47" s="2"/>
      <c r="JQ47" s="57">
        <v>52.8</v>
      </c>
      <c r="KL47" s="5"/>
      <c r="KM47" s="5"/>
      <c r="KV47" s="2"/>
      <c r="KW47" s="2"/>
      <c r="KY47" s="57">
        <v>52.8</v>
      </c>
      <c r="LT47" s="5"/>
      <c r="LU47" s="5"/>
      <c r="MD47" s="2"/>
      <c r="ME47" s="2"/>
      <c r="MG47" s="57">
        <v>52.8</v>
      </c>
      <c r="NB47" s="5"/>
      <c r="NC47" s="5"/>
      <c r="NL47" s="2"/>
      <c r="NM47" s="2"/>
      <c r="NO47" s="57">
        <v>52.8</v>
      </c>
      <c r="OJ47" s="5"/>
      <c r="OK47" s="5"/>
      <c r="OT47" s="2"/>
      <c r="OU47" s="2"/>
      <c r="OW47" s="57">
        <v>52.8</v>
      </c>
      <c r="PR47" s="5"/>
      <c r="PS47" s="5"/>
      <c r="QB47" s="2"/>
      <c r="QC47" s="2"/>
      <c r="QE47" s="57">
        <v>52.8</v>
      </c>
      <c r="QZ47" s="5"/>
      <c r="RA47" s="5"/>
      <c r="RJ47" s="2"/>
      <c r="RK47" s="2"/>
      <c r="RM47" s="57">
        <v>52.8</v>
      </c>
      <c r="SH47" s="5"/>
      <c r="SI47" s="5"/>
      <c r="SR47" s="2"/>
      <c r="SS47" s="2"/>
      <c r="SU47" s="57">
        <v>52.8</v>
      </c>
    </row>
    <row r="48" spans="1:542" hidden="1" x14ac:dyDescent="0.2">
      <c r="A48" s="5"/>
      <c r="B48" s="5"/>
      <c r="C48" s="24" t="s">
        <v>42</v>
      </c>
      <c r="D48" s="5"/>
      <c r="AR48" s="41"/>
      <c r="AS48" s="41"/>
      <c r="AT48" s="41"/>
      <c r="AU48" s="32"/>
      <c r="AV48" s="32"/>
      <c r="AW48" s="32"/>
      <c r="AX48" s="32"/>
      <c r="AY48" s="58">
        <v>1000</v>
      </c>
      <c r="BS48" s="41"/>
      <c r="BT48" s="41"/>
      <c r="BU48" s="41"/>
      <c r="BW48" s="32"/>
      <c r="BX48" s="32"/>
      <c r="BZ48" s="58">
        <v>1000</v>
      </c>
      <c r="CT48" s="41"/>
      <c r="CU48" s="41"/>
      <c r="CV48" s="41"/>
      <c r="CW48" s="32"/>
      <c r="CX48" s="32"/>
      <c r="CY48" s="32"/>
      <c r="CZ48" s="32"/>
      <c r="DA48" s="58">
        <v>1000</v>
      </c>
      <c r="DX48" s="5"/>
      <c r="DY48" s="5"/>
      <c r="EH48" s="2"/>
      <c r="EI48" s="2"/>
      <c r="EK48" s="58">
        <v>1000</v>
      </c>
      <c r="FF48" s="5"/>
      <c r="FG48" s="5"/>
      <c r="FP48" s="2"/>
      <c r="FQ48" s="2"/>
      <c r="FS48" s="58">
        <v>1000</v>
      </c>
      <c r="GN48" s="5"/>
      <c r="GO48" s="5"/>
      <c r="GX48" s="2"/>
      <c r="GY48" s="2"/>
      <c r="HA48" s="58">
        <v>1000</v>
      </c>
      <c r="HV48" s="5"/>
      <c r="HW48" s="5"/>
      <c r="IF48" s="2"/>
      <c r="IG48" s="2"/>
      <c r="II48" s="58">
        <v>1000</v>
      </c>
      <c r="JD48" s="5"/>
      <c r="JE48" s="5"/>
      <c r="JN48" s="2"/>
      <c r="JO48" s="2"/>
      <c r="JQ48" s="58">
        <v>1000</v>
      </c>
      <c r="KL48" s="5"/>
      <c r="KM48" s="5"/>
      <c r="KV48" s="2"/>
      <c r="KW48" s="2"/>
      <c r="KY48" s="58">
        <v>1000</v>
      </c>
      <c r="LT48" s="5"/>
      <c r="LU48" s="5"/>
      <c r="MD48" s="2"/>
      <c r="ME48" s="2"/>
      <c r="MG48" s="58">
        <v>1000</v>
      </c>
      <c r="NB48" s="5"/>
      <c r="NC48" s="5"/>
      <c r="NL48" s="2"/>
      <c r="NM48" s="2"/>
      <c r="NO48" s="58">
        <v>1000</v>
      </c>
      <c r="OJ48" s="5"/>
      <c r="OK48" s="5"/>
      <c r="OT48" s="2"/>
      <c r="OU48" s="2"/>
      <c r="OW48" s="58">
        <v>1000</v>
      </c>
      <c r="PR48" s="5"/>
      <c r="PS48" s="5"/>
      <c r="QB48" s="2"/>
      <c r="QC48" s="2"/>
      <c r="QE48" s="58">
        <v>1000</v>
      </c>
      <c r="QZ48" s="5"/>
      <c r="RA48" s="5"/>
      <c r="RJ48" s="2"/>
      <c r="RK48" s="2"/>
      <c r="RM48" s="58">
        <v>1000</v>
      </c>
      <c r="SH48" s="5"/>
      <c r="SI48" s="5"/>
      <c r="SR48" s="2"/>
      <c r="SS48" s="2"/>
      <c r="SU48" s="58">
        <v>1000</v>
      </c>
    </row>
    <row r="49" spans="1:515" hidden="1" x14ac:dyDescent="0.2">
      <c r="A49" s="5"/>
      <c r="B49" s="5"/>
      <c r="C49" s="33" t="s">
        <v>54</v>
      </c>
      <c r="D49" s="5"/>
      <c r="AR49" s="41"/>
      <c r="AS49" s="41"/>
      <c r="AT49" s="41"/>
      <c r="AU49" s="32"/>
      <c r="AV49" s="32"/>
      <c r="AW49" s="32"/>
      <c r="AX49" s="32"/>
      <c r="AY49" s="59">
        <v>1000</v>
      </c>
      <c r="BS49" s="41"/>
      <c r="BT49" s="41"/>
      <c r="BU49" s="41"/>
      <c r="BW49" s="32"/>
      <c r="BX49" s="32"/>
      <c r="BZ49" s="59">
        <v>1000</v>
      </c>
      <c r="CT49" s="41"/>
      <c r="CU49" s="41"/>
      <c r="CV49" s="41"/>
      <c r="CW49" s="32"/>
      <c r="CX49" s="32"/>
      <c r="CY49" s="32"/>
      <c r="CZ49" s="32"/>
      <c r="DA49" s="59">
        <v>1000</v>
      </c>
      <c r="DX49" s="5"/>
      <c r="DY49" s="5"/>
      <c r="EH49" s="2"/>
      <c r="EI49" s="2"/>
      <c r="EJ49" s="37"/>
      <c r="EK49" s="59">
        <v>1000</v>
      </c>
      <c r="FF49" s="5"/>
      <c r="FG49" s="5"/>
      <c r="FP49" s="2"/>
      <c r="FQ49" s="2"/>
      <c r="FR49" s="37"/>
      <c r="FS49" s="59">
        <v>1000</v>
      </c>
      <c r="GN49" s="5"/>
      <c r="GO49" s="5"/>
      <c r="GX49" s="2"/>
      <c r="GY49" s="2"/>
      <c r="GZ49" s="37"/>
      <c r="HA49" s="59">
        <v>1000</v>
      </c>
      <c r="HV49" s="5"/>
      <c r="HW49" s="5"/>
      <c r="IF49" s="2"/>
      <c r="IG49" s="2"/>
      <c r="IH49" s="37"/>
      <c r="II49" s="59">
        <v>1000</v>
      </c>
      <c r="JD49" s="5"/>
      <c r="JE49" s="5"/>
      <c r="JN49" s="2"/>
      <c r="JO49" s="2"/>
      <c r="JP49" s="37"/>
      <c r="JQ49" s="59">
        <v>1000</v>
      </c>
      <c r="KL49" s="5"/>
      <c r="KM49" s="5"/>
      <c r="KV49" s="2"/>
      <c r="KW49" s="2"/>
      <c r="KX49" s="37"/>
      <c r="KY49" s="59">
        <v>1000</v>
      </c>
      <c r="LT49" s="5"/>
      <c r="LU49" s="5"/>
      <c r="MD49" s="2"/>
      <c r="ME49" s="2"/>
      <c r="MF49" s="37"/>
      <c r="MG49" s="59">
        <v>1000</v>
      </c>
      <c r="NB49" s="5"/>
      <c r="NC49" s="5"/>
      <c r="NL49" s="2"/>
      <c r="NM49" s="2"/>
      <c r="NN49" s="37"/>
      <c r="NO49" s="59">
        <v>1000</v>
      </c>
      <c r="OJ49" s="5"/>
      <c r="OK49" s="5"/>
      <c r="OT49" s="2"/>
      <c r="OU49" s="2"/>
      <c r="OV49" s="37"/>
      <c r="OW49" s="59">
        <v>1000</v>
      </c>
      <c r="PR49" s="5"/>
      <c r="PS49" s="5"/>
      <c r="QB49" s="2"/>
      <c r="QC49" s="2"/>
      <c r="QD49" s="37"/>
      <c r="QE49" s="59">
        <v>1000</v>
      </c>
      <c r="QZ49" s="5"/>
      <c r="RA49" s="5"/>
      <c r="RJ49" s="2"/>
      <c r="RK49" s="2"/>
      <c r="RL49" s="37"/>
      <c r="RM49" s="59">
        <v>1000</v>
      </c>
      <c r="SH49" s="5"/>
      <c r="SI49" s="5"/>
      <c r="SR49" s="2"/>
      <c r="SS49" s="2"/>
      <c r="ST49" s="37"/>
      <c r="SU49" s="59">
        <v>1000</v>
      </c>
    </row>
    <row r="50" spans="1:515" hidden="1" x14ac:dyDescent="0.2">
      <c r="A50" s="5"/>
      <c r="B50" s="5"/>
      <c r="C50" s="25" t="s">
        <v>27</v>
      </c>
      <c r="D50" s="5"/>
      <c r="AR50" s="41"/>
      <c r="AS50" s="41"/>
      <c r="AT50" s="41"/>
      <c r="AU50" s="32"/>
      <c r="AV50" s="41"/>
      <c r="AW50" s="41"/>
      <c r="AX50" s="32"/>
      <c r="AY50" s="60">
        <v>1000</v>
      </c>
      <c r="BS50" s="41"/>
      <c r="BT50" s="41"/>
      <c r="BU50" s="41"/>
      <c r="BW50" s="41"/>
      <c r="BX50" s="32"/>
      <c r="BZ50" s="60">
        <v>1000</v>
      </c>
      <c r="CT50" s="41"/>
      <c r="CU50" s="41"/>
      <c r="CV50" s="41"/>
      <c r="CW50" s="32"/>
      <c r="CX50" s="41"/>
      <c r="CY50" s="32"/>
      <c r="CZ50" s="32"/>
      <c r="DA50" s="60">
        <v>1000</v>
      </c>
      <c r="DX50" s="5"/>
      <c r="DY50" s="5"/>
      <c r="EH50" s="41"/>
      <c r="EI50" s="2"/>
      <c r="EK50" s="60">
        <v>1000</v>
      </c>
      <c r="FF50" s="5"/>
      <c r="FG50" s="5"/>
      <c r="FP50" s="41"/>
      <c r="FQ50" s="2"/>
      <c r="FS50" s="60">
        <v>1000</v>
      </c>
      <c r="GN50" s="5"/>
      <c r="GO50" s="5"/>
      <c r="GX50" s="2"/>
      <c r="GY50" s="2"/>
      <c r="HA50" s="60">
        <v>1000</v>
      </c>
      <c r="HV50" s="5"/>
      <c r="HW50" s="5"/>
      <c r="IF50" s="41"/>
      <c r="IG50" s="2"/>
      <c r="II50" s="60">
        <v>1000</v>
      </c>
      <c r="JD50" s="5"/>
      <c r="JE50" s="5"/>
      <c r="JN50" s="2"/>
      <c r="JO50" s="2"/>
      <c r="JQ50" s="60">
        <v>1000</v>
      </c>
      <c r="KL50" s="5"/>
      <c r="KM50" s="5"/>
      <c r="KV50" s="2"/>
      <c r="KW50" s="2"/>
      <c r="KY50" s="60">
        <v>1000</v>
      </c>
      <c r="LT50" s="5"/>
      <c r="LU50" s="5"/>
      <c r="MD50" s="2"/>
      <c r="ME50" s="2"/>
      <c r="MG50" s="60">
        <v>1000</v>
      </c>
      <c r="NB50" s="5"/>
      <c r="NC50" s="5"/>
      <c r="NL50" s="2"/>
      <c r="NM50" s="2"/>
      <c r="NO50" s="60">
        <v>1000</v>
      </c>
      <c r="OJ50" s="5"/>
      <c r="OK50" s="5"/>
      <c r="OT50" s="2"/>
      <c r="OU50" s="2"/>
      <c r="OW50" s="60">
        <v>1000</v>
      </c>
      <c r="PR50" s="5"/>
      <c r="PS50" s="5"/>
      <c r="QB50" s="2"/>
      <c r="QC50" s="2"/>
      <c r="QE50" s="60">
        <v>1000</v>
      </c>
      <c r="QZ50" s="5"/>
      <c r="RA50" s="5"/>
      <c r="RJ50" s="2"/>
      <c r="RK50" s="2"/>
      <c r="RM50" s="60">
        <v>1000</v>
      </c>
      <c r="SH50" s="5"/>
      <c r="SI50" s="5"/>
      <c r="SR50" s="2"/>
      <c r="SS50" s="2"/>
      <c r="SU50" s="60">
        <v>1000</v>
      </c>
    </row>
    <row r="51" spans="1:515" x14ac:dyDescent="0.2">
      <c r="C51" s="29" t="s">
        <v>47</v>
      </c>
      <c r="D51" s="2"/>
      <c r="AU51" s="32"/>
      <c r="AX51" s="32"/>
      <c r="CW51" s="32"/>
      <c r="CZ51" s="32"/>
    </row>
    <row r="52" spans="1:515" x14ac:dyDescent="0.2">
      <c r="A52" s="5"/>
      <c r="B52" s="5"/>
      <c r="C52" s="5"/>
      <c r="D52" s="20"/>
      <c r="AQ52" s="32"/>
      <c r="AR52" s="32"/>
      <c r="AS52" s="32"/>
      <c r="AT52" s="32"/>
      <c r="AU52" s="32"/>
      <c r="AX52" s="32"/>
      <c r="CS52" s="32"/>
      <c r="CT52" s="32"/>
      <c r="CU52" s="32"/>
      <c r="CV52" s="32"/>
      <c r="CW52" s="32"/>
      <c r="CZ52" s="32"/>
    </row>
    <row r="53" spans="1:515" ht="17" x14ac:dyDescent="0.2">
      <c r="A53" s="5"/>
      <c r="B53" s="5"/>
      <c r="C53" s="5"/>
      <c r="D53" s="20"/>
      <c r="V53" s="10"/>
      <c r="W53" s="10"/>
      <c r="AQ53" s="32"/>
      <c r="AR53" s="32"/>
      <c r="AS53" s="32"/>
      <c r="AT53" s="32"/>
      <c r="AU53" s="32"/>
      <c r="AX53" s="32"/>
      <c r="CS53" s="32"/>
      <c r="CT53" s="32"/>
      <c r="CU53" s="32"/>
      <c r="CV53" s="32"/>
      <c r="CW53" s="32"/>
      <c r="CZ53" s="32"/>
    </row>
    <row r="54" spans="1:515" ht="17" x14ac:dyDescent="0.2">
      <c r="A54" s="5"/>
      <c r="B54" s="5"/>
      <c r="C54" s="5"/>
      <c r="D54" s="20"/>
      <c r="V54" s="10"/>
      <c r="AQ54" s="32"/>
      <c r="AR54" s="32"/>
      <c r="AS54" s="32"/>
      <c r="AT54" s="32"/>
      <c r="AU54" s="32"/>
      <c r="AX54" s="32"/>
      <c r="CS54" s="32"/>
      <c r="CT54" s="32"/>
      <c r="CU54" s="32"/>
      <c r="CV54" s="32"/>
      <c r="CW54" s="32"/>
      <c r="CZ54" s="32"/>
    </row>
    <row r="55" spans="1:515" ht="17" x14ac:dyDescent="0.2">
      <c r="V55" s="10"/>
      <c r="W55" s="10"/>
      <c r="AQ55" s="32"/>
      <c r="AR55" s="32"/>
      <c r="AS55" s="32"/>
      <c r="AT55" s="32"/>
      <c r="AU55" s="32"/>
      <c r="AX55" s="32"/>
      <c r="CS55" s="32"/>
      <c r="CT55" s="32"/>
      <c r="CU55" s="32"/>
      <c r="CV55" s="32"/>
      <c r="CW55" s="32"/>
      <c r="CZ55" s="32"/>
    </row>
    <row r="56" spans="1:515" ht="17" x14ac:dyDescent="0.2">
      <c r="V56" s="10"/>
      <c r="W56" s="10"/>
      <c r="AQ56" s="32"/>
      <c r="AR56" s="32"/>
      <c r="AS56" s="32"/>
      <c r="AT56" s="32"/>
      <c r="AU56" s="32"/>
      <c r="AX56" s="32"/>
      <c r="CS56" s="32"/>
      <c r="CT56" s="32"/>
      <c r="CU56" s="32"/>
      <c r="CV56" s="32"/>
      <c r="CW56" s="32"/>
      <c r="CZ56" s="32"/>
    </row>
    <row r="57" spans="1:515" ht="17" x14ac:dyDescent="0.2">
      <c r="V57" s="10"/>
      <c r="W57" s="10"/>
      <c r="AQ57" s="32"/>
      <c r="AR57" s="32"/>
      <c r="AS57" s="32"/>
      <c r="AT57" s="32"/>
      <c r="AU57" s="32"/>
      <c r="AX57" s="32"/>
      <c r="CS57" s="32"/>
      <c r="CT57" s="32"/>
      <c r="CU57" s="32"/>
      <c r="CV57" s="32"/>
      <c r="CW57" s="32"/>
      <c r="CZ57" s="32"/>
    </row>
    <row r="58" spans="1:515" ht="17" x14ac:dyDescent="0.2">
      <c r="V58" s="10"/>
      <c r="W58" s="10"/>
      <c r="X58" s="10"/>
    </row>
    <row r="59" spans="1:515" ht="17" x14ac:dyDescent="0.2">
      <c r="V59" s="10"/>
      <c r="W59" s="10"/>
      <c r="X59" s="10"/>
    </row>
    <row r="60" spans="1:515" ht="17" x14ac:dyDescent="0.2">
      <c r="V60" s="10"/>
      <c r="W60" s="10"/>
      <c r="X60" s="10"/>
    </row>
    <row r="61" spans="1:515" ht="17" x14ac:dyDescent="0.2">
      <c r="V61" s="10"/>
      <c r="W61" s="10"/>
      <c r="X61" s="10"/>
    </row>
    <row r="62" spans="1:515" ht="17" x14ac:dyDescent="0.2">
      <c r="V62" s="10"/>
      <c r="W62" s="10"/>
      <c r="X62" s="10"/>
    </row>
    <row r="63" spans="1:515" ht="17" x14ac:dyDescent="0.2">
      <c r="V63" s="10"/>
      <c r="W63" s="10"/>
      <c r="X63" s="10"/>
    </row>
    <row r="64" spans="1:515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  <row r="69" spans="22:24" ht="17" x14ac:dyDescent="0.2">
      <c r="V69" s="10"/>
      <c r="W69" s="10"/>
      <c r="X69" s="10"/>
    </row>
    <row r="70" spans="22:24" ht="17" x14ac:dyDescent="0.2">
      <c r="V70" s="10"/>
      <c r="W70" s="10"/>
      <c r="X70" s="10"/>
    </row>
    <row r="71" spans="22:24" ht="17" x14ac:dyDescent="0.2">
      <c r="V71" s="10"/>
      <c r="W71" s="10"/>
      <c r="X71" s="10"/>
    </row>
    <row r="72" spans="22:24" ht="17" x14ac:dyDescent="0.2">
      <c r="V72" s="10"/>
      <c r="W72" s="10"/>
      <c r="X72" s="10"/>
    </row>
  </sheetData>
  <sheetProtection sheet="1" formatCells="0" formatColumns="0" formatRows="0"/>
  <autoFilter ref="A1:TV33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40">
      <sortCondition descending="1" ref="H1:H41"/>
    </sortState>
  </autoFilter>
  <sortState xmlns:xlrd2="http://schemas.microsoft.com/office/spreadsheetml/2017/richdata2" ref="A1:Q3">
    <sortCondition ref="A1"/>
  </sortState>
  <mergeCells count="101">
    <mergeCell ref="QU2:QY2"/>
    <mergeCell ref="RN2:RR2"/>
    <mergeCell ref="RS2:RW2"/>
    <mergeCell ref="RX2:SB2"/>
    <mergeCell ref="SC2:SG2"/>
    <mergeCell ref="SV1:TV1"/>
    <mergeCell ref="RN1:SU1"/>
    <mergeCell ref="TA2:TE2"/>
    <mergeCell ref="SV2:SZ2"/>
    <mergeCell ref="TF2:TJ2"/>
    <mergeCell ref="KZ1:MG1"/>
    <mergeCell ref="MH1:NO1"/>
    <mergeCell ref="NP1:OW1"/>
    <mergeCell ref="OX1:QE1"/>
    <mergeCell ref="QF1:RM1"/>
    <mergeCell ref="NZ2:OD2"/>
    <mergeCell ref="OE2:OI2"/>
    <mergeCell ref="OX2:PB2"/>
    <mergeCell ref="PC2:PG2"/>
    <mergeCell ref="PH2:PL2"/>
    <mergeCell ref="MM2:MQ2"/>
    <mergeCell ref="MR2:MV2"/>
    <mergeCell ref="MW2:NA2"/>
    <mergeCell ref="NP2:NT2"/>
    <mergeCell ref="NU2:NY2"/>
    <mergeCell ref="KZ2:LD2"/>
    <mergeCell ref="LE2:LI2"/>
    <mergeCell ref="LJ2:LN2"/>
    <mergeCell ref="LO2:LS2"/>
    <mergeCell ref="MH2:ML2"/>
    <mergeCell ref="PM2:PQ2"/>
    <mergeCell ref="QF2:QJ2"/>
    <mergeCell ref="QK2:QO2"/>
    <mergeCell ref="QP2:QT2"/>
    <mergeCell ref="JR1:KY1"/>
    <mergeCell ref="IY2:JC2"/>
    <mergeCell ref="JR2:JV2"/>
    <mergeCell ref="JW2:KA2"/>
    <mergeCell ref="IT2:IX2"/>
    <mergeCell ref="IO2:IS2"/>
    <mergeCell ref="IJ2:IN2"/>
    <mergeCell ref="KB2:KF2"/>
    <mergeCell ref="KG2:KK2"/>
    <mergeCell ref="GI2:GM2"/>
    <mergeCell ref="HG2:HK2"/>
    <mergeCell ref="HL2:HP2"/>
    <mergeCell ref="HQ2:HU2"/>
    <mergeCell ref="FT1:HA1"/>
    <mergeCell ref="HB2:HF2"/>
    <mergeCell ref="CF2:CJ2"/>
    <mergeCell ref="CK2:CO2"/>
    <mergeCell ref="IJ1:JQ1"/>
    <mergeCell ref="HB1:II1"/>
    <mergeCell ref="FT2:FX2"/>
    <mergeCell ref="FY2:GC2"/>
    <mergeCell ref="GD2:GH2"/>
    <mergeCell ref="EL1:FS1"/>
    <mergeCell ref="EL2:EP2"/>
    <mergeCell ref="EQ2:EU2"/>
    <mergeCell ref="EV2:EZ2"/>
    <mergeCell ref="FA2:FE2"/>
    <mergeCell ref="DI2:DM2"/>
    <mergeCell ref="DD1:EK1"/>
    <mergeCell ref="DD2:DH2"/>
    <mergeCell ref="DB1:DC1"/>
    <mergeCell ref="DN2:DR2"/>
    <mergeCell ref="DS2:DW2"/>
    <mergeCell ref="CA1:DA1"/>
    <mergeCell ref="CA2:CE2"/>
    <mergeCell ref="J1:J3"/>
    <mergeCell ref="L1:L3"/>
    <mergeCell ref="N1:N3"/>
    <mergeCell ref="M1:M3"/>
    <mergeCell ref="O1:O3"/>
    <mergeCell ref="K1:K3"/>
    <mergeCell ref="P1:P3"/>
    <mergeCell ref="Q1:Q3"/>
    <mergeCell ref="BE2:BI2"/>
    <mergeCell ref="S1:S3"/>
    <mergeCell ref="Y1:AY1"/>
    <mergeCell ref="AI2:AM2"/>
    <mergeCell ref="R1:R3"/>
    <mergeCell ref="V1:V3"/>
    <mergeCell ref="X1:X3"/>
    <mergeCell ref="W1:W3"/>
    <mergeCell ref="Y2:AC2"/>
    <mergeCell ref="AD2:AH2"/>
    <mergeCell ref="T1:T3"/>
    <mergeCell ref="U1:U3"/>
    <mergeCell ref="AZ1:BZ1"/>
    <mergeCell ref="AZ2:BD2"/>
    <mergeCell ref="BJ2:BN2"/>
    <mergeCell ref="A1:A3"/>
    <mergeCell ref="C1:C3"/>
    <mergeCell ref="D1:D3"/>
    <mergeCell ref="F1:F3"/>
    <mergeCell ref="H1:H3"/>
    <mergeCell ref="E1:E3"/>
    <mergeCell ref="B1:B3"/>
    <mergeCell ref="G1:G3"/>
    <mergeCell ref="I1:I3"/>
  </mergeCells>
  <conditionalFormatting sqref="J1:J1048576">
    <cfRule type="containsText" dxfId="440" priority="229" operator="containsText" text="No DD">
      <formula>NOT(ISERROR(SEARCH("No DD",J1)))</formula>
    </cfRule>
    <cfRule type="containsText" dxfId="439" priority="230" operator="containsText" text="Merit">
      <formula>NOT(ISERROR(SEARCH("Merit",J1)))</formula>
    </cfRule>
    <cfRule type="containsText" dxfId="438" priority="231" operator="containsText" text="Excellence">
      <formula>NOT(ISERROR(SEARCH("Excellence",J1)))</formula>
    </cfRule>
    <cfRule type="containsText" dxfId="437" priority="232" operator="containsText" text="Worlds Team">
      <formula>NOT(ISERROR(SEARCH("Worlds Team",J1)))</formula>
    </cfRule>
    <cfRule type="containsText" dxfId="436" priority="233" operator="containsText" text="National Team">
      <formula>NOT(ISERROR(SEARCH("National Team",J1)))</formula>
    </cfRule>
  </conditionalFormatting>
  <conditionalFormatting sqref="Y4:AY40">
    <cfRule type="expression" dxfId="435" priority="51275" stopIfTrue="1">
      <formula>IF($AN4&lt;&gt;"",1,0)</formula>
    </cfRule>
  </conditionalFormatting>
  <conditionalFormatting sqref="AZ4:BZ40">
    <cfRule type="expression" dxfId="434" priority="210" stopIfTrue="1">
      <formula>IF($BO4&lt;&gt;"",1,0)</formula>
    </cfRule>
  </conditionalFormatting>
  <conditionalFormatting sqref="CA4:DA40">
    <cfRule type="expression" dxfId="433" priority="206" stopIfTrue="1">
      <formula>IF($CP4&lt;&gt;"",1,0)</formula>
    </cfRule>
  </conditionalFormatting>
  <conditionalFormatting sqref="BW51:BW1048576 BP1:BP1048576 BS1:BS1048576 BW1:BW49">
    <cfRule type="cellIs" dxfId="432" priority="52632" operator="between">
      <formula>$BZ$46</formula>
      <formula>1000</formula>
    </cfRule>
    <cfRule type="cellIs" dxfId="431" priority="52633" operator="between">
      <formula>$BZ$45</formula>
      <formula>$BZ$46</formula>
    </cfRule>
    <cfRule type="cellIs" dxfId="430" priority="52634" operator="between">
      <formula>$BZ$44</formula>
      <formula>$BZ$45</formula>
    </cfRule>
    <cfRule type="cellIs" dxfId="429" priority="52635" operator="between">
      <formula>$BZ$43</formula>
      <formula>$BZ$44</formula>
    </cfRule>
  </conditionalFormatting>
  <conditionalFormatting sqref="CX51:CX1048576 CQ1:CQ1048576 CT1:CT1048576 CX1:CX49">
    <cfRule type="cellIs" dxfId="428" priority="51509" operator="between">
      <formula>$DA$46</formula>
      <formula>1000</formula>
    </cfRule>
    <cfRule type="cellIs" dxfId="427" priority="51510" operator="between">
      <formula>$DA$45</formula>
      <formula>$DA$46</formula>
    </cfRule>
    <cfRule type="cellIs" dxfId="426" priority="51511" operator="between">
      <formula>$DA$44</formula>
      <formula>$DA$45</formula>
    </cfRule>
    <cfRule type="cellIs" dxfId="425" priority="51512" operator="between">
      <formula>$DA$43</formula>
      <formula>$DA$44</formula>
    </cfRule>
  </conditionalFormatting>
  <conditionalFormatting sqref="EH51:EH1048576 DX1:DX1048576 EA1:EA1048576 EE1:EE1048576 EH1:EH49">
    <cfRule type="cellIs" dxfId="424" priority="52660" operator="between">
      <formula>$EK$46</formula>
      <formula>1000</formula>
    </cfRule>
    <cfRule type="cellIs" dxfId="423" priority="52661" operator="between">
      <formula>$EK$45</formula>
      <formula>$EK$46</formula>
    </cfRule>
    <cfRule type="cellIs" dxfId="422" priority="52662" operator="between">
      <formula>$EK$44</formula>
      <formula>$EK$45</formula>
    </cfRule>
    <cfRule type="cellIs" dxfId="421" priority="52663" operator="between">
      <formula>$EK$43</formula>
      <formula>$EK$44</formula>
    </cfRule>
  </conditionalFormatting>
  <conditionalFormatting sqref="FP51:FP1048576 FF1:FF1048576 FI1:FI1048576 FM1:FM1048576 FP1:FP49">
    <cfRule type="cellIs" dxfId="420" priority="190" operator="between">
      <formula>$FS$46</formula>
      <formula>1000</formula>
    </cfRule>
    <cfRule type="cellIs" dxfId="419" priority="191" operator="between">
      <formula>$FS$45</formula>
      <formula>$FS$46</formula>
    </cfRule>
    <cfRule type="cellIs" dxfId="418" priority="192" operator="between">
      <formula>$FS$44</formula>
      <formula>$FS$45</formula>
    </cfRule>
    <cfRule type="cellIs" dxfId="417" priority="193" operator="between">
      <formula>$FS$43</formula>
      <formula>$FS$44</formula>
    </cfRule>
  </conditionalFormatting>
  <conditionalFormatting sqref="IF51:IF1048576 HV1:HV1048576 HY1:HY1048576 IC1:IC1048576 IF1:IF49">
    <cfRule type="cellIs" dxfId="416" priority="158" operator="between">
      <formula>$II$46</formula>
      <formula>1000</formula>
    </cfRule>
    <cfRule type="cellIs" dxfId="415" priority="159" operator="between">
      <formula>$II$45</formula>
      <formula>$II$46</formula>
    </cfRule>
    <cfRule type="cellIs" dxfId="414" priority="160" operator="between">
      <formula>$II$44</formula>
      <formula>$II$45</formula>
    </cfRule>
    <cfRule type="cellIs" dxfId="413" priority="161" operator="between">
      <formula>$II$43</formula>
      <formula>$II$44</formula>
    </cfRule>
  </conditionalFormatting>
  <conditionalFormatting sqref="AW50 AO1:AO1048576 AR1:AR1048576 AV1:AV1048576">
    <cfRule type="cellIs" dxfId="412" priority="22" operator="between">
      <formula>$AY$46</formula>
      <formula>1000</formula>
    </cfRule>
    <cfRule type="cellIs" dxfId="411" priority="23" operator="between">
      <formula>$AY$45</formula>
      <formula>$AY$46</formula>
    </cfRule>
    <cfRule type="cellIs" dxfId="410" priority="24" operator="between">
      <formula>$AY$44</formula>
      <formula>$AY$45</formula>
    </cfRule>
    <cfRule type="cellIs" dxfId="409" priority="25" operator="between">
      <formula>$AY$43</formula>
      <formula>$AY$44</formula>
    </cfRule>
  </conditionalFormatting>
  <conditionalFormatting sqref="BW50">
    <cfRule type="cellIs" dxfId="408" priority="18" operator="between">
      <formula>$AY$46</formula>
      <formula>1000</formula>
    </cfRule>
    <cfRule type="cellIs" dxfId="407" priority="19" operator="between">
      <formula>$AY$45</formula>
      <formula>$AY$46</formula>
    </cfRule>
    <cfRule type="cellIs" dxfId="406" priority="20" operator="between">
      <formula>$AY$44</formula>
      <formula>$AY$45</formula>
    </cfRule>
    <cfRule type="cellIs" dxfId="405" priority="21" operator="between">
      <formula>$AY$43</formula>
      <formula>$AY$44</formula>
    </cfRule>
  </conditionalFormatting>
  <conditionalFormatting sqref="CX50">
    <cfRule type="cellIs" dxfId="404" priority="14" operator="between">
      <formula>$AY$46</formula>
      <formula>1000</formula>
    </cfRule>
    <cfRule type="cellIs" dxfId="403" priority="15" operator="between">
      <formula>$AY$45</formula>
      <formula>$AY$46</formula>
    </cfRule>
    <cfRule type="cellIs" dxfId="402" priority="16" operator="between">
      <formula>$AY$44</formula>
      <formula>$AY$45</formula>
    </cfRule>
    <cfRule type="cellIs" dxfId="401" priority="17" operator="between">
      <formula>$AY$43</formula>
      <formula>$AY$44</formula>
    </cfRule>
  </conditionalFormatting>
  <conditionalFormatting sqref="EH50">
    <cfRule type="cellIs" dxfId="400" priority="10" operator="between">
      <formula>$AY$46</formula>
      <formula>1000</formula>
    </cfRule>
    <cfRule type="cellIs" dxfId="399" priority="11" operator="between">
      <formula>$AY$45</formula>
      <formula>$AY$46</formula>
    </cfRule>
    <cfRule type="cellIs" dxfId="398" priority="12" operator="between">
      <formula>$AY$44</formula>
      <formula>$AY$45</formula>
    </cfRule>
    <cfRule type="cellIs" dxfId="397" priority="13" operator="between">
      <formula>$AY$43</formula>
      <formula>$AY$44</formula>
    </cfRule>
  </conditionalFormatting>
  <conditionalFormatting sqref="FP50">
    <cfRule type="cellIs" dxfId="396" priority="6" operator="between">
      <formula>$AY$46</formula>
      <formula>1000</formula>
    </cfRule>
    <cfRule type="cellIs" dxfId="395" priority="7" operator="between">
      <formula>$AY$45</formula>
      <formula>$AY$46</formula>
    </cfRule>
    <cfRule type="cellIs" dxfId="394" priority="8" operator="between">
      <formula>$AY$44</formula>
      <formula>$AY$45</formula>
    </cfRule>
    <cfRule type="cellIs" dxfId="393" priority="9" operator="between">
      <formula>$AY$43</formula>
      <formula>$AY$44</formula>
    </cfRule>
  </conditionalFormatting>
  <conditionalFormatting sqref="IF50">
    <cfRule type="cellIs" dxfId="392" priority="2" operator="between">
      <formula>$AY$46</formula>
      <formula>1000</formula>
    </cfRule>
    <cfRule type="cellIs" dxfId="391" priority="3" operator="between">
      <formula>$AY$45</formula>
      <formula>$AY$46</formula>
    </cfRule>
    <cfRule type="cellIs" dxfId="390" priority="4" operator="between">
      <formula>$AY$44</formula>
      <formula>$AY$45</formula>
    </cfRule>
    <cfRule type="cellIs" dxfId="389" priority="5" operator="between">
      <formula>$AY$43</formula>
      <formula>$AY$44</formula>
    </cfRule>
  </conditionalFormatting>
  <conditionalFormatting sqref="M1:M1048576 O1:O1048576 S1:S1048576 U1:U1048576 Q1:Q1048576">
    <cfRule type="expression" dxfId="388" priority="52651" stopIfTrue="1">
      <formula>IF(M1=$CA$1,1,0)</formula>
    </cfRule>
    <cfRule type="expression" dxfId="387" priority="52652">
      <formula>IF(M1=$AZ$1,1,0)</formula>
    </cfRule>
    <cfRule type="expression" dxfId="386" priority="52653">
      <formula>IF(M1=$Y$1,1,0)</formula>
    </cfRule>
  </conditionalFormatting>
  <conditionalFormatting sqref="A4:B1048576">
    <cfRule type="expression" dxfId="385" priority="1" stopIfTrue="1">
      <formula>AND($I4&lt;&gt;"",$H4="")</formula>
    </cfRule>
    <cfRule type="expression" dxfId="384" priority="37563" stopIfTrue="1">
      <formula>IF(A4&gt;4,1,0)</formula>
    </cfRule>
  </conditionalFormatting>
  <conditionalFormatting sqref="CV1:CV1048576 AT1:AT1048576">
    <cfRule type="cellIs" dxfId="383" priority="151780" operator="between">
      <formula>AY$50</formula>
      <formula>1000</formula>
    </cfRule>
    <cfRule type="cellIs" dxfId="382" priority="151781" operator="between">
      <formula>AY$49</formula>
      <formula>AY$50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381" priority="151792" operator="between">
      <formula>EK$50</formula>
      <formula>1000</formula>
    </cfRule>
    <cfRule type="cellIs" dxfId="380" priority="151793" operator="between">
      <formula>EK$49</formula>
      <formula>EK$50</formula>
    </cfRule>
  </conditionalFormatting>
  <conditionalFormatting sqref="AQ1:AQ1048576 AT1:AT1048576 AX1:AX1048576">
    <cfRule type="cellIs" dxfId="379" priority="151864" operator="between">
      <formula>$AY$50</formula>
      <formula>1000</formula>
    </cfRule>
    <cfRule type="cellIs" dxfId="378" priority="151865" operator="between">
      <formula>$AY$49</formula>
      <formula>$AY$50</formula>
    </cfRule>
    <cfRule type="cellIs" dxfId="377" priority="151866" operator="between">
      <formula>$AY$48</formula>
      <formula>$AY$49</formula>
    </cfRule>
    <cfRule type="cellIs" dxfId="376" priority="151867" operator="between">
      <formula>$AY$47</formula>
      <formula>$AY$48</formula>
    </cfRule>
  </conditionalFormatting>
  <conditionalFormatting sqref="BR1:BR1048576 BU1:BU1048576 BY1:BY1048576">
    <cfRule type="cellIs" dxfId="375" priority="151900" operator="between">
      <formula>$BZ$50</formula>
      <formula>1000</formula>
    </cfRule>
    <cfRule type="cellIs" dxfId="374" priority="151901" operator="between">
      <formula>$BZ$49</formula>
      <formula>$BZ$50</formula>
    </cfRule>
    <cfRule type="cellIs" dxfId="373" priority="151902" operator="between">
      <formula>$BZ$48</formula>
      <formula>$BZ$49</formula>
    </cfRule>
    <cfRule type="cellIs" dxfId="372" priority="151903" operator="between">
      <formula>$BZ$47</formula>
      <formula>$BZ$48</formula>
    </cfRule>
  </conditionalFormatting>
  <conditionalFormatting sqref="CS1:CS1048576 CV1:CV1048576 CZ1:CZ1048576">
    <cfRule type="cellIs" dxfId="371" priority="151936" operator="between">
      <formula>$DA$50</formula>
      <formula>1000</formula>
    </cfRule>
    <cfRule type="cellIs" dxfId="370" priority="151937" operator="between">
      <formula>$DA$49</formula>
      <formula>$DA$50</formula>
    </cfRule>
    <cfRule type="cellIs" dxfId="369" priority="151938" operator="between">
      <formula>$DA$48</formula>
      <formula>$DA$49</formula>
    </cfRule>
    <cfRule type="cellIs" dxfId="368" priority="151939" operator="between">
      <formula>$DA$47</formula>
      <formula>$DA$48</formula>
    </cfRule>
  </conditionalFormatting>
  <conditionalFormatting sqref="NB1:NB1048576 NE1:NE1048576 NI1:NI1048576 NL1:NL1048576">
    <cfRule type="cellIs" dxfId="367" priority="151972" operator="between">
      <formula>$NO$43</formula>
      <formula>$NO$44</formula>
    </cfRule>
  </conditionalFormatting>
  <conditionalFormatting sqref="DZ1:DZ1048576 EC1:EC1048576 EG1:EG1048576 EJ1:EJ1048576">
    <cfRule type="cellIs" dxfId="366" priority="151984" operator="between">
      <formula>$EK$50</formula>
      <formula>1000</formula>
    </cfRule>
    <cfRule type="cellIs" dxfId="365" priority="151985" operator="between">
      <formula>$EK$49</formula>
      <formula>$EK$50</formula>
    </cfRule>
    <cfRule type="cellIs" dxfId="364" priority="151986" operator="between">
      <formula>$EK$48</formula>
      <formula>$EK$49</formula>
    </cfRule>
    <cfRule type="cellIs" dxfId="363" priority="151987" operator="between">
      <formula>$EK$47</formula>
      <formula>$EK$48</formula>
    </cfRule>
  </conditionalFormatting>
  <conditionalFormatting sqref="FH1:FH1048576 FK1:FK1048576 FO1:FO1048576 FR1:FR1048576">
    <cfRule type="cellIs" dxfId="362" priority="152032" operator="between">
      <formula>$FS$50</formula>
      <formula>1000</formula>
    </cfRule>
    <cfRule type="cellIs" dxfId="361" priority="152033" operator="between">
      <formula>$FS$49</formula>
      <formula>$FS$50</formula>
    </cfRule>
    <cfRule type="cellIs" dxfId="360" priority="152034" operator="between">
      <formula>$FS$48</formula>
      <formula>$FS$49</formula>
    </cfRule>
    <cfRule type="cellIs" dxfId="359" priority="152035" operator="between">
      <formula>$FS$47</formula>
      <formula>$FS$48</formula>
    </cfRule>
  </conditionalFormatting>
  <conditionalFormatting sqref="GN1:GN1048576 GQ1:GQ1048576 GU1:GU1048576 GX1:GX1048576">
    <cfRule type="cellIs" dxfId="358" priority="152080" operator="between">
      <formula>$HA$46</formula>
      <formula>1000</formula>
    </cfRule>
    <cfRule type="cellIs" dxfId="357" priority="152081" operator="between">
      <formula>$HA$45</formula>
      <formula>$HA$46</formula>
    </cfRule>
    <cfRule type="cellIs" dxfId="356" priority="152082" operator="between">
      <formula>$HA$44</formula>
      <formula>$HA$45</formula>
    </cfRule>
    <cfRule type="cellIs" dxfId="355" priority="152083" operator="between">
      <formula>$HA$43</formula>
      <formula>$HA$44</formula>
    </cfRule>
  </conditionalFormatting>
  <conditionalFormatting sqref="GP1:GP1048576 GS1:GS1048576 GW1:GW1048576 GZ1:GZ1048576">
    <cfRule type="cellIs" dxfId="354" priority="152128" operator="between">
      <formula>$HA$50</formula>
      <formula>1000</formula>
    </cfRule>
    <cfRule type="cellIs" dxfId="353" priority="152129" operator="between">
      <formula>$HA$49</formula>
      <formula>$HA$50</formula>
    </cfRule>
    <cfRule type="cellIs" dxfId="352" priority="152130" operator="between">
      <formula>$HA$48</formula>
      <formula>$HA$49</formula>
    </cfRule>
    <cfRule type="cellIs" dxfId="351" priority="152131" operator="between">
      <formula>$HA$47</formula>
      <formula>$HA$48</formula>
    </cfRule>
  </conditionalFormatting>
  <conditionalFormatting sqref="HX1:HX1048576 IA1:IA1048576 IE1:IE1048576 IH1:IH1048576">
    <cfRule type="cellIs" dxfId="350" priority="152176" operator="between">
      <formula>$II$50</formula>
      <formula>1000</formula>
    </cfRule>
    <cfRule type="cellIs" dxfId="349" priority="152177" operator="between">
      <formula>$II$49</formula>
      <formula>$II$50</formula>
    </cfRule>
    <cfRule type="cellIs" dxfId="348" priority="152178" operator="between">
      <formula>$II$48</formula>
      <formula>$II$49</formula>
    </cfRule>
    <cfRule type="cellIs" dxfId="347" priority="152179" operator="between">
      <formula>$II$47</formula>
      <formula>$II$48</formula>
    </cfRule>
  </conditionalFormatting>
  <conditionalFormatting sqref="JD1:JD1048576 JG1:JG1048576 JK1:JK1048576 JN1:JN1048576">
    <cfRule type="cellIs" dxfId="346" priority="152224" operator="between">
      <formula>$JQ$46</formula>
      <formula>1000</formula>
    </cfRule>
    <cfRule type="cellIs" dxfId="345" priority="152225" operator="between">
      <formula>$JQ$45</formula>
      <formula>$JQ$46</formula>
    </cfRule>
    <cfRule type="cellIs" dxfId="344" priority="152226" operator="between">
      <formula>$JQ$44</formula>
      <formula>$JQ$45</formula>
    </cfRule>
    <cfRule type="cellIs" dxfId="343" priority="152227" operator="between">
      <formula>$JQ$43</formula>
      <formula>$JQ$44</formula>
    </cfRule>
  </conditionalFormatting>
  <conditionalFormatting sqref="JF1:JF1048576 JI1:JI1048576 JM1:JM1048576 JP1:JP1048576">
    <cfRule type="cellIs" dxfId="342" priority="152272" operator="between">
      <formula>$JQ$50</formula>
      <formula>1000</formula>
    </cfRule>
    <cfRule type="cellIs" dxfId="341" priority="152273" operator="between">
      <formula>$JQ$49</formula>
      <formula>$JQ$50</formula>
    </cfRule>
    <cfRule type="cellIs" dxfId="340" priority="152274" operator="between">
      <formula>$JQ$48</formula>
      <formula>$JQ$49</formula>
    </cfRule>
    <cfRule type="cellIs" dxfId="339" priority="152275" operator="between">
      <formula>$JQ$47</formula>
      <formula>$JQ$48</formula>
    </cfRule>
  </conditionalFormatting>
  <conditionalFormatting sqref="KL1:KL1048576 KO1:KO1048576 KS1:KS1048576 KV1:KV1048576">
    <cfRule type="cellIs" dxfId="338" priority="152320" operator="between">
      <formula>$KY$46</formula>
      <formula>1000</formula>
    </cfRule>
    <cfRule type="cellIs" dxfId="337" priority="152321" operator="between">
      <formula>$KY$45</formula>
      <formula>$KY$46</formula>
    </cfRule>
    <cfRule type="cellIs" dxfId="336" priority="152322" operator="between">
      <formula>$KY$44</formula>
      <formula>$KY$45</formula>
    </cfRule>
    <cfRule type="cellIs" dxfId="335" priority="152323" operator="between">
      <formula>$KY$43</formula>
      <formula>$KY$44</formula>
    </cfRule>
  </conditionalFormatting>
  <conditionalFormatting sqref="KN1:KN1048576 KQ1:KQ1048576 KU1:KU1048576 KX1:KX1048576">
    <cfRule type="cellIs" dxfId="334" priority="152368" operator="between">
      <formula>$KY$50</formula>
      <formula>1000</formula>
    </cfRule>
    <cfRule type="cellIs" dxfId="333" priority="152369" operator="between">
      <formula>$KY$49</formula>
      <formula>$KY$50</formula>
    </cfRule>
    <cfRule type="cellIs" dxfId="332" priority="152370" operator="between">
      <formula>$KY$48</formula>
      <formula>$KY$49</formula>
    </cfRule>
    <cfRule type="cellIs" dxfId="331" priority="152371" operator="between">
      <formula>$KY$47</formula>
      <formula>$KY$48</formula>
    </cfRule>
  </conditionalFormatting>
  <conditionalFormatting sqref="LT1:LT1048576 LW1:LW1048576 MA1:MA1048576 MD1:MD1048576">
    <cfRule type="cellIs" dxfId="330" priority="152416" operator="between">
      <formula>$MG$46</formula>
      <formula>1000</formula>
    </cfRule>
    <cfRule type="cellIs" dxfId="329" priority="152417" operator="between">
      <formula>$MG$45</formula>
      <formula>$MG$46</formula>
    </cfRule>
    <cfRule type="cellIs" dxfId="328" priority="152418" operator="between">
      <formula>$MG$44</formula>
      <formula>$MG$45</formula>
    </cfRule>
    <cfRule type="cellIs" dxfId="327" priority="152419" operator="between">
      <formula>$MG$43</formula>
      <formula>$MG$44</formula>
    </cfRule>
  </conditionalFormatting>
  <conditionalFormatting sqref="LV1:LV1048576 LY1:LY1048576 MC1:MC1048576 MF1:MF1048576">
    <cfRule type="cellIs" dxfId="326" priority="152464" operator="between">
      <formula>$MG$50</formula>
      <formula>1000</formula>
    </cfRule>
    <cfRule type="cellIs" dxfId="325" priority="152465" operator="between">
      <formula>$MG$49</formula>
      <formula>$MG$50</formula>
    </cfRule>
    <cfRule type="cellIs" dxfId="324" priority="152466" operator="between">
      <formula>$MG$48</formula>
      <formula>$MG$49</formula>
    </cfRule>
    <cfRule type="cellIs" dxfId="323" priority="152467" operator="between">
      <formula>$MG$47</formula>
      <formula>$MG$48</formula>
    </cfRule>
  </conditionalFormatting>
  <conditionalFormatting sqref="NB1:NB1048576 NE1:NE1048576 NI1:NI1048576">
    <cfRule type="cellIs" dxfId="322" priority="152512" operator="between">
      <formula>$NO$46</formula>
      <formula>1000</formula>
    </cfRule>
    <cfRule type="cellIs" dxfId="321" priority="152513" operator="between">
      <formula>$NO$45</formula>
      <formula>$NO$46</formula>
    </cfRule>
    <cfRule type="cellIs" dxfId="320" priority="152514" operator="between">
      <formula>$NO$44</formula>
      <formula>$NO$45</formula>
    </cfRule>
  </conditionalFormatting>
  <conditionalFormatting sqref="ND1:ND1048576 NG1:NG1048576 NK1:NK1048576 NN1:NN1048576">
    <cfRule type="cellIs" dxfId="319" priority="152539" operator="between">
      <formula>$NO$50</formula>
      <formula>1000</formula>
    </cfRule>
    <cfRule type="cellIs" dxfId="318" priority="152540" operator="between">
      <formula>$NO$49</formula>
      <formula>$NO$50</formula>
    </cfRule>
    <cfRule type="cellIs" dxfId="317" priority="152541" operator="between">
      <formula>$NO$48</formula>
      <formula>$NO$49</formula>
    </cfRule>
    <cfRule type="cellIs" dxfId="316" priority="152542" operator="between">
      <formula>$NO$47</formula>
      <formula>$NO$48</formula>
    </cfRule>
  </conditionalFormatting>
  <conditionalFormatting sqref="OJ1:OJ1048576 OM1:OM1048576 OQ1:OQ1048576 OT1:OT1048576">
    <cfRule type="cellIs" dxfId="315" priority="152587" operator="between">
      <formula>$OW$46</formula>
      <formula>1000</formula>
    </cfRule>
    <cfRule type="cellIs" dxfId="314" priority="152588" operator="between">
      <formula>$OW$45</formula>
      <formula>$OW$46</formula>
    </cfRule>
    <cfRule type="cellIs" dxfId="313" priority="152589" operator="between">
      <formula>$OW$44</formula>
      <formula>$OW$45</formula>
    </cfRule>
    <cfRule type="cellIs" dxfId="312" priority="152590" operator="between">
      <formula>$OW$43</formula>
      <formula>$OW$44</formula>
    </cfRule>
  </conditionalFormatting>
  <conditionalFormatting sqref="OL1:OL1048576 OO1:OO1048576 OS1:OS1048576 OV1:OV1048576">
    <cfRule type="cellIs" dxfId="311" priority="152635" operator="between">
      <formula>$OW$50</formula>
      <formula>1000</formula>
    </cfRule>
    <cfRule type="cellIs" dxfId="310" priority="152636" operator="between">
      <formula>$OW$49</formula>
      <formula>$OW$50</formula>
    </cfRule>
    <cfRule type="cellIs" dxfId="309" priority="152637" operator="between">
      <formula>$OW$48</formula>
      <formula>$OW$49</formula>
    </cfRule>
    <cfRule type="cellIs" dxfId="308" priority="152638" operator="between">
      <formula>$OW$47</formula>
      <formula>$OW$48</formula>
    </cfRule>
  </conditionalFormatting>
  <conditionalFormatting sqref="PR1:PR1048576 PU1:PU1048576 PY1:PY1048576 QB1:QB1048576">
    <cfRule type="cellIs" dxfId="307" priority="152683" operator="between">
      <formula>$QE$46</formula>
      <formula>1000</formula>
    </cfRule>
    <cfRule type="cellIs" dxfId="306" priority="152684" operator="between">
      <formula>$QE$45</formula>
      <formula>$QE$46</formula>
    </cfRule>
    <cfRule type="cellIs" dxfId="305" priority="152685" operator="between">
      <formula>$QE$44</formula>
      <formula>$QE$45</formula>
    </cfRule>
    <cfRule type="cellIs" dxfId="304" priority="152686" operator="between">
      <formula>$QE$43</formula>
      <formula>$QE$44</formula>
    </cfRule>
  </conditionalFormatting>
  <conditionalFormatting sqref="PT1:PT1048576 PW1:PW1048576 QA1:QA1048576 QD1:QD1048576">
    <cfRule type="cellIs" dxfId="303" priority="152731" operator="between">
      <formula>$QE$50</formula>
      <formula>1000</formula>
    </cfRule>
    <cfRule type="cellIs" dxfId="302" priority="152732" operator="between">
      <formula>$QE$49</formula>
      <formula>$QE$50</formula>
    </cfRule>
    <cfRule type="cellIs" dxfId="301" priority="152733" operator="between">
      <formula>$QE$48</formula>
      <formula>$QE$49</formula>
    </cfRule>
    <cfRule type="cellIs" dxfId="300" priority="152734" operator="between">
      <formula>$QE$47</formula>
      <formula>$QE$48</formula>
    </cfRule>
  </conditionalFormatting>
  <conditionalFormatting sqref="QZ1:QZ1048576 RC1:RC1048576 RG1:RG1048576 RJ1:RJ1048576">
    <cfRule type="cellIs" dxfId="299" priority="152779" operator="between">
      <formula>$RM$46</formula>
      <formula>1000</formula>
    </cfRule>
    <cfRule type="cellIs" dxfId="298" priority="152780" operator="between">
      <formula>$RM$45</formula>
      <formula>$RM$46</formula>
    </cfRule>
    <cfRule type="cellIs" dxfId="297" priority="152781" operator="between">
      <formula>$RM$44</formula>
      <formula>$RM$45</formula>
    </cfRule>
    <cfRule type="cellIs" dxfId="296" priority="152782" operator="between">
      <formula>$RM$43</formula>
      <formula>$RM$44</formula>
    </cfRule>
  </conditionalFormatting>
  <conditionalFormatting sqref="RB1:RB1048576 RE1:RE1048576 RI1:RI1048576 RL1:RL1048576">
    <cfRule type="cellIs" dxfId="295" priority="152827" operator="between">
      <formula>$RM$50</formula>
      <formula>1000</formula>
    </cfRule>
    <cfRule type="cellIs" dxfId="294" priority="152828" operator="between">
      <formula>$RM$49</formula>
      <formula>$RM$50</formula>
    </cfRule>
    <cfRule type="cellIs" dxfId="293" priority="152829" operator="between">
      <formula>$RM$48</formula>
      <formula>$RM$49</formula>
    </cfRule>
    <cfRule type="cellIs" dxfId="292" priority="152830" operator="between">
      <formula>$RM$47</formula>
      <formula>$RM$48</formula>
    </cfRule>
  </conditionalFormatting>
  <conditionalFormatting sqref="SH1:SH1048576 SK1:SK1048576 SO1:SO1048576 SR1:SR1048576">
    <cfRule type="cellIs" dxfId="291" priority="152875" operator="between">
      <formula>$SU$46</formula>
      <formula>1000</formula>
    </cfRule>
    <cfRule type="cellIs" dxfId="290" priority="152876" operator="between">
      <formula>$SU$45</formula>
      <formula>$SU$46</formula>
    </cfRule>
    <cfRule type="cellIs" dxfId="289" priority="152877" operator="between">
      <formula>$SU$44</formula>
      <formula>$SU$45</formula>
    </cfRule>
    <cfRule type="cellIs" dxfId="288" priority="152878" operator="between">
      <formula>$SU$43</formula>
      <formula>$SU$44</formula>
    </cfRule>
  </conditionalFormatting>
  <conditionalFormatting sqref="SJ1:SJ1048576 SM1:SM1048576 SQ1:SQ1048576 ST1:ST1048576">
    <cfRule type="cellIs" dxfId="287" priority="152923" operator="between">
      <formula>$SU$50</formula>
      <formula>1000</formula>
    </cfRule>
    <cfRule type="cellIs" dxfId="286" priority="152924" operator="between">
      <formula>$SU$49</formula>
      <formula>$SU$50</formula>
    </cfRule>
    <cfRule type="cellIs" dxfId="285" priority="152925" operator="between">
      <formula>$SU$48</formula>
      <formula>$SU$49</formula>
    </cfRule>
    <cfRule type="cellIs" dxfId="284" priority="152926" operator="between">
      <formula>$SU$47</formula>
      <formula>$SU$48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C79765-154A-EA43-A55F-A16A8EEFCEE9}">
  <sheetPr codeName="Sheet3"/>
  <dimension ref="A1:TX68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4.1640625" customWidth="1"/>
    <col min="9" max="9" width="18.5" bestFit="1" customWidth="1"/>
    <col min="10" max="10" width="13.33203125" bestFit="1" customWidth="1"/>
    <col min="11" max="11" width="19" bestFit="1" customWidth="1"/>
    <col min="12" max="12" width="10.83203125" customWidth="1"/>
    <col min="13" max="13" width="27" bestFit="1" customWidth="1"/>
    <col min="14" max="14" width="13" customWidth="1"/>
    <col min="15" max="15" width="27" bestFit="1" customWidth="1"/>
    <col min="16" max="16" width="13" customWidth="1"/>
    <col min="17" max="17" width="27" customWidth="1"/>
    <col min="19" max="19" width="33.5" bestFit="1" customWidth="1"/>
    <col min="20" max="20" width="14.6640625" customWidth="1"/>
    <col min="21" max="21" width="29.33203125" bestFit="1" customWidth="1"/>
    <col min="22" max="22" width="24.6640625" customWidth="1"/>
    <col min="23" max="23" width="13" customWidth="1"/>
    <col min="24" max="24" width="47" customWidth="1"/>
    <col min="25" max="40" width="10.83203125" hidden="1" customWidth="1"/>
    <col min="41" max="51" width="10.83203125" style="36" customWidth="1"/>
    <col min="52" max="67" width="10.83203125" hidden="1" customWidth="1"/>
    <col min="68" max="78" width="10.83203125" style="36" customWidth="1"/>
    <col min="79" max="94" width="10.83203125" hidden="1" customWidth="1"/>
    <col min="95" max="105" width="10.83203125" style="36" customWidth="1"/>
    <col min="106" max="107" width="12.83203125" style="36" customWidth="1"/>
    <col min="108" max="127" width="10.83203125" hidden="1" customWidth="1"/>
    <col min="128" max="140" width="10.83203125" customWidth="1"/>
    <col min="141" max="141" width="10.83203125" style="36" customWidth="1"/>
    <col min="142" max="161" width="10.83203125" hidden="1" customWidth="1"/>
    <col min="162" max="174" width="10.83203125" customWidth="1"/>
    <col min="175" max="175" width="10.83203125" style="36" customWidth="1"/>
    <col min="176" max="195" width="10.83203125" hidden="1" customWidth="1"/>
    <col min="196" max="208" width="10.83203125" customWidth="1"/>
    <col min="209" max="209" width="10.83203125" style="36" customWidth="1"/>
    <col min="210" max="229" width="10.83203125" hidden="1" customWidth="1"/>
    <col min="230" max="242" width="10.83203125" customWidth="1"/>
    <col min="243" max="243" width="10.83203125" style="36" customWidth="1"/>
    <col min="244" max="276" width="10.83203125" hidden="1" customWidth="1"/>
    <col min="277" max="277" width="10.83203125" style="36" hidden="1" customWidth="1"/>
    <col min="278" max="542" width="10.83203125" hidden="1" customWidth="1"/>
  </cols>
  <sheetData>
    <row r="1" spans="1:542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1" t="s">
        <v>8</v>
      </c>
      <c r="J1" s="71" t="s">
        <v>9</v>
      </c>
      <c r="K1" s="71" t="s">
        <v>66</v>
      </c>
      <c r="L1" s="74" t="s">
        <v>70</v>
      </c>
      <c r="M1" s="75" t="s">
        <v>25</v>
      </c>
      <c r="N1" s="74" t="s">
        <v>71</v>
      </c>
      <c r="O1" s="75" t="s">
        <v>25</v>
      </c>
      <c r="P1" s="74" t="s">
        <v>129</v>
      </c>
      <c r="Q1" s="75" t="s">
        <v>25</v>
      </c>
      <c r="R1" s="75" t="s">
        <v>72</v>
      </c>
      <c r="S1" s="75" t="s">
        <v>25</v>
      </c>
      <c r="T1" s="74" t="s">
        <v>73</v>
      </c>
      <c r="U1" s="75" t="s">
        <v>25</v>
      </c>
      <c r="V1" s="76" t="s">
        <v>11</v>
      </c>
      <c r="W1" s="75" t="s">
        <v>26</v>
      </c>
      <c r="X1" s="75" t="s">
        <v>25</v>
      </c>
      <c r="Y1" s="72" t="s">
        <v>169</v>
      </c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2" t="s">
        <v>228</v>
      </c>
      <c r="CB1" s="72"/>
      <c r="CC1" s="72"/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8" t="s">
        <v>11</v>
      </c>
      <c r="DC1" s="78"/>
      <c r="DD1" s="72" t="s">
        <v>168</v>
      </c>
      <c r="DE1" s="72"/>
      <c r="DF1" s="72"/>
      <c r="DG1" s="72"/>
      <c r="DH1" s="72"/>
      <c r="DI1" s="72"/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2"/>
      <c r="EL1" s="77" t="s">
        <v>178</v>
      </c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7"/>
      <c r="FN1" s="77"/>
      <c r="FO1" s="77"/>
      <c r="FP1" s="77"/>
      <c r="FQ1" s="77"/>
      <c r="FR1" s="77"/>
      <c r="FS1" s="77"/>
      <c r="FT1" s="72" t="s">
        <v>227</v>
      </c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2"/>
      <c r="GP1" s="72"/>
      <c r="GQ1" s="72"/>
      <c r="GR1" s="72"/>
      <c r="GS1" s="72"/>
      <c r="GT1" s="72"/>
      <c r="GU1" s="72"/>
      <c r="GV1" s="72"/>
      <c r="GW1" s="72"/>
      <c r="GX1" s="72"/>
      <c r="GY1" s="72"/>
      <c r="GZ1" s="72"/>
      <c r="HA1" s="72"/>
      <c r="HB1" s="77" t="s">
        <v>226</v>
      </c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7"/>
      <c r="HR1" s="77"/>
      <c r="HS1" s="77"/>
      <c r="HT1" s="77"/>
      <c r="HU1" s="77"/>
      <c r="HV1" s="77"/>
      <c r="HW1" s="77"/>
      <c r="HX1" s="77"/>
      <c r="HY1" s="77"/>
      <c r="HZ1" s="77"/>
      <c r="IA1" s="77"/>
      <c r="IB1" s="77"/>
      <c r="IC1" s="77"/>
      <c r="ID1" s="77"/>
      <c r="IE1" s="77"/>
      <c r="IF1" s="77"/>
      <c r="IG1" s="77"/>
      <c r="IH1" s="77"/>
      <c r="II1" s="77"/>
      <c r="IJ1" s="72"/>
      <c r="IK1" s="72"/>
      <c r="IL1" s="72"/>
      <c r="IM1" s="72"/>
      <c r="IN1" s="72"/>
      <c r="IO1" s="72"/>
      <c r="IP1" s="72"/>
      <c r="IQ1" s="72"/>
      <c r="IR1" s="72"/>
      <c r="IS1" s="72"/>
      <c r="IT1" s="72"/>
      <c r="IU1" s="72"/>
      <c r="IV1" s="72"/>
      <c r="IW1" s="72"/>
      <c r="IX1" s="72"/>
      <c r="IY1" s="72"/>
      <c r="IZ1" s="72"/>
      <c r="JA1" s="72"/>
      <c r="JB1" s="72"/>
      <c r="JC1" s="72"/>
      <c r="JD1" s="72"/>
      <c r="JE1" s="72"/>
      <c r="JF1" s="72"/>
      <c r="JG1" s="72"/>
      <c r="JH1" s="72"/>
      <c r="JI1" s="72"/>
      <c r="JJ1" s="72"/>
      <c r="JK1" s="72"/>
      <c r="JL1" s="72"/>
      <c r="JM1" s="72"/>
      <c r="JN1" s="72"/>
      <c r="JO1" s="72"/>
      <c r="JP1" s="72"/>
      <c r="JQ1" s="72"/>
      <c r="JR1" s="77"/>
      <c r="JS1" s="77"/>
      <c r="JT1" s="77"/>
      <c r="JU1" s="77"/>
      <c r="JV1" s="77"/>
      <c r="JW1" s="77"/>
      <c r="JX1" s="77"/>
      <c r="JY1" s="77"/>
      <c r="JZ1" s="77"/>
      <c r="KA1" s="77"/>
      <c r="KB1" s="77"/>
      <c r="KC1" s="77"/>
      <c r="KD1" s="77"/>
      <c r="KE1" s="77"/>
      <c r="KF1" s="77"/>
      <c r="KG1" s="77"/>
      <c r="KH1" s="77"/>
      <c r="KI1" s="77"/>
      <c r="KJ1" s="77"/>
      <c r="KK1" s="77"/>
      <c r="KL1" s="77"/>
      <c r="KM1" s="77"/>
      <c r="KN1" s="77"/>
      <c r="KO1" s="77"/>
      <c r="KP1" s="77"/>
      <c r="KQ1" s="77"/>
      <c r="KR1" s="77"/>
      <c r="KS1" s="77"/>
      <c r="KT1" s="77"/>
      <c r="KU1" s="77"/>
      <c r="KV1" s="77"/>
      <c r="KW1" s="77"/>
      <c r="KX1" s="77"/>
      <c r="KY1" s="77"/>
      <c r="KZ1" s="72"/>
      <c r="LA1" s="72"/>
      <c r="LB1" s="72"/>
      <c r="LC1" s="72"/>
      <c r="LD1" s="72"/>
      <c r="LE1" s="72"/>
      <c r="LF1" s="72"/>
      <c r="LG1" s="72"/>
      <c r="LH1" s="72"/>
      <c r="LI1" s="72"/>
      <c r="LJ1" s="72"/>
      <c r="LK1" s="72"/>
      <c r="LL1" s="72"/>
      <c r="LM1" s="72"/>
      <c r="LN1" s="72"/>
      <c r="LO1" s="72"/>
      <c r="LP1" s="72"/>
      <c r="LQ1" s="72"/>
      <c r="LR1" s="72"/>
      <c r="LS1" s="72"/>
      <c r="LT1" s="72"/>
      <c r="LU1" s="72"/>
      <c r="LV1" s="72"/>
      <c r="LW1" s="72"/>
      <c r="LX1" s="72"/>
      <c r="LY1" s="72"/>
      <c r="LZ1" s="72"/>
      <c r="MA1" s="72"/>
      <c r="MB1" s="72"/>
      <c r="MC1" s="72"/>
      <c r="MD1" s="72"/>
      <c r="ME1" s="72"/>
      <c r="MF1" s="72"/>
      <c r="MG1" s="72"/>
      <c r="MH1" s="77"/>
      <c r="MI1" s="77"/>
      <c r="MJ1" s="77"/>
      <c r="MK1" s="77"/>
      <c r="ML1" s="77"/>
      <c r="MM1" s="77"/>
      <c r="MN1" s="77"/>
      <c r="MO1" s="77"/>
      <c r="MP1" s="77"/>
      <c r="MQ1" s="77"/>
      <c r="MR1" s="77"/>
      <c r="MS1" s="77"/>
      <c r="MT1" s="77"/>
      <c r="MU1" s="77"/>
      <c r="MV1" s="77"/>
      <c r="MW1" s="77"/>
      <c r="MX1" s="77"/>
      <c r="MY1" s="77"/>
      <c r="MZ1" s="77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2"/>
      <c r="NQ1" s="72"/>
      <c r="NR1" s="72"/>
      <c r="NS1" s="72"/>
      <c r="NT1" s="72"/>
      <c r="NU1" s="72"/>
      <c r="NV1" s="72"/>
      <c r="NW1" s="72"/>
      <c r="NX1" s="72"/>
      <c r="NY1" s="72"/>
      <c r="NZ1" s="72"/>
      <c r="OA1" s="72"/>
      <c r="OB1" s="72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7"/>
      <c r="OY1" s="77"/>
      <c r="OZ1" s="77"/>
      <c r="PA1" s="77"/>
      <c r="PB1" s="77"/>
      <c r="PC1" s="77"/>
      <c r="PD1" s="77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2"/>
      <c r="QG1" s="72"/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  <c r="RJ1" s="72"/>
      <c r="RK1" s="72"/>
      <c r="RL1" s="72"/>
      <c r="RM1" s="72"/>
      <c r="RN1" s="77"/>
      <c r="RO1" s="77"/>
      <c r="RP1" s="77"/>
      <c r="RQ1" s="77"/>
      <c r="RR1" s="77"/>
      <c r="RS1" s="77"/>
      <c r="RT1" s="77"/>
      <c r="RU1" s="77"/>
      <c r="RV1" s="77"/>
      <c r="RW1" s="77"/>
      <c r="RX1" s="77"/>
      <c r="RY1" s="77"/>
      <c r="RZ1" s="77"/>
      <c r="SA1" s="77"/>
      <c r="SB1" s="77"/>
      <c r="SC1" s="77"/>
      <c r="SD1" s="77"/>
      <c r="SE1" s="77"/>
      <c r="SF1" s="77"/>
      <c r="SG1" s="77"/>
      <c r="SH1" s="77"/>
      <c r="SI1" s="77"/>
      <c r="SJ1" s="77"/>
      <c r="SK1" s="77"/>
      <c r="SL1" s="77"/>
      <c r="SM1" s="77"/>
      <c r="SN1" s="77"/>
      <c r="SO1" s="77"/>
      <c r="SP1" s="77"/>
      <c r="SQ1" s="77"/>
      <c r="SR1" s="77"/>
      <c r="SS1" s="77"/>
      <c r="ST1" s="77"/>
      <c r="SU1" s="77"/>
      <c r="SV1" s="72" t="s">
        <v>56</v>
      </c>
      <c r="SW1" s="72"/>
      <c r="SX1" s="72"/>
      <c r="SY1" s="72"/>
      <c r="SZ1" s="72"/>
      <c r="TA1" s="72"/>
      <c r="TB1" s="72"/>
      <c r="TC1" s="72"/>
      <c r="TD1" s="72"/>
      <c r="TE1" s="72"/>
      <c r="TF1" s="72"/>
      <c r="TG1" s="72"/>
      <c r="TH1" s="72"/>
      <c r="TI1" s="72"/>
      <c r="TJ1" s="72"/>
      <c r="TK1" s="72"/>
      <c r="TL1" s="72"/>
      <c r="TM1" s="72"/>
      <c r="TN1" s="72"/>
      <c r="TO1" s="72"/>
      <c r="TP1" s="72"/>
      <c r="TQ1" s="72"/>
      <c r="TR1" s="72"/>
      <c r="TS1" s="72"/>
      <c r="TT1" s="72"/>
      <c r="TU1" s="72"/>
      <c r="TV1" s="72"/>
    </row>
    <row r="2" spans="1:542" x14ac:dyDescent="0.2">
      <c r="A2" s="70"/>
      <c r="B2" s="70"/>
      <c r="C2" s="71"/>
      <c r="D2" s="71"/>
      <c r="E2" s="71"/>
      <c r="F2" s="71"/>
      <c r="G2" s="70"/>
      <c r="H2" s="70"/>
      <c r="I2" s="71"/>
      <c r="J2" s="71"/>
      <c r="K2" s="71"/>
      <c r="L2" s="74"/>
      <c r="M2" s="75"/>
      <c r="N2" s="74"/>
      <c r="O2" s="75"/>
      <c r="P2" s="74"/>
      <c r="Q2" s="75"/>
      <c r="R2" s="75"/>
      <c r="S2" s="75"/>
      <c r="T2" s="74"/>
      <c r="U2" s="75"/>
      <c r="V2" s="76"/>
      <c r="W2" s="75"/>
      <c r="X2" s="75"/>
      <c r="Y2" s="73" t="s">
        <v>16</v>
      </c>
      <c r="Z2" s="73"/>
      <c r="AA2" s="73"/>
      <c r="AB2" s="73"/>
      <c r="AC2" s="73"/>
      <c r="AD2" s="73" t="s">
        <v>17</v>
      </c>
      <c r="AE2" s="73"/>
      <c r="AF2" s="73"/>
      <c r="AG2" s="73"/>
      <c r="AH2" s="73"/>
      <c r="AI2" s="73" t="s">
        <v>20</v>
      </c>
      <c r="AJ2" s="73"/>
      <c r="AK2" s="73"/>
      <c r="AL2" s="73"/>
      <c r="AM2" s="73"/>
      <c r="AN2" s="14"/>
      <c r="AO2" s="14" t="s">
        <v>74</v>
      </c>
      <c r="AP2" s="14" t="s">
        <v>75</v>
      </c>
      <c r="AQ2" s="14" t="s">
        <v>18</v>
      </c>
      <c r="AR2" s="14" t="s">
        <v>63</v>
      </c>
      <c r="AS2" s="14" t="s">
        <v>76</v>
      </c>
      <c r="AT2" s="14" t="s">
        <v>19</v>
      </c>
      <c r="AU2" s="14" t="s">
        <v>21</v>
      </c>
      <c r="AV2" s="14" t="s">
        <v>77</v>
      </c>
      <c r="AW2" s="14" t="s">
        <v>78</v>
      </c>
      <c r="AX2" s="14" t="s">
        <v>20</v>
      </c>
      <c r="AY2" s="14" t="s">
        <v>15</v>
      </c>
      <c r="AZ2" s="69" t="s">
        <v>16</v>
      </c>
      <c r="BA2" s="69"/>
      <c r="BB2" s="69"/>
      <c r="BC2" s="69"/>
      <c r="BD2" s="69"/>
      <c r="BE2" s="69" t="s">
        <v>17</v>
      </c>
      <c r="BF2" s="69"/>
      <c r="BG2" s="69"/>
      <c r="BH2" s="69"/>
      <c r="BI2" s="69"/>
      <c r="BJ2" s="69" t="s">
        <v>20</v>
      </c>
      <c r="BK2" s="69"/>
      <c r="BL2" s="69"/>
      <c r="BM2" s="69"/>
      <c r="BN2" s="69"/>
      <c r="BO2" s="13"/>
      <c r="BP2" s="13" t="s">
        <v>74</v>
      </c>
      <c r="BQ2" s="13" t="s">
        <v>75</v>
      </c>
      <c r="BR2" s="13" t="s">
        <v>18</v>
      </c>
      <c r="BS2" s="13" t="s">
        <v>63</v>
      </c>
      <c r="BT2" s="13" t="s">
        <v>76</v>
      </c>
      <c r="BU2" s="13" t="s">
        <v>19</v>
      </c>
      <c r="BV2" s="13" t="s">
        <v>21</v>
      </c>
      <c r="BW2" s="13" t="s">
        <v>77</v>
      </c>
      <c r="BX2" s="13" t="s">
        <v>78</v>
      </c>
      <c r="BY2" s="13" t="s">
        <v>20</v>
      </c>
      <c r="BZ2" s="13" t="s">
        <v>15</v>
      </c>
      <c r="CA2" s="73" t="s">
        <v>16</v>
      </c>
      <c r="CB2" s="73"/>
      <c r="CC2" s="73"/>
      <c r="CD2" s="73"/>
      <c r="CE2" s="73"/>
      <c r="CF2" s="73" t="s">
        <v>17</v>
      </c>
      <c r="CG2" s="73"/>
      <c r="CH2" s="73"/>
      <c r="CI2" s="73"/>
      <c r="CJ2" s="73"/>
      <c r="CK2" s="73" t="s">
        <v>20</v>
      </c>
      <c r="CL2" s="73"/>
      <c r="CM2" s="73"/>
      <c r="CN2" s="73"/>
      <c r="CO2" s="73"/>
      <c r="CP2" s="14"/>
      <c r="CQ2" s="14" t="s">
        <v>74</v>
      </c>
      <c r="CR2" s="14" t="s">
        <v>75</v>
      </c>
      <c r="CS2" s="14" t="s">
        <v>18</v>
      </c>
      <c r="CT2" s="14" t="s">
        <v>63</v>
      </c>
      <c r="CU2" s="14" t="s">
        <v>76</v>
      </c>
      <c r="CV2" s="14" t="s">
        <v>19</v>
      </c>
      <c r="CW2" s="14" t="s">
        <v>21</v>
      </c>
      <c r="CX2" s="14" t="s">
        <v>77</v>
      </c>
      <c r="CY2" s="14" t="s">
        <v>78</v>
      </c>
      <c r="CZ2" s="14" t="s">
        <v>20</v>
      </c>
      <c r="DA2" s="14" t="s">
        <v>15</v>
      </c>
      <c r="DB2" s="49" t="s">
        <v>130</v>
      </c>
      <c r="DC2" s="49" t="s">
        <v>20</v>
      </c>
      <c r="DD2" s="73" t="s">
        <v>16</v>
      </c>
      <c r="DE2" s="73"/>
      <c r="DF2" s="73"/>
      <c r="DG2" s="73"/>
      <c r="DH2" s="73"/>
      <c r="DI2" s="73" t="s">
        <v>17</v>
      </c>
      <c r="DJ2" s="73"/>
      <c r="DK2" s="73"/>
      <c r="DL2" s="73"/>
      <c r="DM2" s="73"/>
      <c r="DN2" s="73" t="s">
        <v>79</v>
      </c>
      <c r="DO2" s="73"/>
      <c r="DP2" s="73"/>
      <c r="DQ2" s="73"/>
      <c r="DR2" s="73"/>
      <c r="DS2" s="73" t="s">
        <v>20</v>
      </c>
      <c r="DT2" s="73"/>
      <c r="DU2" s="73"/>
      <c r="DV2" s="73"/>
      <c r="DW2" s="73"/>
      <c r="DX2" s="14" t="s">
        <v>74</v>
      </c>
      <c r="DY2" s="14" t="s">
        <v>75</v>
      </c>
      <c r="DZ2" s="14" t="s">
        <v>18</v>
      </c>
      <c r="EA2" s="14" t="s">
        <v>63</v>
      </c>
      <c r="EB2" s="14" t="s">
        <v>76</v>
      </c>
      <c r="EC2" s="14" t="s">
        <v>19</v>
      </c>
      <c r="ED2" s="14" t="s">
        <v>21</v>
      </c>
      <c r="EE2" s="14" t="s">
        <v>80</v>
      </c>
      <c r="EF2" s="14" t="s">
        <v>81</v>
      </c>
      <c r="EG2" s="14" t="s">
        <v>79</v>
      </c>
      <c r="EH2" s="14" t="s">
        <v>77</v>
      </c>
      <c r="EI2" s="14" t="s">
        <v>78</v>
      </c>
      <c r="EJ2" s="14" t="s">
        <v>20</v>
      </c>
      <c r="EK2" s="14" t="s">
        <v>15</v>
      </c>
      <c r="EL2" s="69" t="s">
        <v>16</v>
      </c>
      <c r="EM2" s="69"/>
      <c r="EN2" s="69"/>
      <c r="EO2" s="69"/>
      <c r="EP2" s="69"/>
      <c r="EQ2" s="69" t="s">
        <v>17</v>
      </c>
      <c r="ER2" s="69"/>
      <c r="ES2" s="69"/>
      <c r="ET2" s="69"/>
      <c r="EU2" s="69"/>
      <c r="EV2" s="69" t="s">
        <v>79</v>
      </c>
      <c r="EW2" s="69"/>
      <c r="EX2" s="69"/>
      <c r="EY2" s="69"/>
      <c r="EZ2" s="69"/>
      <c r="FA2" s="69" t="s">
        <v>20</v>
      </c>
      <c r="FB2" s="69"/>
      <c r="FC2" s="69"/>
      <c r="FD2" s="69"/>
      <c r="FE2" s="69"/>
      <c r="FF2" s="13" t="s">
        <v>74</v>
      </c>
      <c r="FG2" s="13" t="s">
        <v>75</v>
      </c>
      <c r="FH2" s="13" t="s">
        <v>18</v>
      </c>
      <c r="FI2" s="13" t="s">
        <v>63</v>
      </c>
      <c r="FJ2" s="13" t="s">
        <v>76</v>
      </c>
      <c r="FK2" s="13" t="s">
        <v>19</v>
      </c>
      <c r="FL2" s="13" t="s">
        <v>21</v>
      </c>
      <c r="FM2" s="13" t="s">
        <v>80</v>
      </c>
      <c r="FN2" s="13" t="s">
        <v>81</v>
      </c>
      <c r="FO2" s="13" t="s">
        <v>79</v>
      </c>
      <c r="FP2" s="13" t="s">
        <v>77</v>
      </c>
      <c r="FQ2" s="13" t="s">
        <v>78</v>
      </c>
      <c r="FR2" s="13" t="s">
        <v>20</v>
      </c>
      <c r="FS2" s="13" t="s">
        <v>15</v>
      </c>
      <c r="FT2" s="73" t="s">
        <v>16</v>
      </c>
      <c r="FU2" s="73"/>
      <c r="FV2" s="73"/>
      <c r="FW2" s="73"/>
      <c r="FX2" s="73"/>
      <c r="FY2" s="73" t="s">
        <v>17</v>
      </c>
      <c r="FZ2" s="73"/>
      <c r="GA2" s="73"/>
      <c r="GB2" s="73"/>
      <c r="GC2" s="73"/>
      <c r="GD2" s="73" t="s">
        <v>79</v>
      </c>
      <c r="GE2" s="73"/>
      <c r="GF2" s="73"/>
      <c r="GG2" s="73"/>
      <c r="GH2" s="73"/>
      <c r="GI2" s="73" t="s">
        <v>20</v>
      </c>
      <c r="GJ2" s="73"/>
      <c r="GK2" s="73"/>
      <c r="GL2" s="73"/>
      <c r="GM2" s="73"/>
      <c r="GN2" s="14" t="s">
        <v>74</v>
      </c>
      <c r="GO2" s="14" t="s">
        <v>75</v>
      </c>
      <c r="GP2" s="14" t="s">
        <v>18</v>
      </c>
      <c r="GQ2" s="14" t="s">
        <v>63</v>
      </c>
      <c r="GR2" s="14" t="s">
        <v>76</v>
      </c>
      <c r="GS2" s="14" t="s">
        <v>19</v>
      </c>
      <c r="GT2" s="14" t="s">
        <v>21</v>
      </c>
      <c r="GU2" s="14" t="s">
        <v>80</v>
      </c>
      <c r="GV2" s="14" t="s">
        <v>81</v>
      </c>
      <c r="GW2" s="14" t="s">
        <v>79</v>
      </c>
      <c r="GX2" s="14" t="s">
        <v>77</v>
      </c>
      <c r="GY2" s="14" t="s">
        <v>78</v>
      </c>
      <c r="GZ2" s="14" t="s">
        <v>20</v>
      </c>
      <c r="HA2" s="14" t="s">
        <v>15</v>
      </c>
      <c r="HB2" s="69" t="s">
        <v>16</v>
      </c>
      <c r="HC2" s="69"/>
      <c r="HD2" s="69"/>
      <c r="HE2" s="69"/>
      <c r="HF2" s="69"/>
      <c r="HG2" s="69" t="s">
        <v>17</v>
      </c>
      <c r="HH2" s="69"/>
      <c r="HI2" s="69"/>
      <c r="HJ2" s="69"/>
      <c r="HK2" s="69"/>
      <c r="HL2" s="69" t="s">
        <v>79</v>
      </c>
      <c r="HM2" s="69"/>
      <c r="HN2" s="69"/>
      <c r="HO2" s="69"/>
      <c r="HP2" s="69"/>
      <c r="HQ2" s="69" t="s">
        <v>20</v>
      </c>
      <c r="HR2" s="69"/>
      <c r="HS2" s="69"/>
      <c r="HT2" s="69"/>
      <c r="HU2" s="69"/>
      <c r="HV2" s="13" t="s">
        <v>74</v>
      </c>
      <c r="HW2" s="13" t="s">
        <v>75</v>
      </c>
      <c r="HX2" s="13" t="s">
        <v>18</v>
      </c>
      <c r="HY2" s="13" t="s">
        <v>63</v>
      </c>
      <c r="HZ2" s="13" t="s">
        <v>76</v>
      </c>
      <c r="IA2" s="13" t="s">
        <v>19</v>
      </c>
      <c r="IB2" s="13" t="s">
        <v>21</v>
      </c>
      <c r="IC2" s="13" t="s">
        <v>80</v>
      </c>
      <c r="ID2" s="13" t="s">
        <v>81</v>
      </c>
      <c r="IE2" s="13" t="s">
        <v>79</v>
      </c>
      <c r="IF2" s="13" t="s">
        <v>77</v>
      </c>
      <c r="IG2" s="13" t="s">
        <v>78</v>
      </c>
      <c r="IH2" s="13" t="s">
        <v>20</v>
      </c>
      <c r="II2" s="13" t="s">
        <v>15</v>
      </c>
      <c r="IJ2" s="73" t="s">
        <v>16</v>
      </c>
      <c r="IK2" s="73"/>
      <c r="IL2" s="73"/>
      <c r="IM2" s="73"/>
      <c r="IN2" s="73"/>
      <c r="IO2" s="73" t="s">
        <v>17</v>
      </c>
      <c r="IP2" s="73"/>
      <c r="IQ2" s="73"/>
      <c r="IR2" s="73"/>
      <c r="IS2" s="73"/>
      <c r="IT2" s="73" t="s">
        <v>79</v>
      </c>
      <c r="IU2" s="73"/>
      <c r="IV2" s="73"/>
      <c r="IW2" s="73"/>
      <c r="IX2" s="73"/>
      <c r="IY2" s="73" t="s">
        <v>20</v>
      </c>
      <c r="IZ2" s="73"/>
      <c r="JA2" s="73"/>
      <c r="JB2" s="73"/>
      <c r="JC2" s="73"/>
      <c r="JD2" s="14" t="s">
        <v>74</v>
      </c>
      <c r="JE2" s="14" t="s">
        <v>75</v>
      </c>
      <c r="JF2" s="14" t="s">
        <v>18</v>
      </c>
      <c r="JG2" s="14" t="s">
        <v>63</v>
      </c>
      <c r="JH2" s="14" t="s">
        <v>76</v>
      </c>
      <c r="JI2" s="14" t="s">
        <v>19</v>
      </c>
      <c r="JJ2" s="14" t="s">
        <v>21</v>
      </c>
      <c r="JK2" s="14" t="s">
        <v>80</v>
      </c>
      <c r="JL2" s="14" t="s">
        <v>81</v>
      </c>
      <c r="JM2" s="14" t="s">
        <v>79</v>
      </c>
      <c r="JN2" s="14" t="s">
        <v>77</v>
      </c>
      <c r="JO2" s="14" t="s">
        <v>78</v>
      </c>
      <c r="JP2" s="14" t="s">
        <v>20</v>
      </c>
      <c r="JQ2" s="14" t="s">
        <v>15</v>
      </c>
      <c r="JR2" s="69" t="s">
        <v>16</v>
      </c>
      <c r="JS2" s="69"/>
      <c r="JT2" s="69"/>
      <c r="JU2" s="69"/>
      <c r="JV2" s="69"/>
      <c r="JW2" s="69" t="s">
        <v>17</v>
      </c>
      <c r="JX2" s="69"/>
      <c r="JY2" s="69"/>
      <c r="JZ2" s="69"/>
      <c r="KA2" s="69"/>
      <c r="KB2" s="69" t="s">
        <v>79</v>
      </c>
      <c r="KC2" s="69"/>
      <c r="KD2" s="69"/>
      <c r="KE2" s="69"/>
      <c r="KF2" s="69"/>
      <c r="KG2" s="69" t="s">
        <v>20</v>
      </c>
      <c r="KH2" s="69"/>
      <c r="KI2" s="69"/>
      <c r="KJ2" s="69"/>
      <c r="KK2" s="69"/>
      <c r="KL2" s="13" t="s">
        <v>74</v>
      </c>
      <c r="KM2" s="13" t="s">
        <v>75</v>
      </c>
      <c r="KN2" s="13" t="s">
        <v>18</v>
      </c>
      <c r="KO2" s="13" t="s">
        <v>63</v>
      </c>
      <c r="KP2" s="13" t="s">
        <v>76</v>
      </c>
      <c r="KQ2" s="13" t="s">
        <v>19</v>
      </c>
      <c r="KR2" s="13" t="s">
        <v>21</v>
      </c>
      <c r="KS2" s="13" t="s">
        <v>80</v>
      </c>
      <c r="KT2" s="13" t="s">
        <v>81</v>
      </c>
      <c r="KU2" s="13" t="s">
        <v>79</v>
      </c>
      <c r="KV2" s="13" t="s">
        <v>77</v>
      </c>
      <c r="KW2" s="13" t="s">
        <v>78</v>
      </c>
      <c r="KX2" s="13" t="s">
        <v>20</v>
      </c>
      <c r="KY2" s="13" t="s">
        <v>15</v>
      </c>
      <c r="KZ2" s="73" t="s">
        <v>16</v>
      </c>
      <c r="LA2" s="73"/>
      <c r="LB2" s="73"/>
      <c r="LC2" s="73"/>
      <c r="LD2" s="73"/>
      <c r="LE2" s="73" t="s">
        <v>17</v>
      </c>
      <c r="LF2" s="73"/>
      <c r="LG2" s="73"/>
      <c r="LH2" s="73"/>
      <c r="LI2" s="73"/>
      <c r="LJ2" s="73" t="s">
        <v>79</v>
      </c>
      <c r="LK2" s="73"/>
      <c r="LL2" s="73"/>
      <c r="LM2" s="73"/>
      <c r="LN2" s="73"/>
      <c r="LO2" s="73" t="s">
        <v>20</v>
      </c>
      <c r="LP2" s="73"/>
      <c r="LQ2" s="73"/>
      <c r="LR2" s="73"/>
      <c r="LS2" s="73"/>
      <c r="LT2" s="14" t="s">
        <v>74</v>
      </c>
      <c r="LU2" s="14" t="s">
        <v>75</v>
      </c>
      <c r="LV2" s="14" t="s">
        <v>18</v>
      </c>
      <c r="LW2" s="14" t="s">
        <v>63</v>
      </c>
      <c r="LX2" s="14" t="s">
        <v>76</v>
      </c>
      <c r="LY2" s="14" t="s">
        <v>19</v>
      </c>
      <c r="LZ2" s="14" t="s">
        <v>21</v>
      </c>
      <c r="MA2" s="14" t="s">
        <v>80</v>
      </c>
      <c r="MB2" s="14" t="s">
        <v>81</v>
      </c>
      <c r="MC2" s="14" t="s">
        <v>79</v>
      </c>
      <c r="MD2" s="14" t="s">
        <v>77</v>
      </c>
      <c r="ME2" s="14" t="s">
        <v>78</v>
      </c>
      <c r="MF2" s="14" t="s">
        <v>20</v>
      </c>
      <c r="MG2" s="14" t="s">
        <v>15</v>
      </c>
      <c r="MH2" s="69" t="s">
        <v>16</v>
      </c>
      <c r="MI2" s="69"/>
      <c r="MJ2" s="69"/>
      <c r="MK2" s="69"/>
      <c r="ML2" s="69"/>
      <c r="MM2" s="69" t="s">
        <v>17</v>
      </c>
      <c r="MN2" s="69"/>
      <c r="MO2" s="69"/>
      <c r="MP2" s="69"/>
      <c r="MQ2" s="69"/>
      <c r="MR2" s="69" t="s">
        <v>79</v>
      </c>
      <c r="MS2" s="69"/>
      <c r="MT2" s="69"/>
      <c r="MU2" s="69"/>
      <c r="MV2" s="69"/>
      <c r="MW2" s="69" t="s">
        <v>20</v>
      </c>
      <c r="MX2" s="69"/>
      <c r="MY2" s="69"/>
      <c r="MZ2" s="69"/>
      <c r="NA2" s="69"/>
      <c r="NB2" s="13" t="s">
        <v>74</v>
      </c>
      <c r="NC2" s="13" t="s">
        <v>75</v>
      </c>
      <c r="ND2" s="13" t="s">
        <v>18</v>
      </c>
      <c r="NE2" s="13" t="s">
        <v>63</v>
      </c>
      <c r="NF2" s="13" t="s">
        <v>76</v>
      </c>
      <c r="NG2" s="13" t="s">
        <v>19</v>
      </c>
      <c r="NH2" s="13" t="s">
        <v>21</v>
      </c>
      <c r="NI2" s="13" t="s">
        <v>80</v>
      </c>
      <c r="NJ2" s="13" t="s">
        <v>81</v>
      </c>
      <c r="NK2" s="13" t="s">
        <v>79</v>
      </c>
      <c r="NL2" s="13" t="s">
        <v>77</v>
      </c>
      <c r="NM2" s="13" t="s">
        <v>78</v>
      </c>
      <c r="NN2" s="13" t="s">
        <v>20</v>
      </c>
      <c r="NO2" s="13" t="s">
        <v>15</v>
      </c>
      <c r="NP2" s="73" t="s">
        <v>16</v>
      </c>
      <c r="NQ2" s="73"/>
      <c r="NR2" s="73"/>
      <c r="NS2" s="73"/>
      <c r="NT2" s="73"/>
      <c r="NU2" s="73" t="s">
        <v>17</v>
      </c>
      <c r="NV2" s="73"/>
      <c r="NW2" s="73"/>
      <c r="NX2" s="73"/>
      <c r="NY2" s="73"/>
      <c r="NZ2" s="73" t="s">
        <v>79</v>
      </c>
      <c r="OA2" s="73"/>
      <c r="OB2" s="73"/>
      <c r="OC2" s="73"/>
      <c r="OD2" s="73"/>
      <c r="OE2" s="73" t="s">
        <v>20</v>
      </c>
      <c r="OF2" s="73"/>
      <c r="OG2" s="73"/>
      <c r="OH2" s="73"/>
      <c r="OI2" s="73"/>
      <c r="OJ2" s="14" t="s">
        <v>74</v>
      </c>
      <c r="OK2" s="14" t="s">
        <v>75</v>
      </c>
      <c r="OL2" s="14" t="s">
        <v>18</v>
      </c>
      <c r="OM2" s="14" t="s">
        <v>63</v>
      </c>
      <c r="ON2" s="14" t="s">
        <v>76</v>
      </c>
      <c r="OO2" s="14" t="s">
        <v>19</v>
      </c>
      <c r="OP2" s="14" t="s">
        <v>21</v>
      </c>
      <c r="OQ2" s="14" t="s">
        <v>80</v>
      </c>
      <c r="OR2" s="14" t="s">
        <v>81</v>
      </c>
      <c r="OS2" s="14" t="s">
        <v>79</v>
      </c>
      <c r="OT2" s="14" t="s">
        <v>77</v>
      </c>
      <c r="OU2" s="14" t="s">
        <v>78</v>
      </c>
      <c r="OV2" s="14" t="s">
        <v>20</v>
      </c>
      <c r="OW2" s="14" t="s">
        <v>15</v>
      </c>
      <c r="OX2" s="69" t="s">
        <v>16</v>
      </c>
      <c r="OY2" s="69"/>
      <c r="OZ2" s="69"/>
      <c r="PA2" s="69"/>
      <c r="PB2" s="69"/>
      <c r="PC2" s="69" t="s">
        <v>17</v>
      </c>
      <c r="PD2" s="69"/>
      <c r="PE2" s="69"/>
      <c r="PF2" s="69"/>
      <c r="PG2" s="69"/>
      <c r="PH2" s="69" t="s">
        <v>79</v>
      </c>
      <c r="PI2" s="69"/>
      <c r="PJ2" s="69"/>
      <c r="PK2" s="69"/>
      <c r="PL2" s="69"/>
      <c r="PM2" s="69" t="s">
        <v>20</v>
      </c>
      <c r="PN2" s="69"/>
      <c r="PO2" s="69"/>
      <c r="PP2" s="69"/>
      <c r="PQ2" s="69"/>
      <c r="PR2" s="13" t="s">
        <v>74</v>
      </c>
      <c r="PS2" s="13" t="s">
        <v>75</v>
      </c>
      <c r="PT2" s="13" t="s">
        <v>18</v>
      </c>
      <c r="PU2" s="13" t="s">
        <v>63</v>
      </c>
      <c r="PV2" s="13" t="s">
        <v>76</v>
      </c>
      <c r="PW2" s="13" t="s">
        <v>19</v>
      </c>
      <c r="PX2" s="13" t="s">
        <v>21</v>
      </c>
      <c r="PY2" s="13" t="s">
        <v>80</v>
      </c>
      <c r="PZ2" s="13" t="s">
        <v>81</v>
      </c>
      <c r="QA2" s="13" t="s">
        <v>79</v>
      </c>
      <c r="QB2" s="13" t="s">
        <v>77</v>
      </c>
      <c r="QC2" s="13" t="s">
        <v>78</v>
      </c>
      <c r="QD2" s="13" t="s">
        <v>20</v>
      </c>
      <c r="QE2" s="13" t="s">
        <v>15</v>
      </c>
      <c r="QF2" s="73" t="s">
        <v>16</v>
      </c>
      <c r="QG2" s="73"/>
      <c r="QH2" s="73"/>
      <c r="QI2" s="73"/>
      <c r="QJ2" s="73"/>
      <c r="QK2" s="73" t="s">
        <v>17</v>
      </c>
      <c r="QL2" s="73"/>
      <c r="QM2" s="73"/>
      <c r="QN2" s="73"/>
      <c r="QO2" s="73"/>
      <c r="QP2" s="73" t="s">
        <v>79</v>
      </c>
      <c r="QQ2" s="73"/>
      <c r="QR2" s="73"/>
      <c r="QS2" s="73"/>
      <c r="QT2" s="73"/>
      <c r="QU2" s="73" t="s">
        <v>20</v>
      </c>
      <c r="QV2" s="73"/>
      <c r="QW2" s="73"/>
      <c r="QX2" s="73"/>
      <c r="QY2" s="73"/>
      <c r="QZ2" s="14" t="s">
        <v>74</v>
      </c>
      <c r="RA2" s="14" t="s">
        <v>75</v>
      </c>
      <c r="RB2" s="14" t="s">
        <v>18</v>
      </c>
      <c r="RC2" s="14" t="s">
        <v>63</v>
      </c>
      <c r="RD2" s="14" t="s">
        <v>76</v>
      </c>
      <c r="RE2" s="14" t="s">
        <v>19</v>
      </c>
      <c r="RF2" s="14" t="s">
        <v>21</v>
      </c>
      <c r="RG2" s="14" t="s">
        <v>80</v>
      </c>
      <c r="RH2" s="14" t="s">
        <v>81</v>
      </c>
      <c r="RI2" s="14" t="s">
        <v>79</v>
      </c>
      <c r="RJ2" s="14" t="s">
        <v>77</v>
      </c>
      <c r="RK2" s="14" t="s">
        <v>78</v>
      </c>
      <c r="RL2" s="14" t="s">
        <v>20</v>
      </c>
      <c r="RM2" s="14" t="s">
        <v>15</v>
      </c>
      <c r="RN2" s="69" t="s">
        <v>16</v>
      </c>
      <c r="RO2" s="69"/>
      <c r="RP2" s="69"/>
      <c r="RQ2" s="69"/>
      <c r="RR2" s="69"/>
      <c r="RS2" s="69" t="s">
        <v>17</v>
      </c>
      <c r="RT2" s="69"/>
      <c r="RU2" s="69"/>
      <c r="RV2" s="69"/>
      <c r="RW2" s="69"/>
      <c r="RX2" s="69" t="s">
        <v>79</v>
      </c>
      <c r="RY2" s="69"/>
      <c r="RZ2" s="69"/>
      <c r="SA2" s="69"/>
      <c r="SB2" s="69"/>
      <c r="SC2" s="69" t="s">
        <v>20</v>
      </c>
      <c r="SD2" s="69"/>
      <c r="SE2" s="69"/>
      <c r="SF2" s="69"/>
      <c r="SG2" s="69"/>
      <c r="SH2" s="13" t="s">
        <v>74</v>
      </c>
      <c r="SI2" s="13" t="s">
        <v>75</v>
      </c>
      <c r="SJ2" s="13" t="s">
        <v>18</v>
      </c>
      <c r="SK2" s="13" t="s">
        <v>63</v>
      </c>
      <c r="SL2" s="13" t="s">
        <v>76</v>
      </c>
      <c r="SM2" s="13" t="s">
        <v>19</v>
      </c>
      <c r="SN2" s="13" t="s">
        <v>21</v>
      </c>
      <c r="SO2" s="13" t="s">
        <v>80</v>
      </c>
      <c r="SP2" s="13" t="s">
        <v>81</v>
      </c>
      <c r="SQ2" s="13" t="s">
        <v>79</v>
      </c>
      <c r="SR2" s="13" t="s">
        <v>77</v>
      </c>
      <c r="SS2" s="13" t="s">
        <v>78</v>
      </c>
      <c r="ST2" s="13" t="s">
        <v>20</v>
      </c>
      <c r="SU2" s="13" t="s">
        <v>15</v>
      </c>
      <c r="SV2" s="73" t="s">
        <v>16</v>
      </c>
      <c r="SW2" s="73"/>
      <c r="SX2" s="73"/>
      <c r="SY2" s="73"/>
      <c r="SZ2" s="73"/>
      <c r="TA2" s="73" t="s">
        <v>17</v>
      </c>
      <c r="TB2" s="73"/>
      <c r="TC2" s="73"/>
      <c r="TD2" s="73"/>
      <c r="TE2" s="73"/>
      <c r="TF2" s="73" t="s">
        <v>20</v>
      </c>
      <c r="TG2" s="73"/>
      <c r="TH2" s="73"/>
      <c r="TI2" s="73"/>
      <c r="TJ2" s="73"/>
      <c r="TK2" s="14"/>
      <c r="TL2" s="14" t="s">
        <v>74</v>
      </c>
      <c r="TM2" s="14" t="s">
        <v>75</v>
      </c>
      <c r="TN2" s="14" t="s">
        <v>18</v>
      </c>
      <c r="TO2" s="14" t="s">
        <v>63</v>
      </c>
      <c r="TP2" s="14" t="s">
        <v>76</v>
      </c>
      <c r="TQ2" s="14" t="s">
        <v>19</v>
      </c>
      <c r="TR2" s="14" t="s">
        <v>21</v>
      </c>
      <c r="TS2" s="14" t="s">
        <v>77</v>
      </c>
      <c r="TT2" s="14" t="s">
        <v>78</v>
      </c>
      <c r="TU2" s="14" t="s">
        <v>20</v>
      </c>
      <c r="TV2" s="14" t="s">
        <v>15</v>
      </c>
    </row>
    <row r="3" spans="1:542" x14ac:dyDescent="0.2">
      <c r="A3" s="70"/>
      <c r="B3" s="70"/>
      <c r="C3" s="71"/>
      <c r="D3" s="71"/>
      <c r="E3" s="71"/>
      <c r="F3" s="71"/>
      <c r="G3" s="70"/>
      <c r="H3" s="70"/>
      <c r="I3" s="71"/>
      <c r="J3" s="71"/>
      <c r="K3" s="71"/>
      <c r="L3" s="74"/>
      <c r="M3" s="75"/>
      <c r="N3" s="74"/>
      <c r="O3" s="75"/>
      <c r="P3" s="74"/>
      <c r="Q3" s="75"/>
      <c r="R3" s="75"/>
      <c r="S3" s="75"/>
      <c r="T3" s="74"/>
      <c r="U3" s="75"/>
      <c r="V3" s="76"/>
      <c r="W3" s="75"/>
      <c r="X3" s="75"/>
      <c r="Y3" s="14" t="s">
        <v>12</v>
      </c>
      <c r="Z3" s="14" t="s">
        <v>13</v>
      </c>
      <c r="AA3" s="14" t="s">
        <v>7</v>
      </c>
      <c r="AB3" s="14" t="s">
        <v>14</v>
      </c>
      <c r="AC3" s="14" t="s">
        <v>23</v>
      </c>
      <c r="AD3" s="14" t="s">
        <v>12</v>
      </c>
      <c r="AE3" s="14" t="s">
        <v>13</v>
      </c>
      <c r="AF3" s="14" t="s">
        <v>7</v>
      </c>
      <c r="AG3" s="14" t="s">
        <v>14</v>
      </c>
      <c r="AH3" s="14" t="s">
        <v>23</v>
      </c>
      <c r="AI3" s="14" t="s">
        <v>12</v>
      </c>
      <c r="AJ3" s="14" t="s">
        <v>13</v>
      </c>
      <c r="AK3" s="14" t="s">
        <v>7</v>
      </c>
      <c r="AL3" s="14" t="s">
        <v>14</v>
      </c>
      <c r="AM3" s="14" t="s">
        <v>23</v>
      </c>
      <c r="AN3" s="14" t="s">
        <v>45</v>
      </c>
      <c r="AO3" s="14"/>
      <c r="AP3" s="14"/>
      <c r="AQ3" s="14"/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13</v>
      </c>
      <c r="BB3" s="13" t="s">
        <v>7</v>
      </c>
      <c r="BC3" s="13" t="s">
        <v>14</v>
      </c>
      <c r="BD3" s="13" t="s">
        <v>23</v>
      </c>
      <c r="BE3" s="13" t="s">
        <v>12</v>
      </c>
      <c r="BF3" s="13" t="s">
        <v>13</v>
      </c>
      <c r="BG3" s="13" t="s">
        <v>7</v>
      </c>
      <c r="BH3" s="13" t="s">
        <v>14</v>
      </c>
      <c r="BI3" s="13" t="s">
        <v>23</v>
      </c>
      <c r="BJ3" s="13" t="s">
        <v>12</v>
      </c>
      <c r="BK3" s="13" t="s">
        <v>13</v>
      </c>
      <c r="BL3" s="13" t="s">
        <v>7</v>
      </c>
      <c r="BM3" s="13" t="s">
        <v>14</v>
      </c>
      <c r="BN3" s="13" t="s">
        <v>23</v>
      </c>
      <c r="BO3" s="13" t="s">
        <v>45</v>
      </c>
      <c r="BP3" s="13"/>
      <c r="BQ3" s="13"/>
      <c r="BR3" s="13"/>
      <c r="BS3" s="13"/>
      <c r="BT3" s="13"/>
      <c r="BU3" s="13"/>
      <c r="BV3" s="13"/>
      <c r="BW3" s="13"/>
      <c r="BX3" s="13"/>
      <c r="BY3" s="13"/>
      <c r="BZ3" s="13"/>
      <c r="CA3" s="14" t="s">
        <v>12</v>
      </c>
      <c r="CB3" s="14" t="s">
        <v>13</v>
      </c>
      <c r="CC3" s="14" t="s">
        <v>7</v>
      </c>
      <c r="CD3" s="14" t="s">
        <v>14</v>
      </c>
      <c r="CE3" s="14" t="s">
        <v>23</v>
      </c>
      <c r="CF3" s="14" t="s">
        <v>12</v>
      </c>
      <c r="CG3" s="14" t="s">
        <v>13</v>
      </c>
      <c r="CH3" s="14" t="s">
        <v>7</v>
      </c>
      <c r="CI3" s="14" t="s">
        <v>14</v>
      </c>
      <c r="CJ3" s="14" t="s">
        <v>23</v>
      </c>
      <c r="CK3" s="14" t="s">
        <v>12</v>
      </c>
      <c r="CL3" s="14" t="s">
        <v>13</v>
      </c>
      <c r="CM3" s="14" t="s">
        <v>7</v>
      </c>
      <c r="CN3" s="14" t="s">
        <v>14</v>
      </c>
      <c r="CO3" s="14" t="s">
        <v>23</v>
      </c>
      <c r="CP3" s="14" t="s">
        <v>45</v>
      </c>
      <c r="CQ3" s="14"/>
      <c r="CR3" s="14"/>
      <c r="CS3" s="14"/>
      <c r="CT3" s="14"/>
      <c r="CU3" s="14"/>
      <c r="CV3" s="14"/>
      <c r="CW3" s="14"/>
      <c r="CX3" s="14"/>
      <c r="CY3" s="14"/>
      <c r="CZ3" s="14"/>
      <c r="DA3" s="14"/>
      <c r="DB3" s="49"/>
      <c r="DC3" s="49"/>
      <c r="DD3" s="14" t="s">
        <v>12</v>
      </c>
      <c r="DE3" s="14" t="s">
        <v>13</v>
      </c>
      <c r="DF3" s="14" t="s">
        <v>7</v>
      </c>
      <c r="DG3" s="14" t="s">
        <v>14</v>
      </c>
      <c r="DH3" s="14" t="s">
        <v>23</v>
      </c>
      <c r="DI3" s="14" t="s">
        <v>12</v>
      </c>
      <c r="DJ3" s="14" t="s">
        <v>13</v>
      </c>
      <c r="DK3" s="14" t="s">
        <v>7</v>
      </c>
      <c r="DL3" s="14" t="s">
        <v>14</v>
      </c>
      <c r="DM3" s="14" t="s">
        <v>23</v>
      </c>
      <c r="DN3" s="14" t="s">
        <v>12</v>
      </c>
      <c r="DO3" s="14" t="s">
        <v>13</v>
      </c>
      <c r="DP3" s="14" t="s">
        <v>7</v>
      </c>
      <c r="DQ3" s="14" t="s">
        <v>14</v>
      </c>
      <c r="DR3" s="14" t="s">
        <v>23</v>
      </c>
      <c r="DS3" s="14" t="s">
        <v>12</v>
      </c>
      <c r="DT3" s="14" t="s">
        <v>13</v>
      </c>
      <c r="DU3" s="14" t="s">
        <v>7</v>
      </c>
      <c r="DV3" s="14" t="s">
        <v>14</v>
      </c>
      <c r="DW3" s="14" t="s">
        <v>23</v>
      </c>
      <c r="DX3" s="6"/>
      <c r="DY3" s="6"/>
      <c r="DZ3" s="6"/>
      <c r="EA3" s="6"/>
      <c r="EB3" s="6"/>
      <c r="EC3" s="6"/>
      <c r="ED3" s="6"/>
      <c r="EE3" s="6"/>
      <c r="EF3" s="6"/>
      <c r="EG3" s="6"/>
      <c r="EH3" s="6"/>
      <c r="EI3" s="6"/>
      <c r="EJ3" s="6"/>
      <c r="EK3" s="14"/>
      <c r="EL3" s="13" t="s">
        <v>12</v>
      </c>
      <c r="EM3" s="13" t="s">
        <v>13</v>
      </c>
      <c r="EN3" s="13" t="s">
        <v>7</v>
      </c>
      <c r="EO3" s="13" t="s">
        <v>14</v>
      </c>
      <c r="EP3" s="13" t="s">
        <v>23</v>
      </c>
      <c r="EQ3" s="13" t="s">
        <v>12</v>
      </c>
      <c r="ER3" s="13" t="s">
        <v>13</v>
      </c>
      <c r="ES3" s="13" t="s">
        <v>7</v>
      </c>
      <c r="ET3" s="13" t="s">
        <v>14</v>
      </c>
      <c r="EU3" s="13" t="s">
        <v>23</v>
      </c>
      <c r="EV3" s="13" t="s">
        <v>12</v>
      </c>
      <c r="EW3" s="13" t="s">
        <v>13</v>
      </c>
      <c r="EX3" s="13" t="s">
        <v>7</v>
      </c>
      <c r="EY3" s="13" t="s">
        <v>14</v>
      </c>
      <c r="EZ3" s="13" t="s">
        <v>23</v>
      </c>
      <c r="FA3" s="13" t="s">
        <v>12</v>
      </c>
      <c r="FB3" s="13" t="s">
        <v>13</v>
      </c>
      <c r="FC3" s="13" t="s">
        <v>7</v>
      </c>
      <c r="FD3" s="13" t="s">
        <v>14</v>
      </c>
      <c r="FE3" s="13" t="s">
        <v>23</v>
      </c>
      <c r="FF3" s="7"/>
      <c r="FG3" s="7"/>
      <c r="FH3" s="7"/>
      <c r="FI3" s="7"/>
      <c r="FJ3" s="7"/>
      <c r="FK3" s="7"/>
      <c r="FL3" s="7"/>
      <c r="FM3" s="7"/>
      <c r="FN3" s="7"/>
      <c r="FO3" s="7"/>
      <c r="FP3" s="7"/>
      <c r="FQ3" s="7"/>
      <c r="FR3" s="7"/>
      <c r="FS3" s="13"/>
      <c r="FT3" s="14" t="s">
        <v>12</v>
      </c>
      <c r="FU3" s="14" t="s">
        <v>13</v>
      </c>
      <c r="FV3" s="14" t="s">
        <v>7</v>
      </c>
      <c r="FW3" s="14" t="s">
        <v>14</v>
      </c>
      <c r="FX3" s="14" t="s">
        <v>23</v>
      </c>
      <c r="FY3" s="14" t="s">
        <v>12</v>
      </c>
      <c r="FZ3" s="14" t="s">
        <v>13</v>
      </c>
      <c r="GA3" s="14" t="s">
        <v>7</v>
      </c>
      <c r="GB3" s="14" t="s">
        <v>14</v>
      </c>
      <c r="GC3" s="14" t="s">
        <v>23</v>
      </c>
      <c r="GD3" s="14" t="s">
        <v>12</v>
      </c>
      <c r="GE3" s="14" t="s">
        <v>13</v>
      </c>
      <c r="GF3" s="14" t="s">
        <v>7</v>
      </c>
      <c r="GG3" s="14" t="s">
        <v>14</v>
      </c>
      <c r="GH3" s="14" t="s">
        <v>23</v>
      </c>
      <c r="GI3" s="14" t="s">
        <v>12</v>
      </c>
      <c r="GJ3" s="14" t="s">
        <v>13</v>
      </c>
      <c r="GK3" s="14" t="s">
        <v>7</v>
      </c>
      <c r="GL3" s="14" t="s">
        <v>14</v>
      </c>
      <c r="GM3" s="14" t="s">
        <v>23</v>
      </c>
      <c r="GN3" s="6"/>
      <c r="GO3" s="6"/>
      <c r="GP3" s="6"/>
      <c r="GQ3" s="6"/>
      <c r="GR3" s="6"/>
      <c r="GS3" s="6"/>
      <c r="GT3" s="6"/>
      <c r="GU3" s="6"/>
      <c r="GV3" s="6"/>
      <c r="GW3" s="6"/>
      <c r="GX3" s="6"/>
      <c r="GY3" s="6"/>
      <c r="GZ3" s="6"/>
      <c r="HA3" s="14"/>
      <c r="HB3" s="13" t="s">
        <v>12</v>
      </c>
      <c r="HC3" s="13" t="s">
        <v>13</v>
      </c>
      <c r="HD3" s="13" t="s">
        <v>7</v>
      </c>
      <c r="HE3" s="13" t="s">
        <v>14</v>
      </c>
      <c r="HF3" s="13" t="s">
        <v>23</v>
      </c>
      <c r="HG3" s="13" t="s">
        <v>12</v>
      </c>
      <c r="HH3" s="13" t="s">
        <v>13</v>
      </c>
      <c r="HI3" s="13" t="s">
        <v>7</v>
      </c>
      <c r="HJ3" s="13" t="s">
        <v>14</v>
      </c>
      <c r="HK3" s="13" t="s">
        <v>23</v>
      </c>
      <c r="HL3" s="13" t="s">
        <v>12</v>
      </c>
      <c r="HM3" s="13" t="s">
        <v>13</v>
      </c>
      <c r="HN3" s="13" t="s">
        <v>7</v>
      </c>
      <c r="HO3" s="13" t="s">
        <v>14</v>
      </c>
      <c r="HP3" s="13" t="s">
        <v>23</v>
      </c>
      <c r="HQ3" s="13" t="s">
        <v>12</v>
      </c>
      <c r="HR3" s="13" t="s">
        <v>13</v>
      </c>
      <c r="HS3" s="13" t="s">
        <v>7</v>
      </c>
      <c r="HT3" s="13" t="s">
        <v>14</v>
      </c>
      <c r="HU3" s="13" t="s">
        <v>23</v>
      </c>
      <c r="HV3" s="7"/>
      <c r="HW3" s="7"/>
      <c r="HX3" s="7"/>
      <c r="HY3" s="7"/>
      <c r="HZ3" s="7"/>
      <c r="IA3" s="7"/>
      <c r="IB3" s="7"/>
      <c r="IC3" s="7"/>
      <c r="ID3" s="7"/>
      <c r="IE3" s="7"/>
      <c r="IF3" s="7"/>
      <c r="IG3" s="7"/>
      <c r="IH3" s="7"/>
      <c r="II3" s="13"/>
      <c r="IJ3" s="14" t="s">
        <v>12</v>
      </c>
      <c r="IK3" s="14" t="s">
        <v>13</v>
      </c>
      <c r="IL3" s="14" t="s">
        <v>7</v>
      </c>
      <c r="IM3" s="14" t="s">
        <v>14</v>
      </c>
      <c r="IN3" s="14" t="s">
        <v>23</v>
      </c>
      <c r="IO3" s="14" t="s">
        <v>12</v>
      </c>
      <c r="IP3" s="14" t="s">
        <v>13</v>
      </c>
      <c r="IQ3" s="14" t="s">
        <v>7</v>
      </c>
      <c r="IR3" s="14" t="s">
        <v>14</v>
      </c>
      <c r="IS3" s="14" t="s">
        <v>23</v>
      </c>
      <c r="IT3" s="14" t="s">
        <v>12</v>
      </c>
      <c r="IU3" s="14" t="s">
        <v>13</v>
      </c>
      <c r="IV3" s="14" t="s">
        <v>7</v>
      </c>
      <c r="IW3" s="14" t="s">
        <v>14</v>
      </c>
      <c r="IX3" s="14" t="s">
        <v>23</v>
      </c>
      <c r="IY3" s="14" t="s">
        <v>12</v>
      </c>
      <c r="IZ3" s="14" t="s">
        <v>13</v>
      </c>
      <c r="JA3" s="14" t="s">
        <v>7</v>
      </c>
      <c r="JB3" s="14" t="s">
        <v>14</v>
      </c>
      <c r="JC3" s="14" t="s">
        <v>23</v>
      </c>
      <c r="JD3" s="6"/>
      <c r="JE3" s="6"/>
      <c r="JF3" s="6"/>
      <c r="JG3" s="6"/>
      <c r="JH3" s="6"/>
      <c r="JI3" s="6"/>
      <c r="JJ3" s="6"/>
      <c r="JK3" s="6"/>
      <c r="JL3" s="6"/>
      <c r="JM3" s="6"/>
      <c r="JN3" s="6"/>
      <c r="JO3" s="6"/>
      <c r="JP3" s="6"/>
      <c r="JQ3" s="14"/>
      <c r="JR3" s="13" t="s">
        <v>12</v>
      </c>
      <c r="JS3" s="13" t="s">
        <v>13</v>
      </c>
      <c r="JT3" s="13" t="s">
        <v>7</v>
      </c>
      <c r="JU3" s="13" t="s">
        <v>14</v>
      </c>
      <c r="JV3" s="13" t="s">
        <v>23</v>
      </c>
      <c r="JW3" s="13" t="s">
        <v>12</v>
      </c>
      <c r="JX3" s="13" t="s">
        <v>13</v>
      </c>
      <c r="JY3" s="13" t="s">
        <v>7</v>
      </c>
      <c r="JZ3" s="13" t="s">
        <v>14</v>
      </c>
      <c r="KA3" s="13" t="s">
        <v>23</v>
      </c>
      <c r="KB3" s="13" t="s">
        <v>12</v>
      </c>
      <c r="KC3" s="13" t="s">
        <v>13</v>
      </c>
      <c r="KD3" s="13" t="s">
        <v>7</v>
      </c>
      <c r="KE3" s="13" t="s">
        <v>14</v>
      </c>
      <c r="KF3" s="13" t="s">
        <v>23</v>
      </c>
      <c r="KG3" s="13" t="s">
        <v>12</v>
      </c>
      <c r="KH3" s="13" t="s">
        <v>13</v>
      </c>
      <c r="KI3" s="13" t="s">
        <v>7</v>
      </c>
      <c r="KJ3" s="13" t="s">
        <v>14</v>
      </c>
      <c r="KK3" s="13" t="s">
        <v>23</v>
      </c>
      <c r="KL3" s="7"/>
      <c r="KM3" s="7"/>
      <c r="KN3" s="7"/>
      <c r="KO3" s="7"/>
      <c r="KP3" s="7"/>
      <c r="KQ3" s="7"/>
      <c r="KR3" s="7"/>
      <c r="KS3" s="7"/>
      <c r="KT3" s="7"/>
      <c r="KU3" s="7"/>
      <c r="KV3" s="7"/>
      <c r="KW3" s="7"/>
      <c r="KX3" s="7"/>
      <c r="KY3" s="7"/>
      <c r="KZ3" s="14" t="s">
        <v>12</v>
      </c>
      <c r="LA3" s="14" t="s">
        <v>13</v>
      </c>
      <c r="LB3" s="14" t="s">
        <v>7</v>
      </c>
      <c r="LC3" s="14" t="s">
        <v>14</v>
      </c>
      <c r="LD3" s="14" t="s">
        <v>23</v>
      </c>
      <c r="LE3" s="14" t="s">
        <v>12</v>
      </c>
      <c r="LF3" s="14" t="s">
        <v>13</v>
      </c>
      <c r="LG3" s="14" t="s">
        <v>7</v>
      </c>
      <c r="LH3" s="14" t="s">
        <v>14</v>
      </c>
      <c r="LI3" s="14" t="s">
        <v>23</v>
      </c>
      <c r="LJ3" s="14" t="s">
        <v>12</v>
      </c>
      <c r="LK3" s="14" t="s">
        <v>13</v>
      </c>
      <c r="LL3" s="14" t="s">
        <v>7</v>
      </c>
      <c r="LM3" s="14" t="s">
        <v>14</v>
      </c>
      <c r="LN3" s="14" t="s">
        <v>23</v>
      </c>
      <c r="LO3" s="14" t="s">
        <v>12</v>
      </c>
      <c r="LP3" s="14" t="s">
        <v>13</v>
      </c>
      <c r="LQ3" s="14" t="s">
        <v>7</v>
      </c>
      <c r="LR3" s="14" t="s">
        <v>14</v>
      </c>
      <c r="LS3" s="14" t="s">
        <v>23</v>
      </c>
      <c r="LT3" s="6"/>
      <c r="LU3" s="6"/>
      <c r="LV3" s="6"/>
      <c r="LW3" s="6"/>
      <c r="LX3" s="6"/>
      <c r="LY3" s="6"/>
      <c r="LZ3" s="6"/>
      <c r="MA3" s="6"/>
      <c r="MB3" s="6"/>
      <c r="MC3" s="6"/>
      <c r="MD3" s="6"/>
      <c r="ME3" s="6"/>
      <c r="MF3" s="6"/>
      <c r="MG3" s="6"/>
      <c r="MH3" s="13" t="s">
        <v>12</v>
      </c>
      <c r="MI3" s="13" t="s">
        <v>13</v>
      </c>
      <c r="MJ3" s="13" t="s">
        <v>7</v>
      </c>
      <c r="MK3" s="13" t="s">
        <v>14</v>
      </c>
      <c r="ML3" s="13" t="s">
        <v>23</v>
      </c>
      <c r="MM3" s="13" t="s">
        <v>12</v>
      </c>
      <c r="MN3" s="13" t="s">
        <v>13</v>
      </c>
      <c r="MO3" s="13" t="s">
        <v>7</v>
      </c>
      <c r="MP3" s="13" t="s">
        <v>14</v>
      </c>
      <c r="MQ3" s="13" t="s">
        <v>23</v>
      </c>
      <c r="MR3" s="13" t="s">
        <v>12</v>
      </c>
      <c r="MS3" s="13" t="s">
        <v>13</v>
      </c>
      <c r="MT3" s="13" t="s">
        <v>7</v>
      </c>
      <c r="MU3" s="13" t="s">
        <v>14</v>
      </c>
      <c r="MV3" s="13" t="s">
        <v>23</v>
      </c>
      <c r="MW3" s="13" t="s">
        <v>12</v>
      </c>
      <c r="MX3" s="13" t="s">
        <v>13</v>
      </c>
      <c r="MY3" s="13" t="s">
        <v>7</v>
      </c>
      <c r="MZ3" s="13" t="s">
        <v>14</v>
      </c>
      <c r="NA3" s="13" t="s">
        <v>23</v>
      </c>
      <c r="NB3" s="7"/>
      <c r="NC3" s="7"/>
      <c r="ND3" s="7"/>
      <c r="NE3" s="7"/>
      <c r="NF3" s="7"/>
      <c r="NG3" s="7"/>
      <c r="NH3" s="7"/>
      <c r="NI3" s="7"/>
      <c r="NJ3" s="7"/>
      <c r="NK3" s="7"/>
      <c r="NL3" s="7"/>
      <c r="NM3" s="7"/>
      <c r="NN3" s="7"/>
      <c r="NO3" s="7"/>
      <c r="NP3" s="14" t="s">
        <v>12</v>
      </c>
      <c r="NQ3" s="14" t="s">
        <v>13</v>
      </c>
      <c r="NR3" s="14" t="s">
        <v>7</v>
      </c>
      <c r="NS3" s="14" t="s">
        <v>14</v>
      </c>
      <c r="NT3" s="14" t="s">
        <v>23</v>
      </c>
      <c r="NU3" s="14" t="s">
        <v>12</v>
      </c>
      <c r="NV3" s="14" t="s">
        <v>13</v>
      </c>
      <c r="NW3" s="14" t="s">
        <v>7</v>
      </c>
      <c r="NX3" s="14" t="s">
        <v>14</v>
      </c>
      <c r="NY3" s="14" t="s">
        <v>23</v>
      </c>
      <c r="NZ3" s="14" t="s">
        <v>12</v>
      </c>
      <c r="OA3" s="14" t="s">
        <v>13</v>
      </c>
      <c r="OB3" s="14" t="s">
        <v>7</v>
      </c>
      <c r="OC3" s="14" t="s">
        <v>14</v>
      </c>
      <c r="OD3" s="14" t="s">
        <v>23</v>
      </c>
      <c r="OE3" s="14" t="s">
        <v>12</v>
      </c>
      <c r="OF3" s="14" t="s">
        <v>13</v>
      </c>
      <c r="OG3" s="14" t="s">
        <v>7</v>
      </c>
      <c r="OH3" s="14" t="s">
        <v>14</v>
      </c>
      <c r="OI3" s="14" t="s">
        <v>23</v>
      </c>
      <c r="OJ3" s="6"/>
      <c r="OK3" s="6"/>
      <c r="OL3" s="6"/>
      <c r="OM3" s="6"/>
      <c r="ON3" s="6"/>
      <c r="OO3" s="6"/>
      <c r="OP3" s="6"/>
      <c r="OQ3" s="6"/>
      <c r="OR3" s="6"/>
      <c r="OS3" s="6"/>
      <c r="OT3" s="6"/>
      <c r="OU3" s="6"/>
      <c r="OV3" s="6"/>
      <c r="OW3" s="6"/>
      <c r="OX3" s="13" t="s">
        <v>12</v>
      </c>
      <c r="OY3" s="13" t="s">
        <v>13</v>
      </c>
      <c r="OZ3" s="13" t="s">
        <v>7</v>
      </c>
      <c r="PA3" s="13" t="s">
        <v>14</v>
      </c>
      <c r="PB3" s="13" t="s">
        <v>23</v>
      </c>
      <c r="PC3" s="13" t="s">
        <v>12</v>
      </c>
      <c r="PD3" s="13" t="s">
        <v>13</v>
      </c>
      <c r="PE3" s="13" t="s">
        <v>7</v>
      </c>
      <c r="PF3" s="13" t="s">
        <v>14</v>
      </c>
      <c r="PG3" s="13" t="s">
        <v>23</v>
      </c>
      <c r="PH3" s="13" t="s">
        <v>12</v>
      </c>
      <c r="PI3" s="13" t="s">
        <v>13</v>
      </c>
      <c r="PJ3" s="13" t="s">
        <v>7</v>
      </c>
      <c r="PK3" s="13" t="s">
        <v>14</v>
      </c>
      <c r="PL3" s="13" t="s">
        <v>23</v>
      </c>
      <c r="PM3" s="13" t="s">
        <v>12</v>
      </c>
      <c r="PN3" s="13" t="s">
        <v>13</v>
      </c>
      <c r="PO3" s="13" t="s">
        <v>7</v>
      </c>
      <c r="PP3" s="13" t="s">
        <v>14</v>
      </c>
      <c r="PQ3" s="13" t="s">
        <v>23</v>
      </c>
      <c r="PR3" s="7"/>
      <c r="PS3" s="7"/>
      <c r="PT3" s="7"/>
      <c r="PU3" s="7"/>
      <c r="PV3" s="7"/>
      <c r="PW3" s="7"/>
      <c r="PX3" s="7"/>
      <c r="PY3" s="7"/>
      <c r="PZ3" s="7"/>
      <c r="QA3" s="7"/>
      <c r="QB3" s="7"/>
      <c r="QC3" s="7"/>
      <c r="QD3" s="7"/>
      <c r="QE3" s="7"/>
      <c r="QF3" s="14" t="s">
        <v>12</v>
      </c>
      <c r="QG3" s="14" t="s">
        <v>13</v>
      </c>
      <c r="QH3" s="14" t="s">
        <v>7</v>
      </c>
      <c r="QI3" s="14" t="s">
        <v>14</v>
      </c>
      <c r="QJ3" s="14" t="s">
        <v>23</v>
      </c>
      <c r="QK3" s="14" t="s">
        <v>12</v>
      </c>
      <c r="QL3" s="14" t="s">
        <v>13</v>
      </c>
      <c r="QM3" s="14" t="s">
        <v>7</v>
      </c>
      <c r="QN3" s="14" t="s">
        <v>14</v>
      </c>
      <c r="QO3" s="14" t="s">
        <v>23</v>
      </c>
      <c r="QP3" s="14" t="s">
        <v>12</v>
      </c>
      <c r="QQ3" s="14" t="s">
        <v>13</v>
      </c>
      <c r="QR3" s="14" t="s">
        <v>7</v>
      </c>
      <c r="QS3" s="14" t="s">
        <v>14</v>
      </c>
      <c r="QT3" s="14" t="s">
        <v>23</v>
      </c>
      <c r="QU3" s="14" t="s">
        <v>12</v>
      </c>
      <c r="QV3" s="14" t="s">
        <v>13</v>
      </c>
      <c r="QW3" s="14" t="s">
        <v>7</v>
      </c>
      <c r="QX3" s="14" t="s">
        <v>14</v>
      </c>
      <c r="QY3" s="14" t="s">
        <v>23</v>
      </c>
      <c r="QZ3" s="6"/>
      <c r="RA3" s="6"/>
      <c r="RB3" s="6"/>
      <c r="RC3" s="6"/>
      <c r="RD3" s="6"/>
      <c r="RE3" s="6"/>
      <c r="RF3" s="6"/>
      <c r="RG3" s="6"/>
      <c r="RH3" s="6"/>
      <c r="RI3" s="6"/>
      <c r="RJ3" s="6"/>
      <c r="RK3" s="6"/>
      <c r="RL3" s="6"/>
      <c r="RM3" s="6"/>
      <c r="RN3" s="13" t="s">
        <v>12</v>
      </c>
      <c r="RO3" s="13" t="s">
        <v>13</v>
      </c>
      <c r="RP3" s="13" t="s">
        <v>7</v>
      </c>
      <c r="RQ3" s="13" t="s">
        <v>14</v>
      </c>
      <c r="RR3" s="13" t="s">
        <v>23</v>
      </c>
      <c r="RS3" s="13" t="s">
        <v>12</v>
      </c>
      <c r="RT3" s="13" t="s">
        <v>13</v>
      </c>
      <c r="RU3" s="13" t="s">
        <v>7</v>
      </c>
      <c r="RV3" s="13" t="s">
        <v>14</v>
      </c>
      <c r="RW3" s="13" t="s">
        <v>23</v>
      </c>
      <c r="RX3" s="13" t="s">
        <v>12</v>
      </c>
      <c r="RY3" s="13" t="s">
        <v>13</v>
      </c>
      <c r="RZ3" s="13" t="s">
        <v>7</v>
      </c>
      <c r="SA3" s="13" t="s">
        <v>14</v>
      </c>
      <c r="SB3" s="13" t="s">
        <v>23</v>
      </c>
      <c r="SC3" s="13" t="s">
        <v>12</v>
      </c>
      <c r="SD3" s="13" t="s">
        <v>13</v>
      </c>
      <c r="SE3" s="13" t="s">
        <v>7</v>
      </c>
      <c r="SF3" s="13" t="s">
        <v>14</v>
      </c>
      <c r="SG3" s="13" t="s">
        <v>23</v>
      </c>
      <c r="SH3" s="7"/>
      <c r="SI3" s="7"/>
      <c r="SJ3" s="7"/>
      <c r="SK3" s="7"/>
      <c r="SL3" s="7"/>
      <c r="SM3" s="7"/>
      <c r="SN3" s="7"/>
      <c r="SO3" s="7"/>
      <c r="SP3" s="7"/>
      <c r="SQ3" s="7"/>
      <c r="SR3" s="7"/>
      <c r="SS3" s="7"/>
      <c r="ST3" s="7"/>
      <c r="SU3" s="7"/>
      <c r="SV3" s="14" t="s">
        <v>12</v>
      </c>
      <c r="SW3" s="14" t="s">
        <v>13</v>
      </c>
      <c r="SX3" s="14" t="s">
        <v>7</v>
      </c>
      <c r="SY3" s="14" t="s">
        <v>14</v>
      </c>
      <c r="SZ3" s="14" t="s">
        <v>23</v>
      </c>
      <c r="TA3" s="14" t="s">
        <v>12</v>
      </c>
      <c r="TB3" s="14" t="s">
        <v>13</v>
      </c>
      <c r="TC3" s="14" t="s">
        <v>7</v>
      </c>
      <c r="TD3" s="14" t="s">
        <v>14</v>
      </c>
      <c r="TE3" s="14" t="s">
        <v>23</v>
      </c>
      <c r="TF3" s="14" t="s">
        <v>12</v>
      </c>
      <c r="TG3" s="14" t="s">
        <v>13</v>
      </c>
      <c r="TH3" s="14" t="s">
        <v>7</v>
      </c>
      <c r="TI3" s="14" t="s">
        <v>14</v>
      </c>
      <c r="TJ3" s="14" t="s">
        <v>23</v>
      </c>
      <c r="TK3" s="14" t="s">
        <v>45</v>
      </c>
      <c r="TL3" s="14"/>
      <c r="TM3" s="14"/>
      <c r="TN3" s="14"/>
      <c r="TO3" s="14"/>
      <c r="TP3" s="14"/>
      <c r="TQ3" s="14"/>
      <c r="TR3" s="14"/>
      <c r="TS3" s="14"/>
      <c r="TT3" s="14"/>
      <c r="TU3" s="14"/>
      <c r="TV3" s="14"/>
    </row>
    <row r="4" spans="1:542" x14ac:dyDescent="0.2">
      <c r="A4" s="4" cm="1">
        <f t="array" ref="A4">IF(AND(J4&lt;&gt;"",J4&lt;&gt;"No DD"),SUMPRODUCT((J$4:J$37&lt;&gt;"")*(J$4:J$37&lt;&gt;"No DD")*(F$4:F$37&gt;F4))+1,IF(J4="No DD",SUMPRODUCT((J$4:J$37="No DD")*(F$4:F$37&gt;F4))+1+SUMPRODUCT((J$4:J$37&lt;&gt;"")*(J$4:J$37&lt;&gt;"No DD")),""))</f>
        <v>1</v>
      </c>
      <c r="B4" s="4" t="str" cm="1">
        <f t="array" ref="B4">IF(AND(J4&lt;&gt;"",J4&lt;&gt;"No DD",G4=""),SUMPRODUCT((J$4:J$37&lt;&gt;"")*(J$4:J$37&lt;&gt;"No DD")*(G$4:G$37="")*(F$4:F$37&gt;F4))+1,IF(J4="No DD",SUMPRODUCT((J$4:J$37="No DD")*(F$4:F$37&gt;F4)*(G$4:G$37=""))+1+SUMPRODUCT((J$4:J$37&lt;&gt;"")*(G$4:G$37="")*(J$4:J$37&lt;&gt;"No DD")),""))</f>
        <v/>
      </c>
      <c r="C4" s="5" t="s">
        <v>102</v>
      </c>
      <c r="D4" s="4" t="s">
        <v>3</v>
      </c>
      <c r="E4" s="4">
        <v>2004</v>
      </c>
      <c r="F4" s="9">
        <f>SUM(L4:V4)+SUM(L4:T4)*0.0000001+SUM(L4)*0.0000000000001</f>
        <v>186.66001866600527</v>
      </c>
      <c r="G4" s="66" t="s">
        <v>46</v>
      </c>
      <c r="H4" s="3" t="str">
        <f>IF(OR(AND(AO4&gt;=AY$39,AO4&lt;&gt;"",AQ4&gt;=AY$43,AQ4&lt;&gt;"",AN4=""),AND(AR4&gt;=AY$39,AR4&lt;&gt;"",AT4&gt;=AY$43,AT4&lt;&gt;"",AN4=""),AND(AV4&gt;=AY$39,AV4&lt;&gt;"",AX4&gt;=AY$43,AX4&lt;&gt;"",AN4=""),AND(BP4&gt;=BZ$39,BP4&lt;&gt;"",BR4&gt;=BZ$43,BR4&lt;&gt;"",BO4=""),AND(BS4&gt;=BZ$39,BS4&lt;&gt;"",BU4&gt;=BZ$43,BU4&lt;&gt;"",BO4=""),AND(BW4&gt;=BZ$39,BW4&lt;&gt;"",BY4&gt;=BZ$43,BY4&lt;&gt;"",BO4=""),AND(CQ4&gt;=DA$39,CQ4&lt;&gt;"",CS4&gt;=DA$43,CS4&lt;&gt;"",CP4=""),AND(CT4&gt;=DA$39,CT4&lt;&gt;"",CV4&gt;=DA$43,CV4&lt;&gt;"",CP4=""),AND(CX4&gt;=DA$39,CX4&lt;&gt;"",CZ4&gt;=DA$43,CZ4&lt;&gt;"",CP4=""),AND(DX4&gt;=EK$39,DX4&lt;&gt;"",DZ4&gt;=EK$43,DZ4&lt;&gt;""),AND(EA4&gt;=EK$39,EA4&lt;&gt;"",EC4&gt;=EK$43,EC4&lt;&gt;""),AND(EE4&gt;=EK$39,EE4&lt;&gt;"",EG4&gt;=EK$43,EG4&lt;&gt;""),AND(EH4&gt;=EK$39,EH4&lt;&gt;"",EJ4&gt;=EK$43,EJ4&lt;&gt;""),AND(FF4&gt;=FS$39,FF4&lt;&gt;"",FH4&gt;=FS$43,FH4&lt;&gt;""),AND(FI4&gt;=FS$39,FI4&lt;&gt;"",FK4&gt;=FS$43,FK4&lt;&gt;""),AND(FM4&gt;=FS$39,FM4&lt;&gt;"",FO4&gt;=FS$43,FO4&lt;&gt;""),AND(FP4&gt;=FS$39,FP4&lt;&gt;"",FR4&gt;=FS$43,FR4&lt;&gt;""),AND(GN4&gt;=HA$39,GN4&lt;&gt;"",GP4&gt;=HA$43,GP4&lt;&gt;""),AND(GQ4&gt;=HA$39,GQ4&lt;&gt;"",GS4&gt;=HA$43,GS4&lt;&gt;""),AND(GU4&gt;=HA$39,GU4&lt;&gt;"",GW4&gt;=HA$43,GW4&lt;&gt;""),AND(GX4&gt;=HA$39,GX4&lt;&gt;"",GZ4&gt;=HA$43,GZ4&lt;&gt;""),AND(HV4&gt;=II$39,HV4&lt;&gt;"",HX4&gt;=II$43,HX4&lt;&gt;""),AND(HY4&gt;=II$39,HY4&lt;&gt;"",IA4&gt;=II$43,IA4&lt;&gt;""),AND(IC4&gt;=II$39,IC4&lt;&gt;"",IE4&gt;=II$43,IE4&lt;&gt;""),AND(IF4&gt;=II$39,IF4&lt;&gt;"",IH4&gt;=II$43,IH4&lt;&gt;""),AND(JD4&gt;=JQ$39,JD4&lt;&gt;"",JF4&gt;=JQ$43,JF4&lt;&gt;""),AND(JG4&gt;=JQ$39,JG4&lt;&gt;"",JI4&gt;=JQ$43,JI4&lt;&gt;""),AND(JK4&gt;=JQ$39,JK4&lt;&gt;"",JM4&gt;=JQ$43,JM4&lt;&gt;""),AND(JN4&gt;=JQ$39,JN4&lt;&gt;"",JP4&gt;=JQ$43,JP4&lt;&gt;""),AND(KL4&gt;=KY$39,KL4&lt;&gt;"",KN4&gt;=KY$43,KN4&lt;&gt;""),AND(KO4&gt;=KY$39,KO4&lt;&gt;"",KQ4&gt;=KY$43,KQ4&lt;&gt;""),AND(KS4&gt;=KY$39,KS4&lt;&gt;"",KU4&gt;=KY$43,KU4&lt;&gt;""),AND(KV4&gt;=KY$39,KV4&lt;&gt;"",KX4&gt;=KY$43,KX4&lt;&gt;""),AND(LT4&gt;=MG$39,LT4&lt;&gt;"",LV4&gt;=MG$43,LV4&lt;&gt;""),AND(LW4&gt;=MG$39,LW4&lt;&gt;"",LY4&gt;=MG$43,LY4&lt;&gt;""),AND(MA4&gt;=MG$39,MA4&lt;&gt;"",MC4&gt;=MG$43,MC4&lt;&gt;""),AND(MD4&gt;=MG$39,MD4&lt;&gt;"",MF4&gt;=MG$43,MF4&lt;&gt;""),AND(NB4&gt;=NO$39,NB4&lt;&gt;"",ND4&gt;=NO$43,ND4&lt;&gt;""),AND(NE4&gt;=NO$39,NE4&lt;&gt;"",NG4&gt;=NO$43,NG4&lt;&gt;""),AND(NI4&gt;=NO$39,NI4&lt;&gt;"",NK4&gt;=NO$43,NK4&lt;&gt;""),AND(NL4&gt;=NO$39,NL4&lt;&gt;"",NN4&gt;=NO$43,NN4&lt;&gt;""),AND(OJ4&gt;=OW$39,OJ4&lt;&gt;"",OL4&gt;=OW$43,OL4&lt;&gt;""),AND(OM4&gt;=OW$39,OM4&lt;&gt;"",OO4&gt;=OW$43,OO4&lt;&gt;""),AND(OQ4&gt;=OW$39,OQ4&lt;&gt;"",OS4&gt;=OW$43,OS4&lt;&gt;""),AND(OT4&gt;=OW$39,OT4&lt;&gt;"",OV4&gt;=OW$43,OV4&lt;&gt;""),AND(PR4&gt;=QE$39,PR4&lt;&gt;"",PT4&gt;=QE$43,PT4&lt;&gt;""),AND(PU4&gt;=QE$39,PU4&lt;&gt;"",PW4&gt;=QE$43,PW4&lt;&gt;""),AND(PY4&gt;=QE$39,PY4&lt;&gt;"",QA4&gt;=QE$43,QA4&lt;&gt;""),AND(QB4&gt;=QE$39,QB4&lt;&gt;"",QD4&gt;=QE$43,QD4&lt;&gt;""),AND(QZ4&gt;=RM$39,QZ4&lt;&gt;"",RB4&gt;=RM$43,RB4&lt;&gt;""),AND(RC4&gt;=RM$39,RC4&lt;&gt;"",RE4&gt;=RM$43,RE4&lt;&gt;""),AND(RG4&gt;=RM$39,RG4&lt;&gt;"",RI4&gt;=RM$43,RI4&lt;&gt;""),AND(RJ4&gt;=RM$39,RJ4&lt;&gt;"",RL4&gt;=RM$43,RL4&lt;&gt;""),AND(SH4&gt;=SU$39,SH4&lt;&gt;"",SJ4&gt;=SU$43,SJ4&lt;&gt;""),AND(SK4&gt;=SU$39,SK4&lt;&gt;"",SM4&gt;=SU$43,SM4&lt;&gt;""),AND(SO4&gt;=SU$39,SO4&lt;&gt;"",SQ4&gt;=SU$43,SQ4&lt;&gt;""),AND(SR4&gt;=SU$39,SR4&lt;&gt;"",ST4&gt;=SU$43,ST4&lt;&gt;"")),"P","")</f>
        <v>P</v>
      </c>
      <c r="I4" s="3" t="str">
        <f>IF(OR(AND(AQ4&gt;=AY$43,AQ4&lt;&gt;"",AN4=""),AND(AT4&gt;=AY$43,AT4&lt;&gt;"",AN4=""),AND(AX4&gt;=AY$43,AX4&lt;&gt;"",AN4=""),AND(BR4&gt;=BZ$43,BR4&lt;&gt;"",BO4=""),AND(BU4&gt;=BZ$43,BU4&lt;&gt;"",BO4=""),AND(BY4&gt;=BZ$43,BY4&lt;&gt;"",BO4=""),AND(CS4&gt;=DA$43,CS4&lt;&gt;"",CP4=""),AND(CV4&gt;=DA$43,CV4&lt;&gt;"",CP4=""),AND(CZ4&gt;=DA$43,CZ4&lt;&gt;"",CP4=""),AND(DZ4&gt;=EK$43,DZ4&lt;&gt;""),AND(EC4&gt;=EK$43,EC4&lt;&gt;""),AND(EG4&gt;=EK$43,EG4&lt;&gt;""),AND(EJ4&gt;=EK$43,EJ4&lt;&gt;""),AND(FH4&gt;=FS$43,FH4&lt;&gt;""),AND(FK4&gt;=FS$43,FK4&lt;&gt;""),AND(FO4&gt;=FS$43,FO4&lt;&gt;""),AND(FR4&gt;=FS$43,FR4&lt;&gt;""),AND(GP4&gt;=HA$43,GP4&lt;&gt;""),AND(GS4&gt;=HA$43,GS4&lt;&gt;""),AND(GW4&gt;=HA$43,GW4&lt;&gt;""),AND(GZ4&gt;=HA$43,GZ4&lt;&gt;""),AND(HX4&gt;=II$43,HX4&lt;&gt;""),AND(IA4&gt;=II$43,IA4&lt;&gt;""),AND(IE4&gt;=II$43,IE4&lt;&gt;""),AND(IH4&gt;=II$43,IH4&lt;&gt;""),AND(JF4&gt;=JQ$43,JF4&lt;&gt;""),AND(JI4&gt;=JQ$43,JI4&lt;&gt;""),AND(JM4&gt;=JQ$43,JM4&lt;&gt;""),AND(JP4&gt;=JQ$43,JP4&lt;&gt;""),AND(KN4&gt;=KY$43,KN4&lt;&gt;""),AND(KQ4&gt;=KY$43,KQ4&lt;&gt;""),AND(KU4&gt;=KY$43,KU4&lt;&gt;""),AND(KX4&gt;=KY$43,KX4&lt;&gt;""),AND(LV4&gt;=MG$43,LV4&lt;&gt;""),AND(LY4&gt;=MG$43,LY4&lt;&gt;""),AND(MC4&gt;=MG$43,MC4&lt;&gt;""),AND(MF4&gt;=MG$43,MF4&lt;&gt;""),AND(ND4&gt;=NO$43,ND4&lt;&gt;""),AND(NG4&gt;=NO$43,NG4&lt;&gt;""),AND(NK4&gt;=NO$43,NK4&lt;&gt;""),AND(NN4&gt;=NO$43,NN4&lt;&gt;""),AND(OL4&gt;=OW$43,OL4&lt;&gt;""),AND(OO4&gt;=OW$43,OO4&lt;&gt;""),AND(OS4&gt;=OW$43,OS4&lt;&gt;""),AND(OV4&gt;=OW$43,OV4&lt;&gt;""),AND(PT4&gt;=QE$43,PT4&lt;&gt;""),AND(PW4&gt;=QE$43,PW4&lt;&gt;""),AND(QA4&gt;=QE$43,QA4&lt;&gt;""),AND(QD4&gt;=QE$43,QD4&lt;&gt;""),AND(RB4&gt;=RM$43,RB4&lt;&gt;""),AND(RE4&gt;=RM$43,RE4&lt;&gt;""),AND(RI4&gt;=RM$43,RI4&lt;&gt;""),AND(RL4&gt;=RM$43,RL4&lt;&gt;""),AND(SJ4&gt;=SU$43,SJ4&lt;&gt;""),AND(SM4&gt;=SU$43,SM4&lt;&gt;""),AND(SQ4&gt;=SU$43,SQ4&lt;&gt;""),AND(ST4&gt;=SU$43,ST4&lt;&gt;"")),"P","")</f>
        <v>P</v>
      </c>
      <c r="J4" s="36" t="str">
        <f>IF(AND(I4="P",H4=""),"No DD",IF(OR(AND(AO4&gt;=AY$42,AO4&lt;&gt;"",AQ4&gt;=AY$46,AQ4&lt;&gt;"",AN4=""),AND(AR4&gt;=AY$42,AR4&lt;&gt;"",AT4&gt;=AY$46,AT4&lt;&gt;"",AN4=""),AND(AV4&gt;=AY$42,AV4&lt;&gt;"",AX4&gt;=AY$46,AX4&lt;&gt;"",AN4=""),AND(BP4&gt;=BZ$42,BP4&lt;&gt;"",BR4&gt;=BZ$46,BR4&lt;&gt;"",BO4=""),AND(BS4&gt;=BZ$42,BS4&lt;&gt;"",BU4&gt;=BZ$46,BU4&lt;&gt;"",BO4=""),AND(BW4&gt;=BZ$42,BW4&lt;&gt;"",BY4&gt;=BZ$46,BY4&lt;&gt;"",BO4=""),AND(CQ4&gt;=DA$42,CQ4&lt;&gt;"",CS4&gt;=DA$46,CS4&lt;&gt;"",CP4=""),AND(CT4&gt;=DA$42,CT4&lt;&gt;"",CV4&gt;=DA$46,CV4&lt;&gt;"",CP4=""),AND(CX4&gt;=DA$42,CX4&lt;&gt;"",CZ4&gt;=DA$46,CZ4&lt;&gt;"",CP4=""),AND(DX4&gt;=EK$42,DX4&lt;&gt;"",DZ4&gt;=EK$46,DZ4&lt;&gt;""),AND(EA4&gt;=EK$42,EA4&lt;&gt;"",EC4&gt;=EK$46,EC4&lt;&gt;""),AND(EE4&gt;=EK$42,EE4&lt;&gt;"",EG4&gt;=EK$46,EG4&lt;&gt;""),AND(EH4&gt;=EK$42,EH4&lt;&gt;"",EJ4&gt;=EK$46,EJ4&lt;&gt;""),AND(FF4&gt;=FS$42,FF4&lt;&gt;"",FH4&gt;=FS$46,FH4&lt;&gt;""),AND(FI4&gt;=FS$42,FI4&lt;&gt;"",FK4&gt;=FS$46,FK4&lt;&gt;""),AND(FM4&gt;=FS$42,FM4&lt;&gt;"",FO4&gt;=FS$46,FO4&lt;&gt;""),AND(FP4&gt;=FS$42,FP4&lt;&gt;"",FR4&gt;=FS$46,FR4&lt;&gt;""),AND(GN4&gt;=HA$42,GN4&lt;&gt;"",GP4&gt;=HA$46,GP4&lt;&gt;""),AND(GQ4&gt;=HA$42,GQ4&lt;&gt;"",GS4&gt;=HA$46,GS4&lt;&gt;""),AND(GU4&gt;=HA$42,GU4&lt;&gt;"",GW4&gt;=HA$46,GW4&lt;&gt;""),AND(GX4&gt;=HA$42,GX4&lt;&gt;"",GZ4&gt;=HA$46,GZ4&lt;&gt;""),AND(HV4&gt;=II$42,HV4&lt;&gt;"",HX4&gt;=II$46,HX4&lt;&gt;""),AND(HY4&gt;=II$42,HY4&lt;&gt;"",IA4&gt;=II$46,IA4&lt;&gt;""),AND(IC4&gt;=II$42,IC4&lt;&gt;"",IE4&gt;=II$46,IE4&lt;&gt;""),AND(IF4&gt;=II$42,IF4&lt;&gt;"",IH4&gt;=II$46,IH4&lt;&gt;""),AND(JD4&gt;=JQ$42,JD4&lt;&gt;"",JF4&gt;=JQ$46,JF4&lt;&gt;""),AND(JG4&gt;=JQ$42,JG4&lt;&gt;"",JI4&gt;=JQ$46,JI4&lt;&gt;""),AND(JK4&gt;=JQ$42,JK4&lt;&gt;"",JM4&gt;=JQ$46,JM4&lt;&gt;""),AND(JN4&gt;=JQ$42,JN4&lt;&gt;"",JP4&gt;=JQ$46,JP4&lt;&gt;""),AND(KL4&gt;=KY$42,KL4&lt;&gt;"",KN4&gt;=KY$46,KN4&lt;&gt;""),AND(KO4&gt;=KY$42,KO4&lt;&gt;"",KQ4&gt;=KY$46,KQ4&lt;&gt;""),AND(KS4&gt;=KY$42,KS4&lt;&gt;"",KU4&gt;=KY$46,KU4&lt;&gt;""),AND(KV4&gt;=KY$42,KV4&lt;&gt;"",KX4&gt;=KY$46,KX4&lt;&gt;""),AND(LT4&gt;=MG$42,LT4&lt;&gt;"",LV4&gt;=MG$46,LV4&lt;&gt;""),AND(LW4&gt;=MG$42,LW4&lt;&gt;"",LY4&gt;=MG$46,LY4&lt;&gt;""),AND(MA4&gt;=MG$42,MA4&lt;&gt;"",MC4&gt;=MG$46,MC4&lt;&gt;""),AND(MD4&gt;=MG$42,MD4&lt;&gt;"",MF4&gt;=MG$46,MF4&lt;&gt;""),AND(NB4&gt;=NO$42,NB4&lt;&gt;"",ND4&gt;=NO$46,ND4&lt;&gt;""),AND(NE4&gt;=NO$42,NE4&lt;&gt;"",NG4&gt;=NO$46,NG4&lt;&gt;""),AND(NI4&gt;=NO$42,NI4&lt;&gt;"",NK4&gt;=NO$46,NK4&lt;&gt;""),AND(NL4&gt;=NO$42,NL4&lt;&gt;"",NN4&gt;=NO$46,NN4&lt;&gt;""),AND(OJ4&gt;=OW$42,OJ4&lt;&gt;"",OL4&gt;=OW$46,OL4&lt;&gt;""),AND(OM4&gt;=OW$42,OM4&lt;&gt;"",OO4&gt;=OW$46,OO4&lt;&gt;""),AND(OQ4&gt;=OW$42,OQ4&lt;&gt;"",OS4&gt;=OW$46,OS4&lt;&gt;""),AND(OT4&gt;=OW$42,OT4&lt;&gt;"",OV4&gt;=OW$46,OV4&lt;&gt;""),AND(PR4&gt;=QE$42,PR4&lt;&gt;"",PT4&gt;=QE$46,PT4&lt;&gt;""),AND(PU4&gt;=QE$42,PU4&lt;&gt;"",PW4&gt;=QE$46,PW4&lt;&gt;""),AND(PY4&gt;=QE$42,PY4&lt;&gt;"",QA4&gt;=QE$46,QA4&lt;&gt;""),AND(QB4&gt;=QE$42,QB4&lt;&gt;"",QD4&gt;=QE$46,QD4&lt;&gt;""),AND(QZ4&gt;=RM$42,QZ4&lt;&gt;"",RB4&gt;=RM$46,RB4&lt;&gt;""),AND(RC4&gt;=RM$42,RC4&lt;&gt;"",RE4&gt;=RM$46,RE4&lt;&gt;""),AND(RG4&gt;=RM$42,RG4&lt;&gt;"",RI4&gt;=RM$46,RI4&lt;&gt;""),AND(RJ4&gt;=RM$42,RJ4&lt;&gt;"",RL4&gt;=RM$46,RL4&lt;&gt;""),AND(SH4&gt;=SU$42,SH4&lt;&gt;"",SJ4&gt;=SU$46,SJ4&lt;&gt;""),AND(SK4&gt;=SU$42,SK4&lt;&gt;"",SM4&gt;=SU$46,SM4&lt;&gt;""),AND(SO4&gt;=SU$42,SO4&lt;&gt;"",SQ4&gt;=SU$46,SQ4&lt;&gt;""),AND(SR4&gt;=SU$42,SR4&lt;&gt;"",ST4&gt;=SU$46,ST4&lt;&gt;"")),"Merit",IF(OR(AND(AO4&gt;=AY$41,AO4&lt;&gt;"",AQ4&gt;=AY$45,AQ4&lt;&gt;"",AN4=""),AND(AR4&gt;=AY$41,AR4&lt;&gt;"",AT4&gt;=AY$45,AT4&lt;&gt;"",AN4=""),AND(AV4&gt;=AY$41,AV4&lt;&gt;"",AX4&gt;=AY$45,AX4&lt;&gt;"",AN4=""),AND(BP4&gt;=BZ$41,BP4&lt;&gt;"",BR4&gt;=BZ$45,BR4&lt;&gt;"",BO4=""),AND(BS4&gt;=BZ$41,BS4&lt;&gt;"",BU4&gt;=BZ$45,BU4&lt;&gt;"",BO4=""),AND(BW4&gt;=BZ$41,BW4&lt;&gt;"",BY4&gt;=BZ$45,BY4&lt;&gt;"",BO4=""),AND(CQ4&gt;=DA$41,CQ4&lt;&gt;"",CS4&gt;=DA$45,CS4&lt;&gt;"",CP4=""),AND(CT4&gt;=DA$41,CT4&lt;&gt;"",CV4&gt;=DA$45,CV4&lt;&gt;"",CP4=""),AND(CX4&gt;=DA$41,CX4&lt;&gt;"",CZ4&gt;=DA$45,CZ4&lt;&gt;"",CP4=""),AND(DX4&gt;=EK$41,DX4&lt;&gt;"",DZ4&gt;=EK$45,DZ4&lt;&gt;""),AND(EA4&gt;=EK$41,EA4&lt;&gt;"",EC4&gt;=EK$45,EC4&lt;&gt;""),AND(EE4&gt;=EK$41,EE4&lt;&gt;"",EG4&gt;=EK$45,EG4&lt;&gt;""),AND(EH4&gt;=EK$41,EH4&lt;&gt;"",EJ4&gt;=EK$45,EJ4&lt;&gt;""),AND(FF4&gt;=FS$41,FF4&lt;&gt;"",FH4&gt;=FS$45,FH4&lt;&gt;""),AND(FI4&gt;=FS$41,FI4&lt;&gt;"",FK4&gt;=FS$45,FK4&lt;&gt;""),AND(FM4&gt;=FS$41,FM4&lt;&gt;"",FO4&gt;=FS$45,FO4&lt;&gt;""),AND(FP4&gt;=FS$41,FP4&lt;&gt;"",FR4&gt;=FS$45,FR4&lt;&gt;""),AND(GN4&gt;=HA$41,GN4&lt;&gt;"",GP4&gt;=HA$45,GP4&lt;&gt;""),AND(GQ4&gt;=HA$41,GQ4&lt;&gt;"",GS4&gt;=HA$45,GS4&lt;&gt;""),AND(GU4&gt;=HA$41,GU4&lt;&gt;"",GW4&gt;=HA$45,GW4&lt;&gt;""),AND(GX4&gt;=HA$41,GX4&lt;&gt;"",GZ4&gt;=HA$45,GZ4&lt;&gt;""),AND(HV4&gt;=II$41,HV4&lt;&gt;"",HX4&gt;=II$45,HX4&lt;&gt;""),AND(HY4&gt;=II$41,HY4&lt;&gt;"",IA4&gt;=II$45,IA4&lt;&gt;""),AND(IC4&gt;=II$41,IC4&lt;&gt;"",IE4&gt;=II$45,IE4&lt;&gt;""),AND(IF4&gt;=II$41,IF4&lt;&gt;"",IH4&gt;=II$45,IH4&lt;&gt;""),AND(JD4&gt;=JQ$41,JD4&lt;&gt;"",JF4&gt;=JQ$45,JF4&lt;&gt;""),AND(JG4&gt;=JQ$41,JG4&lt;&gt;"",JI4&gt;=JQ$45,JI4&lt;&gt;""),AND(JK4&gt;=JQ$41,JK4&lt;&gt;"",JM4&gt;=JQ$45,JM4&lt;&gt;""),AND(JN4&gt;=JQ$41,JN4&lt;&gt;"",JP4&gt;=JQ$45,JP4&lt;&gt;""),AND(KL4&gt;=KY$41,KL4&lt;&gt;"",KN4&gt;=KY$45,KN4&lt;&gt;""),AND(KO4&gt;=KY$41,KO4&lt;&gt;"",KQ4&gt;=KY$45,KQ4&lt;&gt;""),AND(KS4&gt;=KY$41,KS4&lt;&gt;"",KU4&gt;=KY$45,KU4&lt;&gt;""),AND(KV4&gt;=KY$41,KV4&lt;&gt;"",KX4&gt;=KY$45,KX4&lt;&gt;""),AND(LT4&gt;=MG$41,LT4&lt;&gt;"",LV4&gt;=MG$45,LV4&lt;&gt;""),AND(LW4&gt;=MG$41,LW4&lt;&gt;"",LY4&gt;=MG$45,LY4&lt;&gt;""),AND(MA4&gt;=MG$41,MA4&lt;&gt;"",MC4&gt;=MG$45,MC4&lt;&gt;""),AND(MD4&gt;=MG$41,MD4&lt;&gt;"",MF4&gt;=MG$45,MF4&lt;&gt;""),AND(NB4&gt;=NO$41,NB4&lt;&gt;"",ND4&gt;=NO$45,ND4&lt;&gt;""),AND(NE4&gt;=NO$41,NE4&lt;&gt;"",NG4&gt;=NO$45,NG4&lt;&gt;""),AND(NI4&gt;=NO$41,NI4&lt;&gt;"",NK4&gt;=NO$45,NK4&lt;&gt;""),AND(NL4&gt;=NO$41,NL4&lt;&gt;"",NN4&gt;=NO$45,NN4&lt;&gt;""),AND(OJ4&gt;=OW$41,OJ4&lt;&gt;"",OL4&gt;=OW$45,OL4&lt;&gt;""),AND(OM4&gt;=OW$41,OM4&lt;&gt;"",OO4&gt;=OW$45,OO4&lt;&gt;""),AND(OQ4&gt;=OW$41,OQ4&lt;&gt;"",OS4&gt;=OW$45,OS4&lt;&gt;""),AND(OT4&gt;=OW$41,OT4&lt;&gt;"",OV4&gt;=OW$45,OV4&lt;&gt;""),AND(PR4&gt;=QE$41,PR4&lt;&gt;"",PT4&gt;=QE$45,PT4&lt;&gt;""),AND(PU4&gt;=QE$41,PU4&lt;&gt;"",PW4&gt;=QE$45,PW4&lt;&gt;""),AND(PY4&gt;=QE$41,PY4&lt;&gt;"",QA4&gt;=QE$45,QA4&lt;&gt;""),AND(QB4&gt;=QE$41,QB4&lt;&gt;"",QD4&gt;=QE$45,QD4&lt;&gt;""),AND(QZ4&gt;=RM$41,QZ4&lt;&gt;"",RB4&gt;=RM$45,RB4&lt;&gt;""),AND(RC4&gt;=RM$41,RC4&lt;&gt;"",RE4&gt;=RM$45,RE4&lt;&gt;""),AND(RG4&gt;=RM$41,RG4&lt;&gt;"",RI4&gt;=RM$45,RI4&lt;&gt;""),AND(RJ4&gt;=RM$41,RJ4&lt;&gt;"",RL4&gt;=RM$45,RL4&lt;&gt;""),AND(SH4&gt;=SU$41,SH4&lt;&gt;"",SJ4&gt;=SU$45,SJ4&lt;&gt;""),AND(SK4&gt;=SU$41,SK4&lt;&gt;"",SM4&gt;=SU$45,SM4&lt;&gt;""),AND(SO4&gt;=SU$41,SO4&lt;&gt;"",SQ4&gt;=SU$45,SQ4&lt;&gt;""),AND(SR4&gt;=SU$41,SR4&lt;&gt;"",ST4&gt;=SU$45,ST4&lt;&gt;"")),"Excellence",IF(K4="P","Worlds Team",IF(H4="P","National Team","")))))</f>
        <v>National Team</v>
      </c>
      <c r="K4" s="3" t="str">
        <f>IF(OR(AND(AO4&gt;=AY$40,AO4&lt;&gt;"",AQ4&gt;=AY$44,AQ4&lt;&gt;"",AN4=""),AND(AR4&gt;=AY$40,AR4&lt;&gt;"",AT4&gt;=AY$44,AT4&lt;&gt;"",AN4=""),AND(AV4&gt;=AY$40,AV4&lt;&gt;"",AX4&gt;=AY$44,AX4&lt;&gt;"",AN4=""),AND(BP4&gt;=BZ$40,BP4&lt;&gt;"",BR4&gt;=BZ$44,BR4&lt;&gt;"",BO4=""),AND(BS4&gt;=BZ$40,BS4&lt;&gt;"",BU4&gt;=BZ$44,BU4&lt;&gt;"",BO4=""),AND(BW4&gt;=BZ$40,BW4&lt;&gt;"",BY4&gt;=BZ$44,BY4&lt;&gt;"",BO4=""),AND(CQ4&gt;=DA$40,CQ4&lt;&gt;"",CS4&gt;=DA$44,CS4&lt;&gt;"",CP4=""),AND(CT4&gt;=DA$40,CT4&lt;&gt;"",CV4&gt;=DA$44,CV4&lt;&gt;"",CP4=""),AND(CX4&gt;=DA$40,CX4&lt;&gt;"",CZ4&gt;=DA$44,CZ4&lt;&gt;"",CP4=""),AND(DX4&gt;=EK$40,DX4&lt;&gt;"",DZ4&gt;=EK$44,DZ4&lt;&gt;""),AND(EA4&gt;=EK$40,EA4&lt;&gt;"",EC4&gt;=EK$44,EC4&lt;&gt;""),AND(EE4&gt;=EK$40,EE4&lt;&gt;"",EG4&gt;=EK$44,EG4&lt;&gt;""),AND(EH4&gt;=EK$40,EH4&lt;&gt;"",EJ4&gt;=EK$44,EJ4&lt;&gt;""),AND(FF4&gt;=FS$40,FF4&lt;&gt;"",FH4&gt;=FS$44,FH4&lt;&gt;""),AND(FI4&gt;=FS$40,FI4&lt;&gt;"",FK4&gt;=FS$44,FK4&lt;&gt;""),AND(FM4&gt;=FS$40,FM4&lt;&gt;"",FO4&gt;=FS$44,FO4&lt;&gt;""),AND(FP4&gt;=FS$40,FP4&lt;&gt;"",FR4&gt;=FS$44,FR4&lt;&gt;""),AND(GN4&gt;=HA$40,GN4&lt;&gt;"",GP4&gt;=HA$44,GP4&lt;&gt;""),AND(GQ4&gt;=HA$40,GQ4&lt;&gt;"",GS4&gt;=HA$44,GS4&lt;&gt;""),AND(GU4&gt;=HA$40,GU4&lt;&gt;"",GW4&gt;=HA$44,GW4&lt;&gt;""),AND(GX4&gt;=HA$40,GX4&lt;&gt;"",GZ4&gt;=HA$44,GZ4&lt;&gt;""),AND(HV4&gt;=II$40,HV4&lt;&gt;"",HX4&gt;=II$44,HX4&lt;&gt;""),AND(HY4&gt;=II$40,HY4&lt;&gt;"",IA4&gt;=II$44,IA4&lt;&gt;""),AND(IC4&gt;=II$40,IC4&lt;&gt;"",IE4&gt;=II$44,IE4&lt;&gt;""),AND(IF4&gt;=II$40,IF4&lt;&gt;"",IH4&gt;=II$44,IH4&lt;&gt;""),AND(JD4&gt;=JQ$40,JD4&lt;&gt;"",JF4&gt;=JQ$44,JF4&lt;&gt;""),AND(JG4&gt;=JQ$40,JG4&lt;&gt;"",JI4&gt;=JQ$44,JI4&lt;&gt;""),AND(JK4&gt;=JQ$40,JK4&lt;&gt;"",JM4&gt;=JQ$44,JM4&lt;&gt;""),AND(JN4&gt;=JQ$40,JN4&lt;&gt;"",JP4&gt;=JQ$44,JP4&lt;&gt;""),AND(KL4&gt;=KY$40,KL4&lt;&gt;"",KN4&gt;=KY$44,KN4&lt;&gt;""),AND(KO4&gt;=KY$40,KO4&lt;&gt;"",KQ4&gt;=KY$44,KQ4&lt;&gt;""),AND(KS4&gt;=KY$40,KS4&lt;&gt;"",KU4&gt;=KY$44,KU4&lt;&gt;""),AND(KV4&gt;=KY$40,KV4&lt;&gt;"",KX4&gt;=KY$44,KX4&lt;&gt;""),AND(LT4&gt;=MG$40,LT4&lt;&gt;"",LV4&gt;=MG$44,LV4&lt;&gt;""),AND(LW4&gt;=MG$40,LW4&lt;&gt;"",LY4&gt;=MG$44,LY4&lt;&gt;""),AND(MA4&gt;=MG$40,MA4&lt;&gt;"",MC4&gt;=MG$44,MC4&lt;&gt;""),AND(MD4&gt;=MG$40,MD4&lt;&gt;"",MF4&gt;=MG$44,MF4&lt;&gt;""),AND(NB4&gt;=NO$40,NB4&lt;&gt;"",ND4&gt;=NO$44,ND4&lt;&gt;""),AND(NE4&gt;=NO$40,NE4&lt;&gt;"",NG4&gt;=NO$44,NG4&lt;&gt;""),AND(NI4&gt;=NO$40,NI4&lt;&gt;"",NK4&gt;=NO$44,NK4&lt;&gt;""),AND(NL4&gt;=NO$40,NL4&lt;&gt;"",NN4&gt;=NO$44,NN4&lt;&gt;""),AND(OJ4&gt;=OW$40,OJ4&lt;&gt;"",OL4&gt;=OW$44,OL4&lt;&gt;""),AND(OM4&gt;=OW$40,OM4&lt;&gt;"",OO4&gt;=OW$44,OO4&lt;&gt;""),AND(OQ4&gt;=OW$40,OQ4&lt;&gt;"",OS4&gt;=OW$44,OS4&lt;&gt;""),AND(OT4&gt;=OW$40,OT4&lt;&gt;"",OV4&gt;=OW$44,OV4&lt;&gt;""),AND(PR4&gt;=QE$40,PR4&lt;&gt;"",PT4&gt;=QE$44,PT4&lt;&gt;""),AND(PU4&gt;=QE$40,PU4&lt;&gt;"",PW4&gt;=QE$44,PW4&lt;&gt;""),AND(PY4&gt;=QE$40,PY4&lt;&gt;"",QA4&gt;=QE$44,QA4&lt;&gt;""),AND(QB4&gt;=QE$40,QB4&lt;&gt;"",QD4&gt;=QE$44,QD4&lt;&gt;""),AND(QZ4&gt;=RM$40,QZ4&lt;&gt;"",RB4&gt;=RM$44,RB4&lt;&gt;""),AND(RC4&gt;=RM$40,RC4&lt;&gt;"",RE4&gt;=RM$44,RE4&lt;&gt;""),AND(RG4&gt;=RM$40,RG4&lt;&gt;"",RI4&gt;=RM$44,RI4&lt;&gt;""),AND(RJ4&gt;=RM$40,RJ4&lt;&gt;"",RL4&gt;=RM$44,RL4&lt;&gt;""),AND(SH4&gt;=SU$40,SH4&lt;&gt;"",SJ4&gt;=SU$44,SJ4&lt;&gt;""),AND(SK4&gt;=SU$40,SK4&lt;&gt;"",SM4&gt;=SU$44,SM4&lt;&gt;""),AND(SO4&gt;=SU$40,SO4&lt;&gt;"",SQ4&gt;=SU$44,SQ4&lt;&gt;""),AND(SR4&gt;=SU$40,SR4&lt;&gt;"",ST4&gt;=SU$44,ST4&lt;&gt;"")),"P","")</f>
        <v/>
      </c>
      <c r="L4" s="8">
        <f>IF(COUNT(AQ4,AT4,BR4,BU4,CS4,CV4)&gt;0,LARGE((AQ4,AT4,BR4,BU4,CS4,CV4),1),0)</f>
        <v>53.07</v>
      </c>
      <c r="M4" s="8" t="str">
        <f>IF(L4="","",IF(OR(L4=CS4,L4=CV4),$CA$1,IF(OR(L4=BR4,L4=BU4),$AZ$1,IF(OR(L4=AQ4,L4=AT4),$Y$1,""))))</f>
        <v>2024 Nationals</v>
      </c>
      <c r="N4" s="8">
        <f>IF(COUNT(AQ4,AT4,BR4,BU4,CS4,CV4)&gt;1,LARGE((AQ4,AT4,BR4,BU4,CS4,CV4),2),0)</f>
        <v>52.349999999999994</v>
      </c>
      <c r="O4" s="8" t="str">
        <f>IF(N4="","",IF(OR(N4=CS4,N4=CV4),$CA$1,IF(OR(N4=BR4,N4=BU4),$AZ$1,IF(OR(N4=AQ4,N4=AT4),$Y$1,""))))</f>
        <v>2023 3rd Domestic Trial</v>
      </c>
      <c r="P4" s="8">
        <f>IF(COUNT(AQ4,AT4,BR4,BU4,CS4,CV4)&gt;2,MAX(AX4,BY4,CZ4,LARGE((AQ4,AT4,BR4,BU4,CS4,CV4),3)),IF(MAX(AX4,BY4,CZ4)&gt;0,MAX(AX4,BY4,CZ4),0))</f>
        <v>52.29</v>
      </c>
      <c r="Q4" s="8" t="str">
        <f>IF(P4="","",IF(OR(P4=CS4,P4=CV4,P4=CZ4),$CA$1,IF(OR(P4=BR4,P4=BU4,P4=BY4),$AZ$1,IF(OR(P4=AQ4,P4=AT4,P4=AX4),$Y$1,""))))</f>
        <v>2024 Nationals</v>
      </c>
      <c r="R4" s="8">
        <f>IF(MAX(AO4,AR4,AV4,BP4,BS4,BW4,CQ4,CT4,CX4,DX4,EA4,EE4,EH4,FF4,FI4,FM4,FP4,GN4,GQ4,GU4,GX4,HV4,HY4,IC4,IF4,JD4,JG4,JK4,JN4,KL4,KO4,KS4,KV4,LT4,LW4,MA4,MD4,NB4,NE4,NI4,NL4,OJ4,OM4,OQ4,OT4,PR4,PU4,PY4,QB4,QZ4,RC4,RG4,RJ4,SH4,SK4,SO4,SR4)&gt;0,MAX(AO4,AR4,AV4,BP4,BS4,BW4,CQ4,CT4,CX4,DX4,EA4,EE4,EH4,FF4,FI4,FM4,FP4,GN4,GQ4,GU4,GX4,HV4,HY4,IC4,IF4,JD4,JG4,JK4,JN4,KL4,KO4,KS4,KV4,LT4,LW4,MA4,MD4,NB4,NE4,NI4,NL4,OJ4,OM4,OQ4,OT4,PR4,PU4,PY4,QB4,QZ4,RC4,RG4,RJ4,SH4,SK4,SO4,SR4),0)</f>
        <v>14</v>
      </c>
      <c r="S4" s="8" t="str">
        <f>IF(R4=0,"",IF(OR(R4=CQ4,R4=CT4,R4=CX4),$CA$1,IF(OR(R4=BP4,R4=BS4,R4=BW4),$AZ$1,IF(OR(R4=AO4,R4=AR4,R4=AV4),$Y$1,IF(OR(R4=SH4,R4=SK4,R4=SO4,R4=SR4),$RN$1,IF(OR(R4=QZ4,R4=RC4,R4=RG4,R4=RJ4),$QF$1,IF(OR(R4=PR4,R4=PU4,R4=PY4,R4=QB4),$OX$1,IF(OR(R4=OJ4,R4=OM4,R4=OQ4,R4=OT4),$NP$1,IF(OR(R4=NB4,R4=NE4,R4=NI4,R4=NL4),$MH$1,IF(OR(R4=LT4,R4=LW4,R4=MA4,R4=MD4),$KZ$1,IF(OR(R4=KL4,R4=KO4,R4=KS4,R4=KV4),$JR$1,IF(OR(R4=JD4,R4=JG4,R4=JK4,R4=JN4),$IJ$1,IF(OR(R4=HV4,R4=HY4,R4=IC4,R4=IF4),$HB$1,IF(OR(R4=GN4,R4=GQ4,R4=GU4,R4=GX4),$FT$1,IF(OR(R4=FF4,R4=FI4,R4=FM4,R4=FP4),$EL$1,IF(OR(R4=DX4,R4=EA4,R4=EE4,R4=EH4),$DD$1,""))))))))))))))))</f>
        <v>2024 Elite Canada</v>
      </c>
      <c r="T4" s="8">
        <f>IF(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&gt;0,MAX(IF(AO4&gt;=$AY$39,AP4,0),IF(AR4&gt;=$AY$39,AS4,0),IF(AV4&gt;=$AY$39,AW4,0),IF(BP4&gt;=$BZ$39,BQ4,0),IF(BS4&gt;=$BZ$39,BT4,0),IF(BW4&gt;=$BZ$39,BX4,0),IF(CQ4&gt;=$DA$39,CR4,0),IF(CT4&gt;=$DA$39,CU4,0),IF(CX4&gt;=$DA$39,CY4,0),IF(DX4&gt;=$EK$39,DY4,0),IF(EA4&gt;=$EK$39,EB4,0),IF(EE4&gt;=$EK$39,EF4,0),IF(EH4&gt;=$EK$39,EI4,0),IF(FF4&gt;=$FS$39,FG4,0),IF(FI4&gt;=$FS$39,FJ4,0),IF(FM4&gt;=$FS$39,FN4,0),IF(FP4&gt;=$FS$39,FQ4,0),IF(GN4&gt;=$HA$39,GO4,0),IF(GQ4&gt;=$HA$39,GR4,0),IF(GU4&gt;=$HA$39,GV4,0),IF(GX4&gt;=$HA$39,GY4,0),IF(HV4&gt;=$II$39,HW4,0),IF(HY4&gt;=$II$39,HZ4,0),IF(IC4&gt;=$II$39,ID4,0),IF(IF4&gt;=$II$39,IG4,0),IF(JD4&gt;=$JQ$39,JE4,0),IF(JG4&gt;=$JQ$39,JH4,0),IF(JK4&gt;=$JQ$39,JL4,0),IF(JN4&gt;=$JQ$39,JO4,0),IF(KL4&gt;=$KY$39,KM4,0),IF(KO4&gt;=$KY$39,KP4,0),IF(KS4&gt;=$KY$39,KT4,0),IF(KV4&gt;=$KY$39,KW4,0),IF(LT4&gt;=$MG$39,LU4,0),IF(LW4&gt;=$MG$39,LX4,0),IF(MA4&gt;=$MG$39,MB4,0),IF(MD4&gt;=$MG$39,ME4,0),IF(NB4&gt;=$NO$39,NC4,0),IF(NE4&gt;=$NO$39,NF4,0),IF(NI4&gt;=$NO$39,NJ4,0),IF(NL4&gt;=$NO$39,NM4,0),IF(OJ4&gt;=$OW$39,OK4,0),IF(OM4&gt;=$OW$39,ON4,0),IF(OQ4&gt;=$OW$39,OR4,0),IF(OT4&gt;=$OW$39,OU4,0),IF(PR4&gt;=$QE$39,PS4,0),IF(PU4&gt;=$QE$39,PV4,0),IF(PY4&gt;=$QE$39,PZ4,0),IF(QB4&gt;=$QE$39,QC4,0),IF(QZ4&gt;=$RM$39,RA4,0),IF(RC4&gt;=$RM$39,RD4,0),IF(RG4&gt;=$RM$39,RH4,0),IF(RJ4&gt;=$RM$39,RK4,0),IF(SH4&gt;=$SU$39,SI4,0),IF(SK4&gt;=$SU$39,SL4,0),IF(SO4&gt;=$SU$39,SP4,0),IF(SR4&gt;=$SU$39,SS4,0)),0)</f>
        <v>14.95</v>
      </c>
      <c r="U4" s="8" t="str">
        <f>IF(T4=0,"",IF(OR(T4=CR4,T4=CU4,T4=CY4),$CA$1,IF(OR(T4=BQ4,T4=BT4,T4=BX4),$AZ$1,IF(OR(T4=AP4,T4=AS4,T4=AW4),$Y$1,IF(OR(T4=SI4,T4=SL4,T4=SP4,T4=SS4),$RN$1,IF(OR(T4=RA4,T4=RD4,T4=RH4,T4=RK4),$QF$1,IF(OR(T4=PS4,T4=PV4,T4=PZ4,T4=QC4),$OX$1,IF(OR(T4=OK4,T4=ON4,T4=OR4,T4=OU4),$NP$1,IF(OR(T4=NC4,T4=NF4,T4=NJ4,T4=NM4),$MH$1,IF(OR(T4=LU4,T4=LX4,T4=MB4,T4=ME4),$KZ$1,IF(OR(T4=KM4,T4=KP4,T4=KT4,T4=KW4),$JR$1,IF(OR(T4=JE4,T4=JH4,T4=JL4,T4=JO4),$IJ$1,IF(OR(T4=HW4,T4=HZ4,T4=ID4,T4=IG4),$HB$1,IF(OR(T4=GO4,T4=GR4,T4=GV4,T4=GY4),$FT$1,IF(OR(T4=FG4,T4=FJ4,T4=FN4,T4=FQ4),$EL$1,IF(OR(T4=DY4,T4=EB4,T4=EF4,T4=EI4),$DD$1,""))))))))))))))))</f>
        <v>2023 3rd Domestic Trial</v>
      </c>
      <c r="V4" s="8" t="str">
        <f>IF(MAX(DB4,DC4)&gt;0,MAX(DB4,DC4),"")</f>
        <v/>
      </c>
      <c r="W4" s="11" t="str">
        <f>IF(V4="","",IF(V4=DB4,"("&amp;DB$2&amp;")",IF(V4=DC4,"("&amp;DC$2&amp;")")))</f>
        <v/>
      </c>
      <c r="X4" s="8" t="str">
        <f>IF(V4="","",IF(V4=DB4,IF(V4+IF(P4="",0,P4)=SM4,$RN$1,IF(V4+IF(P4="",0,P4)=RE4,$QF$1,IF(V4+IF(P4="",0,P4)=PW4,$OX$1,IF(V4+IF(P4="",0,P4)=OO4,$NP$1,IF(V4+IF(P4="",0,P4)=NG4,$MH$1,IF(V4+IF(P4="",0,P4)=LY4,$KZ$1,IF(V4+IF(P4="",0,P4)=KQ4,$JR$1,IF(V4+IF(P4="",0,P4)=JI4,$IJ$1,IF(V4+IF(P4="",0,P4)=IA4,$HB$1,IF(V4+IF(P4="",0,P4)=GS4,$FT$1,IF(V4+IF(P4="",0,P4)=FK4,$EL$1,IF(V4+IF(P4="",0,P4)=EC4,$DD$1,IF(V4+IF(P4="",0,P4)=SJ4,$RN$1,IF(V4+IF(P4="",0,P4)=RB4,$QF$1,IF(V4+IF(P4="",0,P4)=PT4,$OX$1,IF(V4+IF(P4="",0,P4)=OL4,$NP$1,IF(V4+IF(P4="",0,P4)=ND4,$MH$1,IF(V4+IF(P4="",0,P4)=LV4,$KZ$1,IF(V4+IF(P4="",0,P4)=KN4,$JR$1,IF(V4+IF(P4="",0,P4)=JF4,$IJ$1,IF(V4+IF(P4="",0,P4)=HX4,$HB$1,IF(V4+IF(P4="",0,P4)=GP4,$FT$1,IF(V4+IF(P4="",0,P4)=FH4,$EL$1,IF(V4+IF(P4="",0,P4)=DZ4,$DD$1,IF(V4+IF(N4="",0,N4)=SM4,$RN$1,IF(V4+IF(N4="",0,N4)=RE4,$QF$1,IF(V4+IF(N4="",0,N4)=PW4,$OX$1,IF(V4+IF(N4="",0,N4)=OO4,$NP$1,IF(V4+IF(N4="",0,N4)=NG4,$MH$1,IF(V4+IF(N4="",0,N4)=LY4,$KZ$1,IF(V4+IF(N4="",0,N4)=KQ4,$JR$1,IF(V4+IF(N4="",0,N4)=JI4,$IJ$1,IF(V4+IF(N4="",0,N4)=IA4,$HB$1,IF(V4+IF(N4="",0,N4)=GS4,$FT$1,IF(V4+IF(N4="",0,N4)=FK4,$EL$1,IF(V4+IF(N4="",0,N4)=EC4,$DD$1,IF(V4+IF(N4="",0,N4)=SJ4,$RN$1,IF(V4+IF(N4="",0,N4)=RB4,$QF$1,IF(V4+IF(N4="",0,N4)=PT4,$OX$1,IF(V4+IF(N4="",0,N4)=OL4,$NP$1,IF(V4+IF(N4="",0,N4)=ND4,$MH$1,IF(V4+IF(N4="",0,N4)=LV4,$KZ$1,IF(V4+IF(N4="",0,N4)=KN4,$JR$1,IF(V4+IF(N4="",0,N4)=JF4,$IJ$1,IF(V4+IF(N4="",0,N4)=HX4,$HB$1,IF(V4+IF(N4="",0,N4)=GP4,$FT$1,IF(V4+IF(N4="",0,N4)=FH4,$EL$1,IF(V4+IF(N4="",0,N4)=DZ4,$DD$1)))))))))))))))))))))))))))))))))))))))))))))))),IF(V4=DC4,IF(V4+IF(P4="",0,P4)=ST4,$RN$1,IF(V4+IF(P4="",0,P4)=RL4,$QF$1,IF(V4+IF(P4="",0,P4)=QD4,$OX$1,IF(V4+IF(P4="",0,P4)=OV4,$NP$1,IF(V4+IF(P4="",0,P4)=NN4,$MH$1,IF(V4+IF(P4="",0,P4)=MF4,$KZ$1,IF(V4+IF(P4="",0,P4)=KX4,$JR$1,IF(V4+IF(P4="",0,P4)=JP4,$IJ$1,IF(V4+IF(P4="",0,P4)=IH4,$HB$1,IF(V4+IF(P4="",0,P4)=GZ4,$FT$1,IF(V4+IF(P4="",0,P4)=FR4,$EL$1,IF(V4+IF(P4="",0,P4)=EJ4,$DD$1,IF(V4+IF(P4="",0,P4)=SQ4,$RN$1,IF(V4+IF(P4="",0,P4)=RI4,$QF$1,IF(V4+IF(P4="",0,P4)=QA4,$OX$1,IF(V4+IF(P4="",0,P4)=OS4,$NP$1,IF(V4+IF(P4="",0,P4)=NK4,$MH$1,IF(V4+IF(P4="",0,P4)=MC4,$KZ$1,IF(V4+IF(P4="",0,P4)=KU4,$JR$1,IF(V4+IF(P4="",0,P4)=JM4,$IJ$1,IF(V4+IF(P4="",0,P4)=IE4,$HB$1,IF(V4+IF(P4="",0,P4)=GW4,$FT$1,IF(V4+IF(P4="",0,P4)=FO4,$EL$1,IF(V4+IF(P4="",0,P4)=EG4,$DD$1)))))))))))))))))))))))))))</f>
        <v/>
      </c>
      <c r="Y4" s="22">
        <v>14.3</v>
      </c>
      <c r="Z4" s="22">
        <v>9.4</v>
      </c>
      <c r="AA4" s="22">
        <v>13.4</v>
      </c>
      <c r="AB4" s="22">
        <v>14.77</v>
      </c>
      <c r="AC4" s="22">
        <v>0</v>
      </c>
      <c r="AD4" s="22">
        <v>14.2</v>
      </c>
      <c r="AE4" s="22">
        <v>9.6</v>
      </c>
      <c r="AF4" s="22">
        <v>13.6</v>
      </c>
      <c r="AG4" s="22">
        <v>14.95</v>
      </c>
      <c r="AH4" s="22">
        <v>0</v>
      </c>
      <c r="AI4" s="22">
        <v>13.1</v>
      </c>
      <c r="AJ4" s="22">
        <v>8.3000000000000007</v>
      </c>
      <c r="AK4" s="22">
        <v>13.6</v>
      </c>
      <c r="AL4" s="22">
        <v>14.1</v>
      </c>
      <c r="AM4" s="22">
        <v>0</v>
      </c>
      <c r="AN4" s="27"/>
      <c r="AO4" s="38">
        <f>IF(AA4&gt;0,AA4,"")</f>
        <v>13.4</v>
      </c>
      <c r="AP4" s="38">
        <f>IF(AB4&gt;0,AB4,"")</f>
        <v>14.77</v>
      </c>
      <c r="AQ4" s="40">
        <f>IF(SUM(Y4:AB4)-AC4&gt;0,SUM(Y4:AB4)-AC4,"")</f>
        <v>51.870000000000005</v>
      </c>
      <c r="AR4" s="40">
        <f>IF(AF4&gt;0,AF4,"")</f>
        <v>13.6</v>
      </c>
      <c r="AS4" s="40">
        <f>IF(AG4&gt;0,AG4,"")</f>
        <v>14.95</v>
      </c>
      <c r="AT4" s="40">
        <f>IF(SUM(AD4:AG4)-AH4&gt;0,SUM(AD4:AG4)-AH4,"")</f>
        <v>52.349999999999994</v>
      </c>
      <c r="AU4" s="40">
        <f>IF(AQ4="","",MAX(AQ4,AT4))</f>
        <v>52.349999999999994</v>
      </c>
      <c r="AV4" s="40">
        <f>IF(AK4&gt;0,AK4,"")</f>
        <v>13.6</v>
      </c>
      <c r="AW4" s="40">
        <f>IF(AL4&gt;0,AL4,"")</f>
        <v>14.1</v>
      </c>
      <c r="AX4" s="40">
        <f>IF(SUM(AI4:AL4)-AM4&gt;0,SUM(AI4:AL4)-AM4,"")</f>
        <v>49.1</v>
      </c>
      <c r="AY4" s="40">
        <f>IF(SUM(AU4,AX4)&gt;0,SUM(AU4,AX4),"")</f>
        <v>101.44999999999999</v>
      </c>
      <c r="AZ4" s="26">
        <v>4.0999999999999996</v>
      </c>
      <c r="BA4" s="26">
        <v>2.5</v>
      </c>
      <c r="BB4" s="26">
        <v>4.7</v>
      </c>
      <c r="BC4" s="26">
        <v>4.54</v>
      </c>
      <c r="BD4" s="26">
        <v>0</v>
      </c>
      <c r="BE4" s="26">
        <v>9.9</v>
      </c>
      <c r="BF4" s="26">
        <v>9.1999999999999993</v>
      </c>
      <c r="BG4" s="26">
        <v>12.8</v>
      </c>
      <c r="BH4" s="26">
        <v>14.37</v>
      </c>
      <c r="BI4" s="26">
        <v>0</v>
      </c>
      <c r="BJ4" s="26">
        <v>13.9</v>
      </c>
      <c r="BK4" s="26">
        <v>9</v>
      </c>
      <c r="BL4" s="26">
        <v>14</v>
      </c>
      <c r="BM4" s="26">
        <v>14.93</v>
      </c>
      <c r="BN4" s="26">
        <v>0</v>
      </c>
      <c r="BO4" s="28"/>
      <c r="BP4" s="39">
        <f>IF(BB4&gt;0,BB4,"")</f>
        <v>4.7</v>
      </c>
      <c r="BQ4" s="39">
        <f>IF(BC4&gt;0,BC4,"")</f>
        <v>4.54</v>
      </c>
      <c r="BR4" s="11">
        <f>IF(SUM(AZ4:BC4)-BD4&gt;0,SUM(AZ4:BC4)-BD4,"")</f>
        <v>15.84</v>
      </c>
      <c r="BS4" s="11">
        <f>IF(BG4&gt;0,BG4,"")</f>
        <v>12.8</v>
      </c>
      <c r="BT4" s="11">
        <f>IF(BH4&gt;0,BH4,"")</f>
        <v>14.37</v>
      </c>
      <c r="BU4" s="11">
        <f>IF(SUM(BE4:BH4)-BI4&gt;0,SUM(BE4:BH4)-BI4,"")</f>
        <v>46.27</v>
      </c>
      <c r="BV4" s="11">
        <f>IF(BR4="","",MAX(BR4,BU4))</f>
        <v>46.27</v>
      </c>
      <c r="BW4" s="11">
        <f>IF(BL4&gt;0,BL4,"")</f>
        <v>14</v>
      </c>
      <c r="BX4" s="11">
        <f>IF(BM4&gt;0,BM4,"")</f>
        <v>14.93</v>
      </c>
      <c r="BY4" s="11">
        <f>IF(SUM(BJ4:BM4)-BN4&gt;0,SUM(BJ4:BM4)-BN4,"")</f>
        <v>51.83</v>
      </c>
      <c r="BZ4" s="11">
        <f>IF(SUM(BV4,BY4)&gt;0,SUM(BV4,BY4),"")</f>
        <v>98.1</v>
      </c>
      <c r="CA4" s="22">
        <v>14.7</v>
      </c>
      <c r="CB4" s="22">
        <v>9</v>
      </c>
      <c r="CC4" s="22">
        <v>13.8</v>
      </c>
      <c r="CD4" s="22">
        <v>14.79</v>
      </c>
      <c r="CE4" s="22">
        <v>0</v>
      </c>
      <c r="CF4" s="22">
        <v>15</v>
      </c>
      <c r="CG4" s="22">
        <v>9.4</v>
      </c>
      <c r="CH4" s="22">
        <v>13.8</v>
      </c>
      <c r="CI4" s="22">
        <v>14.87</v>
      </c>
      <c r="CJ4" s="22">
        <v>0</v>
      </c>
      <c r="CK4" s="22">
        <v>7.1</v>
      </c>
      <c r="CL4" s="22">
        <v>4.7</v>
      </c>
      <c r="CM4" s="22">
        <v>7.2</v>
      </c>
      <c r="CN4" s="22">
        <v>7.7</v>
      </c>
      <c r="CO4" s="22">
        <v>0</v>
      </c>
      <c r="CP4" s="27"/>
      <c r="CQ4" s="38">
        <f>IF(CC4&gt;0,CC4,"")</f>
        <v>13.8</v>
      </c>
      <c r="CR4" s="38">
        <f>IF(CD4&gt;0,CD4,"")</f>
        <v>14.79</v>
      </c>
      <c r="CS4" s="40">
        <f>IF(SUM(CA4:CD4)-CE4&gt;0,SUM(CA4:CD4)-CE4,"")</f>
        <v>52.29</v>
      </c>
      <c r="CT4" s="40">
        <f>IF(CH4&gt;0,CH4,"")</f>
        <v>13.8</v>
      </c>
      <c r="CU4" s="40">
        <f>IF(CI4&gt;0,CI4,"")</f>
        <v>14.87</v>
      </c>
      <c r="CV4" s="40">
        <f>IF(SUM(CF4:CI4)-CJ4&gt;0,SUM(CF4:CI4)-CJ4,"")</f>
        <v>53.07</v>
      </c>
      <c r="CW4" s="40">
        <f>IF(CS4="","",MAX(CS4,CV4))</f>
        <v>53.07</v>
      </c>
      <c r="CX4" s="40">
        <f>IF(CM4&gt;0,CM4,"")</f>
        <v>7.2</v>
      </c>
      <c r="CY4" s="40">
        <f>IF(CN4&gt;0,CN4,"")</f>
        <v>7.7</v>
      </c>
      <c r="CZ4" s="40">
        <f>IF(SUM(CK4:CN4)-CO4&gt;0,SUM(CK4:CN4)-CO4,"")</f>
        <v>26.7</v>
      </c>
      <c r="DA4" s="40">
        <f>IF(SUM(CW4,CZ4)&gt;0,SUM(CW4,CZ4),"")</f>
        <v>79.77</v>
      </c>
      <c r="DB4" s="50" t="str">
        <f>IF(MAX(DZ4,EC4,FH4,FK4,GP4,GS4,HX4,IA4,JF4,JI4,KN4,KQ4,LV4,LY4,ND4,NG4,OL4,OO4,PT4,PW4,RB4,RE4,SJ4,SM4)-MIN(IF(N4="",0,N4),IF(P4="",0,P4))&gt;0.001,MAX(DZ4,EC4,FH4,FK4,GP4,GS4,HX4,IA4,JF4,JI4,KN4,KQ4,LV4,LY4,ND4,NG4,OL4,OO4,PT4,PW4,RB4,RE4,SJ4,SM4)-MIN(IF(N4="",0,N4),IF(P4="",0,P4)),"")</f>
        <v/>
      </c>
      <c r="DC4" s="50" t="str">
        <f>IF(MAX(EG4,EJ4,FO4,FR4,GW4,GZ4,IE4,IH4,JM4,JP4,KU4,KX4,MC4,MF4,NK4,NN4,OS4,OV4,QA4,QD4,RI4,RL4,SQ4,ST4)-IF(P4="",0,P4)&gt;0.001,MAX(EG4,EJ4,FO4,FR4,GW4,GZ4,IE4,IH4,JM4,JP4,KU4,KX4,MC4,MF4,NK4,NN4,OS4,OV4,QA4,QD4,RI4,RL4,SQ4,ST4)-IF(P4="",0,P4),"")</f>
        <v/>
      </c>
      <c r="DD4" s="17">
        <v>12.9</v>
      </c>
      <c r="DE4" s="17">
        <v>9.1</v>
      </c>
      <c r="DF4" s="17">
        <v>13.4</v>
      </c>
      <c r="DG4" s="17">
        <v>14.46</v>
      </c>
      <c r="DH4" s="17">
        <v>0</v>
      </c>
      <c r="DI4" s="17">
        <v>12.1</v>
      </c>
      <c r="DJ4" s="17">
        <v>8.9</v>
      </c>
      <c r="DK4" s="17">
        <v>12.2</v>
      </c>
      <c r="DL4" s="17">
        <v>14.38</v>
      </c>
      <c r="DM4" s="17">
        <v>0</v>
      </c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40">
        <f>IF(DF4&gt;0,DF4,"")</f>
        <v>13.4</v>
      </c>
      <c r="DY4" s="40">
        <f>IF(DG4&gt;0,DG4,"")</f>
        <v>14.46</v>
      </c>
      <c r="DZ4" s="40">
        <f>IF(SUM(DD4:DG4)-DH4&gt;0,SUM(DD4:DG4)-DH4,"")</f>
        <v>49.86</v>
      </c>
      <c r="EA4" s="40">
        <f>IF(DK4&gt;0,DK4,"")</f>
        <v>12.2</v>
      </c>
      <c r="EB4" s="40">
        <f>IF(DL4&gt;0,DL4,"")</f>
        <v>14.38</v>
      </c>
      <c r="EC4" s="40">
        <f>IF(SUM(DI4:DL4)-DM4&gt;0,SUM(DI4:DL4)-DM4,"")</f>
        <v>47.580000000000005</v>
      </c>
      <c r="ED4" s="40">
        <f>IF(MAX(DZ4,EC4)&gt;0,MAX(DZ4,EC4),"")</f>
        <v>49.86</v>
      </c>
      <c r="EE4" s="40" t="str">
        <f>IF(DP4&gt;0,DP4,"")</f>
        <v/>
      </c>
      <c r="EF4" s="40" t="str">
        <f>IF(DQ4&gt;0,DQ4,"")</f>
        <v/>
      </c>
      <c r="EG4" s="40" t="str">
        <f>IF(SUM(DN4:DQ4)-DR4&gt;0,SUM(DN4:DQ4)-DR4,"")</f>
        <v/>
      </c>
      <c r="EH4" s="40" t="str">
        <f>IF(DU4&gt;0,DU4,"")</f>
        <v/>
      </c>
      <c r="EI4" s="40" t="str">
        <f>IF(DV4&gt;0,DV4,"")</f>
        <v/>
      </c>
      <c r="EJ4" s="40" t="str">
        <f>IF(SUM(DS4:DV4)-DW4&gt;0,SUM(DS4:DV4)-DW4,"")</f>
        <v/>
      </c>
      <c r="EK4" s="40">
        <f>IF(SUM(ED4,EG4,EJ4)&gt;0,SUM(ED4,EG4,EJ4),"")</f>
        <v>49.86</v>
      </c>
      <c r="EL4" s="18">
        <v>13.7</v>
      </c>
      <c r="EM4" s="18">
        <v>9</v>
      </c>
      <c r="EN4" s="18">
        <v>13.2</v>
      </c>
      <c r="EO4" s="18">
        <v>14.45</v>
      </c>
      <c r="EP4" s="18">
        <v>0</v>
      </c>
      <c r="EQ4" s="18">
        <v>14.3</v>
      </c>
      <c r="ER4" s="18">
        <v>9.1999999999999993</v>
      </c>
      <c r="ES4" s="18">
        <v>13.6</v>
      </c>
      <c r="ET4" s="18">
        <v>14.41</v>
      </c>
      <c r="EU4" s="18">
        <v>0</v>
      </c>
      <c r="EV4" s="18"/>
      <c r="EW4" s="18"/>
      <c r="EX4" s="18"/>
      <c r="EY4" s="18"/>
      <c r="EZ4" s="18"/>
      <c r="FA4" s="18">
        <v>14.7</v>
      </c>
      <c r="FB4" s="18">
        <v>9.1</v>
      </c>
      <c r="FC4" s="18">
        <v>13.6</v>
      </c>
      <c r="FD4" s="18">
        <v>14.43</v>
      </c>
      <c r="FE4" s="18">
        <v>0</v>
      </c>
      <c r="FF4" s="11">
        <f>IF(EN4&gt;0,EN4,"")</f>
        <v>13.2</v>
      </c>
      <c r="FG4" s="11">
        <f>IF(EO4&gt;0,EO4,"")</f>
        <v>14.45</v>
      </c>
      <c r="FH4" s="11">
        <f>IF(SUM(EL4:EO4)-EP4&gt;0,SUM(EL4:EO4)-EP4,"")</f>
        <v>50.349999999999994</v>
      </c>
      <c r="FI4" s="11">
        <f>IF(ES4&gt;0,ES4,"")</f>
        <v>13.6</v>
      </c>
      <c r="FJ4" s="11">
        <f>IF(ET4&gt;0,ET4,"")</f>
        <v>14.41</v>
      </c>
      <c r="FK4" s="11">
        <f>IF(SUM(EQ4:ET4)-EU4&gt;0,SUM(EQ4:ET4)-EU4,"")</f>
        <v>51.510000000000005</v>
      </c>
      <c r="FL4" s="11">
        <f>IF(MAX(FH4,FK4)&gt;0,MAX(FH4,FK4),"")</f>
        <v>51.510000000000005</v>
      </c>
      <c r="FM4" s="11" t="str">
        <f>IF(EX4&gt;0,EX4,"")</f>
        <v/>
      </c>
      <c r="FN4" s="11" t="str">
        <f>IF(EY4&gt;0,EY4,"")</f>
        <v/>
      </c>
      <c r="FO4" s="11" t="str">
        <f>IF(SUM(EV4:EY4)-EZ4&gt;0,SUM(EV4:EY4)-EZ4,"")</f>
        <v/>
      </c>
      <c r="FP4" s="11">
        <f>IF(FC4&gt;0,FC4,"")</f>
        <v>13.6</v>
      </c>
      <c r="FQ4" s="11">
        <f>IF(FD4&gt;0,FD4,"")</f>
        <v>14.43</v>
      </c>
      <c r="FR4" s="11">
        <f>IF(SUM(FA4:FD4)-FE4&gt;0,SUM(FA4:FD4)-FE4,"")</f>
        <v>51.83</v>
      </c>
      <c r="FS4" s="11">
        <f>IF(SUM(FL4,FO4,FR4)&gt;0,SUM(FL4,FO4,FR4),"")</f>
        <v>103.34</v>
      </c>
      <c r="FT4" s="17">
        <v>13.2</v>
      </c>
      <c r="FU4" s="17">
        <v>9.1999999999999993</v>
      </c>
      <c r="FV4" s="17">
        <v>13.8</v>
      </c>
      <c r="FW4" s="17">
        <v>14.65</v>
      </c>
      <c r="FX4" s="17">
        <v>0</v>
      </c>
      <c r="FY4" s="17">
        <v>13.4</v>
      </c>
      <c r="FZ4" s="17">
        <v>9.1999999999999993</v>
      </c>
      <c r="GA4" s="17">
        <v>13.8</v>
      </c>
      <c r="GB4" s="17">
        <v>14.65</v>
      </c>
      <c r="GC4" s="17">
        <v>0</v>
      </c>
      <c r="GD4" s="17">
        <v>13.7</v>
      </c>
      <c r="GE4" s="17">
        <v>9.1</v>
      </c>
      <c r="GF4" s="17">
        <v>12.8</v>
      </c>
      <c r="GG4" s="17">
        <v>14.77</v>
      </c>
      <c r="GH4" s="17">
        <v>0</v>
      </c>
      <c r="GI4" s="17">
        <v>13.4</v>
      </c>
      <c r="GJ4" s="17">
        <v>9.3000000000000007</v>
      </c>
      <c r="GK4" s="17">
        <v>13.8</v>
      </c>
      <c r="GL4" s="17">
        <v>14.69</v>
      </c>
      <c r="GM4" s="17">
        <v>0</v>
      </c>
      <c r="GN4" s="40">
        <f>IF(FV4&gt;0,FV4,"")</f>
        <v>13.8</v>
      </c>
      <c r="GO4" s="40">
        <f>IF(FW4&gt;0,FW4,"")</f>
        <v>14.65</v>
      </c>
      <c r="GP4" s="40">
        <f>IF(SUM(FT4:FW4)-FX4&gt;0,SUM(FT4:FW4)-FX4,"")</f>
        <v>50.85</v>
      </c>
      <c r="GQ4" s="40">
        <f>IF(GA4&gt;0,GA4,"")</f>
        <v>13.8</v>
      </c>
      <c r="GR4" s="40">
        <f>IF(GB4&gt;0,GB4,"")</f>
        <v>14.65</v>
      </c>
      <c r="GS4" s="40">
        <f>IF(SUM(FY4:GB4)-GC4&gt;0,SUM(FY4:GB4)-GC4,"")</f>
        <v>51.050000000000004</v>
      </c>
      <c r="GT4" s="40">
        <f>IF(MAX(GP4,GS4)&gt;0,MAX(GP4,GS4),"")</f>
        <v>51.050000000000004</v>
      </c>
      <c r="GU4" s="40">
        <f>IF(GF4&gt;0,GF4,"")</f>
        <v>12.8</v>
      </c>
      <c r="GV4" s="40">
        <f>IF(GG4&gt;0,GG4,"")</f>
        <v>14.77</v>
      </c>
      <c r="GW4" s="40">
        <f>IF(SUM(GD4:GG4)-GH4&gt;0,SUM(GD4:GG4)-GH4,"")</f>
        <v>50.36999999999999</v>
      </c>
      <c r="GX4" s="40">
        <f>IF(GK4&gt;0,GK4,"")</f>
        <v>13.8</v>
      </c>
      <c r="GY4" s="40">
        <f>IF(GL4&gt;0,GL4,"")</f>
        <v>14.69</v>
      </c>
      <c r="GZ4" s="40">
        <f>IF(SUM(GI4:GL4)-GM4&gt;0,SUM(GI4:GL4)-GM4,"")</f>
        <v>51.19</v>
      </c>
      <c r="HA4" s="40">
        <f>IF(SUM(GT4,GW4,GZ4)&gt;0,SUM(GT4,GW4,GZ4),"")</f>
        <v>152.60999999999999</v>
      </c>
      <c r="HB4" s="18">
        <v>1.4</v>
      </c>
      <c r="HC4" s="18">
        <v>0.8</v>
      </c>
      <c r="HD4" s="18">
        <v>2</v>
      </c>
      <c r="HE4" s="18">
        <v>1.58</v>
      </c>
      <c r="HF4" s="18">
        <v>0</v>
      </c>
      <c r="HG4" s="18">
        <v>13.9</v>
      </c>
      <c r="HH4" s="18">
        <v>9.1999999999999993</v>
      </c>
      <c r="HI4" s="18">
        <v>13.8</v>
      </c>
      <c r="HJ4" s="18">
        <v>14.68</v>
      </c>
      <c r="HK4" s="18">
        <v>0</v>
      </c>
      <c r="HL4" s="18"/>
      <c r="HM4" s="18"/>
      <c r="HN4" s="18"/>
      <c r="HO4" s="18"/>
      <c r="HP4" s="18"/>
      <c r="HQ4" s="18">
        <v>6.5</v>
      </c>
      <c r="HR4" s="18">
        <v>4.5999999999999996</v>
      </c>
      <c r="HS4" s="18">
        <v>7.4</v>
      </c>
      <c r="HT4" s="18">
        <v>7.61</v>
      </c>
      <c r="HU4" s="18">
        <v>0</v>
      </c>
      <c r="HV4" s="11">
        <f>IF(HD4&gt;0,HD4,"")</f>
        <v>2</v>
      </c>
      <c r="HW4" s="11">
        <f>IF(HE4&gt;0,HE4,"")</f>
        <v>1.58</v>
      </c>
      <c r="HX4" s="11">
        <f>IF(SUM(HB4:HE4)-HF4&gt;0,SUM(HB4:HE4)-HF4,"")</f>
        <v>5.78</v>
      </c>
      <c r="HY4" s="11">
        <f>IF(HI4&gt;0,HI4,"")</f>
        <v>13.8</v>
      </c>
      <c r="HZ4" s="11">
        <f>IF(HJ4&gt;0,HJ4,"")</f>
        <v>14.68</v>
      </c>
      <c r="IA4" s="11">
        <f>IF(SUM(HG4:HJ4)-HK4&gt;0,SUM(HG4:HJ4)-HK4,"")</f>
        <v>51.580000000000005</v>
      </c>
      <c r="IB4" s="11">
        <f>IF(MAX(HX4,IA4)&gt;0,MAX(HX4,IA4),"")</f>
        <v>51.580000000000005</v>
      </c>
      <c r="IC4" s="11" t="str">
        <f>IF(HN4&gt;0,HN4,"")</f>
        <v/>
      </c>
      <c r="ID4" s="11" t="str">
        <f>IF(HO4&gt;0,HO4,"")</f>
        <v/>
      </c>
      <c r="IE4" s="11" t="str">
        <f>IF(SUM(HL4:HO4)-HP4&gt;0,SUM(HL4:HO4)-HP4,"")</f>
        <v/>
      </c>
      <c r="IF4" s="11">
        <f>IF(HS4&gt;0,HS4,"")</f>
        <v>7.4</v>
      </c>
      <c r="IG4" s="11">
        <f>IF(HT4&gt;0,HT4,"")</f>
        <v>7.61</v>
      </c>
      <c r="IH4" s="11">
        <f>IF(SUM(HQ4:HT4)-HU4&gt;0,SUM(HQ4:HT4)-HU4,"")</f>
        <v>26.11</v>
      </c>
      <c r="II4" s="11">
        <f>IF(SUM(IB4,IE4,IH4)&gt;0,SUM(IB4,IE4,IH4),"")</f>
        <v>77.69</v>
      </c>
      <c r="IJ4" s="17"/>
      <c r="IK4" s="17"/>
      <c r="IL4" s="17"/>
      <c r="IM4" s="17"/>
      <c r="IN4" s="17"/>
      <c r="IO4" s="17"/>
      <c r="IP4" s="17"/>
      <c r="IQ4" s="17"/>
      <c r="IR4" s="17"/>
      <c r="IS4" s="17"/>
      <c r="IT4" s="17"/>
      <c r="IU4" s="17"/>
      <c r="IV4" s="17"/>
      <c r="IW4" s="17"/>
      <c r="IX4" s="17"/>
      <c r="IY4" s="17"/>
      <c r="IZ4" s="17"/>
      <c r="JA4" s="17"/>
      <c r="JB4" s="17"/>
      <c r="JC4" s="17"/>
      <c r="JD4" s="40" t="str">
        <f>IF(IL4&gt;0,IL4,"")</f>
        <v/>
      </c>
      <c r="JE4" s="40" t="str">
        <f>IF(IM4&gt;0,IM4,"")</f>
        <v/>
      </c>
      <c r="JF4" s="40" t="str">
        <f>IF(SUM(IJ4:IM4)-IN4&gt;0,SUM(IJ4:IM4)-IN4,"")</f>
        <v/>
      </c>
      <c r="JG4" s="40" t="str">
        <f>IF(IQ4&gt;0,IQ4,"")</f>
        <v/>
      </c>
      <c r="JH4" s="40" t="str">
        <f>IF(IR4&gt;0,IR4,"")</f>
        <v/>
      </c>
      <c r="JI4" s="40" t="str">
        <f>IF(SUM(IO4:IR4)-IS4&gt;0,SUM(IO4:IR4)-IS4,"")</f>
        <v/>
      </c>
      <c r="JJ4" s="40" t="str">
        <f>IF(MAX(JF4,JI4)&gt;0,MAX(JF4,JI4),"")</f>
        <v/>
      </c>
      <c r="JK4" s="40" t="str">
        <f>IF(IV4&gt;0,IV4,"")</f>
        <v/>
      </c>
      <c r="JL4" s="40" t="str">
        <f>IF(IW4&gt;0,IW4,"")</f>
        <v/>
      </c>
      <c r="JM4" s="40" t="str">
        <f>IF(SUM(IT4:IW4)-IX4&gt;0,SUM(IT4:IW4)-IX4,"")</f>
        <v/>
      </c>
      <c r="JN4" s="40" t="str">
        <f>IF(JA4&gt;0,JA4,"")</f>
        <v/>
      </c>
      <c r="JO4" s="40" t="str">
        <f>IF(JB4&gt;0,JB4,"")</f>
        <v/>
      </c>
      <c r="JP4" s="40" t="str">
        <f>IF(SUM(IY4:JB4)-JC4&gt;0,SUM(IY4:JB4)-JC4,"")</f>
        <v/>
      </c>
      <c r="JQ4" s="40" t="str">
        <f>IF(SUM(JJ4,JM4,JP4)&gt;0,SUM(JJ4,JM4,JP4),"")</f>
        <v/>
      </c>
      <c r="JR4" s="18"/>
      <c r="JS4" s="18"/>
      <c r="JT4" s="18"/>
      <c r="JU4" s="18"/>
      <c r="JV4" s="18"/>
      <c r="JW4" s="18"/>
      <c r="JX4" s="18"/>
      <c r="JY4" s="18"/>
      <c r="JZ4" s="18"/>
      <c r="KA4" s="18"/>
      <c r="KB4" s="18"/>
      <c r="KC4" s="18"/>
      <c r="KD4" s="18"/>
      <c r="KE4" s="18"/>
      <c r="KF4" s="18"/>
      <c r="KG4" s="18"/>
      <c r="KH4" s="18"/>
      <c r="KI4" s="18"/>
      <c r="KJ4" s="18"/>
      <c r="KK4" s="18"/>
      <c r="KL4" s="11" t="str">
        <f>IF(JT4&gt;0,JT4,"")</f>
        <v/>
      </c>
      <c r="KM4" s="11" t="str">
        <f>IF(JU4&gt;0,JU4,"")</f>
        <v/>
      </c>
      <c r="KN4" s="11" t="str">
        <f>IF(SUM(JR4:JU4)-JV4&gt;0,SUM(JR4:JU4)-JV4,"")</f>
        <v/>
      </c>
      <c r="KO4" s="11" t="str">
        <f>IF(JY4&gt;0,JY4,"")</f>
        <v/>
      </c>
      <c r="KP4" s="11" t="str">
        <f>IF(JZ4&gt;0,JZ4,"")</f>
        <v/>
      </c>
      <c r="KQ4" s="11" t="str">
        <f>IF(SUM(JW4:JZ4)-KA4&gt;0,SUM(JW4:JZ4)-KA4,"")</f>
        <v/>
      </c>
      <c r="KR4" s="11" t="str">
        <f>IF(MAX(KN4,KQ4)&gt;0,MAX(KN4,KQ4),"")</f>
        <v/>
      </c>
      <c r="KS4" s="11" t="str">
        <f>IF(KD4&gt;0,KD4,"")</f>
        <v/>
      </c>
      <c r="KT4" s="11" t="str">
        <f>IF(KE4&gt;0,KE4,"")</f>
        <v/>
      </c>
      <c r="KU4" s="11" t="str">
        <f>IF(SUM(KB4:KE4)-KF4&gt;0,SUM(KB4:KE4)-KF4,"")</f>
        <v/>
      </c>
      <c r="KV4" s="11" t="str">
        <f>IF(KI4&gt;0,KI4,"")</f>
        <v/>
      </c>
      <c r="KW4" s="11" t="str">
        <f>IF(KJ4&gt;0,KJ4,"")</f>
        <v/>
      </c>
      <c r="KX4" s="11" t="str">
        <f>IF(SUM(KG4:KJ4)-KK4&gt;0,SUM(KG4:KJ4)-KK4,"")</f>
        <v/>
      </c>
      <c r="KY4" s="11" t="str">
        <f>IF(SUM(KR4,KU4,KX4)&gt;0,SUM(KR4,KU4,KX4),"")</f>
        <v/>
      </c>
      <c r="KZ4" s="17"/>
      <c r="LA4" s="17"/>
      <c r="LB4" s="17"/>
      <c r="LC4" s="17"/>
      <c r="LD4" s="17"/>
      <c r="LE4" s="17"/>
      <c r="LF4" s="17"/>
      <c r="LG4" s="17"/>
      <c r="LH4" s="17"/>
      <c r="LI4" s="17"/>
      <c r="LJ4" s="17"/>
      <c r="LK4" s="17"/>
      <c r="LL4" s="17"/>
      <c r="LM4" s="17"/>
      <c r="LN4" s="17"/>
      <c r="LO4" s="17"/>
      <c r="LP4" s="17"/>
      <c r="LQ4" s="17"/>
      <c r="LR4" s="17"/>
      <c r="LS4" s="17"/>
      <c r="LT4" s="40" t="str">
        <f>IF(LB4&gt;0,LB4,"")</f>
        <v/>
      </c>
      <c r="LU4" s="40" t="str">
        <f>IF(LC4&gt;0,LC4,"")</f>
        <v/>
      </c>
      <c r="LV4" s="40" t="str">
        <f>IF(SUM(KZ4:LC4)-LD4&gt;0,SUM(KZ4:LC4)-LD4,"")</f>
        <v/>
      </c>
      <c r="LW4" s="40" t="str">
        <f>IF(LG4&gt;0,LG4,"")</f>
        <v/>
      </c>
      <c r="LX4" s="40" t="str">
        <f>IF(LH4&gt;0,LH4,"")</f>
        <v/>
      </c>
      <c r="LY4" s="40" t="str">
        <f>IF(SUM(LE4:LH4)-LI4&gt;0,SUM(LE4:LH4)-LI4,"")</f>
        <v/>
      </c>
      <c r="LZ4" s="40" t="str">
        <f>IF(MAX(LV4,LY4)&gt;0,MAX(LV4,LY4),"")</f>
        <v/>
      </c>
      <c r="MA4" s="40" t="str">
        <f>IF(LL4&gt;0,LL4,"")</f>
        <v/>
      </c>
      <c r="MB4" s="40" t="str">
        <f>IF(LM4&gt;0,LM4,"")</f>
        <v/>
      </c>
      <c r="MC4" s="40" t="str">
        <f>IF(SUM(LJ4:LM4)-LN4&gt;0,SUM(LJ4:LM4)-LN4,"")</f>
        <v/>
      </c>
      <c r="MD4" s="40" t="str">
        <f>IF(LQ4&gt;0,LQ4,"")</f>
        <v/>
      </c>
      <c r="ME4" s="40" t="str">
        <f>IF(LR4&gt;0,LR4,"")</f>
        <v/>
      </c>
      <c r="MF4" s="40" t="str">
        <f>IF(SUM(LO4:LR4)-LS4&gt;0,SUM(LO4:LR4)-LS4,"")</f>
        <v/>
      </c>
      <c r="MG4" s="40" t="str">
        <f>IF(SUM(LZ4,MC4,MF4)&gt;0,SUM(LZ4,MC4,MF4),"")</f>
        <v/>
      </c>
      <c r="MH4" s="18"/>
      <c r="MI4" s="18"/>
      <c r="MJ4" s="18"/>
      <c r="MK4" s="18"/>
      <c r="ML4" s="18"/>
      <c r="MM4" s="18"/>
      <c r="MN4" s="18"/>
      <c r="MO4" s="18"/>
      <c r="MP4" s="18"/>
      <c r="MQ4" s="18"/>
      <c r="MR4" s="18"/>
      <c r="MS4" s="18"/>
      <c r="MT4" s="18"/>
      <c r="MU4" s="18"/>
      <c r="MV4" s="18"/>
      <c r="MW4" s="18"/>
      <c r="MX4" s="18"/>
      <c r="MY4" s="18"/>
      <c r="MZ4" s="18"/>
      <c r="NA4" s="18"/>
      <c r="NB4" s="11" t="str">
        <f>IF(MJ4&gt;0,MJ4,"")</f>
        <v/>
      </c>
      <c r="NC4" s="11" t="str">
        <f>IF(MK4&gt;0,MK4,"")</f>
        <v/>
      </c>
      <c r="ND4" s="11" t="str">
        <f>IF(SUM(MH4:MK4)-ML4&gt;0,SUM(MH4:MK4)-ML4,"")</f>
        <v/>
      </c>
      <c r="NE4" s="11" t="str">
        <f>IF(MO4&gt;0,MO4,"")</f>
        <v/>
      </c>
      <c r="NF4" s="11" t="str">
        <f>IF(MP4&gt;0,MP4,"")</f>
        <v/>
      </c>
      <c r="NG4" s="11" t="str">
        <f>IF(SUM(MM4:MP4)-MQ4&gt;0,SUM(MM4:MP4)-MQ4,"")</f>
        <v/>
      </c>
      <c r="NH4" s="11" t="str">
        <f>IF(MAX(ND4,NG4)&gt;0,MAX(ND4,NG4),"")</f>
        <v/>
      </c>
      <c r="NI4" s="11" t="str">
        <f>IF(MT4&gt;0,MT4,"")</f>
        <v/>
      </c>
      <c r="NJ4" s="11" t="str">
        <f>IF(MU4&gt;0,MU4,"")</f>
        <v/>
      </c>
      <c r="NK4" s="11" t="str">
        <f>IF(SUM(MR4:MU4)-MV4&gt;0,SUM(MR4:MU4)-MV4,"")</f>
        <v/>
      </c>
      <c r="NL4" s="11" t="str">
        <f>IF(MY4&gt;0,MY4,"")</f>
        <v/>
      </c>
      <c r="NM4" s="11" t="str">
        <f>IF(MZ4&gt;0,MZ4,"")</f>
        <v/>
      </c>
      <c r="NN4" s="11" t="str">
        <f>IF(SUM(MW4:MZ4)-NA4&gt;0,SUM(MW4:MZ4)-NA4,"")</f>
        <v/>
      </c>
      <c r="NO4" s="11" t="str">
        <f>IF(SUM(NH4,NK4,NN4)&gt;0,SUM(NH4,NK4,NN4),"")</f>
        <v/>
      </c>
      <c r="NP4" s="17"/>
      <c r="NQ4" s="17"/>
      <c r="NR4" s="17"/>
      <c r="NS4" s="17"/>
      <c r="NT4" s="17"/>
      <c r="NU4" s="17"/>
      <c r="NV4" s="17"/>
      <c r="NW4" s="17"/>
      <c r="NX4" s="17"/>
      <c r="NY4" s="17"/>
      <c r="NZ4" s="17"/>
      <c r="OA4" s="17"/>
      <c r="OB4" s="17"/>
      <c r="OC4" s="17"/>
      <c r="OD4" s="17"/>
      <c r="OE4" s="17"/>
      <c r="OF4" s="17"/>
      <c r="OG4" s="17"/>
      <c r="OH4" s="17"/>
      <c r="OI4" s="17"/>
      <c r="OJ4" s="40" t="str">
        <f>IF(NR4&gt;0,NR4,"")</f>
        <v/>
      </c>
      <c r="OK4" s="40" t="str">
        <f>IF(NS4&gt;0,NS4,"")</f>
        <v/>
      </c>
      <c r="OL4" s="40" t="str">
        <f>IF(SUM(NP4:NS4)-NT4&gt;0,SUM(NP4:NS4)-NT4,"")</f>
        <v/>
      </c>
      <c r="OM4" s="40" t="str">
        <f>IF(NW4&gt;0,NW4,"")</f>
        <v/>
      </c>
      <c r="ON4" s="40" t="str">
        <f>IF(NX4&gt;0,NX4,"")</f>
        <v/>
      </c>
      <c r="OO4" s="40" t="str">
        <f>IF(SUM(NU4:NX4)-NY4&gt;0,SUM(NU4:NX4)-NY4,"")</f>
        <v/>
      </c>
      <c r="OP4" s="40" t="str">
        <f>IF(MAX(OL4,OO4)&gt;0,MAX(OL4,OO4),"")</f>
        <v/>
      </c>
      <c r="OQ4" s="40" t="str">
        <f>IF(OB4&gt;0,OB4,"")</f>
        <v/>
      </c>
      <c r="OR4" s="40" t="str">
        <f>IF(OC4&gt;0,OC4,"")</f>
        <v/>
      </c>
      <c r="OS4" s="40" t="str">
        <f>IF(SUM(NZ4:OC4)-OD4&gt;0,SUM(NZ4:OC4)-OD4,"")</f>
        <v/>
      </c>
      <c r="OT4" s="40" t="str">
        <f>IF(OG4&gt;0,OG4,"")</f>
        <v/>
      </c>
      <c r="OU4" s="40" t="str">
        <f>IF(OH4&gt;0,OH4,"")</f>
        <v/>
      </c>
      <c r="OV4" s="40" t="str">
        <f>IF(SUM(OE4:OH4)-OI4&gt;0,SUM(OE4:OH4)-OI4,"")</f>
        <v/>
      </c>
      <c r="OW4" s="40" t="str">
        <f>IF(SUM(OP4,OS4,OV4)&gt;0,SUM(OP4,OS4,OV4),"")</f>
        <v/>
      </c>
      <c r="OX4" s="18"/>
      <c r="OY4" s="18"/>
      <c r="OZ4" s="18"/>
      <c r="PA4" s="18"/>
      <c r="PB4" s="18"/>
      <c r="PC4" s="18"/>
      <c r="PD4" s="18"/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1" t="str">
        <f>IF(OZ4&gt;0,OZ4,"")</f>
        <v/>
      </c>
      <c r="PS4" s="11" t="str">
        <f>IF(PA4&gt;0,PA4,"")</f>
        <v/>
      </c>
      <c r="PT4" s="11" t="str">
        <f>IF(SUM(OX4:PA4)-PB4&gt;0,SUM(OX4:PA4)-PB4,"")</f>
        <v/>
      </c>
      <c r="PU4" s="11" t="str">
        <f>IF(PE4&gt;0,PE4,"")</f>
        <v/>
      </c>
      <c r="PV4" s="11" t="str">
        <f>IF(PF4&gt;0,PF4,"")</f>
        <v/>
      </c>
      <c r="PW4" s="11" t="str">
        <f>IF(SUM(PC4:PF4)-PG4&gt;0,SUM(PC4:PF4)-PG4,"")</f>
        <v/>
      </c>
      <c r="PX4" s="11" t="str">
        <f>IF(MAX(PT4,PW4)&gt;0,MAX(PT4,PW4),"")</f>
        <v/>
      </c>
      <c r="PY4" s="11" t="str">
        <f>IF(PJ4&gt;0,PJ4,"")</f>
        <v/>
      </c>
      <c r="PZ4" s="11" t="str">
        <f>IF(PK4&gt;0,PK4,"")</f>
        <v/>
      </c>
      <c r="QA4" s="11" t="str">
        <f>IF(SUM(PH4:PK4)-PL4&gt;0,SUM(PH4:PK4)-PL4,"")</f>
        <v/>
      </c>
      <c r="QB4" s="11" t="str">
        <f>IF(PO4&gt;0,PO4,"")</f>
        <v/>
      </c>
      <c r="QC4" s="11" t="str">
        <f>IF(PP4&gt;0,PP4,"")</f>
        <v/>
      </c>
      <c r="QD4" s="11" t="str">
        <f>IF(SUM(PM4:PP4)-PQ4&gt;0,SUM(PM4:PP4)-PQ4,"")</f>
        <v/>
      </c>
      <c r="QE4" s="11" t="str">
        <f>IF(SUM(PX4,QA4,QD4)&gt;0,SUM(PX4,QA4,QD4),"")</f>
        <v/>
      </c>
      <c r="QF4" s="17"/>
      <c r="QG4" s="17"/>
      <c r="QH4" s="17"/>
      <c r="QI4" s="17"/>
      <c r="QJ4" s="17"/>
      <c r="QK4" s="17"/>
      <c r="QL4" s="17"/>
      <c r="QM4" s="17"/>
      <c r="QN4" s="17"/>
      <c r="QO4" s="17"/>
      <c r="QP4" s="17"/>
      <c r="QQ4" s="17"/>
      <c r="QR4" s="17"/>
      <c r="QS4" s="17"/>
      <c r="QT4" s="17"/>
      <c r="QU4" s="17"/>
      <c r="QV4" s="17"/>
      <c r="QW4" s="17"/>
      <c r="QX4" s="17"/>
      <c r="QY4" s="17"/>
      <c r="QZ4" s="40" t="str">
        <f>IF(QH4&gt;0,QH4,"")</f>
        <v/>
      </c>
      <c r="RA4" s="40" t="str">
        <f>IF(QI4&gt;0,QI4,"")</f>
        <v/>
      </c>
      <c r="RB4" s="40" t="str">
        <f>IF(SUM(QF4:QI4)-QJ4&gt;0,SUM(QF4:QI4)-QJ4,"")</f>
        <v/>
      </c>
      <c r="RC4" s="40" t="str">
        <f>IF(QM4&gt;0,QM4,"")</f>
        <v/>
      </c>
      <c r="RD4" s="40" t="str">
        <f>IF(QN4&gt;0,QN4,"")</f>
        <v/>
      </c>
      <c r="RE4" s="40" t="str">
        <f>IF(SUM(QK4:QN4)-QO4&gt;0,SUM(QK4:QN4)-QO4,"")</f>
        <v/>
      </c>
      <c r="RF4" s="40" t="str">
        <f>IF(MAX(RB4,RE4)&gt;0,MAX(RB4,RE4),"")</f>
        <v/>
      </c>
      <c r="RG4" s="40" t="str">
        <f>IF(QR4&gt;0,QR4,"")</f>
        <v/>
      </c>
      <c r="RH4" s="40" t="str">
        <f>IF(QS4&gt;0,QS4,"")</f>
        <v/>
      </c>
      <c r="RI4" s="40" t="str">
        <f>IF(SUM(QP4:QS4)-QT4&gt;0,SUM(QP4:QS4)-QT4,"")</f>
        <v/>
      </c>
      <c r="RJ4" s="40" t="str">
        <f>IF(QW4&gt;0,QW4,"")</f>
        <v/>
      </c>
      <c r="RK4" s="40" t="str">
        <f>IF(QX4&gt;0,QX4,"")</f>
        <v/>
      </c>
      <c r="RL4" s="40" t="str">
        <f>IF(SUM(QU4:QX4)-QY4&gt;0,SUM(QU4:QX4)-QY4,"")</f>
        <v/>
      </c>
      <c r="RM4" s="40" t="str">
        <f>IF(SUM(RF4,RI4,RL4)&gt;0,SUM(RF4,RI4,RL4),"")</f>
        <v/>
      </c>
      <c r="RN4" s="18"/>
      <c r="RO4" s="18"/>
      <c r="RP4" s="18"/>
      <c r="RQ4" s="18"/>
      <c r="RR4" s="18"/>
      <c r="RS4" s="18"/>
      <c r="RT4" s="18"/>
      <c r="RU4" s="18"/>
      <c r="RV4" s="18"/>
      <c r="RW4" s="18"/>
      <c r="RX4" s="18"/>
      <c r="RY4" s="18"/>
      <c r="RZ4" s="18"/>
      <c r="SA4" s="18"/>
      <c r="SB4" s="18"/>
      <c r="SC4" s="18"/>
      <c r="SD4" s="18"/>
      <c r="SE4" s="18"/>
      <c r="SF4" s="18"/>
      <c r="SG4" s="18"/>
      <c r="SH4" s="11" t="str">
        <f>IF(RP4&gt;0,RP4,"")</f>
        <v/>
      </c>
      <c r="SI4" s="11" t="str">
        <f>IF(RQ4&gt;0,RQ4,"")</f>
        <v/>
      </c>
      <c r="SJ4" s="11" t="str">
        <f>IF(SUM(RN4:RQ4)-RR4&gt;0,SUM(RN4:RQ4)-RR4,"")</f>
        <v/>
      </c>
      <c r="SK4" s="11" t="str">
        <f>IF(RU4&gt;0,RU4,"")</f>
        <v/>
      </c>
      <c r="SL4" s="11" t="str">
        <f>IF(RV4&gt;0,RV4,"")</f>
        <v/>
      </c>
      <c r="SM4" s="11" t="str">
        <f>IF(SUM(RS4:RV4)-RW4&gt;0,SUM(RS4:RV4)-RW4,"")</f>
        <v/>
      </c>
      <c r="SN4" s="11" t="str">
        <f>IF(MAX(SJ4,SM4)&gt;0,MAX(SJ4,SM4),"")</f>
        <v/>
      </c>
      <c r="SO4" s="11" t="str">
        <f>IF(RZ4&gt;0,RZ4,"")</f>
        <v/>
      </c>
      <c r="SP4" s="11" t="str">
        <f>IF(SA4&gt;0,SA4,"")</f>
        <v/>
      </c>
      <c r="SQ4" s="11" t="str">
        <f>IF(SUM(RX4:SA4)-SB4&gt;0,SUM(RX4:SA4)-SB4,"")</f>
        <v/>
      </c>
      <c r="SR4" s="11" t="str">
        <f>IF(SE4&gt;0,SE4,"")</f>
        <v/>
      </c>
      <c r="SS4" s="11" t="str">
        <f>IF(SF4&gt;0,SF4,"")</f>
        <v/>
      </c>
      <c r="ST4" s="11" t="str">
        <f>IF(SUM(SC4:SF4)-SG4&gt;0,SUM(SC4:SF4)-SG4,"")</f>
        <v/>
      </c>
      <c r="SU4" s="11" t="str">
        <f>IF(SUM(SN4,SQ4,ST4)&gt;0,SUM(SN4,SQ4,ST4),"")</f>
        <v/>
      </c>
      <c r="SV4" s="22">
        <f>IF($CP4="P",CA4,(CA4+AZ4)/2)</f>
        <v>9.3999999999999986</v>
      </c>
      <c r="SW4" s="22">
        <f>IF($CP4="P",CB4,(CB4+BA4)/2)</f>
        <v>5.75</v>
      </c>
      <c r="SX4" s="22">
        <f>IF($CP4="P",CC4,(CC4+BB4)/2)</f>
        <v>9.25</v>
      </c>
      <c r="SY4" s="22">
        <f>IF($CP4="P",CD4,(CD4+BC4)/2)</f>
        <v>9.6649999999999991</v>
      </c>
      <c r="SZ4" s="22">
        <f>IF($CP4="P",CE4,(CE4+BD4)/2)</f>
        <v>0</v>
      </c>
      <c r="TA4" s="22">
        <f>IF($CP4="P",CF4,(CF4+BE4)/2)</f>
        <v>12.45</v>
      </c>
      <c r="TB4" s="22">
        <f>IF($CP4="P",CG4,(CG4+BF4)/2)</f>
        <v>9.3000000000000007</v>
      </c>
      <c r="TC4" s="22">
        <f>IF($CP4="P",CH4,(CH4+BG4)/2)</f>
        <v>13.3</v>
      </c>
      <c r="TD4" s="22">
        <f>IF($CP4="P",CI4,(CI4+BH4)/2)</f>
        <v>14.62</v>
      </c>
      <c r="TE4" s="22">
        <f>IF($CP4="P",CJ4,(CJ4+BI4)/2)</f>
        <v>0</v>
      </c>
      <c r="TF4" s="22">
        <f>IF($CP4="P",CK4,(CK4+BJ4)/2)</f>
        <v>10.5</v>
      </c>
      <c r="TG4" s="22">
        <f>IF($CP4="P",CL4,(CL4+BK4)/2)</f>
        <v>6.85</v>
      </c>
      <c r="TH4" s="22">
        <f>IF($CP4="P",CM4,(CM4+BL4)/2)</f>
        <v>10.6</v>
      </c>
      <c r="TI4" s="22">
        <f>IF($CP4="P",CN4,(CN4+BM4)/2)</f>
        <v>11.315</v>
      </c>
      <c r="TJ4" s="22">
        <f>IF($CP4="P",CO4,(CO4+BN4)/2)</f>
        <v>0</v>
      </c>
      <c r="TK4" s="27" t="s">
        <v>46</v>
      </c>
      <c r="TL4" s="40">
        <f>IF(SX4&gt;0,SX4,"")</f>
        <v>9.25</v>
      </c>
      <c r="TM4" s="40">
        <f>IF(SY4&gt;0,SY4,"")</f>
        <v>9.6649999999999991</v>
      </c>
      <c r="TN4" s="40">
        <f>IF(SUM(SV4:SY4)-SZ4&gt;0,SUM(SV4:SY4)-SZ4,"")</f>
        <v>34.064999999999998</v>
      </c>
      <c r="TO4" s="40">
        <f>IF(TC4&gt;0,TC4,"")</f>
        <v>13.3</v>
      </c>
      <c r="TP4" s="40">
        <f>IF(TD4&gt;0,TD4,"")</f>
        <v>14.62</v>
      </c>
      <c r="TQ4" s="40">
        <f>IF(SUM(TA4:TD4)-TE4&gt;0,SUM(TA4:TD4)-TE4,"")</f>
        <v>49.669999999999995</v>
      </c>
      <c r="TR4" s="40">
        <f>IF(MAX(TN4,TQ4)&gt;0,MAX(TN4,TQ4),"")</f>
        <v>49.669999999999995</v>
      </c>
      <c r="TS4" s="40">
        <f>IF(TH4&gt;0,TH4,"")</f>
        <v>10.6</v>
      </c>
      <c r="TT4" s="40">
        <f>IF(TI4&gt;0,TI4,"")</f>
        <v>11.315</v>
      </c>
      <c r="TU4" s="40">
        <f>IF(SUM(TF4:TI4)-TJ4&gt;0,SUM(TF4:TI4)-TJ4,"")</f>
        <v>39.265000000000001</v>
      </c>
      <c r="TV4" s="40">
        <f>IF(SUM(TR4,TU4)&gt;0,SUM(TR4,TU4),"")</f>
        <v>88.935000000000002</v>
      </c>
    </row>
    <row r="5" spans="1:542" x14ac:dyDescent="0.2">
      <c r="A5" s="4" cm="1">
        <f t="array" ref="A5">IF(AND(J5&lt;&gt;"",J5&lt;&gt;"No DD"),SUMPRODUCT((J$4:J$37&lt;&gt;"")*(J$4:J$37&lt;&gt;"No DD")*(F$4:F$37&gt;F5))+1,IF(J5="No DD",SUMPRODUCT((J$4:J$37="No DD")*(F$4:F$37&gt;F5))+1+SUMPRODUCT((J$4:J$37&lt;&gt;"")*(J$4:J$37&lt;&gt;"No DD")),""))</f>
        <v>2</v>
      </c>
      <c r="B5" s="4" t="str" cm="1">
        <f t="array" ref="B5">IF(AND(J5&lt;&gt;"",J5&lt;&gt;"No DD",G5=""),SUMPRODUCT((J$4:J$37&lt;&gt;"")*(J$4:J$37&lt;&gt;"No DD")*(G$4:G$37="")*(F$4:F$37&gt;F5))+1,IF(J5="No DD",SUMPRODUCT((J$4:J$37="No DD")*(F$4:F$37&gt;F5)*(G$4:G$37=""))+1+SUMPRODUCT((J$4:J$37&lt;&gt;"")*(G$4:G$37="")*(J$4:J$37&lt;&gt;"No DD")),""))</f>
        <v/>
      </c>
      <c r="C5" s="5" t="s">
        <v>183</v>
      </c>
      <c r="D5" s="4" t="s">
        <v>6</v>
      </c>
      <c r="E5" s="4">
        <v>2007</v>
      </c>
      <c r="F5" s="9">
        <f>SUM(L5:V5)+SUM(L5:T5)*0.0000001+SUM(L5)*0.0000000000001</f>
        <v>179.79001796900513</v>
      </c>
      <c r="G5" s="66" t="s">
        <v>46</v>
      </c>
      <c r="H5" s="3" t="str">
        <f>IF(OR(AND(AO5&gt;=AY$39,AO5&lt;&gt;"",AQ5&gt;=AY$43,AQ5&lt;&gt;"",AN5=""),AND(AR5&gt;=AY$39,AR5&lt;&gt;"",AT5&gt;=AY$43,AT5&lt;&gt;"",AN5=""),AND(AV5&gt;=AY$39,AV5&lt;&gt;"",AX5&gt;=AY$43,AX5&lt;&gt;"",AN5=""),AND(BP5&gt;=BZ$39,BP5&lt;&gt;"",BR5&gt;=BZ$43,BR5&lt;&gt;"",BO5=""),AND(BS5&gt;=BZ$39,BS5&lt;&gt;"",BU5&gt;=BZ$43,BU5&lt;&gt;"",BO5=""),AND(BW5&gt;=BZ$39,BW5&lt;&gt;"",BY5&gt;=BZ$43,BY5&lt;&gt;"",BO5=""),AND(CQ5&gt;=DA$39,CQ5&lt;&gt;"",CS5&gt;=DA$43,CS5&lt;&gt;"",CP5=""),AND(CT5&gt;=DA$39,CT5&lt;&gt;"",CV5&gt;=DA$43,CV5&lt;&gt;"",CP5=""),AND(CX5&gt;=DA$39,CX5&lt;&gt;"",CZ5&gt;=DA$43,CZ5&lt;&gt;"",CP5=""),AND(DX5&gt;=EK$39,DX5&lt;&gt;"",DZ5&gt;=EK$43,DZ5&lt;&gt;""),AND(EA5&gt;=EK$39,EA5&lt;&gt;"",EC5&gt;=EK$43,EC5&lt;&gt;""),AND(EE5&gt;=EK$39,EE5&lt;&gt;"",EG5&gt;=EK$43,EG5&lt;&gt;""),AND(EH5&gt;=EK$39,EH5&lt;&gt;"",EJ5&gt;=EK$43,EJ5&lt;&gt;""),AND(FF5&gt;=FS$39,FF5&lt;&gt;"",FH5&gt;=FS$43,FH5&lt;&gt;""),AND(FI5&gt;=FS$39,FI5&lt;&gt;"",FK5&gt;=FS$43,FK5&lt;&gt;""),AND(FM5&gt;=FS$39,FM5&lt;&gt;"",FO5&gt;=FS$43,FO5&lt;&gt;""),AND(FP5&gt;=FS$39,FP5&lt;&gt;"",FR5&gt;=FS$43,FR5&lt;&gt;""),AND(GN5&gt;=HA$39,GN5&lt;&gt;"",GP5&gt;=HA$43,GP5&lt;&gt;""),AND(GQ5&gt;=HA$39,GQ5&lt;&gt;"",GS5&gt;=HA$43,GS5&lt;&gt;""),AND(GU5&gt;=HA$39,GU5&lt;&gt;"",GW5&gt;=HA$43,GW5&lt;&gt;""),AND(GX5&gt;=HA$39,GX5&lt;&gt;"",GZ5&gt;=HA$43,GZ5&lt;&gt;""),AND(HV5&gt;=II$39,HV5&lt;&gt;"",HX5&gt;=II$43,HX5&lt;&gt;""),AND(HY5&gt;=II$39,HY5&lt;&gt;"",IA5&gt;=II$43,IA5&lt;&gt;""),AND(IC5&gt;=II$39,IC5&lt;&gt;"",IE5&gt;=II$43,IE5&lt;&gt;""),AND(IF5&gt;=II$39,IF5&lt;&gt;"",IH5&gt;=II$43,IH5&lt;&gt;""),AND(JD5&gt;=JQ$39,JD5&lt;&gt;"",JF5&gt;=JQ$43,JF5&lt;&gt;""),AND(JG5&gt;=JQ$39,JG5&lt;&gt;"",JI5&gt;=JQ$43,JI5&lt;&gt;""),AND(JK5&gt;=JQ$39,JK5&lt;&gt;"",JM5&gt;=JQ$43,JM5&lt;&gt;""),AND(JN5&gt;=JQ$39,JN5&lt;&gt;"",JP5&gt;=JQ$43,JP5&lt;&gt;""),AND(KL5&gt;=KY$39,KL5&lt;&gt;"",KN5&gt;=KY$43,KN5&lt;&gt;""),AND(KO5&gt;=KY$39,KO5&lt;&gt;"",KQ5&gt;=KY$43,KQ5&lt;&gt;""),AND(KS5&gt;=KY$39,KS5&lt;&gt;"",KU5&gt;=KY$43,KU5&lt;&gt;""),AND(KV5&gt;=KY$39,KV5&lt;&gt;"",KX5&gt;=KY$43,KX5&lt;&gt;""),AND(LT5&gt;=MG$39,LT5&lt;&gt;"",LV5&gt;=MG$43,LV5&lt;&gt;""),AND(LW5&gt;=MG$39,LW5&lt;&gt;"",LY5&gt;=MG$43,LY5&lt;&gt;""),AND(MA5&gt;=MG$39,MA5&lt;&gt;"",MC5&gt;=MG$43,MC5&lt;&gt;""),AND(MD5&gt;=MG$39,MD5&lt;&gt;"",MF5&gt;=MG$43,MF5&lt;&gt;""),AND(NB5&gt;=NO$39,NB5&lt;&gt;"",ND5&gt;=NO$43,ND5&lt;&gt;""),AND(NE5&gt;=NO$39,NE5&lt;&gt;"",NG5&gt;=NO$43,NG5&lt;&gt;""),AND(NI5&gt;=NO$39,NI5&lt;&gt;"",NK5&gt;=NO$43,NK5&lt;&gt;""),AND(NL5&gt;=NO$39,NL5&lt;&gt;"",NN5&gt;=NO$43,NN5&lt;&gt;""),AND(OJ5&gt;=OW$39,OJ5&lt;&gt;"",OL5&gt;=OW$43,OL5&lt;&gt;""),AND(OM5&gt;=OW$39,OM5&lt;&gt;"",OO5&gt;=OW$43,OO5&lt;&gt;""),AND(OQ5&gt;=OW$39,OQ5&lt;&gt;"",OS5&gt;=OW$43,OS5&lt;&gt;""),AND(OT5&gt;=OW$39,OT5&lt;&gt;"",OV5&gt;=OW$43,OV5&lt;&gt;""),AND(PR5&gt;=QE$39,PR5&lt;&gt;"",PT5&gt;=QE$43,PT5&lt;&gt;""),AND(PU5&gt;=QE$39,PU5&lt;&gt;"",PW5&gt;=QE$43,PW5&lt;&gt;""),AND(PY5&gt;=QE$39,PY5&lt;&gt;"",QA5&gt;=QE$43,QA5&lt;&gt;""),AND(QB5&gt;=QE$39,QB5&lt;&gt;"",QD5&gt;=QE$43,QD5&lt;&gt;""),AND(QZ5&gt;=RM$39,QZ5&lt;&gt;"",RB5&gt;=RM$43,RB5&lt;&gt;""),AND(RC5&gt;=RM$39,RC5&lt;&gt;"",RE5&gt;=RM$43,RE5&lt;&gt;""),AND(RG5&gt;=RM$39,RG5&lt;&gt;"",RI5&gt;=RM$43,RI5&lt;&gt;""),AND(RJ5&gt;=RM$39,RJ5&lt;&gt;"",RL5&gt;=RM$43,RL5&lt;&gt;""),AND(SH5&gt;=SU$39,SH5&lt;&gt;"",SJ5&gt;=SU$43,SJ5&lt;&gt;""),AND(SK5&gt;=SU$39,SK5&lt;&gt;"",SM5&gt;=SU$43,SM5&lt;&gt;""),AND(SO5&gt;=SU$39,SO5&lt;&gt;"",SQ5&gt;=SU$43,SQ5&lt;&gt;""),AND(SR5&gt;=SU$39,SR5&lt;&gt;"",ST5&gt;=SU$43,ST5&lt;&gt;"")),"P","")</f>
        <v>P</v>
      </c>
      <c r="I5" s="3" t="str">
        <f>IF(OR(AND(AQ5&gt;=AY$43,AQ5&lt;&gt;"",AN5=""),AND(AT5&gt;=AY$43,AT5&lt;&gt;"",AN5=""),AND(AX5&gt;=AY$43,AX5&lt;&gt;"",AN5=""),AND(BR5&gt;=BZ$43,BR5&lt;&gt;"",BO5=""),AND(BU5&gt;=BZ$43,BU5&lt;&gt;"",BO5=""),AND(BY5&gt;=BZ$43,BY5&lt;&gt;"",BO5=""),AND(CS5&gt;=DA$43,CS5&lt;&gt;"",CP5=""),AND(CV5&gt;=DA$43,CV5&lt;&gt;"",CP5=""),AND(CZ5&gt;=DA$43,CZ5&lt;&gt;"",CP5=""),AND(DZ5&gt;=EK$43,DZ5&lt;&gt;""),AND(EC5&gt;=EK$43,EC5&lt;&gt;""),AND(EG5&gt;=EK$43,EG5&lt;&gt;""),AND(EJ5&gt;=EK$43,EJ5&lt;&gt;""),AND(FH5&gt;=FS$43,FH5&lt;&gt;""),AND(FK5&gt;=FS$43,FK5&lt;&gt;""),AND(FO5&gt;=FS$43,FO5&lt;&gt;""),AND(FR5&gt;=FS$43,FR5&lt;&gt;""),AND(GP5&gt;=HA$43,GP5&lt;&gt;""),AND(GS5&gt;=HA$43,GS5&lt;&gt;""),AND(GW5&gt;=HA$43,GW5&lt;&gt;""),AND(GZ5&gt;=HA$43,GZ5&lt;&gt;""),AND(HX5&gt;=II$43,HX5&lt;&gt;""),AND(IA5&gt;=II$43,IA5&lt;&gt;""),AND(IE5&gt;=II$43,IE5&lt;&gt;""),AND(IH5&gt;=II$43,IH5&lt;&gt;""),AND(JF5&gt;=JQ$43,JF5&lt;&gt;""),AND(JI5&gt;=JQ$43,JI5&lt;&gt;""),AND(JM5&gt;=JQ$43,JM5&lt;&gt;""),AND(JP5&gt;=JQ$43,JP5&lt;&gt;""),AND(KN5&gt;=KY$43,KN5&lt;&gt;""),AND(KQ5&gt;=KY$43,KQ5&lt;&gt;""),AND(KU5&gt;=KY$43,KU5&lt;&gt;""),AND(KX5&gt;=KY$43,KX5&lt;&gt;""),AND(LV5&gt;=MG$43,LV5&lt;&gt;""),AND(LY5&gt;=MG$43,LY5&lt;&gt;""),AND(MC5&gt;=MG$43,MC5&lt;&gt;""),AND(MF5&gt;=MG$43,MF5&lt;&gt;""),AND(ND5&gt;=NO$43,ND5&lt;&gt;""),AND(NG5&gt;=NO$43,NG5&lt;&gt;""),AND(NK5&gt;=NO$43,NK5&lt;&gt;""),AND(NN5&gt;=NO$43,NN5&lt;&gt;""),AND(OL5&gt;=OW$43,OL5&lt;&gt;""),AND(OO5&gt;=OW$43,OO5&lt;&gt;""),AND(OS5&gt;=OW$43,OS5&lt;&gt;""),AND(OV5&gt;=OW$43,OV5&lt;&gt;""),AND(PT5&gt;=QE$43,PT5&lt;&gt;""),AND(PW5&gt;=QE$43,PW5&lt;&gt;""),AND(QA5&gt;=QE$43,QA5&lt;&gt;""),AND(QD5&gt;=QE$43,QD5&lt;&gt;""),AND(RB5&gt;=RM$43,RB5&lt;&gt;""),AND(RE5&gt;=RM$43,RE5&lt;&gt;""),AND(RI5&gt;=RM$43,RI5&lt;&gt;""),AND(RL5&gt;=RM$43,RL5&lt;&gt;""),AND(SJ5&gt;=SU$43,SJ5&lt;&gt;""),AND(SM5&gt;=SU$43,SM5&lt;&gt;""),AND(SQ5&gt;=SU$43,SQ5&lt;&gt;""),AND(ST5&gt;=SU$43,ST5&lt;&gt;"")),"P","")</f>
        <v>P</v>
      </c>
      <c r="J5" s="36" t="str">
        <f>IF(AND(I5="P",H5=""),"No DD",IF(OR(AND(AO5&gt;=AY$42,AO5&lt;&gt;"",AQ5&gt;=AY$46,AQ5&lt;&gt;"",AN5=""),AND(AR5&gt;=AY$42,AR5&lt;&gt;"",AT5&gt;=AY$46,AT5&lt;&gt;"",AN5=""),AND(AV5&gt;=AY$42,AV5&lt;&gt;"",AX5&gt;=AY$46,AX5&lt;&gt;"",AN5=""),AND(BP5&gt;=BZ$42,BP5&lt;&gt;"",BR5&gt;=BZ$46,BR5&lt;&gt;"",BO5=""),AND(BS5&gt;=BZ$42,BS5&lt;&gt;"",BU5&gt;=BZ$46,BU5&lt;&gt;"",BO5=""),AND(BW5&gt;=BZ$42,BW5&lt;&gt;"",BY5&gt;=BZ$46,BY5&lt;&gt;"",BO5=""),AND(CQ5&gt;=DA$42,CQ5&lt;&gt;"",CS5&gt;=DA$46,CS5&lt;&gt;"",CP5=""),AND(CT5&gt;=DA$42,CT5&lt;&gt;"",CV5&gt;=DA$46,CV5&lt;&gt;"",CP5=""),AND(CX5&gt;=DA$42,CX5&lt;&gt;"",CZ5&gt;=DA$46,CZ5&lt;&gt;"",CP5=""),AND(DX5&gt;=EK$42,DX5&lt;&gt;"",DZ5&gt;=EK$46,DZ5&lt;&gt;""),AND(EA5&gt;=EK$42,EA5&lt;&gt;"",EC5&gt;=EK$46,EC5&lt;&gt;""),AND(EE5&gt;=EK$42,EE5&lt;&gt;"",EG5&gt;=EK$46,EG5&lt;&gt;""),AND(EH5&gt;=EK$42,EH5&lt;&gt;"",EJ5&gt;=EK$46,EJ5&lt;&gt;""),AND(FF5&gt;=FS$42,FF5&lt;&gt;"",FH5&gt;=FS$46,FH5&lt;&gt;""),AND(FI5&gt;=FS$42,FI5&lt;&gt;"",FK5&gt;=FS$46,FK5&lt;&gt;""),AND(FM5&gt;=FS$42,FM5&lt;&gt;"",FO5&gt;=FS$46,FO5&lt;&gt;""),AND(FP5&gt;=FS$42,FP5&lt;&gt;"",FR5&gt;=FS$46,FR5&lt;&gt;""),AND(GN5&gt;=HA$42,GN5&lt;&gt;"",GP5&gt;=HA$46,GP5&lt;&gt;""),AND(GQ5&gt;=HA$42,GQ5&lt;&gt;"",GS5&gt;=HA$46,GS5&lt;&gt;""),AND(GU5&gt;=HA$42,GU5&lt;&gt;"",GW5&gt;=HA$46,GW5&lt;&gt;""),AND(GX5&gt;=HA$42,GX5&lt;&gt;"",GZ5&gt;=HA$46,GZ5&lt;&gt;""),AND(HV5&gt;=II$42,HV5&lt;&gt;"",HX5&gt;=II$46,HX5&lt;&gt;""),AND(HY5&gt;=II$42,HY5&lt;&gt;"",IA5&gt;=II$46,IA5&lt;&gt;""),AND(IC5&gt;=II$42,IC5&lt;&gt;"",IE5&gt;=II$46,IE5&lt;&gt;""),AND(IF5&gt;=II$42,IF5&lt;&gt;"",IH5&gt;=II$46,IH5&lt;&gt;""),AND(JD5&gt;=JQ$42,JD5&lt;&gt;"",JF5&gt;=JQ$46,JF5&lt;&gt;""),AND(JG5&gt;=JQ$42,JG5&lt;&gt;"",JI5&gt;=JQ$46,JI5&lt;&gt;""),AND(JK5&gt;=JQ$42,JK5&lt;&gt;"",JM5&gt;=JQ$46,JM5&lt;&gt;""),AND(JN5&gt;=JQ$42,JN5&lt;&gt;"",JP5&gt;=JQ$46,JP5&lt;&gt;""),AND(KL5&gt;=KY$42,KL5&lt;&gt;"",KN5&gt;=KY$46,KN5&lt;&gt;""),AND(KO5&gt;=KY$42,KO5&lt;&gt;"",KQ5&gt;=KY$46,KQ5&lt;&gt;""),AND(KS5&gt;=KY$42,KS5&lt;&gt;"",KU5&gt;=KY$46,KU5&lt;&gt;""),AND(KV5&gt;=KY$42,KV5&lt;&gt;"",KX5&gt;=KY$46,KX5&lt;&gt;""),AND(LT5&gt;=MG$42,LT5&lt;&gt;"",LV5&gt;=MG$46,LV5&lt;&gt;""),AND(LW5&gt;=MG$42,LW5&lt;&gt;"",LY5&gt;=MG$46,LY5&lt;&gt;""),AND(MA5&gt;=MG$42,MA5&lt;&gt;"",MC5&gt;=MG$46,MC5&lt;&gt;""),AND(MD5&gt;=MG$42,MD5&lt;&gt;"",MF5&gt;=MG$46,MF5&lt;&gt;""),AND(NB5&gt;=NO$42,NB5&lt;&gt;"",ND5&gt;=NO$46,ND5&lt;&gt;""),AND(NE5&gt;=NO$42,NE5&lt;&gt;"",NG5&gt;=NO$46,NG5&lt;&gt;""),AND(NI5&gt;=NO$42,NI5&lt;&gt;"",NK5&gt;=NO$46,NK5&lt;&gt;""),AND(NL5&gt;=NO$42,NL5&lt;&gt;"",NN5&gt;=NO$46,NN5&lt;&gt;""),AND(OJ5&gt;=OW$42,OJ5&lt;&gt;"",OL5&gt;=OW$46,OL5&lt;&gt;""),AND(OM5&gt;=OW$42,OM5&lt;&gt;"",OO5&gt;=OW$46,OO5&lt;&gt;""),AND(OQ5&gt;=OW$42,OQ5&lt;&gt;"",OS5&gt;=OW$46,OS5&lt;&gt;""),AND(OT5&gt;=OW$42,OT5&lt;&gt;"",OV5&gt;=OW$46,OV5&lt;&gt;""),AND(PR5&gt;=QE$42,PR5&lt;&gt;"",PT5&gt;=QE$46,PT5&lt;&gt;""),AND(PU5&gt;=QE$42,PU5&lt;&gt;"",PW5&gt;=QE$46,PW5&lt;&gt;""),AND(PY5&gt;=QE$42,PY5&lt;&gt;"",QA5&gt;=QE$46,QA5&lt;&gt;""),AND(QB5&gt;=QE$42,QB5&lt;&gt;"",QD5&gt;=QE$46,QD5&lt;&gt;""),AND(QZ5&gt;=RM$42,QZ5&lt;&gt;"",RB5&gt;=RM$46,RB5&lt;&gt;""),AND(RC5&gt;=RM$42,RC5&lt;&gt;"",RE5&gt;=RM$46,RE5&lt;&gt;""),AND(RG5&gt;=RM$42,RG5&lt;&gt;"",RI5&gt;=RM$46,RI5&lt;&gt;""),AND(RJ5&gt;=RM$42,RJ5&lt;&gt;"",RL5&gt;=RM$46,RL5&lt;&gt;""),AND(SH5&gt;=SU$42,SH5&lt;&gt;"",SJ5&gt;=SU$46,SJ5&lt;&gt;""),AND(SK5&gt;=SU$42,SK5&lt;&gt;"",SM5&gt;=SU$46,SM5&lt;&gt;""),AND(SO5&gt;=SU$42,SO5&lt;&gt;"",SQ5&gt;=SU$46,SQ5&lt;&gt;""),AND(SR5&gt;=SU$42,SR5&lt;&gt;"",ST5&gt;=SU$46,ST5&lt;&gt;"")),"Merit",IF(OR(AND(AO5&gt;=AY$41,AO5&lt;&gt;"",AQ5&gt;=AY$45,AQ5&lt;&gt;"",AN5=""),AND(AR5&gt;=AY$41,AR5&lt;&gt;"",AT5&gt;=AY$45,AT5&lt;&gt;"",AN5=""),AND(AV5&gt;=AY$41,AV5&lt;&gt;"",AX5&gt;=AY$45,AX5&lt;&gt;"",AN5=""),AND(BP5&gt;=BZ$41,BP5&lt;&gt;"",BR5&gt;=BZ$45,BR5&lt;&gt;"",BO5=""),AND(BS5&gt;=BZ$41,BS5&lt;&gt;"",BU5&gt;=BZ$45,BU5&lt;&gt;"",BO5=""),AND(BW5&gt;=BZ$41,BW5&lt;&gt;"",BY5&gt;=BZ$45,BY5&lt;&gt;"",BO5=""),AND(CQ5&gt;=DA$41,CQ5&lt;&gt;"",CS5&gt;=DA$45,CS5&lt;&gt;"",CP5=""),AND(CT5&gt;=DA$41,CT5&lt;&gt;"",CV5&gt;=DA$45,CV5&lt;&gt;"",CP5=""),AND(CX5&gt;=DA$41,CX5&lt;&gt;"",CZ5&gt;=DA$45,CZ5&lt;&gt;"",CP5=""),AND(DX5&gt;=EK$41,DX5&lt;&gt;"",DZ5&gt;=EK$45,DZ5&lt;&gt;""),AND(EA5&gt;=EK$41,EA5&lt;&gt;"",EC5&gt;=EK$45,EC5&lt;&gt;""),AND(EE5&gt;=EK$41,EE5&lt;&gt;"",EG5&gt;=EK$45,EG5&lt;&gt;""),AND(EH5&gt;=EK$41,EH5&lt;&gt;"",EJ5&gt;=EK$45,EJ5&lt;&gt;""),AND(FF5&gt;=FS$41,FF5&lt;&gt;"",FH5&gt;=FS$45,FH5&lt;&gt;""),AND(FI5&gt;=FS$41,FI5&lt;&gt;"",FK5&gt;=FS$45,FK5&lt;&gt;""),AND(FM5&gt;=FS$41,FM5&lt;&gt;"",FO5&gt;=FS$45,FO5&lt;&gt;""),AND(FP5&gt;=FS$41,FP5&lt;&gt;"",FR5&gt;=FS$45,FR5&lt;&gt;""),AND(GN5&gt;=HA$41,GN5&lt;&gt;"",GP5&gt;=HA$45,GP5&lt;&gt;""),AND(GQ5&gt;=HA$41,GQ5&lt;&gt;"",GS5&gt;=HA$45,GS5&lt;&gt;""),AND(GU5&gt;=HA$41,GU5&lt;&gt;"",GW5&gt;=HA$45,GW5&lt;&gt;""),AND(GX5&gt;=HA$41,GX5&lt;&gt;"",GZ5&gt;=HA$45,GZ5&lt;&gt;""),AND(HV5&gt;=II$41,HV5&lt;&gt;"",HX5&gt;=II$45,HX5&lt;&gt;""),AND(HY5&gt;=II$41,HY5&lt;&gt;"",IA5&gt;=II$45,IA5&lt;&gt;""),AND(IC5&gt;=II$41,IC5&lt;&gt;"",IE5&gt;=II$45,IE5&lt;&gt;""),AND(IF5&gt;=II$41,IF5&lt;&gt;"",IH5&gt;=II$45,IH5&lt;&gt;""),AND(JD5&gt;=JQ$41,JD5&lt;&gt;"",JF5&gt;=JQ$45,JF5&lt;&gt;""),AND(JG5&gt;=JQ$41,JG5&lt;&gt;"",JI5&gt;=JQ$45,JI5&lt;&gt;""),AND(JK5&gt;=JQ$41,JK5&lt;&gt;"",JM5&gt;=JQ$45,JM5&lt;&gt;""),AND(JN5&gt;=JQ$41,JN5&lt;&gt;"",JP5&gt;=JQ$45,JP5&lt;&gt;""),AND(KL5&gt;=KY$41,KL5&lt;&gt;"",KN5&gt;=KY$45,KN5&lt;&gt;""),AND(KO5&gt;=KY$41,KO5&lt;&gt;"",KQ5&gt;=KY$45,KQ5&lt;&gt;""),AND(KS5&gt;=KY$41,KS5&lt;&gt;"",KU5&gt;=KY$45,KU5&lt;&gt;""),AND(KV5&gt;=KY$41,KV5&lt;&gt;"",KX5&gt;=KY$45,KX5&lt;&gt;""),AND(LT5&gt;=MG$41,LT5&lt;&gt;"",LV5&gt;=MG$45,LV5&lt;&gt;""),AND(LW5&gt;=MG$41,LW5&lt;&gt;"",LY5&gt;=MG$45,LY5&lt;&gt;""),AND(MA5&gt;=MG$41,MA5&lt;&gt;"",MC5&gt;=MG$45,MC5&lt;&gt;""),AND(MD5&gt;=MG$41,MD5&lt;&gt;"",MF5&gt;=MG$45,MF5&lt;&gt;""),AND(NB5&gt;=NO$41,NB5&lt;&gt;"",ND5&gt;=NO$45,ND5&lt;&gt;""),AND(NE5&gt;=NO$41,NE5&lt;&gt;"",NG5&gt;=NO$45,NG5&lt;&gt;""),AND(NI5&gt;=NO$41,NI5&lt;&gt;"",NK5&gt;=NO$45,NK5&lt;&gt;""),AND(NL5&gt;=NO$41,NL5&lt;&gt;"",NN5&gt;=NO$45,NN5&lt;&gt;""),AND(OJ5&gt;=OW$41,OJ5&lt;&gt;"",OL5&gt;=OW$45,OL5&lt;&gt;""),AND(OM5&gt;=OW$41,OM5&lt;&gt;"",OO5&gt;=OW$45,OO5&lt;&gt;""),AND(OQ5&gt;=OW$41,OQ5&lt;&gt;"",OS5&gt;=OW$45,OS5&lt;&gt;""),AND(OT5&gt;=OW$41,OT5&lt;&gt;"",OV5&gt;=OW$45,OV5&lt;&gt;""),AND(PR5&gt;=QE$41,PR5&lt;&gt;"",PT5&gt;=QE$45,PT5&lt;&gt;""),AND(PU5&gt;=QE$41,PU5&lt;&gt;"",PW5&gt;=QE$45,PW5&lt;&gt;""),AND(PY5&gt;=QE$41,PY5&lt;&gt;"",QA5&gt;=QE$45,QA5&lt;&gt;""),AND(QB5&gt;=QE$41,QB5&lt;&gt;"",QD5&gt;=QE$45,QD5&lt;&gt;""),AND(QZ5&gt;=RM$41,QZ5&lt;&gt;"",RB5&gt;=RM$45,RB5&lt;&gt;""),AND(RC5&gt;=RM$41,RC5&lt;&gt;"",RE5&gt;=RM$45,RE5&lt;&gt;""),AND(RG5&gt;=RM$41,RG5&lt;&gt;"",RI5&gt;=RM$45,RI5&lt;&gt;""),AND(RJ5&gt;=RM$41,RJ5&lt;&gt;"",RL5&gt;=RM$45,RL5&lt;&gt;""),AND(SH5&gt;=SU$41,SH5&lt;&gt;"",SJ5&gt;=SU$45,SJ5&lt;&gt;""),AND(SK5&gt;=SU$41,SK5&lt;&gt;"",SM5&gt;=SU$45,SM5&lt;&gt;""),AND(SO5&gt;=SU$41,SO5&lt;&gt;"",SQ5&gt;=SU$45,SQ5&lt;&gt;""),AND(SR5&gt;=SU$41,SR5&lt;&gt;"",ST5&gt;=SU$45,ST5&lt;&gt;"")),"Excellence",IF(K5="P","Worlds Team",IF(H5="P","National Team","")))))</f>
        <v>National Team</v>
      </c>
      <c r="K5" s="3" t="str">
        <f>IF(OR(AND(AO5&gt;=AY$40,AO5&lt;&gt;"",AQ5&gt;=AY$44,AQ5&lt;&gt;"",AN5=""),AND(AR5&gt;=AY$40,AR5&lt;&gt;"",AT5&gt;=AY$44,AT5&lt;&gt;"",AN5=""),AND(AV5&gt;=AY$40,AV5&lt;&gt;"",AX5&gt;=AY$44,AX5&lt;&gt;"",AN5=""),AND(BP5&gt;=BZ$40,BP5&lt;&gt;"",BR5&gt;=BZ$44,BR5&lt;&gt;"",BO5=""),AND(BS5&gt;=BZ$40,BS5&lt;&gt;"",BU5&gt;=BZ$44,BU5&lt;&gt;"",BO5=""),AND(BW5&gt;=BZ$40,BW5&lt;&gt;"",BY5&gt;=BZ$44,BY5&lt;&gt;"",BO5=""),AND(CQ5&gt;=DA$40,CQ5&lt;&gt;"",CS5&gt;=DA$44,CS5&lt;&gt;"",CP5=""),AND(CT5&gt;=DA$40,CT5&lt;&gt;"",CV5&gt;=DA$44,CV5&lt;&gt;"",CP5=""),AND(CX5&gt;=DA$40,CX5&lt;&gt;"",CZ5&gt;=DA$44,CZ5&lt;&gt;"",CP5=""),AND(DX5&gt;=EK$40,DX5&lt;&gt;"",DZ5&gt;=EK$44,DZ5&lt;&gt;""),AND(EA5&gt;=EK$40,EA5&lt;&gt;"",EC5&gt;=EK$44,EC5&lt;&gt;""),AND(EE5&gt;=EK$40,EE5&lt;&gt;"",EG5&gt;=EK$44,EG5&lt;&gt;""),AND(EH5&gt;=EK$40,EH5&lt;&gt;"",EJ5&gt;=EK$44,EJ5&lt;&gt;""),AND(FF5&gt;=FS$40,FF5&lt;&gt;"",FH5&gt;=FS$44,FH5&lt;&gt;""),AND(FI5&gt;=FS$40,FI5&lt;&gt;"",FK5&gt;=FS$44,FK5&lt;&gt;""),AND(FM5&gt;=FS$40,FM5&lt;&gt;"",FO5&gt;=FS$44,FO5&lt;&gt;""),AND(FP5&gt;=FS$40,FP5&lt;&gt;"",FR5&gt;=FS$44,FR5&lt;&gt;""),AND(GN5&gt;=HA$40,GN5&lt;&gt;"",GP5&gt;=HA$44,GP5&lt;&gt;""),AND(GQ5&gt;=HA$40,GQ5&lt;&gt;"",GS5&gt;=HA$44,GS5&lt;&gt;""),AND(GU5&gt;=HA$40,GU5&lt;&gt;"",GW5&gt;=HA$44,GW5&lt;&gt;""),AND(GX5&gt;=HA$40,GX5&lt;&gt;"",GZ5&gt;=HA$44,GZ5&lt;&gt;""),AND(HV5&gt;=II$40,HV5&lt;&gt;"",HX5&gt;=II$44,HX5&lt;&gt;""),AND(HY5&gt;=II$40,HY5&lt;&gt;"",IA5&gt;=II$44,IA5&lt;&gt;""),AND(IC5&gt;=II$40,IC5&lt;&gt;"",IE5&gt;=II$44,IE5&lt;&gt;""),AND(IF5&gt;=II$40,IF5&lt;&gt;"",IH5&gt;=II$44,IH5&lt;&gt;""),AND(JD5&gt;=JQ$40,JD5&lt;&gt;"",JF5&gt;=JQ$44,JF5&lt;&gt;""),AND(JG5&gt;=JQ$40,JG5&lt;&gt;"",JI5&gt;=JQ$44,JI5&lt;&gt;""),AND(JK5&gt;=JQ$40,JK5&lt;&gt;"",JM5&gt;=JQ$44,JM5&lt;&gt;""),AND(JN5&gt;=JQ$40,JN5&lt;&gt;"",JP5&gt;=JQ$44,JP5&lt;&gt;""),AND(KL5&gt;=KY$40,KL5&lt;&gt;"",KN5&gt;=KY$44,KN5&lt;&gt;""),AND(KO5&gt;=KY$40,KO5&lt;&gt;"",KQ5&gt;=KY$44,KQ5&lt;&gt;""),AND(KS5&gt;=KY$40,KS5&lt;&gt;"",KU5&gt;=KY$44,KU5&lt;&gt;""),AND(KV5&gt;=KY$40,KV5&lt;&gt;"",KX5&gt;=KY$44,KX5&lt;&gt;""),AND(LT5&gt;=MG$40,LT5&lt;&gt;"",LV5&gt;=MG$44,LV5&lt;&gt;""),AND(LW5&gt;=MG$40,LW5&lt;&gt;"",LY5&gt;=MG$44,LY5&lt;&gt;""),AND(MA5&gt;=MG$40,MA5&lt;&gt;"",MC5&gt;=MG$44,MC5&lt;&gt;""),AND(MD5&gt;=MG$40,MD5&lt;&gt;"",MF5&gt;=MG$44,MF5&lt;&gt;""),AND(NB5&gt;=NO$40,NB5&lt;&gt;"",ND5&gt;=NO$44,ND5&lt;&gt;""),AND(NE5&gt;=NO$40,NE5&lt;&gt;"",NG5&gt;=NO$44,NG5&lt;&gt;""),AND(NI5&gt;=NO$40,NI5&lt;&gt;"",NK5&gt;=NO$44,NK5&lt;&gt;""),AND(NL5&gt;=NO$40,NL5&lt;&gt;"",NN5&gt;=NO$44,NN5&lt;&gt;""),AND(OJ5&gt;=OW$40,OJ5&lt;&gt;"",OL5&gt;=OW$44,OL5&lt;&gt;""),AND(OM5&gt;=OW$40,OM5&lt;&gt;"",OO5&gt;=OW$44,OO5&lt;&gt;""),AND(OQ5&gt;=OW$40,OQ5&lt;&gt;"",OS5&gt;=OW$44,OS5&lt;&gt;""),AND(OT5&gt;=OW$40,OT5&lt;&gt;"",OV5&gt;=OW$44,OV5&lt;&gt;""),AND(PR5&gt;=QE$40,PR5&lt;&gt;"",PT5&gt;=QE$44,PT5&lt;&gt;""),AND(PU5&gt;=QE$40,PU5&lt;&gt;"",PW5&gt;=QE$44,PW5&lt;&gt;""),AND(PY5&gt;=QE$40,PY5&lt;&gt;"",QA5&gt;=QE$44,QA5&lt;&gt;""),AND(QB5&gt;=QE$40,QB5&lt;&gt;"",QD5&gt;=QE$44,QD5&lt;&gt;""),AND(QZ5&gt;=RM$40,QZ5&lt;&gt;"",RB5&gt;=RM$44,RB5&lt;&gt;""),AND(RC5&gt;=RM$40,RC5&lt;&gt;"",RE5&gt;=RM$44,RE5&lt;&gt;""),AND(RG5&gt;=RM$40,RG5&lt;&gt;"",RI5&gt;=RM$44,RI5&lt;&gt;""),AND(RJ5&gt;=RM$40,RJ5&lt;&gt;"",RL5&gt;=RM$44,RL5&lt;&gt;""),AND(SH5&gt;=SU$40,SH5&lt;&gt;"",SJ5&gt;=SU$44,SJ5&lt;&gt;""),AND(SK5&gt;=SU$40,SK5&lt;&gt;"",SM5&gt;=SU$44,SM5&lt;&gt;""),AND(SO5&gt;=SU$40,SO5&lt;&gt;"",SQ5&gt;=SU$44,SQ5&lt;&gt;""),AND(SR5&gt;=SU$40,SR5&lt;&gt;"",ST5&gt;=SU$44,ST5&lt;&gt;"")),"P","")</f>
        <v/>
      </c>
      <c r="L5" s="8">
        <f>IF(COUNT(AQ5,AT5,BR5,BU5,CS5,CV5)&gt;0,LARGE((AQ5,AT5,BR5,BU5,CS5,CV5),1),0)</f>
        <v>51.57</v>
      </c>
      <c r="M5" s="8" t="str">
        <f>IF(L5="","",IF(OR(L5=CS5,L5=CV5),$CA$1,IF(OR(L5=BR5,L5=BU5),$AZ$1,IF(OR(L5=AQ5,L5=AT5),$Y$1,""))))</f>
        <v>2024 Elite Canada</v>
      </c>
      <c r="N5" s="8">
        <f>IF(COUNT(AQ5,AT5,BR5,BU5,CS5,CV5)&gt;1,LARGE((AQ5,AT5,BR5,BU5,CS5,CV5),2),0)</f>
        <v>50.52</v>
      </c>
      <c r="O5" s="8" t="str">
        <f>IF(N5="","",IF(OR(N5=CS5,N5=CV5),$CA$1,IF(OR(N5=BR5,N5=BU5),$AZ$1,IF(OR(N5=AQ5,N5=AT5),$Y$1,""))))</f>
        <v>2024 Elite Canada</v>
      </c>
      <c r="P5" s="8">
        <f>IF(COUNT(AQ5,AT5,BR5,BU5,CS5,CV5)&gt;2,MAX(AX5,BY5,CZ5,LARGE((AQ5,AT5,BR5,BU5,CS5,CV5),3)),IF(MAX(AX5,BY5,CZ5)&gt;0,MAX(AX5,BY5,CZ5),0))</f>
        <v>49.93</v>
      </c>
      <c r="Q5" s="8" t="str">
        <f>IF(P5="","",IF(OR(P5=CS5,P5=CV5,P5=CZ5),$CA$1,IF(OR(P5=BR5,P5=BU5,P5=BY5),$AZ$1,IF(OR(P5=AQ5,P5=AT5,P5=AX5),$Y$1,""))))</f>
        <v>2023 3rd Domestic Trial</v>
      </c>
      <c r="R5" s="8">
        <f>IF(MAX(AO5,AR5,AV5,BP5,BS5,BW5,CQ5,CT5,CX5,DX5,EA5,EE5,EH5,FF5,FI5,FM5,FP5,GN5,GQ5,GU5,GX5,HV5,HY5,IC5,IF5,JD5,JG5,JK5,JN5,KL5,KO5,KS5,KV5,LT5,LW5,MA5,MD5,NB5,NE5,NI5,NL5,OJ5,OM5,OQ5,OT5,PR5,PU5,PY5,QB5,QZ5,RC5,RG5,RJ5,SH5,SK5,SO5,SR5)&gt;0,MAX(AO5,AR5,AV5,BP5,BS5,BW5,CQ5,CT5,CX5,DX5,EA5,EE5,EH5,FF5,FI5,FM5,FP5,GN5,GQ5,GU5,GX5,HV5,HY5,IC5,IF5,JD5,JG5,JK5,JN5,KL5,KO5,KS5,KV5,LT5,LW5,MA5,MD5,NB5,NE5,NI5,NL5,OJ5,OM5,OQ5,OT5,PR5,PU5,PY5,QB5,QZ5,RC5,RG5,RJ5,SH5,SK5,SO5,SR5),0)</f>
        <v>13.5</v>
      </c>
      <c r="S5" s="8" t="str">
        <f>IF(R5=0,"",IF(OR(R5=CQ5,R5=CT5,R5=CX5),$CA$1,IF(OR(R5=BP5,R5=BS5,R5=BW5),$AZ$1,IF(OR(R5=AO5,R5=AR5,R5=AV5),$Y$1,IF(OR(R5=SH5,R5=SK5,R5=SO5,R5=SR5),$RN$1,IF(OR(R5=QZ5,R5=RC5,R5=RG5,R5=RJ5),$QF$1,IF(OR(R5=PR5,R5=PU5,R5=PY5,R5=QB5),$OX$1,IF(OR(R5=OJ5,R5=OM5,R5=OQ5,R5=OT5),$NP$1,IF(OR(R5=NB5,R5=NE5,R5=NI5,R5=NL5),$MH$1,IF(OR(R5=LT5,R5=LW5,R5=MA5,R5=MD5),$KZ$1,IF(OR(R5=KL5,R5=KO5,R5=KS5,R5=KV5),$JR$1,IF(OR(R5=JD5,R5=JG5,R5=JK5,R5=JN5),$IJ$1,IF(OR(R5=HV5,R5=HY5,R5=IC5,R5=IF5),$HB$1,IF(OR(R5=GN5,R5=GQ5,R5=GU5,R5=GX5),$FT$1,IF(OR(R5=FF5,R5=FI5,R5=FM5,R5=FP5),$EL$1,IF(OR(R5=DX5,R5=EA5,R5=EE5,R5=EH5),$DD$1,""))))))))))))))))</f>
        <v>2024 Elite Canada</v>
      </c>
      <c r="T5" s="8">
        <f>IF(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&gt;0,MAX(IF(AO5&gt;=$AY$39,AP5,0),IF(AR5&gt;=$AY$39,AS5,0),IF(AV5&gt;=$AY$39,AW5,0),IF(BP5&gt;=$BZ$39,BQ5,0),IF(BS5&gt;=$BZ$39,BT5,0),IF(BW5&gt;=$BZ$39,BX5,0),IF(CQ5&gt;=$DA$39,CR5,0),IF(CT5&gt;=$DA$39,CU5,0),IF(CX5&gt;=$DA$39,CY5,0),IF(DX5&gt;=$EK$39,DY5,0),IF(EA5&gt;=$EK$39,EB5,0),IF(EE5&gt;=$EK$39,EF5,0),IF(EH5&gt;=$EK$39,EI5,0),IF(FF5&gt;=$FS$39,FG5,0),IF(FI5&gt;=$FS$39,FJ5,0),IF(FM5&gt;=$FS$39,FN5,0),IF(FP5&gt;=$FS$39,FQ5,0),IF(GN5&gt;=$HA$39,GO5,0),IF(GQ5&gt;=$HA$39,GR5,0),IF(GU5&gt;=$HA$39,GV5,0),IF(GX5&gt;=$HA$39,GY5,0),IF(HV5&gt;=$II$39,HW5,0),IF(HY5&gt;=$II$39,HZ5,0),IF(IC5&gt;=$II$39,ID5,0),IF(IF5&gt;=$II$39,IG5,0),IF(JD5&gt;=$JQ$39,JE5,0),IF(JG5&gt;=$JQ$39,JH5,0),IF(JK5&gt;=$JQ$39,JL5,0),IF(JN5&gt;=$JQ$39,JO5,0),IF(KL5&gt;=$KY$39,KM5,0),IF(KO5&gt;=$KY$39,KP5,0),IF(KS5&gt;=$KY$39,KT5,0),IF(KV5&gt;=$KY$39,KW5,0),IF(LT5&gt;=$MG$39,LU5,0),IF(LW5&gt;=$MG$39,LX5,0),IF(MA5&gt;=$MG$39,MB5,0),IF(MD5&gt;=$MG$39,ME5,0),IF(NB5&gt;=$NO$39,NC5,0),IF(NE5&gt;=$NO$39,NF5,0),IF(NI5&gt;=$NO$39,NJ5,0),IF(NL5&gt;=$NO$39,NM5,0),IF(OJ5&gt;=$OW$39,OK5,0),IF(OM5&gt;=$OW$39,ON5,0),IF(OQ5&gt;=$OW$39,OR5,0),IF(OT5&gt;=$OW$39,OU5,0),IF(PR5&gt;=$QE$39,PS5,0),IF(PU5&gt;=$QE$39,PV5,0),IF(PY5&gt;=$QE$39,PZ5,0),IF(QB5&gt;=$QE$39,QC5,0),IF(QZ5&gt;=$RM$39,RA5,0),IF(RC5&gt;=$RM$39,RD5,0),IF(RG5&gt;=$RM$39,RH5,0),IF(RJ5&gt;=$RM$39,RK5,0),IF(SH5&gt;=$SU$39,SI5,0),IF(SK5&gt;=$SU$39,SL5,0),IF(SO5&gt;=$SU$39,SP5,0),IF(SR5&gt;=$SU$39,SS5,0)),0)</f>
        <v>14.17</v>
      </c>
      <c r="U5" s="8" t="str">
        <f>IF(T5=0,"",IF(OR(T5=CR5,T5=CU5,T5=CY5),$CA$1,IF(OR(T5=BQ5,T5=BT5,T5=BX5),$AZ$1,IF(OR(T5=AP5,T5=AS5,T5=AW5),$Y$1,IF(OR(T5=SI5,T5=SL5,T5=SP5,T5=SS5),$RN$1,IF(OR(T5=RA5,T5=RD5,T5=RH5,T5=RK5),$QF$1,IF(OR(T5=PS5,T5=PV5,T5=PZ5,T5=QC5),$OX$1,IF(OR(T5=OK5,T5=ON5,T5=OR5,T5=OU5),$NP$1,IF(OR(T5=NC5,T5=NF5,T5=NJ5,T5=NM5),$MH$1,IF(OR(T5=LU5,T5=LX5,T5=MB5,T5=ME5),$KZ$1,IF(OR(T5=KM5,T5=KP5,T5=KT5,T5=KW5),$JR$1,IF(OR(T5=JE5,T5=JH5,T5=JL5,T5=JO5),$IJ$1,IF(OR(T5=HW5,T5=HZ5,T5=ID5,T5=IG5),$HB$1,IF(OR(T5=GO5,T5=GR5,T5=GV5,T5=GY5),$FT$1,IF(OR(T5=FG5,T5=FJ5,T5=FN5,T5=FQ5),$EL$1,IF(OR(T5=DY5,T5=EB5,T5=EF5,T5=EI5),$DD$1,""))))))))))))))))</f>
        <v>2024 Elite Canada</v>
      </c>
      <c r="V5" s="8">
        <f>IF(MAX(DB5,DC5)&gt;0,MAX(DB5,DC5),"")</f>
        <v>0.10000000000000142</v>
      </c>
      <c r="W5" s="11" t="str">
        <f>IF(V5="","",IF(V5=DB5,"("&amp;DB$2&amp;")",IF(V5=DC5,"("&amp;DC$2&amp;")")))</f>
        <v>(Optional)</v>
      </c>
      <c r="X5" s="8" t="str">
        <f>IF(V5="","",IF(V5=DB5,IF(V5+IF(P5="",0,P5)=SM5,$RN$1,IF(V5+IF(P5="",0,P5)=RE5,$QF$1,IF(V5+IF(P5="",0,P5)=PW5,$OX$1,IF(V5+IF(P5="",0,P5)=OO5,$NP$1,IF(V5+IF(P5="",0,P5)=NG5,$MH$1,IF(V5+IF(P5="",0,P5)=LY5,$KZ$1,IF(V5+IF(P5="",0,P5)=KQ5,$JR$1,IF(V5+IF(P5="",0,P5)=JI5,$IJ$1,IF(V5+IF(P5="",0,P5)=IA5,$HB$1,IF(V5+IF(P5="",0,P5)=GS5,$FT$1,IF(V5+IF(P5="",0,P5)=FK5,$EL$1,IF(V5+IF(P5="",0,P5)=EC5,$DD$1,IF(V5+IF(P5="",0,P5)=SJ5,$RN$1,IF(V5+IF(P5="",0,P5)=RB5,$QF$1,IF(V5+IF(P5="",0,P5)=PT5,$OX$1,IF(V5+IF(P5="",0,P5)=OL5,$NP$1,IF(V5+IF(P5="",0,P5)=ND5,$MH$1,IF(V5+IF(P5="",0,P5)=LV5,$KZ$1,IF(V5+IF(P5="",0,P5)=KN5,$JR$1,IF(V5+IF(P5="",0,P5)=JF5,$IJ$1,IF(V5+IF(P5="",0,P5)=HX5,$HB$1,IF(V5+IF(P5="",0,P5)=GP5,$FT$1,IF(V5+IF(P5="",0,P5)=FH5,$EL$1,IF(V5+IF(P5="",0,P5)=DZ5,$DD$1,IF(V5+IF(N5="",0,N5)=SM5,$RN$1,IF(V5+IF(N5="",0,N5)=RE5,$QF$1,IF(V5+IF(N5="",0,N5)=PW5,$OX$1,IF(V5+IF(N5="",0,N5)=OO5,$NP$1,IF(V5+IF(N5="",0,N5)=NG5,$MH$1,IF(V5+IF(N5="",0,N5)=LY5,$KZ$1,IF(V5+IF(N5="",0,N5)=KQ5,$JR$1,IF(V5+IF(N5="",0,N5)=JI5,$IJ$1,IF(V5+IF(N5="",0,N5)=IA5,$HB$1,IF(V5+IF(N5="",0,N5)=GS5,$FT$1,IF(V5+IF(N5="",0,N5)=FK5,$EL$1,IF(V5+IF(N5="",0,N5)=EC5,$DD$1,IF(V5+IF(N5="",0,N5)=SJ5,$RN$1,IF(V5+IF(N5="",0,N5)=RB5,$QF$1,IF(V5+IF(N5="",0,N5)=PT5,$OX$1,IF(V5+IF(N5="",0,N5)=OL5,$NP$1,IF(V5+IF(N5="",0,N5)=ND5,$MH$1,IF(V5+IF(N5="",0,N5)=LV5,$KZ$1,IF(V5+IF(N5="",0,N5)=KN5,$JR$1,IF(V5+IF(N5="",0,N5)=JF5,$IJ$1,IF(V5+IF(N5="",0,N5)=HX5,$HB$1,IF(V5+IF(N5="",0,N5)=GP5,$FT$1,IF(V5+IF(N5="",0,N5)=FH5,$EL$1,IF(V5+IF(N5="",0,N5)=DZ5,$DD$1)))))))))))))))))))))))))))))))))))))))))))))))),IF(V5=DC5,IF(V5+IF(P5="",0,P5)=ST5,$RN$1,IF(V5+IF(P5="",0,P5)=RL5,$QF$1,IF(V5+IF(P5="",0,P5)=QD5,$OX$1,IF(V5+IF(P5="",0,P5)=OV5,$NP$1,IF(V5+IF(P5="",0,P5)=NN5,$MH$1,IF(V5+IF(P5="",0,P5)=MF5,$KZ$1,IF(V5+IF(P5="",0,P5)=KX5,$JR$1,IF(V5+IF(P5="",0,P5)=JP5,$IJ$1,IF(V5+IF(P5="",0,P5)=IH5,$HB$1,IF(V5+IF(P5="",0,P5)=GZ5,$FT$1,IF(V5+IF(P5="",0,P5)=FR5,$EL$1,IF(V5+IF(P5="",0,P5)=EJ5,$DD$1,IF(V5+IF(P5="",0,P5)=SQ5,$RN$1,IF(V5+IF(P5="",0,P5)=RI5,$QF$1,IF(V5+IF(P5="",0,P5)=QA5,$OX$1,IF(V5+IF(P5="",0,P5)=OS5,$NP$1,IF(V5+IF(P5="",0,P5)=NK5,$MH$1,IF(V5+IF(P5="",0,P5)=MC5,$KZ$1,IF(V5+IF(P5="",0,P5)=KU5,$JR$1,IF(V5+IF(P5="",0,P5)=JM5,$IJ$1,IF(V5+IF(P5="",0,P5)=IE5,$HB$1,IF(V5+IF(P5="",0,P5)=GW5,$FT$1,IF(V5+IF(P5="",0,P5)=FO5,$EL$1,IF(V5+IF(P5="",0,P5)=EG5,$DD$1)))))))))))))))))))))))))))</f>
        <v>2023 WAGC (Nov 18)</v>
      </c>
      <c r="Y5" s="22">
        <v>15.2</v>
      </c>
      <c r="Z5" s="22">
        <v>9</v>
      </c>
      <c r="AA5" s="22">
        <v>11.700000000000001</v>
      </c>
      <c r="AB5" s="22">
        <v>14.03</v>
      </c>
      <c r="AC5" s="22">
        <v>0</v>
      </c>
      <c r="AD5" s="22"/>
      <c r="AE5" s="22"/>
      <c r="AF5" s="22"/>
      <c r="AG5" s="22"/>
      <c r="AH5" s="22"/>
      <c r="AI5" s="22">
        <v>6.9</v>
      </c>
      <c r="AJ5" s="22">
        <v>4.5</v>
      </c>
      <c r="AK5" s="22">
        <v>6.2</v>
      </c>
      <c r="AL5" s="22">
        <v>7.25</v>
      </c>
      <c r="AM5" s="22">
        <v>0</v>
      </c>
      <c r="AN5" s="27"/>
      <c r="AO5" s="38">
        <f>IF(AA5&gt;0,AA5,"")</f>
        <v>11.700000000000001</v>
      </c>
      <c r="AP5" s="38">
        <f>IF(AB5&gt;0,AB5,"")</f>
        <v>14.03</v>
      </c>
      <c r="AQ5" s="40">
        <f>IF(SUM(Y5:AB5)-AC5&gt;0,SUM(Y5:AB5)-AC5,"")</f>
        <v>49.93</v>
      </c>
      <c r="AR5" s="40" t="str">
        <f>IF(AF5&gt;0,AF5,"")</f>
        <v/>
      </c>
      <c r="AS5" s="40" t="str">
        <f>IF(AG5&gt;0,AG5,"")</f>
        <v/>
      </c>
      <c r="AT5" s="40" t="str">
        <f>IF(SUM(AD5:AG5)-AH5&gt;0,SUM(AD5:AG5)-AH5,"")</f>
        <v/>
      </c>
      <c r="AU5" s="40">
        <f>IF(AQ5="","",MAX(AQ5,AT5))</f>
        <v>49.93</v>
      </c>
      <c r="AV5" s="40">
        <f>IF(AK5&gt;0,AK5,"")</f>
        <v>6.2</v>
      </c>
      <c r="AW5" s="40">
        <f>IF(AL5&gt;0,AL5,"")</f>
        <v>7.25</v>
      </c>
      <c r="AX5" s="40">
        <f>IF(SUM(AI5:AL5)-AM5&gt;0,SUM(AI5:AL5)-AM5,"")</f>
        <v>24.85</v>
      </c>
      <c r="AY5" s="40">
        <f>IF(SUM(AU5,AX5)&gt;0,SUM(AU5,AX5),"")</f>
        <v>74.78</v>
      </c>
      <c r="AZ5" s="26">
        <v>14.1</v>
      </c>
      <c r="BA5" s="26">
        <v>9.1</v>
      </c>
      <c r="BB5" s="26">
        <v>13.5</v>
      </c>
      <c r="BC5" s="26">
        <v>13.82</v>
      </c>
      <c r="BD5" s="26">
        <v>0</v>
      </c>
      <c r="BE5" s="26">
        <v>14.9</v>
      </c>
      <c r="BF5" s="26">
        <v>9</v>
      </c>
      <c r="BG5" s="26">
        <v>13.5</v>
      </c>
      <c r="BH5" s="26">
        <v>14.17</v>
      </c>
      <c r="BI5" s="26">
        <v>0</v>
      </c>
      <c r="BJ5" s="26">
        <v>14.4</v>
      </c>
      <c r="BK5" s="26">
        <v>8.9</v>
      </c>
      <c r="BL5" s="26">
        <v>12.9</v>
      </c>
      <c r="BM5" s="26">
        <v>13.6</v>
      </c>
      <c r="BN5" s="26">
        <v>0</v>
      </c>
      <c r="BO5" s="28"/>
      <c r="BP5" s="39">
        <f>IF(BB5&gt;0,BB5,"")</f>
        <v>13.5</v>
      </c>
      <c r="BQ5" s="39">
        <f>IF(BC5&gt;0,BC5,"")</f>
        <v>13.82</v>
      </c>
      <c r="BR5" s="11">
        <f>IF(SUM(AZ5:BC5)-BD5&gt;0,SUM(AZ5:BC5)-BD5,"")</f>
        <v>50.52</v>
      </c>
      <c r="BS5" s="11">
        <f>IF(BG5&gt;0,BG5,"")</f>
        <v>13.5</v>
      </c>
      <c r="BT5" s="11">
        <f>IF(BH5&gt;0,BH5,"")</f>
        <v>14.17</v>
      </c>
      <c r="BU5" s="11">
        <f>IF(SUM(BE5:BH5)-BI5&gt;0,SUM(BE5:BH5)-BI5,"")</f>
        <v>51.57</v>
      </c>
      <c r="BV5" s="11">
        <f>IF(BR5="","",MAX(BR5,BU5))</f>
        <v>51.57</v>
      </c>
      <c r="BW5" s="11">
        <f>IF(BL5&gt;0,BL5,"")</f>
        <v>12.9</v>
      </c>
      <c r="BX5" s="11">
        <f>IF(BM5&gt;0,BM5,"")</f>
        <v>13.6</v>
      </c>
      <c r="BY5" s="11">
        <f>IF(SUM(BJ5:BM5)-BN5&gt;0,SUM(BJ5:BM5)-BN5,"")</f>
        <v>49.800000000000004</v>
      </c>
      <c r="BZ5" s="11">
        <f>IF(SUM(BV5,BY5)&gt;0,SUM(BV5,BY5),"")</f>
        <v>101.37</v>
      </c>
      <c r="CA5" s="22">
        <v>13.5</v>
      </c>
      <c r="CB5" s="22">
        <v>8.6999999999999993</v>
      </c>
      <c r="CC5" s="22">
        <v>11.5</v>
      </c>
      <c r="CD5" s="22">
        <v>12.91</v>
      </c>
      <c r="CE5" s="22">
        <v>0</v>
      </c>
      <c r="CF5" s="22">
        <v>4.4000000000000004</v>
      </c>
      <c r="CG5" s="22">
        <v>2.7</v>
      </c>
      <c r="CH5" s="22">
        <v>4.5</v>
      </c>
      <c r="CI5" s="22">
        <v>4.59</v>
      </c>
      <c r="CJ5" s="22">
        <v>0</v>
      </c>
      <c r="CK5" s="22"/>
      <c r="CL5" s="22"/>
      <c r="CM5" s="22"/>
      <c r="CN5" s="22"/>
      <c r="CO5" s="22"/>
      <c r="CP5" s="27"/>
      <c r="CQ5" s="38">
        <f>IF(CC5&gt;0,CC5,"")</f>
        <v>11.5</v>
      </c>
      <c r="CR5" s="38">
        <f>IF(CD5&gt;0,CD5,"")</f>
        <v>12.91</v>
      </c>
      <c r="CS5" s="40">
        <f>IF(SUM(CA5:CD5)-CE5&gt;0,SUM(CA5:CD5)-CE5,"")</f>
        <v>46.61</v>
      </c>
      <c r="CT5" s="40">
        <f>IF(CH5&gt;0,CH5,"")</f>
        <v>4.5</v>
      </c>
      <c r="CU5" s="40">
        <f>IF(CI5&gt;0,CI5,"")</f>
        <v>4.59</v>
      </c>
      <c r="CV5" s="40">
        <f>IF(SUM(CF5:CI5)-CJ5&gt;0,SUM(CF5:CI5)-CJ5,"")</f>
        <v>16.190000000000001</v>
      </c>
      <c r="CW5" s="40">
        <f>IF(CS5="","",MAX(CS5,CV5))</f>
        <v>46.61</v>
      </c>
      <c r="CX5" s="40" t="str">
        <f>IF(CM5&gt;0,CM5,"")</f>
        <v/>
      </c>
      <c r="CY5" s="40" t="str">
        <f>IF(CN5&gt;0,CN5,"")</f>
        <v/>
      </c>
      <c r="CZ5" s="40" t="str">
        <f>IF(SUM(CK5:CN5)-CO5&gt;0,SUM(CK5:CN5)-CO5,"")</f>
        <v/>
      </c>
      <c r="DA5" s="40">
        <f>IF(SUM(CW5,CZ5)&gt;0,SUM(CW5,CZ5),"")</f>
        <v>46.61</v>
      </c>
      <c r="DB5" s="50">
        <f>IF(MAX(DZ5,EC5,FH5,FK5,GP5,GS5,HX5,IA5,JF5,JI5,KN5,KQ5,LV5,LY5,ND5,NG5,OL5,OO5,PT5,PW5,RB5,RE5,SJ5,SM5)-MIN(IF(N5="",0,N5),IF(P5="",0,P5))&gt;0.001,MAX(DZ5,EC5,FH5,FK5,GP5,GS5,HX5,IA5,JF5,JI5,KN5,KQ5,LV5,LY5,ND5,NG5,OL5,OO5,PT5,PW5,RB5,RE5,SJ5,SM5)-MIN(IF(N5="",0,N5),IF(P5="",0,P5)),"")</f>
        <v>0.10000000000000142</v>
      </c>
      <c r="DC5" s="50" t="str">
        <f>IF(MAX(EG5,EJ5,FO5,FR5,GW5,GZ5,IE5,IH5,JM5,JP5,KU5,KX5,MC5,MF5,NK5,NN5,OS5,OV5,QA5,QD5,RI5,RL5,SQ5,ST5)-IF(P5="",0,P5)&gt;0.001,MAX(EG5,EJ5,FO5,FR5,GW5,GZ5,IE5,IH5,JM5,JP5,KU5,KX5,MC5,MF5,NK5,NN5,OS5,OV5,QA5,QD5,RI5,RL5,SQ5,ST5)-IF(P5="",0,P5),"")</f>
        <v/>
      </c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40" t="str">
        <f>IF(DF5&gt;0,DF5,"")</f>
        <v/>
      </c>
      <c r="DY5" s="40" t="str">
        <f>IF(DG5&gt;0,DG5,"")</f>
        <v/>
      </c>
      <c r="DZ5" s="40" t="str">
        <f>IF(SUM(DD5:DG5)-DH5&gt;0,SUM(DD5:DG5)-DH5,"")</f>
        <v/>
      </c>
      <c r="EA5" s="40" t="str">
        <f>IF(DK5&gt;0,DK5,"")</f>
        <v/>
      </c>
      <c r="EB5" s="40" t="str">
        <f>IF(DL5&gt;0,DL5,"")</f>
        <v/>
      </c>
      <c r="EC5" s="40" t="str">
        <f>IF(SUM(DI5:DL5)-DM5&gt;0,SUM(DI5:DL5)-DM5,"")</f>
        <v/>
      </c>
      <c r="ED5" s="40" t="str">
        <f>IF(MAX(DZ5,EC5)&gt;0,MAX(DZ5,EC5),"")</f>
        <v/>
      </c>
      <c r="EE5" s="40" t="str">
        <f>IF(DP5&gt;0,DP5,"")</f>
        <v/>
      </c>
      <c r="EF5" s="40" t="str">
        <f>IF(DQ5&gt;0,DQ5,"")</f>
        <v/>
      </c>
      <c r="EG5" s="40" t="str">
        <f>IF(SUM(DN5:DQ5)-DR5&gt;0,SUM(DN5:DQ5)-DR5,"")</f>
        <v/>
      </c>
      <c r="EH5" s="40" t="str">
        <f>IF(DU5&gt;0,DU5,"")</f>
        <v/>
      </c>
      <c r="EI5" s="40" t="str">
        <f>IF(DV5&gt;0,DV5,"")</f>
        <v/>
      </c>
      <c r="EJ5" s="40" t="str">
        <f>IF(SUM(DS5:DV5)-DW5&gt;0,SUM(DS5:DV5)-DW5,"")</f>
        <v/>
      </c>
      <c r="EK5" s="40" t="str">
        <f>IF(SUM(ED5,EG5,EJ5)&gt;0,SUM(ED5,EG5,EJ5),"")</f>
        <v/>
      </c>
      <c r="EL5" s="18">
        <v>14.9</v>
      </c>
      <c r="EM5" s="18">
        <v>9.1</v>
      </c>
      <c r="EN5" s="18">
        <v>11.9</v>
      </c>
      <c r="EO5" s="18">
        <v>14.13</v>
      </c>
      <c r="EP5" s="18">
        <v>0</v>
      </c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8"/>
      <c r="FF5" s="11">
        <f>IF(EN5&gt;0,EN5,"")</f>
        <v>11.9</v>
      </c>
      <c r="FG5" s="11">
        <f>IF(EO5&gt;0,EO5,"")</f>
        <v>14.13</v>
      </c>
      <c r="FH5" s="11">
        <f>IF(SUM(EL5:EO5)-EP5&gt;0,SUM(EL5:EO5)-EP5,"")</f>
        <v>50.03</v>
      </c>
      <c r="FI5" s="11" t="str">
        <f>IF(ES5&gt;0,ES5,"")</f>
        <v/>
      </c>
      <c r="FJ5" s="11" t="str">
        <f>IF(ET5&gt;0,ET5,"")</f>
        <v/>
      </c>
      <c r="FK5" s="11" t="str">
        <f>IF(SUM(EQ5:ET5)-EU5&gt;0,SUM(EQ5:ET5)-EU5,"")</f>
        <v/>
      </c>
      <c r="FL5" s="11">
        <f>IF(MAX(FH5,FK5)&gt;0,MAX(FH5,FK5),"")</f>
        <v>50.03</v>
      </c>
      <c r="FM5" s="11" t="str">
        <f>IF(EX5&gt;0,EX5,"")</f>
        <v/>
      </c>
      <c r="FN5" s="11" t="str">
        <f>IF(EY5&gt;0,EY5,"")</f>
        <v/>
      </c>
      <c r="FO5" s="11" t="str">
        <f>IF(SUM(EV5:EY5)-EZ5&gt;0,SUM(EV5:EY5)-EZ5,"")</f>
        <v/>
      </c>
      <c r="FP5" s="11" t="str">
        <f>IF(FC5&gt;0,FC5,"")</f>
        <v/>
      </c>
      <c r="FQ5" s="11" t="str">
        <f>IF(FD5&gt;0,FD5,"")</f>
        <v/>
      </c>
      <c r="FR5" s="11" t="str">
        <f>IF(SUM(FA5:FD5)-FE5&gt;0,SUM(FA5:FD5)-FE5,"")</f>
        <v/>
      </c>
      <c r="FS5" s="11">
        <f>IF(SUM(FL5,FO5,FR5)&gt;0,SUM(FL5,FO5,FR5),"")</f>
        <v>50.03</v>
      </c>
      <c r="FT5" s="17"/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17"/>
      <c r="GH5" s="17"/>
      <c r="GI5" s="17"/>
      <c r="GJ5" s="17"/>
      <c r="GK5" s="17"/>
      <c r="GL5" s="17"/>
      <c r="GM5" s="17"/>
      <c r="GN5" s="40" t="str">
        <f>IF(FV5&gt;0,FV5,"")</f>
        <v/>
      </c>
      <c r="GO5" s="40" t="str">
        <f>IF(FW5&gt;0,FW5,"")</f>
        <v/>
      </c>
      <c r="GP5" s="40" t="str">
        <f>IF(SUM(FT5:FW5)-FX5&gt;0,SUM(FT5:FW5)-FX5,"")</f>
        <v/>
      </c>
      <c r="GQ5" s="40" t="str">
        <f>IF(GA5&gt;0,GA5,"")</f>
        <v/>
      </c>
      <c r="GR5" s="40" t="str">
        <f>IF(GB5&gt;0,GB5,"")</f>
        <v/>
      </c>
      <c r="GS5" s="40" t="str">
        <f>IF(SUM(FY5:GB5)-GC5&gt;0,SUM(FY5:GB5)-GC5,"")</f>
        <v/>
      </c>
      <c r="GT5" s="40" t="str">
        <f>IF(MAX(GP5,GS5)&gt;0,MAX(GP5,GS5),"")</f>
        <v/>
      </c>
      <c r="GU5" s="40" t="str">
        <f>IF(GF5&gt;0,GF5,"")</f>
        <v/>
      </c>
      <c r="GV5" s="40" t="str">
        <f>IF(GG5&gt;0,GG5,"")</f>
        <v/>
      </c>
      <c r="GW5" s="40" t="str">
        <f>IF(SUM(GD5:GG5)-GH5&gt;0,SUM(GD5:GG5)-GH5,"")</f>
        <v/>
      </c>
      <c r="GX5" s="40" t="str">
        <f>IF(GK5&gt;0,GK5,"")</f>
        <v/>
      </c>
      <c r="GY5" s="40" t="str">
        <f>IF(GL5&gt;0,GL5,"")</f>
        <v/>
      </c>
      <c r="GZ5" s="40" t="str">
        <f>IF(SUM(GI5:GL5)-GM5&gt;0,SUM(GI5:GL5)-GM5,"")</f>
        <v/>
      </c>
      <c r="HA5" s="40" t="str">
        <f>IF(SUM(GT5,GW5,GZ5)&gt;0,SUM(GT5,GW5,GZ5),"")</f>
        <v/>
      </c>
      <c r="HB5" s="18"/>
      <c r="HC5" s="18"/>
      <c r="HD5" s="18"/>
      <c r="HE5" s="18"/>
      <c r="HF5" s="18"/>
      <c r="HG5" s="18"/>
      <c r="HH5" s="18"/>
      <c r="HI5" s="18"/>
      <c r="HJ5" s="18"/>
      <c r="HK5" s="18"/>
      <c r="HL5" s="18"/>
      <c r="HM5" s="18"/>
      <c r="HN5" s="18"/>
      <c r="HO5" s="18"/>
      <c r="HP5" s="18"/>
      <c r="HQ5" s="18"/>
      <c r="HR5" s="18"/>
      <c r="HS5" s="18"/>
      <c r="HT5" s="18"/>
      <c r="HU5" s="18"/>
      <c r="HV5" s="11" t="str">
        <f>IF(HD5&gt;0,HD5,"")</f>
        <v/>
      </c>
      <c r="HW5" s="11" t="str">
        <f>IF(HE5&gt;0,HE5,"")</f>
        <v/>
      </c>
      <c r="HX5" s="11" t="str">
        <f>IF(SUM(HB5:HE5)-HF5&gt;0,SUM(HB5:HE5)-HF5,"")</f>
        <v/>
      </c>
      <c r="HY5" s="11" t="str">
        <f>IF(HI5&gt;0,HI5,"")</f>
        <v/>
      </c>
      <c r="HZ5" s="11" t="str">
        <f>IF(HJ5&gt;0,HJ5,"")</f>
        <v/>
      </c>
      <c r="IA5" s="11" t="str">
        <f>IF(SUM(HG5:HJ5)-HK5&gt;0,SUM(HG5:HJ5)-HK5,"")</f>
        <v/>
      </c>
      <c r="IB5" s="11" t="str">
        <f>IF(MAX(HX5,IA5)&gt;0,MAX(HX5,IA5),"")</f>
        <v/>
      </c>
      <c r="IC5" s="11" t="str">
        <f>IF(HN5&gt;0,HN5,"")</f>
        <v/>
      </c>
      <c r="ID5" s="11" t="str">
        <f>IF(HO5&gt;0,HO5,"")</f>
        <v/>
      </c>
      <c r="IE5" s="11" t="str">
        <f>IF(SUM(HL5:HO5)-HP5&gt;0,SUM(HL5:HO5)-HP5,"")</f>
        <v/>
      </c>
      <c r="IF5" s="11" t="str">
        <f>IF(HS5&gt;0,HS5,"")</f>
        <v/>
      </c>
      <c r="IG5" s="11" t="str">
        <f>IF(HT5&gt;0,HT5,"")</f>
        <v/>
      </c>
      <c r="IH5" s="11" t="str">
        <f>IF(SUM(HQ5:HT5)-HU5&gt;0,SUM(HQ5:HT5)-HU5,"")</f>
        <v/>
      </c>
      <c r="II5" s="11" t="str">
        <f>IF(SUM(IB5,IE5,IH5)&gt;0,SUM(IB5,IE5,IH5),"")</f>
        <v/>
      </c>
      <c r="IJ5" s="17"/>
      <c r="IK5" s="17"/>
      <c r="IL5" s="17"/>
      <c r="IM5" s="17"/>
      <c r="IN5" s="17"/>
      <c r="IO5" s="17"/>
      <c r="IP5" s="17"/>
      <c r="IQ5" s="17"/>
      <c r="IR5" s="17"/>
      <c r="IS5" s="17"/>
      <c r="IT5" s="17"/>
      <c r="IU5" s="17"/>
      <c r="IV5" s="17"/>
      <c r="IW5" s="17"/>
      <c r="IX5" s="17"/>
      <c r="IY5" s="17"/>
      <c r="IZ5" s="17"/>
      <c r="JA5" s="17"/>
      <c r="JB5" s="17"/>
      <c r="JC5" s="17"/>
      <c r="JD5" s="40" t="str">
        <f>IF(IL5&gt;0,IL5,"")</f>
        <v/>
      </c>
      <c r="JE5" s="40" t="str">
        <f>IF(IM5&gt;0,IM5,"")</f>
        <v/>
      </c>
      <c r="JF5" s="40" t="str">
        <f>IF(SUM(IJ5:IM5)-IN5&gt;0,SUM(IJ5:IM5)-IN5,"")</f>
        <v/>
      </c>
      <c r="JG5" s="40" t="str">
        <f>IF(IQ5&gt;0,IQ5,"")</f>
        <v/>
      </c>
      <c r="JH5" s="40" t="str">
        <f>IF(IR5&gt;0,IR5,"")</f>
        <v/>
      </c>
      <c r="JI5" s="40" t="str">
        <f>IF(SUM(IO5:IR5)-IS5&gt;0,SUM(IO5:IR5)-IS5,"")</f>
        <v/>
      </c>
      <c r="JJ5" s="40" t="str">
        <f>IF(MAX(JF5,JI5)&gt;0,MAX(JF5,JI5),"")</f>
        <v/>
      </c>
      <c r="JK5" s="40" t="str">
        <f>IF(IV5&gt;0,IV5,"")</f>
        <v/>
      </c>
      <c r="JL5" s="40" t="str">
        <f>IF(IW5&gt;0,IW5,"")</f>
        <v/>
      </c>
      <c r="JM5" s="40" t="str">
        <f>IF(SUM(IT5:IW5)-IX5&gt;0,SUM(IT5:IW5)-IX5,"")</f>
        <v/>
      </c>
      <c r="JN5" s="40" t="str">
        <f>IF(JA5&gt;0,JA5,"")</f>
        <v/>
      </c>
      <c r="JO5" s="40" t="str">
        <f>IF(JB5&gt;0,JB5,"")</f>
        <v/>
      </c>
      <c r="JP5" s="40" t="str">
        <f>IF(SUM(IY5:JB5)-JC5&gt;0,SUM(IY5:JB5)-JC5,"")</f>
        <v/>
      </c>
      <c r="JQ5" s="40" t="str">
        <f>IF(SUM(JJ5,JM5,JP5)&gt;0,SUM(JJ5,JM5,JP5),"")</f>
        <v/>
      </c>
      <c r="JR5" s="18"/>
      <c r="JS5" s="18"/>
      <c r="JT5" s="18"/>
      <c r="JU5" s="18"/>
      <c r="JV5" s="18"/>
      <c r="JW5" s="18"/>
      <c r="JX5" s="18"/>
      <c r="JY5" s="18"/>
      <c r="JZ5" s="18"/>
      <c r="KA5" s="18"/>
      <c r="KB5" s="18"/>
      <c r="KC5" s="18"/>
      <c r="KD5" s="18"/>
      <c r="KE5" s="18"/>
      <c r="KF5" s="18"/>
      <c r="KG5" s="18"/>
      <c r="KH5" s="18"/>
      <c r="KI5" s="18"/>
      <c r="KJ5" s="18"/>
      <c r="KK5" s="18"/>
      <c r="KL5" s="11" t="str">
        <f>IF(JT5&gt;0,JT5,"")</f>
        <v/>
      </c>
      <c r="KM5" s="11" t="str">
        <f>IF(JU5&gt;0,JU5,"")</f>
        <v/>
      </c>
      <c r="KN5" s="11" t="str">
        <f>IF(SUM(JR5:JU5)-JV5&gt;0,SUM(JR5:JU5)-JV5,"")</f>
        <v/>
      </c>
      <c r="KO5" s="11" t="str">
        <f>IF(JY5&gt;0,JY5,"")</f>
        <v/>
      </c>
      <c r="KP5" s="11" t="str">
        <f>IF(JZ5&gt;0,JZ5,"")</f>
        <v/>
      </c>
      <c r="KQ5" s="11" t="str">
        <f>IF(SUM(JW5:JZ5)-KA5&gt;0,SUM(JW5:JZ5)-KA5,"")</f>
        <v/>
      </c>
      <c r="KR5" s="11" t="str">
        <f>IF(MAX(KN5,KQ5)&gt;0,MAX(KN5,KQ5),"")</f>
        <v/>
      </c>
      <c r="KS5" s="11" t="str">
        <f>IF(KD5&gt;0,KD5,"")</f>
        <v/>
      </c>
      <c r="KT5" s="11" t="str">
        <f>IF(KE5&gt;0,KE5,"")</f>
        <v/>
      </c>
      <c r="KU5" s="11" t="str">
        <f>IF(SUM(KB5:KE5)-KF5&gt;0,SUM(KB5:KE5)-KF5,"")</f>
        <v/>
      </c>
      <c r="KV5" s="11" t="str">
        <f>IF(KI5&gt;0,KI5,"")</f>
        <v/>
      </c>
      <c r="KW5" s="11" t="str">
        <f>IF(KJ5&gt;0,KJ5,"")</f>
        <v/>
      </c>
      <c r="KX5" s="11" t="str">
        <f>IF(SUM(KG5:KJ5)-KK5&gt;0,SUM(KG5:KJ5)-KK5,"")</f>
        <v/>
      </c>
      <c r="KY5" s="11" t="str">
        <f>IF(SUM(KR5,KU5,KX5)&gt;0,SUM(KR5,KU5,KX5),"")</f>
        <v/>
      </c>
      <c r="KZ5" s="17"/>
      <c r="LA5" s="17"/>
      <c r="LB5" s="17"/>
      <c r="LC5" s="17"/>
      <c r="LD5" s="17"/>
      <c r="LE5" s="17"/>
      <c r="LF5" s="17"/>
      <c r="LG5" s="17"/>
      <c r="LH5" s="17"/>
      <c r="LI5" s="17"/>
      <c r="LJ5" s="17"/>
      <c r="LK5" s="17"/>
      <c r="LL5" s="17"/>
      <c r="LM5" s="17"/>
      <c r="LN5" s="17"/>
      <c r="LO5" s="17"/>
      <c r="LP5" s="17"/>
      <c r="LQ5" s="17"/>
      <c r="LR5" s="17"/>
      <c r="LS5" s="17"/>
      <c r="LT5" s="40" t="str">
        <f>IF(LB5&gt;0,LB5,"")</f>
        <v/>
      </c>
      <c r="LU5" s="40" t="str">
        <f>IF(LC5&gt;0,LC5,"")</f>
        <v/>
      </c>
      <c r="LV5" s="40" t="str">
        <f>IF(SUM(KZ5:LC5)-LD5&gt;0,SUM(KZ5:LC5)-LD5,"")</f>
        <v/>
      </c>
      <c r="LW5" s="40" t="str">
        <f>IF(LG5&gt;0,LG5,"")</f>
        <v/>
      </c>
      <c r="LX5" s="40" t="str">
        <f>IF(LH5&gt;0,LH5,"")</f>
        <v/>
      </c>
      <c r="LY5" s="40" t="str">
        <f>IF(SUM(LE5:LH5)-LI5&gt;0,SUM(LE5:LH5)-LI5,"")</f>
        <v/>
      </c>
      <c r="LZ5" s="40" t="str">
        <f>IF(MAX(LV5,LY5)&gt;0,MAX(LV5,LY5),"")</f>
        <v/>
      </c>
      <c r="MA5" s="40" t="str">
        <f>IF(LL5&gt;0,LL5,"")</f>
        <v/>
      </c>
      <c r="MB5" s="40" t="str">
        <f>IF(LM5&gt;0,LM5,"")</f>
        <v/>
      </c>
      <c r="MC5" s="40" t="str">
        <f>IF(SUM(LJ5:LM5)-LN5&gt;0,SUM(LJ5:LM5)-LN5,"")</f>
        <v/>
      </c>
      <c r="MD5" s="40" t="str">
        <f>IF(LQ5&gt;0,LQ5,"")</f>
        <v/>
      </c>
      <c r="ME5" s="40" t="str">
        <f>IF(LR5&gt;0,LR5,"")</f>
        <v/>
      </c>
      <c r="MF5" s="40" t="str">
        <f>IF(SUM(LO5:LR5)-LS5&gt;0,SUM(LO5:LR5)-LS5,"")</f>
        <v/>
      </c>
      <c r="MG5" s="40" t="str">
        <f>IF(SUM(LZ5,MC5,MF5)&gt;0,SUM(LZ5,MC5,MF5),"")</f>
        <v/>
      </c>
      <c r="MH5" s="18"/>
      <c r="MI5" s="18"/>
      <c r="MJ5" s="18"/>
      <c r="MK5" s="18"/>
      <c r="ML5" s="18"/>
      <c r="MM5" s="18"/>
      <c r="MN5" s="18"/>
      <c r="MO5" s="18"/>
      <c r="MP5" s="18"/>
      <c r="MQ5" s="18"/>
      <c r="MR5" s="18"/>
      <c r="MS5" s="18"/>
      <c r="MT5" s="18"/>
      <c r="MU5" s="18"/>
      <c r="MV5" s="18"/>
      <c r="MW5" s="18"/>
      <c r="MX5" s="18"/>
      <c r="MY5" s="18"/>
      <c r="MZ5" s="18"/>
      <c r="NA5" s="18"/>
      <c r="NB5" s="11" t="str">
        <f>IF(MJ5&gt;0,MJ5,"")</f>
        <v/>
      </c>
      <c r="NC5" s="11" t="str">
        <f>IF(MK5&gt;0,MK5,"")</f>
        <v/>
      </c>
      <c r="ND5" s="11" t="str">
        <f>IF(SUM(MH5:MK5)-ML5&gt;0,SUM(MH5:MK5)-ML5,"")</f>
        <v/>
      </c>
      <c r="NE5" s="11" t="str">
        <f>IF(MO5&gt;0,MO5,"")</f>
        <v/>
      </c>
      <c r="NF5" s="11" t="str">
        <f>IF(MP5&gt;0,MP5,"")</f>
        <v/>
      </c>
      <c r="NG5" s="11" t="str">
        <f>IF(SUM(MM5:MP5)-MQ5&gt;0,SUM(MM5:MP5)-MQ5,"")</f>
        <v/>
      </c>
      <c r="NH5" s="11" t="str">
        <f>IF(MAX(ND5,NG5)&gt;0,MAX(ND5,NG5),"")</f>
        <v/>
      </c>
      <c r="NI5" s="11" t="str">
        <f>IF(MT5&gt;0,MT5,"")</f>
        <v/>
      </c>
      <c r="NJ5" s="11" t="str">
        <f>IF(MU5&gt;0,MU5,"")</f>
        <v/>
      </c>
      <c r="NK5" s="11" t="str">
        <f>IF(SUM(MR5:MU5)-MV5&gt;0,SUM(MR5:MU5)-MV5,"")</f>
        <v/>
      </c>
      <c r="NL5" s="11" t="str">
        <f>IF(MY5&gt;0,MY5,"")</f>
        <v/>
      </c>
      <c r="NM5" s="11" t="str">
        <f>IF(MZ5&gt;0,MZ5,"")</f>
        <v/>
      </c>
      <c r="NN5" s="11" t="str">
        <f>IF(SUM(MW5:MZ5)-NA5&gt;0,SUM(MW5:MZ5)-NA5,"")</f>
        <v/>
      </c>
      <c r="NO5" s="11" t="str">
        <f>IF(SUM(NH5,NK5,NN5)&gt;0,SUM(NH5,NK5,NN5),"")</f>
        <v/>
      </c>
      <c r="NP5" s="17"/>
      <c r="NQ5" s="17"/>
      <c r="NR5" s="17"/>
      <c r="NS5" s="17"/>
      <c r="NT5" s="17"/>
      <c r="NU5" s="17"/>
      <c r="NV5" s="17"/>
      <c r="NW5" s="17"/>
      <c r="NX5" s="17"/>
      <c r="NY5" s="17"/>
      <c r="NZ5" s="17"/>
      <c r="OA5" s="17"/>
      <c r="OB5" s="17"/>
      <c r="OC5" s="17"/>
      <c r="OD5" s="17"/>
      <c r="OE5" s="17"/>
      <c r="OF5" s="17"/>
      <c r="OG5" s="17"/>
      <c r="OH5" s="17"/>
      <c r="OI5" s="17"/>
      <c r="OJ5" s="40" t="str">
        <f>IF(NR5&gt;0,NR5,"")</f>
        <v/>
      </c>
      <c r="OK5" s="40" t="str">
        <f>IF(NS5&gt;0,NS5,"")</f>
        <v/>
      </c>
      <c r="OL5" s="40" t="str">
        <f>IF(SUM(NP5:NS5)-NT5&gt;0,SUM(NP5:NS5)-NT5,"")</f>
        <v/>
      </c>
      <c r="OM5" s="40" t="str">
        <f>IF(NW5&gt;0,NW5,"")</f>
        <v/>
      </c>
      <c r="ON5" s="40" t="str">
        <f>IF(NX5&gt;0,NX5,"")</f>
        <v/>
      </c>
      <c r="OO5" s="40" t="str">
        <f>IF(SUM(NU5:NX5)-NY5&gt;0,SUM(NU5:NX5)-NY5,"")</f>
        <v/>
      </c>
      <c r="OP5" s="40" t="str">
        <f>IF(MAX(OL5,OO5)&gt;0,MAX(OL5,OO5),"")</f>
        <v/>
      </c>
      <c r="OQ5" s="40" t="str">
        <f>IF(OB5&gt;0,OB5,"")</f>
        <v/>
      </c>
      <c r="OR5" s="40" t="str">
        <f>IF(OC5&gt;0,OC5,"")</f>
        <v/>
      </c>
      <c r="OS5" s="40" t="str">
        <f>IF(SUM(NZ5:OC5)-OD5&gt;0,SUM(NZ5:OC5)-OD5,"")</f>
        <v/>
      </c>
      <c r="OT5" s="40" t="str">
        <f>IF(OG5&gt;0,OG5,"")</f>
        <v/>
      </c>
      <c r="OU5" s="40" t="str">
        <f>IF(OH5&gt;0,OH5,"")</f>
        <v/>
      </c>
      <c r="OV5" s="40" t="str">
        <f>IF(SUM(OE5:OH5)-OI5&gt;0,SUM(OE5:OH5)-OI5,"")</f>
        <v/>
      </c>
      <c r="OW5" s="40" t="str">
        <f>IF(SUM(OP5,OS5,OV5)&gt;0,SUM(OP5,OS5,OV5),"")</f>
        <v/>
      </c>
      <c r="OX5" s="18"/>
      <c r="OY5" s="18"/>
      <c r="OZ5" s="18"/>
      <c r="PA5" s="18"/>
      <c r="PB5" s="18"/>
      <c r="PC5" s="18"/>
      <c r="PD5" s="18"/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1" t="str">
        <f>IF(OZ5&gt;0,OZ5,"")</f>
        <v/>
      </c>
      <c r="PS5" s="11" t="str">
        <f>IF(PA5&gt;0,PA5,"")</f>
        <v/>
      </c>
      <c r="PT5" s="11" t="str">
        <f>IF(SUM(OX5:PA5)-PB5&gt;0,SUM(OX5:PA5)-PB5,"")</f>
        <v/>
      </c>
      <c r="PU5" s="11" t="str">
        <f>IF(PE5&gt;0,PE5,"")</f>
        <v/>
      </c>
      <c r="PV5" s="11" t="str">
        <f>IF(PF5&gt;0,PF5,"")</f>
        <v/>
      </c>
      <c r="PW5" s="11" t="str">
        <f>IF(SUM(PC5:PF5)-PG5&gt;0,SUM(PC5:PF5)-PG5,"")</f>
        <v/>
      </c>
      <c r="PX5" s="11" t="str">
        <f>IF(MAX(PT5,PW5)&gt;0,MAX(PT5,PW5),"")</f>
        <v/>
      </c>
      <c r="PY5" s="11" t="str">
        <f>IF(PJ5&gt;0,PJ5,"")</f>
        <v/>
      </c>
      <c r="PZ5" s="11" t="str">
        <f>IF(PK5&gt;0,PK5,"")</f>
        <v/>
      </c>
      <c r="QA5" s="11" t="str">
        <f>IF(SUM(PH5:PK5)-PL5&gt;0,SUM(PH5:PK5)-PL5,"")</f>
        <v/>
      </c>
      <c r="QB5" s="11" t="str">
        <f>IF(PO5&gt;0,PO5,"")</f>
        <v/>
      </c>
      <c r="QC5" s="11" t="str">
        <f>IF(PP5&gt;0,PP5,"")</f>
        <v/>
      </c>
      <c r="QD5" s="11" t="str">
        <f>IF(SUM(PM5:PP5)-PQ5&gt;0,SUM(PM5:PP5)-PQ5,"")</f>
        <v/>
      </c>
      <c r="QE5" s="11" t="str">
        <f>IF(SUM(PX5,QA5,QD5)&gt;0,SUM(PX5,QA5,QD5),"")</f>
        <v/>
      </c>
      <c r="QF5" s="17"/>
      <c r="QG5" s="17"/>
      <c r="QH5" s="17"/>
      <c r="QI5" s="17"/>
      <c r="QJ5" s="17"/>
      <c r="QK5" s="17"/>
      <c r="QL5" s="17"/>
      <c r="QM5" s="17"/>
      <c r="QN5" s="17"/>
      <c r="QO5" s="17"/>
      <c r="QP5" s="17"/>
      <c r="QQ5" s="17"/>
      <c r="QR5" s="17"/>
      <c r="QS5" s="17"/>
      <c r="QT5" s="17"/>
      <c r="QU5" s="17"/>
      <c r="QV5" s="17"/>
      <c r="QW5" s="17"/>
      <c r="QX5" s="17"/>
      <c r="QY5" s="17"/>
      <c r="QZ5" s="40" t="str">
        <f>IF(QH5&gt;0,QH5,"")</f>
        <v/>
      </c>
      <c r="RA5" s="40" t="str">
        <f>IF(QI5&gt;0,QI5,"")</f>
        <v/>
      </c>
      <c r="RB5" s="40" t="str">
        <f>IF(SUM(QF5:QI5)-QJ5&gt;0,SUM(QF5:QI5)-QJ5,"")</f>
        <v/>
      </c>
      <c r="RC5" s="40" t="str">
        <f>IF(QM5&gt;0,QM5,"")</f>
        <v/>
      </c>
      <c r="RD5" s="40" t="str">
        <f>IF(QN5&gt;0,QN5,"")</f>
        <v/>
      </c>
      <c r="RE5" s="40" t="str">
        <f>IF(SUM(QK5:QN5)-QO5&gt;0,SUM(QK5:QN5)-QO5,"")</f>
        <v/>
      </c>
      <c r="RF5" s="40" t="str">
        <f>IF(MAX(RB5,RE5)&gt;0,MAX(RB5,RE5),"")</f>
        <v/>
      </c>
      <c r="RG5" s="40" t="str">
        <f>IF(QR5&gt;0,QR5,"")</f>
        <v/>
      </c>
      <c r="RH5" s="40" t="str">
        <f>IF(QS5&gt;0,QS5,"")</f>
        <v/>
      </c>
      <c r="RI5" s="40" t="str">
        <f>IF(SUM(QP5:QS5)-QT5&gt;0,SUM(QP5:QS5)-QT5,"")</f>
        <v/>
      </c>
      <c r="RJ5" s="40" t="str">
        <f>IF(QW5&gt;0,QW5,"")</f>
        <v/>
      </c>
      <c r="RK5" s="40" t="str">
        <f>IF(QX5&gt;0,QX5,"")</f>
        <v/>
      </c>
      <c r="RL5" s="40" t="str">
        <f>IF(SUM(QU5:QX5)-QY5&gt;0,SUM(QU5:QX5)-QY5,"")</f>
        <v/>
      </c>
      <c r="RM5" s="40" t="str">
        <f>IF(SUM(RF5,RI5,RL5)&gt;0,SUM(RF5,RI5,RL5),"")</f>
        <v/>
      </c>
      <c r="RN5" s="18"/>
      <c r="RO5" s="18"/>
      <c r="RP5" s="18"/>
      <c r="RQ5" s="18"/>
      <c r="RR5" s="18"/>
      <c r="RS5" s="18"/>
      <c r="RT5" s="18"/>
      <c r="RU5" s="18"/>
      <c r="RV5" s="18"/>
      <c r="RW5" s="18"/>
      <c r="RX5" s="18"/>
      <c r="RY5" s="18"/>
      <c r="RZ5" s="18"/>
      <c r="SA5" s="18"/>
      <c r="SB5" s="18"/>
      <c r="SC5" s="18"/>
      <c r="SD5" s="18"/>
      <c r="SE5" s="18"/>
      <c r="SF5" s="18"/>
      <c r="SG5" s="18"/>
      <c r="SH5" s="11" t="str">
        <f>IF(RP5&gt;0,RP5,"")</f>
        <v/>
      </c>
      <c r="SI5" s="11" t="str">
        <f>IF(RQ5&gt;0,RQ5,"")</f>
        <v/>
      </c>
      <c r="SJ5" s="11" t="str">
        <f>IF(SUM(RN5:RQ5)-RR5&gt;0,SUM(RN5:RQ5)-RR5,"")</f>
        <v/>
      </c>
      <c r="SK5" s="11" t="str">
        <f>IF(RU5&gt;0,RU5,"")</f>
        <v/>
      </c>
      <c r="SL5" s="11" t="str">
        <f>IF(RV5&gt;0,RV5,"")</f>
        <v/>
      </c>
      <c r="SM5" s="11" t="str">
        <f>IF(SUM(RS5:RV5)-RW5&gt;0,SUM(RS5:RV5)-RW5,"")</f>
        <v/>
      </c>
      <c r="SN5" s="11" t="str">
        <f>IF(MAX(SJ5,SM5)&gt;0,MAX(SJ5,SM5),"")</f>
        <v/>
      </c>
      <c r="SO5" s="11" t="str">
        <f>IF(RZ5&gt;0,RZ5,"")</f>
        <v/>
      </c>
      <c r="SP5" s="11" t="str">
        <f>IF(SA5&gt;0,SA5,"")</f>
        <v/>
      </c>
      <c r="SQ5" s="11" t="str">
        <f>IF(SUM(RX5:SA5)-SB5&gt;0,SUM(RX5:SA5)-SB5,"")</f>
        <v/>
      </c>
      <c r="SR5" s="11" t="str">
        <f>IF(SE5&gt;0,SE5,"")</f>
        <v/>
      </c>
      <c r="SS5" s="11" t="str">
        <f>IF(SF5&gt;0,SF5,"")</f>
        <v/>
      </c>
      <c r="ST5" s="11" t="str">
        <f>IF(SUM(SC5:SF5)-SG5&gt;0,SUM(SC5:SF5)-SG5,"")</f>
        <v/>
      </c>
      <c r="SU5" s="11" t="str">
        <f>IF(SUM(SN5,SQ5,ST5)&gt;0,SUM(SN5,SQ5,ST5),"")</f>
        <v/>
      </c>
      <c r="SV5" s="22">
        <f>IF($CP5="P",CA5,(CA5+AZ5)/2)</f>
        <v>13.8</v>
      </c>
      <c r="SW5" s="22">
        <f>IF($CP5="P",CB5,(CB5+BA5)/2)</f>
        <v>8.8999999999999986</v>
      </c>
      <c r="SX5" s="22">
        <f>IF($CP5="P",CC5,(CC5+BB5)/2)</f>
        <v>12.5</v>
      </c>
      <c r="SY5" s="22">
        <f>IF($CP5="P",CD5,(CD5+BC5)/2)</f>
        <v>13.365</v>
      </c>
      <c r="SZ5" s="22">
        <f>IF($CP5="P",CE5,(CE5+BD5)/2)</f>
        <v>0</v>
      </c>
      <c r="TA5" s="22">
        <f>IF($CP5="P",CF5,(CF5+BE5)/2)</f>
        <v>9.65</v>
      </c>
      <c r="TB5" s="22">
        <f>IF($CP5="P",CG5,(CG5+BF5)/2)</f>
        <v>5.85</v>
      </c>
      <c r="TC5" s="22">
        <f>IF($CP5="P",CH5,(CH5+BG5)/2)</f>
        <v>9</v>
      </c>
      <c r="TD5" s="22">
        <f>IF($CP5="P",CI5,(CI5+BH5)/2)</f>
        <v>9.379999999999999</v>
      </c>
      <c r="TE5" s="22">
        <f>IF($CP5="P",CJ5,(CJ5+BI5)/2)</f>
        <v>0</v>
      </c>
      <c r="TF5" s="22">
        <f>IF($CP5="P",CK5,(CK5+BJ5)/2)</f>
        <v>7.2</v>
      </c>
      <c r="TG5" s="22">
        <f>IF($CP5="P",CL5,(CL5+BK5)/2)</f>
        <v>4.45</v>
      </c>
      <c r="TH5" s="22">
        <f>IF($CP5="P",CM5,(CM5+BL5)/2)</f>
        <v>6.45</v>
      </c>
      <c r="TI5" s="22">
        <f>IF($CP5="P",CN5,(CN5+BM5)/2)</f>
        <v>6.8</v>
      </c>
      <c r="TJ5" s="22">
        <f>IF($CP5="P",CO5,(CO5+BN5)/2)</f>
        <v>0</v>
      </c>
      <c r="TK5" s="27" t="s">
        <v>46</v>
      </c>
      <c r="TL5" s="40">
        <f>IF(SX5&gt;0,SX5,"")</f>
        <v>12.5</v>
      </c>
      <c r="TM5" s="40">
        <f>IF(SY5&gt;0,SY5,"")</f>
        <v>13.365</v>
      </c>
      <c r="TN5" s="40">
        <f>IF(SUM(SV5:SY5)-SZ5&gt;0,SUM(SV5:SY5)-SZ5,"")</f>
        <v>48.565000000000005</v>
      </c>
      <c r="TO5" s="40">
        <f>IF(TC5&gt;0,TC5,"")</f>
        <v>9</v>
      </c>
      <c r="TP5" s="40">
        <f>IF(TD5&gt;0,TD5,"")</f>
        <v>9.379999999999999</v>
      </c>
      <c r="TQ5" s="40">
        <f>IF(SUM(TA5:TD5)-TE5&gt;0,SUM(TA5:TD5)-TE5,"")</f>
        <v>33.879999999999995</v>
      </c>
      <c r="TR5" s="40">
        <f>IF(MAX(TN5,TQ5)&gt;0,MAX(TN5,TQ5),"")</f>
        <v>48.565000000000005</v>
      </c>
      <c r="TS5" s="40">
        <f>IF(TH5&gt;0,TH5,"")</f>
        <v>6.45</v>
      </c>
      <c r="TT5" s="40">
        <f>IF(TI5&gt;0,TI5,"")</f>
        <v>6.8</v>
      </c>
      <c r="TU5" s="40">
        <f>IF(SUM(TF5:TI5)-TJ5&gt;0,SUM(TF5:TI5)-TJ5,"")</f>
        <v>24.900000000000002</v>
      </c>
      <c r="TV5" s="40">
        <f>IF(SUM(TR5,TU5)&gt;0,SUM(TR5,TU5),"")</f>
        <v>73.465000000000003</v>
      </c>
    </row>
    <row r="6" spans="1:542" x14ac:dyDescent="0.2">
      <c r="A6" s="4" cm="1">
        <f t="array" ref="A6">IF(AND(J6&lt;&gt;"",J6&lt;&gt;"No DD"),SUMPRODUCT((J$4:J$37&lt;&gt;"")*(J$4:J$37&lt;&gt;"No DD")*(F$4:F$37&gt;F6))+1,IF(J6="No DD",SUMPRODUCT((J$4:J$37="No DD")*(F$4:F$37&gt;F6))+1+SUMPRODUCT((J$4:J$37&lt;&gt;"")*(J$4:J$37&lt;&gt;"No DD")),""))</f>
        <v>3</v>
      </c>
      <c r="B6" s="4" cm="1">
        <f t="array" ref="B6">IF(AND(J6&lt;&gt;"",J6&lt;&gt;"No DD",G6=""),SUMPRODUCT((J$4:J$37&lt;&gt;"")*(J$4:J$37&lt;&gt;"No DD")*(G$4:G$37="")*(F$4:F$37&gt;F6))+1,IF(J6="No DD",SUMPRODUCT((J$4:J$37="No DD")*(F$4:F$37&gt;F6)*(G$4:G$37=""))+1+SUMPRODUCT((J$4:J$37&lt;&gt;"")*(G$4:G$37="")*(J$4:J$37&lt;&gt;"No DD")),""))</f>
        <v>1</v>
      </c>
      <c r="C6" s="5" t="s">
        <v>142</v>
      </c>
      <c r="D6" s="4" t="s">
        <v>6</v>
      </c>
      <c r="E6" s="4">
        <v>2006</v>
      </c>
      <c r="F6" s="9">
        <f>SUM(L6:V6)+SUM(L6:T6)*0.0000001+SUM(L6)*0.0000000000001</f>
        <v>177.65001776500497</v>
      </c>
      <c r="G6" s="66"/>
      <c r="H6" s="3" t="str">
        <f>IF(OR(AND(AO6&gt;=AY$39,AO6&lt;&gt;"",AQ6&gt;=AY$43,AQ6&lt;&gt;"",AN6=""),AND(AR6&gt;=AY$39,AR6&lt;&gt;"",AT6&gt;=AY$43,AT6&lt;&gt;"",AN6=""),AND(AV6&gt;=AY$39,AV6&lt;&gt;"",AX6&gt;=AY$43,AX6&lt;&gt;"",AN6=""),AND(BP6&gt;=BZ$39,BP6&lt;&gt;"",BR6&gt;=BZ$43,BR6&lt;&gt;"",BO6=""),AND(BS6&gt;=BZ$39,BS6&lt;&gt;"",BU6&gt;=BZ$43,BU6&lt;&gt;"",BO6=""),AND(BW6&gt;=BZ$39,BW6&lt;&gt;"",BY6&gt;=BZ$43,BY6&lt;&gt;"",BO6=""),AND(CQ6&gt;=DA$39,CQ6&lt;&gt;"",CS6&gt;=DA$43,CS6&lt;&gt;"",CP6=""),AND(CT6&gt;=DA$39,CT6&lt;&gt;"",CV6&gt;=DA$43,CV6&lt;&gt;"",CP6=""),AND(CX6&gt;=DA$39,CX6&lt;&gt;"",CZ6&gt;=DA$43,CZ6&lt;&gt;"",CP6=""),AND(DX6&gt;=EK$39,DX6&lt;&gt;"",DZ6&gt;=EK$43,DZ6&lt;&gt;""),AND(EA6&gt;=EK$39,EA6&lt;&gt;"",EC6&gt;=EK$43,EC6&lt;&gt;""),AND(EE6&gt;=EK$39,EE6&lt;&gt;"",EG6&gt;=EK$43,EG6&lt;&gt;""),AND(EH6&gt;=EK$39,EH6&lt;&gt;"",EJ6&gt;=EK$43,EJ6&lt;&gt;""),AND(FF6&gt;=FS$39,FF6&lt;&gt;"",FH6&gt;=FS$43,FH6&lt;&gt;""),AND(FI6&gt;=FS$39,FI6&lt;&gt;"",FK6&gt;=FS$43,FK6&lt;&gt;""),AND(FM6&gt;=FS$39,FM6&lt;&gt;"",FO6&gt;=FS$43,FO6&lt;&gt;""),AND(FP6&gt;=FS$39,FP6&lt;&gt;"",FR6&gt;=FS$43,FR6&lt;&gt;""),AND(GN6&gt;=HA$39,GN6&lt;&gt;"",GP6&gt;=HA$43,GP6&lt;&gt;""),AND(GQ6&gt;=HA$39,GQ6&lt;&gt;"",GS6&gt;=HA$43,GS6&lt;&gt;""),AND(GU6&gt;=HA$39,GU6&lt;&gt;"",GW6&gt;=HA$43,GW6&lt;&gt;""),AND(GX6&gt;=HA$39,GX6&lt;&gt;"",GZ6&gt;=HA$43,GZ6&lt;&gt;""),AND(HV6&gt;=II$39,HV6&lt;&gt;"",HX6&gt;=II$43,HX6&lt;&gt;""),AND(HY6&gt;=II$39,HY6&lt;&gt;"",IA6&gt;=II$43,IA6&lt;&gt;""),AND(IC6&gt;=II$39,IC6&lt;&gt;"",IE6&gt;=II$43,IE6&lt;&gt;""),AND(IF6&gt;=II$39,IF6&lt;&gt;"",IH6&gt;=II$43,IH6&lt;&gt;""),AND(JD6&gt;=JQ$39,JD6&lt;&gt;"",JF6&gt;=JQ$43,JF6&lt;&gt;""),AND(JG6&gt;=JQ$39,JG6&lt;&gt;"",JI6&gt;=JQ$43,JI6&lt;&gt;""),AND(JK6&gt;=JQ$39,JK6&lt;&gt;"",JM6&gt;=JQ$43,JM6&lt;&gt;""),AND(JN6&gt;=JQ$39,JN6&lt;&gt;"",JP6&gt;=JQ$43,JP6&lt;&gt;""),AND(KL6&gt;=KY$39,KL6&lt;&gt;"",KN6&gt;=KY$43,KN6&lt;&gt;""),AND(KO6&gt;=KY$39,KO6&lt;&gt;"",KQ6&gt;=KY$43,KQ6&lt;&gt;""),AND(KS6&gt;=KY$39,KS6&lt;&gt;"",KU6&gt;=KY$43,KU6&lt;&gt;""),AND(KV6&gt;=KY$39,KV6&lt;&gt;"",KX6&gt;=KY$43,KX6&lt;&gt;""),AND(LT6&gt;=MG$39,LT6&lt;&gt;"",LV6&gt;=MG$43,LV6&lt;&gt;""),AND(LW6&gt;=MG$39,LW6&lt;&gt;"",LY6&gt;=MG$43,LY6&lt;&gt;""),AND(MA6&gt;=MG$39,MA6&lt;&gt;"",MC6&gt;=MG$43,MC6&lt;&gt;""),AND(MD6&gt;=MG$39,MD6&lt;&gt;"",MF6&gt;=MG$43,MF6&lt;&gt;""),AND(NB6&gt;=NO$39,NB6&lt;&gt;"",ND6&gt;=NO$43,ND6&lt;&gt;""),AND(NE6&gt;=NO$39,NE6&lt;&gt;"",NG6&gt;=NO$43,NG6&lt;&gt;""),AND(NI6&gt;=NO$39,NI6&lt;&gt;"",NK6&gt;=NO$43,NK6&lt;&gt;""),AND(NL6&gt;=NO$39,NL6&lt;&gt;"",NN6&gt;=NO$43,NN6&lt;&gt;""),AND(OJ6&gt;=OW$39,OJ6&lt;&gt;"",OL6&gt;=OW$43,OL6&lt;&gt;""),AND(OM6&gt;=OW$39,OM6&lt;&gt;"",OO6&gt;=OW$43,OO6&lt;&gt;""),AND(OQ6&gt;=OW$39,OQ6&lt;&gt;"",OS6&gt;=OW$43,OS6&lt;&gt;""),AND(OT6&gt;=OW$39,OT6&lt;&gt;"",OV6&gt;=OW$43,OV6&lt;&gt;""),AND(PR6&gt;=QE$39,PR6&lt;&gt;"",PT6&gt;=QE$43,PT6&lt;&gt;""),AND(PU6&gt;=QE$39,PU6&lt;&gt;"",PW6&gt;=QE$43,PW6&lt;&gt;""),AND(PY6&gt;=QE$39,PY6&lt;&gt;"",QA6&gt;=QE$43,QA6&lt;&gt;""),AND(QB6&gt;=QE$39,QB6&lt;&gt;"",QD6&gt;=QE$43,QD6&lt;&gt;""),AND(QZ6&gt;=RM$39,QZ6&lt;&gt;"",RB6&gt;=RM$43,RB6&lt;&gt;""),AND(RC6&gt;=RM$39,RC6&lt;&gt;"",RE6&gt;=RM$43,RE6&lt;&gt;""),AND(RG6&gt;=RM$39,RG6&lt;&gt;"",RI6&gt;=RM$43,RI6&lt;&gt;""),AND(RJ6&gt;=RM$39,RJ6&lt;&gt;"",RL6&gt;=RM$43,RL6&lt;&gt;""),AND(SH6&gt;=SU$39,SH6&lt;&gt;"",SJ6&gt;=SU$43,SJ6&lt;&gt;""),AND(SK6&gt;=SU$39,SK6&lt;&gt;"",SM6&gt;=SU$43,SM6&lt;&gt;""),AND(SO6&gt;=SU$39,SO6&lt;&gt;"",SQ6&gt;=SU$43,SQ6&lt;&gt;""),AND(SR6&gt;=SU$39,SR6&lt;&gt;"",ST6&gt;=SU$43,ST6&lt;&gt;"")),"P","")</f>
        <v>P</v>
      </c>
      <c r="I6" s="3" t="str">
        <f>IF(OR(AND(AQ6&gt;=AY$43,AQ6&lt;&gt;"",AN6=""),AND(AT6&gt;=AY$43,AT6&lt;&gt;"",AN6=""),AND(AX6&gt;=AY$43,AX6&lt;&gt;"",AN6=""),AND(BR6&gt;=BZ$43,BR6&lt;&gt;"",BO6=""),AND(BU6&gt;=BZ$43,BU6&lt;&gt;"",BO6=""),AND(BY6&gt;=BZ$43,BY6&lt;&gt;"",BO6=""),AND(CS6&gt;=DA$43,CS6&lt;&gt;"",CP6=""),AND(CV6&gt;=DA$43,CV6&lt;&gt;"",CP6=""),AND(CZ6&gt;=DA$43,CZ6&lt;&gt;"",CP6=""),AND(DZ6&gt;=EK$43,DZ6&lt;&gt;""),AND(EC6&gt;=EK$43,EC6&lt;&gt;""),AND(EG6&gt;=EK$43,EG6&lt;&gt;""),AND(EJ6&gt;=EK$43,EJ6&lt;&gt;""),AND(FH6&gt;=FS$43,FH6&lt;&gt;""),AND(FK6&gt;=FS$43,FK6&lt;&gt;""),AND(FO6&gt;=FS$43,FO6&lt;&gt;""),AND(FR6&gt;=FS$43,FR6&lt;&gt;""),AND(GP6&gt;=HA$43,GP6&lt;&gt;""),AND(GS6&gt;=HA$43,GS6&lt;&gt;""),AND(GW6&gt;=HA$43,GW6&lt;&gt;""),AND(GZ6&gt;=HA$43,GZ6&lt;&gt;""),AND(HX6&gt;=II$43,HX6&lt;&gt;""),AND(IA6&gt;=II$43,IA6&lt;&gt;""),AND(IE6&gt;=II$43,IE6&lt;&gt;""),AND(IH6&gt;=II$43,IH6&lt;&gt;""),AND(JF6&gt;=JQ$43,JF6&lt;&gt;""),AND(JI6&gt;=JQ$43,JI6&lt;&gt;""),AND(JM6&gt;=JQ$43,JM6&lt;&gt;""),AND(JP6&gt;=JQ$43,JP6&lt;&gt;""),AND(KN6&gt;=KY$43,KN6&lt;&gt;""),AND(KQ6&gt;=KY$43,KQ6&lt;&gt;""),AND(KU6&gt;=KY$43,KU6&lt;&gt;""),AND(KX6&gt;=KY$43,KX6&lt;&gt;""),AND(LV6&gt;=MG$43,LV6&lt;&gt;""),AND(LY6&gt;=MG$43,LY6&lt;&gt;""),AND(MC6&gt;=MG$43,MC6&lt;&gt;""),AND(MF6&gt;=MG$43,MF6&lt;&gt;""),AND(ND6&gt;=NO$43,ND6&lt;&gt;""),AND(NG6&gt;=NO$43,NG6&lt;&gt;""),AND(NK6&gt;=NO$43,NK6&lt;&gt;""),AND(NN6&gt;=NO$43,NN6&lt;&gt;""),AND(OL6&gt;=OW$43,OL6&lt;&gt;""),AND(OO6&gt;=OW$43,OO6&lt;&gt;""),AND(OS6&gt;=OW$43,OS6&lt;&gt;""),AND(OV6&gt;=OW$43,OV6&lt;&gt;""),AND(PT6&gt;=QE$43,PT6&lt;&gt;""),AND(PW6&gt;=QE$43,PW6&lt;&gt;""),AND(QA6&gt;=QE$43,QA6&lt;&gt;""),AND(QD6&gt;=QE$43,QD6&lt;&gt;""),AND(RB6&gt;=RM$43,RB6&lt;&gt;""),AND(RE6&gt;=RM$43,RE6&lt;&gt;""),AND(RI6&gt;=RM$43,RI6&lt;&gt;""),AND(RL6&gt;=RM$43,RL6&lt;&gt;""),AND(SJ6&gt;=SU$43,SJ6&lt;&gt;""),AND(SM6&gt;=SU$43,SM6&lt;&gt;""),AND(SQ6&gt;=SU$43,SQ6&lt;&gt;""),AND(ST6&gt;=SU$43,ST6&lt;&gt;"")),"P","")</f>
        <v>P</v>
      </c>
      <c r="J6" s="36" t="str">
        <f>IF(AND(I6="P",H6=""),"No DD",IF(OR(AND(AO6&gt;=AY$42,AO6&lt;&gt;"",AQ6&gt;=AY$46,AQ6&lt;&gt;"",AN6=""),AND(AR6&gt;=AY$42,AR6&lt;&gt;"",AT6&gt;=AY$46,AT6&lt;&gt;"",AN6=""),AND(AV6&gt;=AY$42,AV6&lt;&gt;"",AX6&gt;=AY$46,AX6&lt;&gt;"",AN6=""),AND(BP6&gt;=BZ$42,BP6&lt;&gt;"",BR6&gt;=BZ$46,BR6&lt;&gt;"",BO6=""),AND(BS6&gt;=BZ$42,BS6&lt;&gt;"",BU6&gt;=BZ$46,BU6&lt;&gt;"",BO6=""),AND(BW6&gt;=BZ$42,BW6&lt;&gt;"",BY6&gt;=BZ$46,BY6&lt;&gt;"",BO6=""),AND(CQ6&gt;=DA$42,CQ6&lt;&gt;"",CS6&gt;=DA$46,CS6&lt;&gt;"",CP6=""),AND(CT6&gt;=DA$42,CT6&lt;&gt;"",CV6&gt;=DA$46,CV6&lt;&gt;"",CP6=""),AND(CX6&gt;=DA$42,CX6&lt;&gt;"",CZ6&gt;=DA$46,CZ6&lt;&gt;"",CP6=""),AND(DX6&gt;=EK$42,DX6&lt;&gt;"",DZ6&gt;=EK$46,DZ6&lt;&gt;""),AND(EA6&gt;=EK$42,EA6&lt;&gt;"",EC6&gt;=EK$46,EC6&lt;&gt;""),AND(EE6&gt;=EK$42,EE6&lt;&gt;"",EG6&gt;=EK$46,EG6&lt;&gt;""),AND(EH6&gt;=EK$42,EH6&lt;&gt;"",EJ6&gt;=EK$46,EJ6&lt;&gt;""),AND(FF6&gt;=FS$42,FF6&lt;&gt;"",FH6&gt;=FS$46,FH6&lt;&gt;""),AND(FI6&gt;=FS$42,FI6&lt;&gt;"",FK6&gt;=FS$46,FK6&lt;&gt;""),AND(FM6&gt;=FS$42,FM6&lt;&gt;"",FO6&gt;=FS$46,FO6&lt;&gt;""),AND(FP6&gt;=FS$42,FP6&lt;&gt;"",FR6&gt;=FS$46,FR6&lt;&gt;""),AND(GN6&gt;=HA$42,GN6&lt;&gt;"",GP6&gt;=HA$46,GP6&lt;&gt;""),AND(GQ6&gt;=HA$42,GQ6&lt;&gt;"",GS6&gt;=HA$46,GS6&lt;&gt;""),AND(GU6&gt;=HA$42,GU6&lt;&gt;"",GW6&gt;=HA$46,GW6&lt;&gt;""),AND(GX6&gt;=HA$42,GX6&lt;&gt;"",GZ6&gt;=HA$46,GZ6&lt;&gt;""),AND(HV6&gt;=II$42,HV6&lt;&gt;"",HX6&gt;=II$46,HX6&lt;&gt;""),AND(HY6&gt;=II$42,HY6&lt;&gt;"",IA6&gt;=II$46,IA6&lt;&gt;""),AND(IC6&gt;=II$42,IC6&lt;&gt;"",IE6&gt;=II$46,IE6&lt;&gt;""),AND(IF6&gt;=II$42,IF6&lt;&gt;"",IH6&gt;=II$46,IH6&lt;&gt;""),AND(JD6&gt;=JQ$42,JD6&lt;&gt;"",JF6&gt;=JQ$46,JF6&lt;&gt;""),AND(JG6&gt;=JQ$42,JG6&lt;&gt;"",JI6&gt;=JQ$46,JI6&lt;&gt;""),AND(JK6&gt;=JQ$42,JK6&lt;&gt;"",JM6&gt;=JQ$46,JM6&lt;&gt;""),AND(JN6&gt;=JQ$42,JN6&lt;&gt;"",JP6&gt;=JQ$46,JP6&lt;&gt;""),AND(KL6&gt;=KY$42,KL6&lt;&gt;"",KN6&gt;=KY$46,KN6&lt;&gt;""),AND(KO6&gt;=KY$42,KO6&lt;&gt;"",KQ6&gt;=KY$46,KQ6&lt;&gt;""),AND(KS6&gt;=KY$42,KS6&lt;&gt;"",KU6&gt;=KY$46,KU6&lt;&gt;""),AND(KV6&gt;=KY$42,KV6&lt;&gt;"",KX6&gt;=KY$46,KX6&lt;&gt;""),AND(LT6&gt;=MG$42,LT6&lt;&gt;"",LV6&gt;=MG$46,LV6&lt;&gt;""),AND(LW6&gt;=MG$42,LW6&lt;&gt;"",LY6&gt;=MG$46,LY6&lt;&gt;""),AND(MA6&gt;=MG$42,MA6&lt;&gt;"",MC6&gt;=MG$46,MC6&lt;&gt;""),AND(MD6&gt;=MG$42,MD6&lt;&gt;"",MF6&gt;=MG$46,MF6&lt;&gt;""),AND(NB6&gt;=NO$42,NB6&lt;&gt;"",ND6&gt;=NO$46,ND6&lt;&gt;""),AND(NE6&gt;=NO$42,NE6&lt;&gt;"",NG6&gt;=NO$46,NG6&lt;&gt;""),AND(NI6&gt;=NO$42,NI6&lt;&gt;"",NK6&gt;=NO$46,NK6&lt;&gt;""),AND(NL6&gt;=NO$42,NL6&lt;&gt;"",NN6&gt;=NO$46,NN6&lt;&gt;""),AND(OJ6&gt;=OW$42,OJ6&lt;&gt;"",OL6&gt;=OW$46,OL6&lt;&gt;""),AND(OM6&gt;=OW$42,OM6&lt;&gt;"",OO6&gt;=OW$46,OO6&lt;&gt;""),AND(OQ6&gt;=OW$42,OQ6&lt;&gt;"",OS6&gt;=OW$46,OS6&lt;&gt;""),AND(OT6&gt;=OW$42,OT6&lt;&gt;"",OV6&gt;=OW$46,OV6&lt;&gt;""),AND(PR6&gt;=QE$42,PR6&lt;&gt;"",PT6&gt;=QE$46,PT6&lt;&gt;""),AND(PU6&gt;=QE$42,PU6&lt;&gt;"",PW6&gt;=QE$46,PW6&lt;&gt;""),AND(PY6&gt;=QE$42,PY6&lt;&gt;"",QA6&gt;=QE$46,QA6&lt;&gt;""),AND(QB6&gt;=QE$42,QB6&lt;&gt;"",QD6&gt;=QE$46,QD6&lt;&gt;""),AND(QZ6&gt;=RM$42,QZ6&lt;&gt;"",RB6&gt;=RM$46,RB6&lt;&gt;""),AND(RC6&gt;=RM$42,RC6&lt;&gt;"",RE6&gt;=RM$46,RE6&lt;&gt;""),AND(RG6&gt;=RM$42,RG6&lt;&gt;"",RI6&gt;=RM$46,RI6&lt;&gt;""),AND(RJ6&gt;=RM$42,RJ6&lt;&gt;"",RL6&gt;=RM$46,RL6&lt;&gt;""),AND(SH6&gt;=SU$42,SH6&lt;&gt;"",SJ6&gt;=SU$46,SJ6&lt;&gt;""),AND(SK6&gt;=SU$42,SK6&lt;&gt;"",SM6&gt;=SU$46,SM6&lt;&gt;""),AND(SO6&gt;=SU$42,SO6&lt;&gt;"",SQ6&gt;=SU$46,SQ6&lt;&gt;""),AND(SR6&gt;=SU$42,SR6&lt;&gt;"",ST6&gt;=SU$46,ST6&lt;&gt;"")),"Merit",IF(OR(AND(AO6&gt;=AY$41,AO6&lt;&gt;"",AQ6&gt;=AY$45,AQ6&lt;&gt;"",AN6=""),AND(AR6&gt;=AY$41,AR6&lt;&gt;"",AT6&gt;=AY$45,AT6&lt;&gt;"",AN6=""),AND(AV6&gt;=AY$41,AV6&lt;&gt;"",AX6&gt;=AY$45,AX6&lt;&gt;"",AN6=""),AND(BP6&gt;=BZ$41,BP6&lt;&gt;"",BR6&gt;=BZ$45,BR6&lt;&gt;"",BO6=""),AND(BS6&gt;=BZ$41,BS6&lt;&gt;"",BU6&gt;=BZ$45,BU6&lt;&gt;"",BO6=""),AND(BW6&gt;=BZ$41,BW6&lt;&gt;"",BY6&gt;=BZ$45,BY6&lt;&gt;"",BO6=""),AND(CQ6&gt;=DA$41,CQ6&lt;&gt;"",CS6&gt;=DA$45,CS6&lt;&gt;"",CP6=""),AND(CT6&gt;=DA$41,CT6&lt;&gt;"",CV6&gt;=DA$45,CV6&lt;&gt;"",CP6=""),AND(CX6&gt;=DA$41,CX6&lt;&gt;"",CZ6&gt;=DA$45,CZ6&lt;&gt;"",CP6=""),AND(DX6&gt;=EK$41,DX6&lt;&gt;"",DZ6&gt;=EK$45,DZ6&lt;&gt;""),AND(EA6&gt;=EK$41,EA6&lt;&gt;"",EC6&gt;=EK$45,EC6&lt;&gt;""),AND(EE6&gt;=EK$41,EE6&lt;&gt;"",EG6&gt;=EK$45,EG6&lt;&gt;""),AND(EH6&gt;=EK$41,EH6&lt;&gt;"",EJ6&gt;=EK$45,EJ6&lt;&gt;""),AND(FF6&gt;=FS$41,FF6&lt;&gt;"",FH6&gt;=FS$45,FH6&lt;&gt;""),AND(FI6&gt;=FS$41,FI6&lt;&gt;"",FK6&gt;=FS$45,FK6&lt;&gt;""),AND(FM6&gt;=FS$41,FM6&lt;&gt;"",FO6&gt;=FS$45,FO6&lt;&gt;""),AND(FP6&gt;=FS$41,FP6&lt;&gt;"",FR6&gt;=FS$45,FR6&lt;&gt;""),AND(GN6&gt;=HA$41,GN6&lt;&gt;"",GP6&gt;=HA$45,GP6&lt;&gt;""),AND(GQ6&gt;=HA$41,GQ6&lt;&gt;"",GS6&gt;=HA$45,GS6&lt;&gt;""),AND(GU6&gt;=HA$41,GU6&lt;&gt;"",GW6&gt;=HA$45,GW6&lt;&gt;""),AND(GX6&gt;=HA$41,GX6&lt;&gt;"",GZ6&gt;=HA$45,GZ6&lt;&gt;""),AND(HV6&gt;=II$41,HV6&lt;&gt;"",HX6&gt;=II$45,HX6&lt;&gt;""),AND(HY6&gt;=II$41,HY6&lt;&gt;"",IA6&gt;=II$45,IA6&lt;&gt;""),AND(IC6&gt;=II$41,IC6&lt;&gt;"",IE6&gt;=II$45,IE6&lt;&gt;""),AND(IF6&gt;=II$41,IF6&lt;&gt;"",IH6&gt;=II$45,IH6&lt;&gt;""),AND(JD6&gt;=JQ$41,JD6&lt;&gt;"",JF6&gt;=JQ$45,JF6&lt;&gt;""),AND(JG6&gt;=JQ$41,JG6&lt;&gt;"",JI6&gt;=JQ$45,JI6&lt;&gt;""),AND(JK6&gt;=JQ$41,JK6&lt;&gt;"",JM6&gt;=JQ$45,JM6&lt;&gt;""),AND(JN6&gt;=JQ$41,JN6&lt;&gt;"",JP6&gt;=JQ$45,JP6&lt;&gt;""),AND(KL6&gt;=KY$41,KL6&lt;&gt;"",KN6&gt;=KY$45,KN6&lt;&gt;""),AND(KO6&gt;=KY$41,KO6&lt;&gt;"",KQ6&gt;=KY$45,KQ6&lt;&gt;""),AND(KS6&gt;=KY$41,KS6&lt;&gt;"",KU6&gt;=KY$45,KU6&lt;&gt;""),AND(KV6&gt;=KY$41,KV6&lt;&gt;"",KX6&gt;=KY$45,KX6&lt;&gt;""),AND(LT6&gt;=MG$41,LT6&lt;&gt;"",LV6&gt;=MG$45,LV6&lt;&gt;""),AND(LW6&gt;=MG$41,LW6&lt;&gt;"",LY6&gt;=MG$45,LY6&lt;&gt;""),AND(MA6&gt;=MG$41,MA6&lt;&gt;"",MC6&gt;=MG$45,MC6&lt;&gt;""),AND(MD6&gt;=MG$41,MD6&lt;&gt;"",MF6&gt;=MG$45,MF6&lt;&gt;""),AND(NB6&gt;=NO$41,NB6&lt;&gt;"",ND6&gt;=NO$45,ND6&lt;&gt;""),AND(NE6&gt;=NO$41,NE6&lt;&gt;"",NG6&gt;=NO$45,NG6&lt;&gt;""),AND(NI6&gt;=NO$41,NI6&lt;&gt;"",NK6&gt;=NO$45,NK6&lt;&gt;""),AND(NL6&gt;=NO$41,NL6&lt;&gt;"",NN6&gt;=NO$45,NN6&lt;&gt;""),AND(OJ6&gt;=OW$41,OJ6&lt;&gt;"",OL6&gt;=OW$45,OL6&lt;&gt;""),AND(OM6&gt;=OW$41,OM6&lt;&gt;"",OO6&gt;=OW$45,OO6&lt;&gt;""),AND(OQ6&gt;=OW$41,OQ6&lt;&gt;"",OS6&gt;=OW$45,OS6&lt;&gt;""),AND(OT6&gt;=OW$41,OT6&lt;&gt;"",OV6&gt;=OW$45,OV6&lt;&gt;""),AND(PR6&gt;=QE$41,PR6&lt;&gt;"",PT6&gt;=QE$45,PT6&lt;&gt;""),AND(PU6&gt;=QE$41,PU6&lt;&gt;"",PW6&gt;=QE$45,PW6&lt;&gt;""),AND(PY6&gt;=QE$41,PY6&lt;&gt;"",QA6&gt;=QE$45,QA6&lt;&gt;""),AND(QB6&gt;=QE$41,QB6&lt;&gt;"",QD6&gt;=QE$45,QD6&lt;&gt;""),AND(QZ6&gt;=RM$41,QZ6&lt;&gt;"",RB6&gt;=RM$45,RB6&lt;&gt;""),AND(RC6&gt;=RM$41,RC6&lt;&gt;"",RE6&gt;=RM$45,RE6&lt;&gt;""),AND(RG6&gt;=RM$41,RG6&lt;&gt;"",RI6&gt;=RM$45,RI6&lt;&gt;""),AND(RJ6&gt;=RM$41,RJ6&lt;&gt;"",RL6&gt;=RM$45,RL6&lt;&gt;""),AND(SH6&gt;=SU$41,SH6&lt;&gt;"",SJ6&gt;=SU$45,SJ6&lt;&gt;""),AND(SK6&gt;=SU$41,SK6&lt;&gt;"",SM6&gt;=SU$45,SM6&lt;&gt;""),AND(SO6&gt;=SU$41,SO6&lt;&gt;"",SQ6&gt;=SU$45,SQ6&lt;&gt;""),AND(SR6&gt;=SU$41,SR6&lt;&gt;"",ST6&gt;=SU$45,ST6&lt;&gt;"")),"Excellence",IF(K6="P","Worlds Team",IF(H6="P","National Team","")))))</f>
        <v>National Team</v>
      </c>
      <c r="K6" s="3" t="str">
        <f>IF(OR(AND(AO6&gt;=AY$40,AO6&lt;&gt;"",AQ6&gt;=AY$44,AQ6&lt;&gt;"",AN6=""),AND(AR6&gt;=AY$40,AR6&lt;&gt;"",AT6&gt;=AY$44,AT6&lt;&gt;"",AN6=""),AND(AV6&gt;=AY$40,AV6&lt;&gt;"",AX6&gt;=AY$44,AX6&lt;&gt;"",AN6=""),AND(BP6&gt;=BZ$40,BP6&lt;&gt;"",BR6&gt;=BZ$44,BR6&lt;&gt;"",BO6=""),AND(BS6&gt;=BZ$40,BS6&lt;&gt;"",BU6&gt;=BZ$44,BU6&lt;&gt;"",BO6=""),AND(BW6&gt;=BZ$40,BW6&lt;&gt;"",BY6&gt;=BZ$44,BY6&lt;&gt;"",BO6=""),AND(CQ6&gt;=DA$40,CQ6&lt;&gt;"",CS6&gt;=DA$44,CS6&lt;&gt;"",CP6=""),AND(CT6&gt;=DA$40,CT6&lt;&gt;"",CV6&gt;=DA$44,CV6&lt;&gt;"",CP6=""),AND(CX6&gt;=DA$40,CX6&lt;&gt;"",CZ6&gt;=DA$44,CZ6&lt;&gt;"",CP6=""),AND(DX6&gt;=EK$40,DX6&lt;&gt;"",DZ6&gt;=EK$44,DZ6&lt;&gt;""),AND(EA6&gt;=EK$40,EA6&lt;&gt;"",EC6&gt;=EK$44,EC6&lt;&gt;""),AND(EE6&gt;=EK$40,EE6&lt;&gt;"",EG6&gt;=EK$44,EG6&lt;&gt;""),AND(EH6&gt;=EK$40,EH6&lt;&gt;"",EJ6&gt;=EK$44,EJ6&lt;&gt;""),AND(FF6&gt;=FS$40,FF6&lt;&gt;"",FH6&gt;=FS$44,FH6&lt;&gt;""),AND(FI6&gt;=FS$40,FI6&lt;&gt;"",FK6&gt;=FS$44,FK6&lt;&gt;""),AND(FM6&gt;=FS$40,FM6&lt;&gt;"",FO6&gt;=FS$44,FO6&lt;&gt;""),AND(FP6&gt;=FS$40,FP6&lt;&gt;"",FR6&gt;=FS$44,FR6&lt;&gt;""),AND(GN6&gt;=HA$40,GN6&lt;&gt;"",GP6&gt;=HA$44,GP6&lt;&gt;""),AND(GQ6&gt;=HA$40,GQ6&lt;&gt;"",GS6&gt;=HA$44,GS6&lt;&gt;""),AND(GU6&gt;=HA$40,GU6&lt;&gt;"",GW6&gt;=HA$44,GW6&lt;&gt;""),AND(GX6&gt;=HA$40,GX6&lt;&gt;"",GZ6&gt;=HA$44,GZ6&lt;&gt;""),AND(HV6&gt;=II$40,HV6&lt;&gt;"",HX6&gt;=II$44,HX6&lt;&gt;""),AND(HY6&gt;=II$40,HY6&lt;&gt;"",IA6&gt;=II$44,IA6&lt;&gt;""),AND(IC6&gt;=II$40,IC6&lt;&gt;"",IE6&gt;=II$44,IE6&lt;&gt;""),AND(IF6&gt;=II$40,IF6&lt;&gt;"",IH6&gt;=II$44,IH6&lt;&gt;""),AND(JD6&gt;=JQ$40,JD6&lt;&gt;"",JF6&gt;=JQ$44,JF6&lt;&gt;""),AND(JG6&gt;=JQ$40,JG6&lt;&gt;"",JI6&gt;=JQ$44,JI6&lt;&gt;""),AND(JK6&gt;=JQ$40,JK6&lt;&gt;"",JM6&gt;=JQ$44,JM6&lt;&gt;""),AND(JN6&gt;=JQ$40,JN6&lt;&gt;"",JP6&gt;=JQ$44,JP6&lt;&gt;""),AND(KL6&gt;=KY$40,KL6&lt;&gt;"",KN6&gt;=KY$44,KN6&lt;&gt;""),AND(KO6&gt;=KY$40,KO6&lt;&gt;"",KQ6&gt;=KY$44,KQ6&lt;&gt;""),AND(KS6&gt;=KY$40,KS6&lt;&gt;"",KU6&gt;=KY$44,KU6&lt;&gt;""),AND(KV6&gt;=KY$40,KV6&lt;&gt;"",KX6&gt;=KY$44,KX6&lt;&gt;""),AND(LT6&gt;=MG$40,LT6&lt;&gt;"",LV6&gt;=MG$44,LV6&lt;&gt;""),AND(LW6&gt;=MG$40,LW6&lt;&gt;"",LY6&gt;=MG$44,LY6&lt;&gt;""),AND(MA6&gt;=MG$40,MA6&lt;&gt;"",MC6&gt;=MG$44,MC6&lt;&gt;""),AND(MD6&gt;=MG$40,MD6&lt;&gt;"",MF6&gt;=MG$44,MF6&lt;&gt;""),AND(NB6&gt;=NO$40,NB6&lt;&gt;"",ND6&gt;=NO$44,ND6&lt;&gt;""),AND(NE6&gt;=NO$40,NE6&lt;&gt;"",NG6&gt;=NO$44,NG6&lt;&gt;""),AND(NI6&gt;=NO$40,NI6&lt;&gt;"",NK6&gt;=NO$44,NK6&lt;&gt;""),AND(NL6&gt;=NO$40,NL6&lt;&gt;"",NN6&gt;=NO$44,NN6&lt;&gt;""),AND(OJ6&gt;=OW$40,OJ6&lt;&gt;"",OL6&gt;=OW$44,OL6&lt;&gt;""),AND(OM6&gt;=OW$40,OM6&lt;&gt;"",OO6&gt;=OW$44,OO6&lt;&gt;""),AND(OQ6&gt;=OW$40,OQ6&lt;&gt;"",OS6&gt;=OW$44,OS6&lt;&gt;""),AND(OT6&gt;=OW$40,OT6&lt;&gt;"",OV6&gt;=OW$44,OV6&lt;&gt;""),AND(PR6&gt;=QE$40,PR6&lt;&gt;"",PT6&gt;=QE$44,PT6&lt;&gt;""),AND(PU6&gt;=QE$40,PU6&lt;&gt;"",PW6&gt;=QE$44,PW6&lt;&gt;""),AND(PY6&gt;=QE$40,PY6&lt;&gt;"",QA6&gt;=QE$44,QA6&lt;&gt;""),AND(QB6&gt;=QE$40,QB6&lt;&gt;"",QD6&gt;=QE$44,QD6&lt;&gt;""),AND(QZ6&gt;=RM$40,QZ6&lt;&gt;"",RB6&gt;=RM$44,RB6&lt;&gt;""),AND(RC6&gt;=RM$40,RC6&lt;&gt;"",RE6&gt;=RM$44,RE6&lt;&gt;""),AND(RG6&gt;=RM$40,RG6&lt;&gt;"",RI6&gt;=RM$44,RI6&lt;&gt;""),AND(RJ6&gt;=RM$40,RJ6&lt;&gt;"",RL6&gt;=RM$44,RL6&lt;&gt;""),AND(SH6&gt;=SU$40,SH6&lt;&gt;"",SJ6&gt;=SU$44,SJ6&lt;&gt;""),AND(SK6&gt;=SU$40,SK6&lt;&gt;"",SM6&gt;=SU$44,SM6&lt;&gt;""),AND(SO6&gt;=SU$40,SO6&lt;&gt;"",SQ6&gt;=SU$44,SQ6&lt;&gt;""),AND(SR6&gt;=SU$40,SR6&lt;&gt;"",ST6&gt;=SU$44,ST6&lt;&gt;"")),"P","")</f>
        <v/>
      </c>
      <c r="L6" s="8">
        <f>IF(COUNT(AQ6,AT6,BR6,BU6,CS6,CV6)&gt;0,LARGE((AQ6,AT6,BR6,BU6,CS6,CV6),1),0)</f>
        <v>50.14</v>
      </c>
      <c r="M6" s="8" t="str">
        <f>IF(L6="","",IF(OR(L6=CS6,L6=CV6),$CA$1,IF(OR(L6=BR6,L6=BU6),$AZ$1,IF(OR(L6=AQ6,L6=AT6),$Y$1,""))))</f>
        <v>2023 3rd Domestic Trial</v>
      </c>
      <c r="N6" s="8">
        <f>IF(COUNT(AQ6,AT6,BR6,BU6,CS6,CV6)&gt;1,LARGE((AQ6,AT6,BR6,BU6,CS6,CV6),2),0)</f>
        <v>49.47</v>
      </c>
      <c r="O6" s="8" t="str">
        <f>IF(N6="","",IF(OR(N6=CS6,N6=CV6),$CA$1,IF(OR(N6=BR6,N6=BU6),$AZ$1,IF(OR(N6=AQ6,N6=AT6),$Y$1,""))))</f>
        <v>2023 3rd Domestic Trial</v>
      </c>
      <c r="P6" s="8">
        <f>IF(COUNT(AQ6,AT6,BR6,BU6,CS6,CV6)&gt;2,MAX(AX6,BY6,CZ6,LARGE((AQ6,AT6,BR6,BU6,CS6,CV6),3)),IF(MAX(AX6,BY6,CZ6)&gt;0,MAX(AX6,BY6,CZ6),0))</f>
        <v>50.67</v>
      </c>
      <c r="Q6" s="8" t="str">
        <f>IF(P6="","",IF(OR(P6=CS6,P6=CV6,P6=CZ6),$CA$1,IF(OR(P6=BR6,P6=BU6,P6=BY6),$AZ$1,IF(OR(P6=AQ6,P6=AT6,P6=AX6),$Y$1,""))))</f>
        <v>2023 3rd Domestic Trial</v>
      </c>
      <c r="R6" s="8">
        <f>IF(MAX(AO6,AR6,AV6,BP6,BS6,BW6,CQ6,CT6,CX6,DX6,EA6,EE6,EH6,FF6,FI6,FM6,FP6,GN6,GQ6,GU6,GX6,HV6,HY6,IC6,IF6,JD6,JG6,JK6,JN6,KL6,KO6,KS6,KV6,LT6,LW6,MA6,MD6,NB6,NE6,NI6,NL6,OJ6,OM6,OQ6,OT6,PR6,PU6,PY6,QB6,QZ6,RC6,RG6,RJ6,SH6,SK6,SO6,SR6)&gt;0,MAX(AO6,AR6,AV6,BP6,BS6,BW6,CQ6,CT6,CX6,DX6,EA6,EE6,EH6,FF6,FI6,FM6,FP6,GN6,GQ6,GU6,GX6,HV6,HY6,IC6,IF6,JD6,JG6,JK6,JN6,KL6,KO6,KS6,KV6,LT6,LW6,MA6,MD6,NB6,NE6,NI6,NL6,OJ6,OM6,OQ6,OT6,PR6,PU6,PY6,QB6,QZ6,RC6,RG6,RJ6,SH6,SK6,SO6,SR6),0)</f>
        <v>12.7</v>
      </c>
      <c r="S6" s="8" t="str">
        <f>IF(R6=0,"",IF(OR(R6=CQ6,R6=CT6,R6=CX6),$CA$1,IF(OR(R6=BP6,R6=BS6,R6=BW6),$AZ$1,IF(OR(R6=AO6,R6=AR6,R6=AV6),$Y$1,IF(OR(R6=SH6,R6=SK6,R6=SO6,R6=SR6),$RN$1,IF(OR(R6=QZ6,R6=RC6,R6=RG6,R6=RJ6),$QF$1,IF(OR(R6=PR6,R6=PU6,R6=PY6,R6=QB6),$OX$1,IF(OR(R6=OJ6,R6=OM6,R6=OQ6,R6=OT6),$NP$1,IF(OR(R6=NB6,R6=NE6,R6=NI6,R6=NL6),$MH$1,IF(OR(R6=LT6,R6=LW6,R6=MA6,R6=MD6),$KZ$1,IF(OR(R6=KL6,R6=KO6,R6=KS6,R6=KV6),$JR$1,IF(OR(R6=JD6,R6=JG6,R6=JK6,R6=JN6),$IJ$1,IF(OR(R6=HV6,R6=HY6,R6=IC6,R6=IF6),$HB$1,IF(OR(R6=GN6,R6=GQ6,R6=GU6,R6=GX6),$FT$1,IF(OR(R6=FF6,R6=FI6,R6=FM6,R6=FP6),$EL$1,IF(OR(R6=DX6,R6=EA6,R6=EE6,R6=EH6),$DD$1,""))))))))))))))))</f>
        <v>2023 3rd Domestic Trial</v>
      </c>
      <c r="T6" s="8">
        <f>IF(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&gt;0,MAX(IF(AO6&gt;=$AY$39,AP6,0),IF(AR6&gt;=$AY$39,AS6,0),IF(AV6&gt;=$AY$39,AW6,0),IF(BP6&gt;=$BZ$39,BQ6,0),IF(BS6&gt;=$BZ$39,BT6,0),IF(BW6&gt;=$BZ$39,BX6,0),IF(CQ6&gt;=$DA$39,CR6,0),IF(CT6&gt;=$DA$39,CU6,0),IF(CX6&gt;=$DA$39,CY6,0),IF(DX6&gt;=$EK$39,DY6,0),IF(EA6&gt;=$EK$39,EB6,0),IF(EE6&gt;=$EK$39,EF6,0),IF(EH6&gt;=$EK$39,EI6,0),IF(FF6&gt;=$FS$39,FG6,0),IF(FI6&gt;=$FS$39,FJ6,0),IF(FM6&gt;=$FS$39,FN6,0),IF(FP6&gt;=$FS$39,FQ6,0),IF(GN6&gt;=$HA$39,GO6,0),IF(GQ6&gt;=$HA$39,GR6,0),IF(GU6&gt;=$HA$39,GV6,0),IF(GX6&gt;=$HA$39,GY6,0),IF(HV6&gt;=$II$39,HW6,0),IF(HY6&gt;=$II$39,HZ6,0),IF(IC6&gt;=$II$39,ID6,0),IF(IF6&gt;=$II$39,IG6,0),IF(JD6&gt;=$JQ$39,JE6,0),IF(JG6&gt;=$JQ$39,JH6,0),IF(JK6&gt;=$JQ$39,JL6,0),IF(JN6&gt;=$JQ$39,JO6,0),IF(KL6&gt;=$KY$39,KM6,0),IF(KO6&gt;=$KY$39,KP6,0),IF(KS6&gt;=$KY$39,KT6,0),IF(KV6&gt;=$KY$39,KW6,0),IF(LT6&gt;=$MG$39,LU6,0),IF(LW6&gt;=$MG$39,LX6,0),IF(MA6&gt;=$MG$39,MB6,0),IF(MD6&gt;=$MG$39,ME6,0),IF(NB6&gt;=$NO$39,NC6,0),IF(NE6&gt;=$NO$39,NF6,0),IF(NI6&gt;=$NO$39,NJ6,0),IF(NL6&gt;=$NO$39,NM6,0),IF(OJ6&gt;=$OW$39,OK6,0),IF(OM6&gt;=$OW$39,ON6,0),IF(OQ6&gt;=$OW$39,OR6,0),IF(OT6&gt;=$OW$39,OU6,0),IF(PR6&gt;=$QE$39,PS6,0),IF(PU6&gt;=$QE$39,PV6,0),IF(PY6&gt;=$QE$39,PZ6,0),IF(QB6&gt;=$QE$39,QC6,0),IF(QZ6&gt;=$RM$39,RA6,0),IF(RC6&gt;=$RM$39,RD6,0),IF(RG6&gt;=$RM$39,RH6,0),IF(RJ6&gt;=$RM$39,RK6,0),IF(SH6&gt;=$SU$39,SI6,0),IF(SK6&gt;=$SU$39,SL6,0),IF(SO6&gt;=$SU$39,SP6,0),IF(SR6&gt;=$SU$39,SS6,0)),0)</f>
        <v>14.67</v>
      </c>
      <c r="U6" s="8" t="str">
        <f>IF(T6=0,"",IF(OR(T6=CR6,T6=CU6,T6=CY6),$CA$1,IF(OR(T6=BQ6,T6=BT6,T6=BX6),$AZ$1,IF(OR(T6=AP6,T6=AS6,T6=AW6),$Y$1,IF(OR(T6=SI6,T6=SL6,T6=SP6,T6=SS6),$RN$1,IF(OR(T6=RA6,T6=RD6,T6=RH6,T6=RK6),$QF$1,IF(OR(T6=PS6,T6=PV6,T6=PZ6,T6=QC6),$OX$1,IF(OR(T6=OK6,T6=ON6,T6=OR6,T6=OU6),$NP$1,IF(OR(T6=NC6,T6=NF6,T6=NJ6,T6=NM6),$MH$1,IF(OR(T6=LU6,T6=LX6,T6=MB6,T6=ME6),$KZ$1,IF(OR(T6=KM6,T6=KP6,T6=KT6,T6=KW6),$JR$1,IF(OR(T6=JE6,T6=JH6,T6=JL6,T6=JO6),$IJ$1,IF(OR(T6=HW6,T6=HZ6,T6=ID6,T6=IG6),$HB$1,IF(OR(T6=GO6,T6=GR6,T6=GV6,T6=GY6),$FT$1,IF(OR(T6=FG6,T6=FJ6,T6=FN6,T6=FQ6),$EL$1,IF(OR(T6=DY6,T6=EB6,T6=EF6,T6=EI6),$DD$1,""))))))))))))))))</f>
        <v>2023 3rd Domestic Trial</v>
      </c>
      <c r="V6" s="8" t="str">
        <f>IF(MAX(DB6,DC6)&gt;0,MAX(DB6,DC6),"")</f>
        <v/>
      </c>
      <c r="W6" s="11" t="str">
        <f>IF(V6="","",IF(V6=DB6,"("&amp;DB$2&amp;")",IF(V6=DC6,"("&amp;DC$2&amp;")")))</f>
        <v/>
      </c>
      <c r="X6" s="8" t="str">
        <f>IF(V6="","",IF(V6=DB6,IF(V6+IF(P6="",0,P6)=SM6,$RN$1,IF(V6+IF(P6="",0,P6)=RE6,$QF$1,IF(V6+IF(P6="",0,P6)=PW6,$OX$1,IF(V6+IF(P6="",0,P6)=OO6,$NP$1,IF(V6+IF(P6="",0,P6)=NG6,$MH$1,IF(V6+IF(P6="",0,P6)=LY6,$KZ$1,IF(V6+IF(P6="",0,P6)=KQ6,$JR$1,IF(V6+IF(P6="",0,P6)=JI6,$IJ$1,IF(V6+IF(P6="",0,P6)=IA6,$HB$1,IF(V6+IF(P6="",0,P6)=GS6,$FT$1,IF(V6+IF(P6="",0,P6)=FK6,$EL$1,IF(V6+IF(P6="",0,P6)=EC6,$DD$1,IF(V6+IF(P6="",0,P6)=SJ6,$RN$1,IF(V6+IF(P6="",0,P6)=RB6,$QF$1,IF(V6+IF(P6="",0,P6)=PT6,$OX$1,IF(V6+IF(P6="",0,P6)=OL6,$NP$1,IF(V6+IF(P6="",0,P6)=ND6,$MH$1,IF(V6+IF(P6="",0,P6)=LV6,$KZ$1,IF(V6+IF(P6="",0,P6)=KN6,$JR$1,IF(V6+IF(P6="",0,P6)=JF6,$IJ$1,IF(V6+IF(P6="",0,P6)=HX6,$HB$1,IF(V6+IF(P6="",0,P6)=GP6,$FT$1,IF(V6+IF(P6="",0,P6)=FH6,$EL$1,IF(V6+IF(P6="",0,P6)=DZ6,$DD$1,IF(V6+IF(N6="",0,N6)=SM6,$RN$1,IF(V6+IF(N6="",0,N6)=RE6,$QF$1,IF(V6+IF(N6="",0,N6)=PW6,$OX$1,IF(V6+IF(N6="",0,N6)=OO6,$NP$1,IF(V6+IF(N6="",0,N6)=NG6,$MH$1,IF(V6+IF(N6="",0,N6)=LY6,$KZ$1,IF(V6+IF(N6="",0,N6)=KQ6,$JR$1,IF(V6+IF(N6="",0,N6)=JI6,$IJ$1,IF(V6+IF(N6="",0,N6)=IA6,$HB$1,IF(V6+IF(N6="",0,N6)=GS6,$FT$1,IF(V6+IF(N6="",0,N6)=FK6,$EL$1,IF(V6+IF(N6="",0,N6)=EC6,$DD$1,IF(V6+IF(N6="",0,N6)=SJ6,$RN$1,IF(V6+IF(N6="",0,N6)=RB6,$QF$1,IF(V6+IF(N6="",0,N6)=PT6,$OX$1,IF(V6+IF(N6="",0,N6)=OL6,$NP$1,IF(V6+IF(N6="",0,N6)=ND6,$MH$1,IF(V6+IF(N6="",0,N6)=LV6,$KZ$1,IF(V6+IF(N6="",0,N6)=KN6,$JR$1,IF(V6+IF(N6="",0,N6)=JF6,$IJ$1,IF(V6+IF(N6="",0,N6)=HX6,$HB$1,IF(V6+IF(N6="",0,N6)=GP6,$FT$1,IF(V6+IF(N6="",0,N6)=FH6,$EL$1,IF(V6+IF(N6="",0,N6)=DZ6,$DD$1)))))))))))))))))))))))))))))))))))))))))))))))),IF(V6=DC6,IF(V6+IF(P6="",0,P6)=ST6,$RN$1,IF(V6+IF(P6="",0,P6)=RL6,$QF$1,IF(V6+IF(P6="",0,P6)=QD6,$OX$1,IF(V6+IF(P6="",0,P6)=OV6,$NP$1,IF(V6+IF(P6="",0,P6)=NN6,$MH$1,IF(V6+IF(P6="",0,P6)=MF6,$KZ$1,IF(V6+IF(P6="",0,P6)=KX6,$JR$1,IF(V6+IF(P6="",0,P6)=JP6,$IJ$1,IF(V6+IF(P6="",0,P6)=IH6,$HB$1,IF(V6+IF(P6="",0,P6)=GZ6,$FT$1,IF(V6+IF(P6="",0,P6)=FR6,$EL$1,IF(V6+IF(P6="",0,P6)=EJ6,$DD$1,IF(V6+IF(P6="",0,P6)=SQ6,$RN$1,IF(V6+IF(P6="",0,P6)=RI6,$QF$1,IF(V6+IF(P6="",0,P6)=QA6,$OX$1,IF(V6+IF(P6="",0,P6)=OS6,$NP$1,IF(V6+IF(P6="",0,P6)=NK6,$MH$1,IF(V6+IF(P6="",0,P6)=MC6,$KZ$1,IF(V6+IF(P6="",0,P6)=KU6,$JR$1,IF(V6+IF(P6="",0,P6)=JM6,$IJ$1,IF(V6+IF(P6="",0,P6)=IE6,$HB$1,IF(V6+IF(P6="",0,P6)=GW6,$FT$1,IF(V6+IF(P6="",0,P6)=FO6,$EL$1,IF(V6+IF(P6="",0,P6)=EG6,$DD$1)))))))))))))))))))))))))))</f>
        <v/>
      </c>
      <c r="Y6" s="22">
        <v>13.5</v>
      </c>
      <c r="Z6" s="22">
        <v>9.1</v>
      </c>
      <c r="AA6" s="22">
        <v>12.4</v>
      </c>
      <c r="AB6" s="22">
        <v>14.47</v>
      </c>
      <c r="AC6" s="22">
        <v>0</v>
      </c>
      <c r="AD6" s="22">
        <v>14.6</v>
      </c>
      <c r="AE6" s="22">
        <v>8.8000000000000007</v>
      </c>
      <c r="AF6" s="22">
        <v>12.4</v>
      </c>
      <c r="AG6" s="22">
        <v>14.34</v>
      </c>
      <c r="AH6" s="22">
        <v>0</v>
      </c>
      <c r="AI6" s="22">
        <v>13.8</v>
      </c>
      <c r="AJ6" s="22">
        <v>9.5</v>
      </c>
      <c r="AK6" s="22">
        <v>12.7</v>
      </c>
      <c r="AL6" s="22">
        <v>14.67</v>
      </c>
      <c r="AM6" s="22">
        <v>0</v>
      </c>
      <c r="AN6" s="27"/>
      <c r="AO6" s="38">
        <f>IF(AA6&gt;0,AA6,"")</f>
        <v>12.4</v>
      </c>
      <c r="AP6" s="38">
        <f>IF(AB6&gt;0,AB6,"")</f>
        <v>14.47</v>
      </c>
      <c r="AQ6" s="40">
        <f>IF(SUM(Y6:AB6)-AC6&gt;0,SUM(Y6:AB6)-AC6,"")</f>
        <v>49.47</v>
      </c>
      <c r="AR6" s="40">
        <f>IF(AF6&gt;0,AF6,"")</f>
        <v>12.4</v>
      </c>
      <c r="AS6" s="40">
        <f>IF(AG6&gt;0,AG6,"")</f>
        <v>14.34</v>
      </c>
      <c r="AT6" s="40">
        <f>IF(SUM(AD6:AG6)-AH6&gt;0,SUM(AD6:AG6)-AH6,"")</f>
        <v>50.14</v>
      </c>
      <c r="AU6" s="40">
        <f>IF(AQ6="","",MAX(AQ6,AT6))</f>
        <v>50.14</v>
      </c>
      <c r="AV6" s="40">
        <f>IF(AK6&gt;0,AK6,"")</f>
        <v>12.7</v>
      </c>
      <c r="AW6" s="40">
        <f>IF(AL6&gt;0,AL6,"")</f>
        <v>14.67</v>
      </c>
      <c r="AX6" s="40">
        <f>IF(SUM(AI6:AL6)-AM6&gt;0,SUM(AI6:AL6)-AM6,"")</f>
        <v>50.67</v>
      </c>
      <c r="AY6" s="40">
        <f>IF(SUM(AU6,AX6)&gt;0,SUM(AU6,AX6),"")</f>
        <v>100.81</v>
      </c>
      <c r="AZ6" s="26">
        <v>7.5</v>
      </c>
      <c r="BA6" s="26">
        <v>4.2</v>
      </c>
      <c r="BB6" s="26">
        <v>5.4</v>
      </c>
      <c r="BC6" s="26">
        <v>7.67</v>
      </c>
      <c r="BD6" s="26">
        <v>0</v>
      </c>
      <c r="BE6" s="26">
        <v>7.3</v>
      </c>
      <c r="BF6" s="26">
        <v>4</v>
      </c>
      <c r="BG6" s="26">
        <v>5.0999999999999996</v>
      </c>
      <c r="BH6" s="26">
        <v>7.41</v>
      </c>
      <c r="BI6" s="26">
        <v>0</v>
      </c>
      <c r="BJ6" s="26"/>
      <c r="BK6" s="26"/>
      <c r="BL6" s="26"/>
      <c r="BM6" s="26"/>
      <c r="BN6" s="26"/>
      <c r="BO6" s="28"/>
      <c r="BP6" s="39">
        <f>IF(BB6&gt;0,BB6,"")</f>
        <v>5.4</v>
      </c>
      <c r="BQ6" s="39">
        <f>IF(BC6&gt;0,BC6,"")</f>
        <v>7.67</v>
      </c>
      <c r="BR6" s="11">
        <f>IF(SUM(AZ6:BC6)-BD6&gt;0,SUM(AZ6:BC6)-BD6,"")</f>
        <v>24.770000000000003</v>
      </c>
      <c r="BS6" s="11">
        <f>IF(BG6&gt;0,BG6,"")</f>
        <v>5.0999999999999996</v>
      </c>
      <c r="BT6" s="11">
        <f>IF(BH6&gt;0,BH6,"")</f>
        <v>7.41</v>
      </c>
      <c r="BU6" s="11">
        <f>IF(SUM(BE6:BH6)-BI6&gt;0,SUM(BE6:BH6)-BI6,"")</f>
        <v>23.81</v>
      </c>
      <c r="BV6" s="11">
        <f>IF(BR6="","",MAX(BR6,BU6))</f>
        <v>24.770000000000003</v>
      </c>
      <c r="BW6" s="11" t="str">
        <f>IF(BL6&gt;0,BL6,"")</f>
        <v/>
      </c>
      <c r="BX6" s="11" t="str">
        <f>IF(BM6&gt;0,BM6,"")</f>
        <v/>
      </c>
      <c r="BY6" s="11" t="str">
        <f>IF(SUM(BJ6:BM6)-BN6&gt;0,SUM(BJ6:BM6)-BN6,"")</f>
        <v/>
      </c>
      <c r="BZ6" s="11">
        <f>IF(SUM(BV6,BY6)&gt;0,SUM(BV6,BY6),"")</f>
        <v>24.770000000000003</v>
      </c>
      <c r="CA6" s="22">
        <v>15.1</v>
      </c>
      <c r="CB6" s="22">
        <v>9.1</v>
      </c>
      <c r="CC6" s="22">
        <v>9.3000000000000007</v>
      </c>
      <c r="CD6" s="22">
        <v>13.91</v>
      </c>
      <c r="CE6" s="22">
        <v>1.9</v>
      </c>
      <c r="CF6" s="22">
        <v>15.7</v>
      </c>
      <c r="CG6" s="22">
        <v>9.3000000000000007</v>
      </c>
      <c r="CH6" s="22">
        <v>10</v>
      </c>
      <c r="CI6" s="22">
        <v>14.86</v>
      </c>
      <c r="CJ6" s="22">
        <v>1.2</v>
      </c>
      <c r="CK6" s="22">
        <v>14.4</v>
      </c>
      <c r="CL6" s="22">
        <v>9.1</v>
      </c>
      <c r="CM6" s="22">
        <v>11.4</v>
      </c>
      <c r="CN6" s="22">
        <v>14.4</v>
      </c>
      <c r="CO6" s="22">
        <v>0</v>
      </c>
      <c r="CP6" s="27"/>
      <c r="CQ6" s="38">
        <f>IF(CC6&gt;0,CC6,"")</f>
        <v>9.3000000000000007</v>
      </c>
      <c r="CR6" s="38">
        <f>IF(CD6&gt;0,CD6,"")</f>
        <v>13.91</v>
      </c>
      <c r="CS6" s="40">
        <f>IF(SUM(CA6:CD6)-CE6&gt;0,SUM(CA6:CD6)-CE6,"")</f>
        <v>45.51</v>
      </c>
      <c r="CT6" s="40">
        <f>IF(CH6&gt;0,CH6,"")</f>
        <v>10</v>
      </c>
      <c r="CU6" s="40">
        <f>IF(CI6&gt;0,CI6,"")</f>
        <v>14.86</v>
      </c>
      <c r="CV6" s="40">
        <f>IF(SUM(CF6:CI6)-CJ6&gt;0,SUM(CF6:CI6)-CJ6,"")</f>
        <v>48.66</v>
      </c>
      <c r="CW6" s="40">
        <f>IF(CS6="","",MAX(CS6,CV6))</f>
        <v>48.66</v>
      </c>
      <c r="CX6" s="40">
        <f>IF(CM6&gt;0,CM6,"")</f>
        <v>11.4</v>
      </c>
      <c r="CY6" s="40">
        <f>IF(CN6&gt;0,CN6,"")</f>
        <v>14.4</v>
      </c>
      <c r="CZ6" s="40">
        <f>IF(SUM(CK6:CN6)-CO6&gt;0,SUM(CK6:CN6)-CO6,"")</f>
        <v>49.3</v>
      </c>
      <c r="DA6" s="40">
        <f>IF(SUM(CW6,CZ6)&gt;0,SUM(CW6,CZ6),"")</f>
        <v>97.96</v>
      </c>
      <c r="DB6" s="50" t="str">
        <f>IF(MAX(DZ6,EC6,FH6,FK6,GP6,GS6,HX6,IA6,JF6,JI6,KN6,KQ6,LV6,LY6,ND6,NG6,OL6,OO6,PT6,PW6,RB6,RE6,SJ6,SM6)-MIN(IF(N6="",0,N6),IF(P6="",0,P6))&gt;0.001,MAX(DZ6,EC6,FH6,FK6,GP6,GS6,HX6,IA6,JF6,JI6,KN6,KQ6,LV6,LY6,ND6,NG6,OL6,OO6,PT6,PW6,RB6,RE6,SJ6,SM6)-MIN(IF(N6="",0,N6),IF(P6="",0,P6)),"")</f>
        <v/>
      </c>
      <c r="DC6" s="50" t="str">
        <f>IF(MAX(EG6,EJ6,FO6,FR6,GW6,GZ6,IE6,IH6,JM6,JP6,KU6,KX6,MC6,MF6,NK6,NN6,OS6,OV6,QA6,QD6,RI6,RL6,SQ6,ST6)-IF(P6="",0,P6)&gt;0.001,MAX(EG6,EJ6,FO6,FR6,GW6,GZ6,IE6,IH6,JM6,JP6,KU6,KX6,MC6,MF6,NK6,NN6,OS6,OV6,QA6,QD6,RI6,RL6,SQ6,ST6)-IF(P6="",0,P6),"")</f>
        <v/>
      </c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40" t="str">
        <f>IF(DF6&gt;0,DF6,"")</f>
        <v/>
      </c>
      <c r="DY6" s="40" t="str">
        <f>IF(DG6&gt;0,DG6,"")</f>
        <v/>
      </c>
      <c r="DZ6" s="40" t="str">
        <f>IF(SUM(DD6:DG6)-DH6&gt;0,SUM(DD6:DG6)-DH6,"")</f>
        <v/>
      </c>
      <c r="EA6" s="40" t="str">
        <f>IF(DK6&gt;0,DK6,"")</f>
        <v/>
      </c>
      <c r="EB6" s="40" t="str">
        <f>IF(DL6&gt;0,DL6,"")</f>
        <v/>
      </c>
      <c r="EC6" s="40" t="str">
        <f>IF(SUM(DI6:DL6)-DM6&gt;0,SUM(DI6:DL6)-DM6,"")</f>
        <v/>
      </c>
      <c r="ED6" s="40" t="str">
        <f>IF(MAX(DZ6,EC6)&gt;0,MAX(DZ6,EC6),"")</f>
        <v/>
      </c>
      <c r="EE6" s="40" t="str">
        <f>IF(DP6&gt;0,DP6,"")</f>
        <v/>
      </c>
      <c r="EF6" s="40" t="str">
        <f>IF(DQ6&gt;0,DQ6,"")</f>
        <v/>
      </c>
      <c r="EG6" s="40" t="str">
        <f>IF(SUM(DN6:DQ6)-DR6&gt;0,SUM(DN6:DQ6)-DR6,"")</f>
        <v/>
      </c>
      <c r="EH6" s="40" t="str">
        <f>IF(DU6&gt;0,DU6,"")</f>
        <v/>
      </c>
      <c r="EI6" s="40" t="str">
        <f>IF(DV6&gt;0,DV6,"")</f>
        <v/>
      </c>
      <c r="EJ6" s="40" t="str">
        <f>IF(SUM(DS6:DV6)-DW6&gt;0,SUM(DS6:DV6)-DW6,"")</f>
        <v/>
      </c>
      <c r="EK6" s="40" t="str">
        <f>IF(SUM(ED6,EG6,EJ6)&gt;0,SUM(ED6,EG6,EJ6),"")</f>
        <v/>
      </c>
      <c r="EL6" s="18">
        <v>5.6</v>
      </c>
      <c r="EM6" s="18">
        <v>3.3</v>
      </c>
      <c r="EN6" s="18">
        <v>5.2</v>
      </c>
      <c r="EO6" s="18">
        <v>5.9</v>
      </c>
      <c r="EP6" s="18">
        <v>0</v>
      </c>
      <c r="EQ6" s="18">
        <v>3</v>
      </c>
      <c r="ER6" s="18">
        <v>2</v>
      </c>
      <c r="ES6" s="18">
        <v>2.7</v>
      </c>
      <c r="ET6" s="18">
        <v>3.03</v>
      </c>
      <c r="EU6" s="18">
        <v>0</v>
      </c>
      <c r="EV6" s="18"/>
      <c r="EW6" s="18"/>
      <c r="EX6" s="18"/>
      <c r="EY6" s="18"/>
      <c r="EZ6" s="18"/>
      <c r="FA6" s="18"/>
      <c r="FB6" s="18"/>
      <c r="FC6" s="18"/>
      <c r="FD6" s="18"/>
      <c r="FE6" s="18"/>
      <c r="FF6" s="11">
        <f>IF(EN6&gt;0,EN6,"")</f>
        <v>5.2</v>
      </c>
      <c r="FG6" s="11">
        <f>IF(EO6&gt;0,EO6,"")</f>
        <v>5.9</v>
      </c>
      <c r="FH6" s="11">
        <f>IF(SUM(EL6:EO6)-EP6&gt;0,SUM(EL6:EO6)-EP6,"")</f>
        <v>20</v>
      </c>
      <c r="FI6" s="11">
        <f>IF(ES6&gt;0,ES6,"")</f>
        <v>2.7</v>
      </c>
      <c r="FJ6" s="11">
        <f>IF(ET6&gt;0,ET6,"")</f>
        <v>3.03</v>
      </c>
      <c r="FK6" s="11">
        <f>IF(SUM(EQ6:ET6)-EU6&gt;0,SUM(EQ6:ET6)-EU6,"")</f>
        <v>10.73</v>
      </c>
      <c r="FL6" s="11">
        <f>IF(MAX(FH6,FK6)&gt;0,MAX(FH6,FK6),"")</f>
        <v>20</v>
      </c>
      <c r="FM6" s="11" t="str">
        <f>IF(EX6&gt;0,EX6,"")</f>
        <v/>
      </c>
      <c r="FN6" s="11" t="str">
        <f>IF(EY6&gt;0,EY6,"")</f>
        <v/>
      </c>
      <c r="FO6" s="11" t="str">
        <f>IF(SUM(EV6:EY6)-EZ6&gt;0,SUM(EV6:EY6)-EZ6,"")</f>
        <v/>
      </c>
      <c r="FP6" s="11" t="str">
        <f>IF(FC6&gt;0,FC6,"")</f>
        <v/>
      </c>
      <c r="FQ6" s="11" t="str">
        <f>IF(FD6&gt;0,FD6,"")</f>
        <v/>
      </c>
      <c r="FR6" s="11" t="str">
        <f>IF(SUM(FA6:FD6)-FE6&gt;0,SUM(FA6:FD6)-FE6,"")</f>
        <v/>
      </c>
      <c r="FS6" s="11">
        <f>IF(SUM(FL6,FO6,FR6)&gt;0,SUM(FL6,FO6,FR6),"")</f>
        <v>20</v>
      </c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17"/>
      <c r="GH6" s="17"/>
      <c r="GI6" s="17"/>
      <c r="GJ6" s="17"/>
      <c r="GK6" s="17"/>
      <c r="GL6" s="17"/>
      <c r="GM6" s="17"/>
      <c r="GN6" s="40" t="str">
        <f>IF(FV6&gt;0,FV6,"")</f>
        <v/>
      </c>
      <c r="GO6" s="40" t="str">
        <f>IF(FW6&gt;0,FW6,"")</f>
        <v/>
      </c>
      <c r="GP6" s="40" t="str">
        <f>IF(SUM(FT6:FW6)-FX6&gt;0,SUM(FT6:FW6)-FX6,"")</f>
        <v/>
      </c>
      <c r="GQ6" s="40" t="str">
        <f>IF(GA6&gt;0,GA6,"")</f>
        <v/>
      </c>
      <c r="GR6" s="40" t="str">
        <f>IF(GB6&gt;0,GB6,"")</f>
        <v/>
      </c>
      <c r="GS6" s="40" t="str">
        <f>IF(SUM(FY6:GB6)-GC6&gt;0,SUM(FY6:GB6)-GC6,"")</f>
        <v/>
      </c>
      <c r="GT6" s="40" t="str">
        <f>IF(MAX(GP6,GS6)&gt;0,MAX(GP6,GS6),"")</f>
        <v/>
      </c>
      <c r="GU6" s="40" t="str">
        <f>IF(GF6&gt;0,GF6,"")</f>
        <v/>
      </c>
      <c r="GV6" s="40" t="str">
        <f>IF(GG6&gt;0,GG6,"")</f>
        <v/>
      </c>
      <c r="GW6" s="40" t="str">
        <f>IF(SUM(GD6:GG6)-GH6&gt;0,SUM(GD6:GG6)-GH6,"")</f>
        <v/>
      </c>
      <c r="GX6" s="40" t="str">
        <f>IF(GK6&gt;0,GK6,"")</f>
        <v/>
      </c>
      <c r="GY6" s="40" t="str">
        <f>IF(GL6&gt;0,GL6,"")</f>
        <v/>
      </c>
      <c r="GZ6" s="40" t="str">
        <f>IF(SUM(GI6:GL6)-GM6&gt;0,SUM(GI6:GL6)-GM6,"")</f>
        <v/>
      </c>
      <c r="HA6" s="40" t="str">
        <f>IF(SUM(GT6,GW6,GZ6)&gt;0,SUM(GT6,GW6,GZ6),"")</f>
        <v/>
      </c>
      <c r="HB6" s="18"/>
      <c r="HC6" s="18"/>
      <c r="HD6" s="18"/>
      <c r="HE6" s="18"/>
      <c r="HF6" s="18"/>
      <c r="HG6" s="18"/>
      <c r="HH6" s="18"/>
      <c r="HI6" s="18"/>
      <c r="HJ6" s="18"/>
      <c r="HK6" s="18"/>
      <c r="HL6" s="18"/>
      <c r="HM6" s="18"/>
      <c r="HN6" s="18"/>
      <c r="HO6" s="18"/>
      <c r="HP6" s="18"/>
      <c r="HQ6" s="18"/>
      <c r="HR6" s="18"/>
      <c r="HS6" s="18"/>
      <c r="HT6" s="18"/>
      <c r="HU6" s="18"/>
      <c r="HV6" s="11" t="str">
        <f>IF(HD6&gt;0,HD6,"")</f>
        <v/>
      </c>
      <c r="HW6" s="11" t="str">
        <f>IF(HE6&gt;0,HE6,"")</f>
        <v/>
      </c>
      <c r="HX6" s="11" t="str">
        <f>IF(SUM(HB6:HE6)-HF6&gt;0,SUM(HB6:HE6)-HF6,"")</f>
        <v/>
      </c>
      <c r="HY6" s="11" t="str">
        <f>IF(HI6&gt;0,HI6,"")</f>
        <v/>
      </c>
      <c r="HZ6" s="11" t="str">
        <f>IF(HJ6&gt;0,HJ6,"")</f>
        <v/>
      </c>
      <c r="IA6" s="11" t="str">
        <f>IF(SUM(HG6:HJ6)-HK6&gt;0,SUM(HG6:HJ6)-HK6,"")</f>
        <v/>
      </c>
      <c r="IB6" s="11" t="str">
        <f>IF(MAX(HX6,IA6)&gt;0,MAX(HX6,IA6),"")</f>
        <v/>
      </c>
      <c r="IC6" s="11" t="str">
        <f>IF(HN6&gt;0,HN6,"")</f>
        <v/>
      </c>
      <c r="ID6" s="11" t="str">
        <f>IF(HO6&gt;0,HO6,"")</f>
        <v/>
      </c>
      <c r="IE6" s="11" t="str">
        <f>IF(SUM(HL6:HO6)-HP6&gt;0,SUM(HL6:HO6)-HP6,"")</f>
        <v/>
      </c>
      <c r="IF6" s="11" t="str">
        <f>IF(HS6&gt;0,HS6,"")</f>
        <v/>
      </c>
      <c r="IG6" s="11" t="str">
        <f>IF(HT6&gt;0,HT6,"")</f>
        <v/>
      </c>
      <c r="IH6" s="11" t="str">
        <f>IF(SUM(HQ6:HT6)-HU6&gt;0,SUM(HQ6:HT6)-HU6,"")</f>
        <v/>
      </c>
      <c r="II6" s="11" t="str">
        <f>IF(SUM(IB6,IE6,IH6)&gt;0,SUM(IB6,IE6,IH6),"")</f>
        <v/>
      </c>
      <c r="IJ6" s="17"/>
      <c r="IK6" s="17"/>
      <c r="IL6" s="17"/>
      <c r="IM6" s="17"/>
      <c r="IN6" s="17"/>
      <c r="IO6" s="17"/>
      <c r="IP6" s="17"/>
      <c r="IQ6" s="17"/>
      <c r="IR6" s="17"/>
      <c r="IS6" s="17"/>
      <c r="IT6" s="17"/>
      <c r="IU6" s="17"/>
      <c r="IV6" s="17"/>
      <c r="IW6" s="17"/>
      <c r="IX6" s="17"/>
      <c r="IY6" s="17"/>
      <c r="IZ6" s="17"/>
      <c r="JA6" s="17"/>
      <c r="JB6" s="17"/>
      <c r="JC6" s="17"/>
      <c r="JD6" s="40" t="str">
        <f>IF(IL6&gt;0,IL6,"")</f>
        <v/>
      </c>
      <c r="JE6" s="40" t="str">
        <f>IF(IM6&gt;0,IM6,"")</f>
        <v/>
      </c>
      <c r="JF6" s="40" t="str">
        <f>IF(SUM(IJ6:IM6)-IN6&gt;0,SUM(IJ6:IM6)-IN6,"")</f>
        <v/>
      </c>
      <c r="JG6" s="40" t="str">
        <f>IF(IQ6&gt;0,IQ6,"")</f>
        <v/>
      </c>
      <c r="JH6" s="40" t="str">
        <f>IF(IR6&gt;0,IR6,"")</f>
        <v/>
      </c>
      <c r="JI6" s="40" t="str">
        <f>IF(SUM(IO6:IR6)-IS6&gt;0,SUM(IO6:IR6)-IS6,"")</f>
        <v/>
      </c>
      <c r="JJ6" s="40" t="str">
        <f>IF(MAX(JF6,JI6)&gt;0,MAX(JF6,JI6),"")</f>
        <v/>
      </c>
      <c r="JK6" s="40" t="str">
        <f>IF(IV6&gt;0,IV6,"")</f>
        <v/>
      </c>
      <c r="JL6" s="40" t="str">
        <f>IF(IW6&gt;0,IW6,"")</f>
        <v/>
      </c>
      <c r="JM6" s="40" t="str">
        <f>IF(SUM(IT6:IW6)-IX6&gt;0,SUM(IT6:IW6)-IX6,"")</f>
        <v/>
      </c>
      <c r="JN6" s="40" t="str">
        <f>IF(JA6&gt;0,JA6,"")</f>
        <v/>
      </c>
      <c r="JO6" s="40" t="str">
        <f>IF(JB6&gt;0,JB6,"")</f>
        <v/>
      </c>
      <c r="JP6" s="40" t="str">
        <f>IF(SUM(IY6:JB6)-JC6&gt;0,SUM(IY6:JB6)-JC6,"")</f>
        <v/>
      </c>
      <c r="JQ6" s="40" t="str">
        <f>IF(SUM(JJ6,JM6,JP6)&gt;0,SUM(JJ6,JM6,JP6),"")</f>
        <v/>
      </c>
      <c r="JR6" s="18"/>
      <c r="JS6" s="18"/>
      <c r="JT6" s="18"/>
      <c r="JU6" s="18"/>
      <c r="JV6" s="18"/>
      <c r="JW6" s="18"/>
      <c r="JX6" s="18"/>
      <c r="JY6" s="18"/>
      <c r="JZ6" s="18"/>
      <c r="KA6" s="18"/>
      <c r="KB6" s="18"/>
      <c r="KC6" s="18"/>
      <c r="KD6" s="18"/>
      <c r="KE6" s="18"/>
      <c r="KF6" s="18"/>
      <c r="KG6" s="18"/>
      <c r="KH6" s="18"/>
      <c r="KI6" s="18"/>
      <c r="KJ6" s="18"/>
      <c r="KK6" s="18"/>
      <c r="KL6" s="11" t="str">
        <f>IF(JT6&gt;0,JT6,"")</f>
        <v/>
      </c>
      <c r="KM6" s="11" t="str">
        <f>IF(JU6&gt;0,JU6,"")</f>
        <v/>
      </c>
      <c r="KN6" s="11" t="str">
        <f>IF(SUM(JR6:JU6)-JV6&gt;0,SUM(JR6:JU6)-JV6,"")</f>
        <v/>
      </c>
      <c r="KO6" s="11" t="str">
        <f>IF(JY6&gt;0,JY6,"")</f>
        <v/>
      </c>
      <c r="KP6" s="11" t="str">
        <f>IF(JZ6&gt;0,JZ6,"")</f>
        <v/>
      </c>
      <c r="KQ6" s="11" t="str">
        <f>IF(SUM(JW6:JZ6)-KA6&gt;0,SUM(JW6:JZ6)-KA6,"")</f>
        <v/>
      </c>
      <c r="KR6" s="11" t="str">
        <f>IF(MAX(KN6,KQ6)&gt;0,MAX(KN6,KQ6),"")</f>
        <v/>
      </c>
      <c r="KS6" s="11" t="str">
        <f>IF(KD6&gt;0,KD6,"")</f>
        <v/>
      </c>
      <c r="KT6" s="11" t="str">
        <f>IF(KE6&gt;0,KE6,"")</f>
        <v/>
      </c>
      <c r="KU6" s="11" t="str">
        <f>IF(SUM(KB6:KE6)-KF6&gt;0,SUM(KB6:KE6)-KF6,"")</f>
        <v/>
      </c>
      <c r="KV6" s="11" t="str">
        <f>IF(KI6&gt;0,KI6,"")</f>
        <v/>
      </c>
      <c r="KW6" s="11" t="str">
        <f>IF(KJ6&gt;0,KJ6,"")</f>
        <v/>
      </c>
      <c r="KX6" s="11" t="str">
        <f>IF(SUM(KG6:KJ6)-KK6&gt;0,SUM(KG6:KJ6)-KK6,"")</f>
        <v/>
      </c>
      <c r="KY6" s="11" t="str">
        <f>IF(SUM(KR6,KU6,KX6)&gt;0,SUM(KR6,KU6,KX6),"")</f>
        <v/>
      </c>
      <c r="KZ6" s="17"/>
      <c r="LA6" s="17"/>
      <c r="LB6" s="17"/>
      <c r="LC6" s="17"/>
      <c r="LD6" s="17"/>
      <c r="LE6" s="17"/>
      <c r="LF6" s="17"/>
      <c r="LG6" s="17"/>
      <c r="LH6" s="17"/>
      <c r="LI6" s="17"/>
      <c r="LJ6" s="17"/>
      <c r="LK6" s="17"/>
      <c r="LL6" s="17"/>
      <c r="LM6" s="17"/>
      <c r="LN6" s="17"/>
      <c r="LO6" s="17"/>
      <c r="LP6" s="17"/>
      <c r="LQ6" s="17"/>
      <c r="LR6" s="17"/>
      <c r="LS6" s="17"/>
      <c r="LT6" s="40" t="str">
        <f>IF(LB6&gt;0,LB6,"")</f>
        <v/>
      </c>
      <c r="LU6" s="40" t="str">
        <f>IF(LC6&gt;0,LC6,"")</f>
        <v/>
      </c>
      <c r="LV6" s="40" t="str">
        <f>IF(SUM(KZ6:LC6)-LD6&gt;0,SUM(KZ6:LC6)-LD6,"")</f>
        <v/>
      </c>
      <c r="LW6" s="40" t="str">
        <f>IF(LG6&gt;0,LG6,"")</f>
        <v/>
      </c>
      <c r="LX6" s="40" t="str">
        <f>IF(LH6&gt;0,LH6,"")</f>
        <v/>
      </c>
      <c r="LY6" s="40" t="str">
        <f>IF(SUM(LE6:LH6)-LI6&gt;0,SUM(LE6:LH6)-LI6,"")</f>
        <v/>
      </c>
      <c r="LZ6" s="40" t="str">
        <f>IF(MAX(LV6,LY6)&gt;0,MAX(LV6,LY6),"")</f>
        <v/>
      </c>
      <c r="MA6" s="40" t="str">
        <f>IF(LL6&gt;0,LL6,"")</f>
        <v/>
      </c>
      <c r="MB6" s="40" t="str">
        <f>IF(LM6&gt;0,LM6,"")</f>
        <v/>
      </c>
      <c r="MC6" s="40" t="str">
        <f>IF(SUM(LJ6:LM6)-LN6&gt;0,SUM(LJ6:LM6)-LN6,"")</f>
        <v/>
      </c>
      <c r="MD6" s="40" t="str">
        <f>IF(LQ6&gt;0,LQ6,"")</f>
        <v/>
      </c>
      <c r="ME6" s="40" t="str">
        <f>IF(LR6&gt;0,LR6,"")</f>
        <v/>
      </c>
      <c r="MF6" s="40" t="str">
        <f>IF(SUM(LO6:LR6)-LS6&gt;0,SUM(LO6:LR6)-LS6,"")</f>
        <v/>
      </c>
      <c r="MG6" s="40" t="str">
        <f>IF(SUM(LZ6,MC6,MF6)&gt;0,SUM(LZ6,MC6,MF6),"")</f>
        <v/>
      </c>
      <c r="MH6" s="18"/>
      <c r="MI6" s="18"/>
      <c r="MJ6" s="18"/>
      <c r="MK6" s="18"/>
      <c r="ML6" s="18"/>
      <c r="MM6" s="18"/>
      <c r="MN6" s="18"/>
      <c r="MO6" s="18"/>
      <c r="MP6" s="18"/>
      <c r="MQ6" s="18"/>
      <c r="MR6" s="18"/>
      <c r="MS6" s="18"/>
      <c r="MT6" s="18"/>
      <c r="MU6" s="18"/>
      <c r="MV6" s="18"/>
      <c r="MW6" s="18"/>
      <c r="MX6" s="18"/>
      <c r="MY6" s="18"/>
      <c r="MZ6" s="18"/>
      <c r="NA6" s="18"/>
      <c r="NB6" s="11" t="str">
        <f>IF(MJ6&gt;0,MJ6,"")</f>
        <v/>
      </c>
      <c r="NC6" s="11" t="str">
        <f>IF(MK6&gt;0,MK6,"")</f>
        <v/>
      </c>
      <c r="ND6" s="11" t="str">
        <f>IF(SUM(MH6:MK6)-ML6&gt;0,SUM(MH6:MK6)-ML6,"")</f>
        <v/>
      </c>
      <c r="NE6" s="11" t="str">
        <f>IF(MO6&gt;0,MO6,"")</f>
        <v/>
      </c>
      <c r="NF6" s="11" t="str">
        <f>IF(MP6&gt;0,MP6,"")</f>
        <v/>
      </c>
      <c r="NG6" s="11" t="str">
        <f>IF(SUM(MM6:MP6)-MQ6&gt;0,SUM(MM6:MP6)-MQ6,"")</f>
        <v/>
      </c>
      <c r="NH6" s="11" t="str">
        <f>IF(MAX(ND6,NG6)&gt;0,MAX(ND6,NG6),"")</f>
        <v/>
      </c>
      <c r="NI6" s="11" t="str">
        <f>IF(MT6&gt;0,MT6,"")</f>
        <v/>
      </c>
      <c r="NJ6" s="11" t="str">
        <f>IF(MU6&gt;0,MU6,"")</f>
        <v/>
      </c>
      <c r="NK6" s="11" t="str">
        <f>IF(SUM(MR6:MU6)-MV6&gt;0,SUM(MR6:MU6)-MV6,"")</f>
        <v/>
      </c>
      <c r="NL6" s="11" t="str">
        <f>IF(MY6&gt;0,MY6,"")</f>
        <v/>
      </c>
      <c r="NM6" s="11" t="str">
        <f>IF(MZ6&gt;0,MZ6,"")</f>
        <v/>
      </c>
      <c r="NN6" s="11" t="str">
        <f>IF(SUM(MW6:MZ6)-NA6&gt;0,SUM(MW6:MZ6)-NA6,"")</f>
        <v/>
      </c>
      <c r="NO6" s="11" t="str">
        <f>IF(SUM(NH6,NK6,NN6)&gt;0,SUM(NH6,NK6,NN6),"")</f>
        <v/>
      </c>
      <c r="NP6" s="17"/>
      <c r="NQ6" s="17"/>
      <c r="NR6" s="17"/>
      <c r="NS6" s="17"/>
      <c r="NT6" s="17"/>
      <c r="NU6" s="17"/>
      <c r="NV6" s="17"/>
      <c r="NW6" s="17"/>
      <c r="NX6" s="17"/>
      <c r="NY6" s="17"/>
      <c r="NZ6" s="17"/>
      <c r="OA6" s="17"/>
      <c r="OB6" s="17"/>
      <c r="OC6" s="17"/>
      <c r="OD6" s="17"/>
      <c r="OE6" s="17"/>
      <c r="OF6" s="17"/>
      <c r="OG6" s="17"/>
      <c r="OH6" s="17"/>
      <c r="OI6" s="17"/>
      <c r="OJ6" s="40" t="str">
        <f>IF(NR6&gt;0,NR6,"")</f>
        <v/>
      </c>
      <c r="OK6" s="40" t="str">
        <f>IF(NS6&gt;0,NS6,"")</f>
        <v/>
      </c>
      <c r="OL6" s="40" t="str">
        <f>IF(SUM(NP6:NS6)-NT6&gt;0,SUM(NP6:NS6)-NT6,"")</f>
        <v/>
      </c>
      <c r="OM6" s="40" t="str">
        <f>IF(NW6&gt;0,NW6,"")</f>
        <v/>
      </c>
      <c r="ON6" s="40" t="str">
        <f>IF(NX6&gt;0,NX6,"")</f>
        <v/>
      </c>
      <c r="OO6" s="40" t="str">
        <f>IF(SUM(NU6:NX6)-NY6&gt;0,SUM(NU6:NX6)-NY6,"")</f>
        <v/>
      </c>
      <c r="OP6" s="40" t="str">
        <f>IF(MAX(OL6,OO6)&gt;0,MAX(OL6,OO6),"")</f>
        <v/>
      </c>
      <c r="OQ6" s="40" t="str">
        <f>IF(OB6&gt;0,OB6,"")</f>
        <v/>
      </c>
      <c r="OR6" s="40" t="str">
        <f>IF(OC6&gt;0,OC6,"")</f>
        <v/>
      </c>
      <c r="OS6" s="40" t="str">
        <f>IF(SUM(NZ6:OC6)-OD6&gt;0,SUM(NZ6:OC6)-OD6,"")</f>
        <v/>
      </c>
      <c r="OT6" s="40" t="str">
        <f>IF(OG6&gt;0,OG6,"")</f>
        <v/>
      </c>
      <c r="OU6" s="40" t="str">
        <f>IF(OH6&gt;0,OH6,"")</f>
        <v/>
      </c>
      <c r="OV6" s="40" t="str">
        <f>IF(SUM(OE6:OH6)-OI6&gt;0,SUM(OE6:OH6)-OI6,"")</f>
        <v/>
      </c>
      <c r="OW6" s="40" t="str">
        <f>IF(SUM(OP6,OS6,OV6)&gt;0,SUM(OP6,OS6,OV6),"")</f>
        <v/>
      </c>
      <c r="OX6" s="18"/>
      <c r="OY6" s="18"/>
      <c r="OZ6" s="18"/>
      <c r="PA6" s="18"/>
      <c r="PB6" s="18"/>
      <c r="PC6" s="18"/>
      <c r="PD6" s="18"/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1" t="str">
        <f>IF(OZ6&gt;0,OZ6,"")</f>
        <v/>
      </c>
      <c r="PS6" s="11" t="str">
        <f>IF(PA6&gt;0,PA6,"")</f>
        <v/>
      </c>
      <c r="PT6" s="11" t="str">
        <f>IF(SUM(OX6:PA6)-PB6&gt;0,SUM(OX6:PA6)-PB6,"")</f>
        <v/>
      </c>
      <c r="PU6" s="11" t="str">
        <f>IF(PE6&gt;0,PE6,"")</f>
        <v/>
      </c>
      <c r="PV6" s="11" t="str">
        <f>IF(PF6&gt;0,PF6,"")</f>
        <v/>
      </c>
      <c r="PW6" s="11" t="str">
        <f>IF(SUM(PC6:PF6)-PG6&gt;0,SUM(PC6:PF6)-PG6,"")</f>
        <v/>
      </c>
      <c r="PX6" s="11" t="str">
        <f>IF(MAX(PT6,PW6)&gt;0,MAX(PT6,PW6),"")</f>
        <v/>
      </c>
      <c r="PY6" s="11" t="str">
        <f>IF(PJ6&gt;0,PJ6,"")</f>
        <v/>
      </c>
      <c r="PZ6" s="11" t="str">
        <f>IF(PK6&gt;0,PK6,"")</f>
        <v/>
      </c>
      <c r="QA6" s="11" t="str">
        <f>IF(SUM(PH6:PK6)-PL6&gt;0,SUM(PH6:PK6)-PL6,"")</f>
        <v/>
      </c>
      <c r="QB6" s="11" t="str">
        <f>IF(PO6&gt;0,PO6,"")</f>
        <v/>
      </c>
      <c r="QC6" s="11" t="str">
        <f>IF(PP6&gt;0,PP6,"")</f>
        <v/>
      </c>
      <c r="QD6" s="11" t="str">
        <f>IF(SUM(PM6:PP6)-PQ6&gt;0,SUM(PM6:PP6)-PQ6,"")</f>
        <v/>
      </c>
      <c r="QE6" s="11" t="str">
        <f>IF(SUM(PX6,QA6,QD6)&gt;0,SUM(PX6,QA6,QD6),"")</f>
        <v/>
      </c>
      <c r="QF6" s="17"/>
      <c r="QG6" s="17"/>
      <c r="QH6" s="17"/>
      <c r="QI6" s="17"/>
      <c r="QJ6" s="17"/>
      <c r="QK6" s="17"/>
      <c r="QL6" s="17"/>
      <c r="QM6" s="17"/>
      <c r="QN6" s="17"/>
      <c r="QO6" s="17"/>
      <c r="QP6" s="17"/>
      <c r="QQ6" s="17"/>
      <c r="QR6" s="17"/>
      <c r="QS6" s="17"/>
      <c r="QT6" s="17"/>
      <c r="QU6" s="17"/>
      <c r="QV6" s="17"/>
      <c r="QW6" s="17"/>
      <c r="QX6" s="17"/>
      <c r="QY6" s="17"/>
      <c r="QZ6" s="40" t="str">
        <f>IF(QH6&gt;0,QH6,"")</f>
        <v/>
      </c>
      <c r="RA6" s="40" t="str">
        <f>IF(QI6&gt;0,QI6,"")</f>
        <v/>
      </c>
      <c r="RB6" s="40" t="str">
        <f>IF(SUM(QF6:QI6)-QJ6&gt;0,SUM(QF6:QI6)-QJ6,"")</f>
        <v/>
      </c>
      <c r="RC6" s="40" t="str">
        <f>IF(QM6&gt;0,QM6,"")</f>
        <v/>
      </c>
      <c r="RD6" s="40" t="str">
        <f>IF(QN6&gt;0,QN6,"")</f>
        <v/>
      </c>
      <c r="RE6" s="40" t="str">
        <f>IF(SUM(QK6:QN6)-QO6&gt;0,SUM(QK6:QN6)-QO6,"")</f>
        <v/>
      </c>
      <c r="RF6" s="40" t="str">
        <f>IF(MAX(RB6,RE6)&gt;0,MAX(RB6,RE6),"")</f>
        <v/>
      </c>
      <c r="RG6" s="40" t="str">
        <f>IF(QR6&gt;0,QR6,"")</f>
        <v/>
      </c>
      <c r="RH6" s="40" t="str">
        <f>IF(QS6&gt;0,QS6,"")</f>
        <v/>
      </c>
      <c r="RI6" s="40" t="str">
        <f>IF(SUM(QP6:QS6)-QT6&gt;0,SUM(QP6:QS6)-QT6,"")</f>
        <v/>
      </c>
      <c r="RJ6" s="40" t="str">
        <f>IF(QW6&gt;0,QW6,"")</f>
        <v/>
      </c>
      <c r="RK6" s="40" t="str">
        <f>IF(QX6&gt;0,QX6,"")</f>
        <v/>
      </c>
      <c r="RL6" s="40" t="str">
        <f>IF(SUM(QU6:QX6)-QY6&gt;0,SUM(QU6:QX6)-QY6,"")</f>
        <v/>
      </c>
      <c r="RM6" s="40" t="str">
        <f>IF(SUM(RF6,RI6,RL6)&gt;0,SUM(RF6,RI6,RL6),"")</f>
        <v/>
      </c>
      <c r="RN6" s="18"/>
      <c r="RO6" s="18"/>
      <c r="RP6" s="18"/>
      <c r="RQ6" s="18"/>
      <c r="RR6" s="18"/>
      <c r="RS6" s="18"/>
      <c r="RT6" s="18"/>
      <c r="RU6" s="18"/>
      <c r="RV6" s="18"/>
      <c r="RW6" s="18"/>
      <c r="RX6" s="18"/>
      <c r="RY6" s="18"/>
      <c r="RZ6" s="18"/>
      <c r="SA6" s="18"/>
      <c r="SB6" s="18"/>
      <c r="SC6" s="18"/>
      <c r="SD6" s="18"/>
      <c r="SE6" s="18"/>
      <c r="SF6" s="18"/>
      <c r="SG6" s="18"/>
      <c r="SH6" s="11" t="str">
        <f>IF(RP6&gt;0,RP6,"")</f>
        <v/>
      </c>
      <c r="SI6" s="11" t="str">
        <f>IF(RQ6&gt;0,RQ6,"")</f>
        <v/>
      </c>
      <c r="SJ6" s="11" t="str">
        <f>IF(SUM(RN6:RQ6)-RR6&gt;0,SUM(RN6:RQ6)-RR6,"")</f>
        <v/>
      </c>
      <c r="SK6" s="11" t="str">
        <f>IF(RU6&gt;0,RU6,"")</f>
        <v/>
      </c>
      <c r="SL6" s="11" t="str">
        <f>IF(RV6&gt;0,RV6,"")</f>
        <v/>
      </c>
      <c r="SM6" s="11" t="str">
        <f>IF(SUM(RS6:RV6)-RW6&gt;0,SUM(RS6:RV6)-RW6,"")</f>
        <v/>
      </c>
      <c r="SN6" s="11" t="str">
        <f>IF(MAX(SJ6,SM6)&gt;0,MAX(SJ6,SM6),"")</f>
        <v/>
      </c>
      <c r="SO6" s="11" t="str">
        <f>IF(RZ6&gt;0,RZ6,"")</f>
        <v/>
      </c>
      <c r="SP6" s="11" t="str">
        <f>IF(SA6&gt;0,SA6,"")</f>
        <v/>
      </c>
      <c r="SQ6" s="11" t="str">
        <f>IF(SUM(RX6:SA6)-SB6&gt;0,SUM(RX6:SA6)-SB6,"")</f>
        <v/>
      </c>
      <c r="SR6" s="11" t="str">
        <f>IF(SE6&gt;0,SE6,"")</f>
        <v/>
      </c>
      <c r="SS6" s="11" t="str">
        <f>IF(SF6&gt;0,SF6,"")</f>
        <v/>
      </c>
      <c r="ST6" s="11" t="str">
        <f>IF(SUM(SC6:SF6)-SG6&gt;0,SUM(SC6:SF6)-SG6,"")</f>
        <v/>
      </c>
      <c r="SU6" s="11" t="str">
        <f>IF(SUM(SN6,SQ6,ST6)&gt;0,SUM(SN6,SQ6,ST6),"")</f>
        <v/>
      </c>
      <c r="SV6" s="22">
        <f>IF($CP6="P",CA6,(CA6+AZ6)/2)</f>
        <v>11.3</v>
      </c>
      <c r="SW6" s="22">
        <f>IF($CP6="P",CB6,(CB6+BA6)/2)</f>
        <v>6.65</v>
      </c>
      <c r="SX6" s="22">
        <f>IF($CP6="P",CC6,(CC6+BB6)/2)</f>
        <v>7.3500000000000005</v>
      </c>
      <c r="SY6" s="22">
        <f>IF($CP6="P",CD6,(CD6+BC6)/2)</f>
        <v>10.79</v>
      </c>
      <c r="SZ6" s="22">
        <f>IF($CP6="P",CE6,(CE6+BD6)/2)</f>
        <v>0.95</v>
      </c>
      <c r="TA6" s="22">
        <f>IF($CP6="P",CF6,(CF6+BE6)/2)</f>
        <v>11.5</v>
      </c>
      <c r="TB6" s="22">
        <f>IF($CP6="P",CG6,(CG6+BF6)/2)</f>
        <v>6.65</v>
      </c>
      <c r="TC6" s="22">
        <f>IF($CP6="P",CH6,(CH6+BG6)/2)</f>
        <v>7.55</v>
      </c>
      <c r="TD6" s="22">
        <f>IF($CP6="P",CI6,(CI6+BH6)/2)</f>
        <v>11.135</v>
      </c>
      <c r="TE6" s="22">
        <f>IF($CP6="P",CJ6,(CJ6+BI6)/2)</f>
        <v>0.6</v>
      </c>
      <c r="TF6" s="22">
        <f>IF($CP6="P",CK6,(CK6+BJ6)/2)</f>
        <v>7.2</v>
      </c>
      <c r="TG6" s="22">
        <f>IF($CP6="P",CL6,(CL6+BK6)/2)</f>
        <v>4.55</v>
      </c>
      <c r="TH6" s="22">
        <f>IF($CP6="P",CM6,(CM6+BL6)/2)</f>
        <v>5.7</v>
      </c>
      <c r="TI6" s="22">
        <f>IF($CP6="P",CN6,(CN6+BM6)/2)</f>
        <v>7.2</v>
      </c>
      <c r="TJ6" s="22">
        <f>IF($CP6="P",CO6,(CO6+BN6)/2)</f>
        <v>0</v>
      </c>
      <c r="TK6" s="27" t="s">
        <v>46</v>
      </c>
      <c r="TL6" s="40">
        <f>IF(SX6&gt;0,SX6,"")</f>
        <v>7.3500000000000005</v>
      </c>
      <c r="TM6" s="40">
        <f>IF(SY6&gt;0,SY6,"")</f>
        <v>10.79</v>
      </c>
      <c r="TN6" s="40">
        <f>IF(SUM(SV6:SY6)-SZ6&gt;0,SUM(SV6:SY6)-SZ6,"")</f>
        <v>35.14</v>
      </c>
      <c r="TO6" s="40">
        <f>IF(TC6&gt;0,TC6,"")</f>
        <v>7.55</v>
      </c>
      <c r="TP6" s="40">
        <f>IF(TD6&gt;0,TD6,"")</f>
        <v>11.135</v>
      </c>
      <c r="TQ6" s="40">
        <f>IF(SUM(TA6:TD6)-TE6&gt;0,SUM(TA6:TD6)-TE6,"")</f>
        <v>36.234999999999999</v>
      </c>
      <c r="TR6" s="40">
        <f>IF(MAX(TN6,TQ6)&gt;0,MAX(TN6,TQ6),"")</f>
        <v>36.234999999999999</v>
      </c>
      <c r="TS6" s="40">
        <f>IF(TH6&gt;0,TH6,"")</f>
        <v>5.7</v>
      </c>
      <c r="TT6" s="40">
        <f>IF(TI6&gt;0,TI6,"")</f>
        <v>7.2</v>
      </c>
      <c r="TU6" s="40">
        <f>IF(SUM(TF6:TI6)-TJ6&gt;0,SUM(TF6:TI6)-TJ6,"")</f>
        <v>24.65</v>
      </c>
      <c r="TV6" s="40">
        <f>IF(SUM(TR6,TU6)&gt;0,SUM(TR6,TU6),"")</f>
        <v>60.884999999999998</v>
      </c>
    </row>
    <row r="7" spans="1:542" x14ac:dyDescent="0.2">
      <c r="A7" s="4" cm="1">
        <f t="array" ref="A7">IF(AND(J7&lt;&gt;"",J7&lt;&gt;"No DD"),SUMPRODUCT((J$4:J$37&lt;&gt;"")*(J$4:J$37&lt;&gt;"No DD")*(F$4:F$37&gt;F7))+1,IF(J7="No DD",SUMPRODUCT((J$4:J$37="No DD")*(F$4:F$37&gt;F7))+1+SUMPRODUCT((J$4:J$37&lt;&gt;"")*(J$4:J$37&lt;&gt;"No DD")),""))</f>
        <v>4</v>
      </c>
      <c r="B7" s="4" cm="1">
        <f t="array" ref="B7">IF(AND(J7&lt;&gt;"",J7&lt;&gt;"No DD",G7=""),SUMPRODUCT((J$4:J$37&lt;&gt;"")*(J$4:J$37&lt;&gt;"No DD")*(G$4:G$37="")*(F$4:F$37&gt;F7))+1,IF(J7="No DD",SUMPRODUCT((J$4:J$37="No DD")*(F$4:F$37&gt;F7)*(G$4:G$37=""))+1+SUMPRODUCT((J$4:J$37&lt;&gt;"")*(G$4:G$37="")*(J$4:J$37&lt;&gt;"No DD")),""))</f>
        <v>2</v>
      </c>
      <c r="C7" s="5" t="s">
        <v>113</v>
      </c>
      <c r="D7" s="4" t="s">
        <v>3</v>
      </c>
      <c r="E7" s="4">
        <v>2004</v>
      </c>
      <c r="F7" s="9">
        <f>SUM(L7:V7)+SUM(L7:T7)*0.0000001+SUM(L7)*0.0000000000001</f>
        <v>175.68001756800501</v>
      </c>
      <c r="G7" s="66"/>
      <c r="H7" s="3" t="str">
        <f>IF(OR(AND(AO7&gt;=AY$39,AO7&lt;&gt;"",AQ7&gt;=AY$43,AQ7&lt;&gt;"",AN7=""),AND(AR7&gt;=AY$39,AR7&lt;&gt;"",AT7&gt;=AY$43,AT7&lt;&gt;"",AN7=""),AND(AV7&gt;=AY$39,AV7&lt;&gt;"",AX7&gt;=AY$43,AX7&lt;&gt;"",AN7=""),AND(BP7&gt;=BZ$39,BP7&lt;&gt;"",BR7&gt;=BZ$43,BR7&lt;&gt;"",BO7=""),AND(BS7&gt;=BZ$39,BS7&lt;&gt;"",BU7&gt;=BZ$43,BU7&lt;&gt;"",BO7=""),AND(BW7&gt;=BZ$39,BW7&lt;&gt;"",BY7&gt;=BZ$43,BY7&lt;&gt;"",BO7=""),AND(CQ7&gt;=DA$39,CQ7&lt;&gt;"",CS7&gt;=DA$43,CS7&lt;&gt;"",CP7=""),AND(CT7&gt;=DA$39,CT7&lt;&gt;"",CV7&gt;=DA$43,CV7&lt;&gt;"",CP7=""),AND(CX7&gt;=DA$39,CX7&lt;&gt;"",CZ7&gt;=DA$43,CZ7&lt;&gt;"",CP7=""),AND(DX7&gt;=EK$39,DX7&lt;&gt;"",DZ7&gt;=EK$43,DZ7&lt;&gt;""),AND(EA7&gt;=EK$39,EA7&lt;&gt;"",EC7&gt;=EK$43,EC7&lt;&gt;""),AND(EE7&gt;=EK$39,EE7&lt;&gt;"",EG7&gt;=EK$43,EG7&lt;&gt;""),AND(EH7&gt;=EK$39,EH7&lt;&gt;"",EJ7&gt;=EK$43,EJ7&lt;&gt;""),AND(FF7&gt;=FS$39,FF7&lt;&gt;"",FH7&gt;=FS$43,FH7&lt;&gt;""),AND(FI7&gt;=FS$39,FI7&lt;&gt;"",FK7&gt;=FS$43,FK7&lt;&gt;""),AND(FM7&gt;=FS$39,FM7&lt;&gt;"",FO7&gt;=FS$43,FO7&lt;&gt;""),AND(FP7&gt;=FS$39,FP7&lt;&gt;"",FR7&gt;=FS$43,FR7&lt;&gt;""),AND(GN7&gt;=HA$39,GN7&lt;&gt;"",GP7&gt;=HA$43,GP7&lt;&gt;""),AND(GQ7&gt;=HA$39,GQ7&lt;&gt;"",GS7&gt;=HA$43,GS7&lt;&gt;""),AND(GU7&gt;=HA$39,GU7&lt;&gt;"",GW7&gt;=HA$43,GW7&lt;&gt;""),AND(GX7&gt;=HA$39,GX7&lt;&gt;"",GZ7&gt;=HA$43,GZ7&lt;&gt;""),AND(HV7&gt;=II$39,HV7&lt;&gt;"",HX7&gt;=II$43,HX7&lt;&gt;""),AND(HY7&gt;=II$39,HY7&lt;&gt;"",IA7&gt;=II$43,IA7&lt;&gt;""),AND(IC7&gt;=II$39,IC7&lt;&gt;"",IE7&gt;=II$43,IE7&lt;&gt;""),AND(IF7&gt;=II$39,IF7&lt;&gt;"",IH7&gt;=II$43,IH7&lt;&gt;""),AND(JD7&gt;=JQ$39,JD7&lt;&gt;"",JF7&gt;=JQ$43,JF7&lt;&gt;""),AND(JG7&gt;=JQ$39,JG7&lt;&gt;"",JI7&gt;=JQ$43,JI7&lt;&gt;""),AND(JK7&gt;=JQ$39,JK7&lt;&gt;"",JM7&gt;=JQ$43,JM7&lt;&gt;""),AND(JN7&gt;=JQ$39,JN7&lt;&gt;"",JP7&gt;=JQ$43,JP7&lt;&gt;""),AND(KL7&gt;=KY$39,KL7&lt;&gt;"",KN7&gt;=KY$43,KN7&lt;&gt;""),AND(KO7&gt;=KY$39,KO7&lt;&gt;"",KQ7&gt;=KY$43,KQ7&lt;&gt;""),AND(KS7&gt;=KY$39,KS7&lt;&gt;"",KU7&gt;=KY$43,KU7&lt;&gt;""),AND(KV7&gt;=KY$39,KV7&lt;&gt;"",KX7&gt;=KY$43,KX7&lt;&gt;""),AND(LT7&gt;=MG$39,LT7&lt;&gt;"",LV7&gt;=MG$43,LV7&lt;&gt;""),AND(LW7&gt;=MG$39,LW7&lt;&gt;"",LY7&gt;=MG$43,LY7&lt;&gt;""),AND(MA7&gt;=MG$39,MA7&lt;&gt;"",MC7&gt;=MG$43,MC7&lt;&gt;""),AND(MD7&gt;=MG$39,MD7&lt;&gt;"",MF7&gt;=MG$43,MF7&lt;&gt;""),AND(NB7&gt;=NO$39,NB7&lt;&gt;"",ND7&gt;=NO$43,ND7&lt;&gt;""),AND(NE7&gt;=NO$39,NE7&lt;&gt;"",NG7&gt;=NO$43,NG7&lt;&gt;""),AND(NI7&gt;=NO$39,NI7&lt;&gt;"",NK7&gt;=NO$43,NK7&lt;&gt;""),AND(NL7&gt;=NO$39,NL7&lt;&gt;"",NN7&gt;=NO$43,NN7&lt;&gt;""),AND(OJ7&gt;=OW$39,OJ7&lt;&gt;"",OL7&gt;=OW$43,OL7&lt;&gt;""),AND(OM7&gt;=OW$39,OM7&lt;&gt;"",OO7&gt;=OW$43,OO7&lt;&gt;""),AND(OQ7&gt;=OW$39,OQ7&lt;&gt;"",OS7&gt;=OW$43,OS7&lt;&gt;""),AND(OT7&gt;=OW$39,OT7&lt;&gt;"",OV7&gt;=OW$43,OV7&lt;&gt;""),AND(PR7&gt;=QE$39,PR7&lt;&gt;"",PT7&gt;=QE$43,PT7&lt;&gt;""),AND(PU7&gt;=QE$39,PU7&lt;&gt;"",PW7&gt;=QE$43,PW7&lt;&gt;""),AND(PY7&gt;=QE$39,PY7&lt;&gt;"",QA7&gt;=QE$43,QA7&lt;&gt;""),AND(QB7&gt;=QE$39,QB7&lt;&gt;"",QD7&gt;=QE$43,QD7&lt;&gt;""),AND(QZ7&gt;=RM$39,QZ7&lt;&gt;"",RB7&gt;=RM$43,RB7&lt;&gt;""),AND(RC7&gt;=RM$39,RC7&lt;&gt;"",RE7&gt;=RM$43,RE7&lt;&gt;""),AND(RG7&gt;=RM$39,RG7&lt;&gt;"",RI7&gt;=RM$43,RI7&lt;&gt;""),AND(RJ7&gt;=RM$39,RJ7&lt;&gt;"",RL7&gt;=RM$43,RL7&lt;&gt;""),AND(SH7&gt;=SU$39,SH7&lt;&gt;"",SJ7&gt;=SU$43,SJ7&lt;&gt;""),AND(SK7&gt;=SU$39,SK7&lt;&gt;"",SM7&gt;=SU$43,SM7&lt;&gt;""),AND(SO7&gt;=SU$39,SO7&lt;&gt;"",SQ7&gt;=SU$43,SQ7&lt;&gt;""),AND(SR7&gt;=SU$39,SR7&lt;&gt;"",ST7&gt;=SU$43,ST7&lt;&gt;"")),"P","")</f>
        <v>P</v>
      </c>
      <c r="I7" s="3" t="str">
        <f>IF(OR(AND(AQ7&gt;=AY$43,AQ7&lt;&gt;"",AN7=""),AND(AT7&gt;=AY$43,AT7&lt;&gt;"",AN7=""),AND(AX7&gt;=AY$43,AX7&lt;&gt;"",AN7=""),AND(BR7&gt;=BZ$43,BR7&lt;&gt;"",BO7=""),AND(BU7&gt;=BZ$43,BU7&lt;&gt;"",BO7=""),AND(BY7&gt;=BZ$43,BY7&lt;&gt;"",BO7=""),AND(CS7&gt;=DA$43,CS7&lt;&gt;"",CP7=""),AND(CV7&gt;=DA$43,CV7&lt;&gt;"",CP7=""),AND(CZ7&gt;=DA$43,CZ7&lt;&gt;"",CP7=""),AND(DZ7&gt;=EK$43,DZ7&lt;&gt;""),AND(EC7&gt;=EK$43,EC7&lt;&gt;""),AND(EG7&gt;=EK$43,EG7&lt;&gt;""),AND(EJ7&gt;=EK$43,EJ7&lt;&gt;""),AND(FH7&gt;=FS$43,FH7&lt;&gt;""),AND(FK7&gt;=FS$43,FK7&lt;&gt;""),AND(FO7&gt;=FS$43,FO7&lt;&gt;""),AND(FR7&gt;=FS$43,FR7&lt;&gt;""),AND(GP7&gt;=HA$43,GP7&lt;&gt;""),AND(GS7&gt;=HA$43,GS7&lt;&gt;""),AND(GW7&gt;=HA$43,GW7&lt;&gt;""),AND(GZ7&gt;=HA$43,GZ7&lt;&gt;""),AND(HX7&gt;=II$43,HX7&lt;&gt;""),AND(IA7&gt;=II$43,IA7&lt;&gt;""),AND(IE7&gt;=II$43,IE7&lt;&gt;""),AND(IH7&gt;=II$43,IH7&lt;&gt;""),AND(JF7&gt;=JQ$43,JF7&lt;&gt;""),AND(JI7&gt;=JQ$43,JI7&lt;&gt;""),AND(JM7&gt;=JQ$43,JM7&lt;&gt;""),AND(JP7&gt;=JQ$43,JP7&lt;&gt;""),AND(KN7&gt;=KY$43,KN7&lt;&gt;""),AND(KQ7&gt;=KY$43,KQ7&lt;&gt;""),AND(KU7&gt;=KY$43,KU7&lt;&gt;""),AND(KX7&gt;=KY$43,KX7&lt;&gt;""),AND(LV7&gt;=MG$43,LV7&lt;&gt;""),AND(LY7&gt;=MG$43,LY7&lt;&gt;""),AND(MC7&gt;=MG$43,MC7&lt;&gt;""),AND(MF7&gt;=MG$43,MF7&lt;&gt;""),AND(ND7&gt;=NO$43,ND7&lt;&gt;""),AND(NG7&gt;=NO$43,NG7&lt;&gt;""),AND(NK7&gt;=NO$43,NK7&lt;&gt;""),AND(NN7&gt;=NO$43,NN7&lt;&gt;""),AND(OL7&gt;=OW$43,OL7&lt;&gt;""),AND(OO7&gt;=OW$43,OO7&lt;&gt;""),AND(OS7&gt;=OW$43,OS7&lt;&gt;""),AND(OV7&gt;=OW$43,OV7&lt;&gt;""),AND(PT7&gt;=QE$43,PT7&lt;&gt;""),AND(PW7&gt;=QE$43,PW7&lt;&gt;""),AND(QA7&gt;=QE$43,QA7&lt;&gt;""),AND(QD7&gt;=QE$43,QD7&lt;&gt;""),AND(RB7&gt;=RM$43,RB7&lt;&gt;""),AND(RE7&gt;=RM$43,RE7&lt;&gt;""),AND(RI7&gt;=RM$43,RI7&lt;&gt;""),AND(RL7&gt;=RM$43,RL7&lt;&gt;""),AND(SJ7&gt;=SU$43,SJ7&lt;&gt;""),AND(SM7&gt;=SU$43,SM7&lt;&gt;""),AND(SQ7&gt;=SU$43,SQ7&lt;&gt;""),AND(ST7&gt;=SU$43,ST7&lt;&gt;"")),"P","")</f>
        <v>P</v>
      </c>
      <c r="J7" s="36" t="str">
        <f>IF(AND(I7="P",H7=""),"No DD",IF(OR(AND(AO7&gt;=AY$42,AO7&lt;&gt;"",AQ7&gt;=AY$46,AQ7&lt;&gt;"",AN7=""),AND(AR7&gt;=AY$42,AR7&lt;&gt;"",AT7&gt;=AY$46,AT7&lt;&gt;"",AN7=""),AND(AV7&gt;=AY$42,AV7&lt;&gt;"",AX7&gt;=AY$46,AX7&lt;&gt;"",AN7=""),AND(BP7&gt;=BZ$42,BP7&lt;&gt;"",BR7&gt;=BZ$46,BR7&lt;&gt;"",BO7=""),AND(BS7&gt;=BZ$42,BS7&lt;&gt;"",BU7&gt;=BZ$46,BU7&lt;&gt;"",BO7=""),AND(BW7&gt;=BZ$42,BW7&lt;&gt;"",BY7&gt;=BZ$46,BY7&lt;&gt;"",BO7=""),AND(CQ7&gt;=DA$42,CQ7&lt;&gt;"",CS7&gt;=DA$46,CS7&lt;&gt;"",CP7=""),AND(CT7&gt;=DA$42,CT7&lt;&gt;"",CV7&gt;=DA$46,CV7&lt;&gt;"",CP7=""),AND(CX7&gt;=DA$42,CX7&lt;&gt;"",CZ7&gt;=DA$46,CZ7&lt;&gt;"",CP7=""),AND(DX7&gt;=EK$42,DX7&lt;&gt;"",DZ7&gt;=EK$46,DZ7&lt;&gt;""),AND(EA7&gt;=EK$42,EA7&lt;&gt;"",EC7&gt;=EK$46,EC7&lt;&gt;""),AND(EE7&gt;=EK$42,EE7&lt;&gt;"",EG7&gt;=EK$46,EG7&lt;&gt;""),AND(EH7&gt;=EK$42,EH7&lt;&gt;"",EJ7&gt;=EK$46,EJ7&lt;&gt;""),AND(FF7&gt;=FS$42,FF7&lt;&gt;"",FH7&gt;=FS$46,FH7&lt;&gt;""),AND(FI7&gt;=FS$42,FI7&lt;&gt;"",FK7&gt;=FS$46,FK7&lt;&gt;""),AND(FM7&gt;=FS$42,FM7&lt;&gt;"",FO7&gt;=FS$46,FO7&lt;&gt;""),AND(FP7&gt;=FS$42,FP7&lt;&gt;"",FR7&gt;=FS$46,FR7&lt;&gt;""),AND(GN7&gt;=HA$42,GN7&lt;&gt;"",GP7&gt;=HA$46,GP7&lt;&gt;""),AND(GQ7&gt;=HA$42,GQ7&lt;&gt;"",GS7&gt;=HA$46,GS7&lt;&gt;""),AND(GU7&gt;=HA$42,GU7&lt;&gt;"",GW7&gt;=HA$46,GW7&lt;&gt;""),AND(GX7&gt;=HA$42,GX7&lt;&gt;"",GZ7&gt;=HA$46,GZ7&lt;&gt;""),AND(HV7&gt;=II$42,HV7&lt;&gt;"",HX7&gt;=II$46,HX7&lt;&gt;""),AND(HY7&gt;=II$42,HY7&lt;&gt;"",IA7&gt;=II$46,IA7&lt;&gt;""),AND(IC7&gt;=II$42,IC7&lt;&gt;"",IE7&gt;=II$46,IE7&lt;&gt;""),AND(IF7&gt;=II$42,IF7&lt;&gt;"",IH7&gt;=II$46,IH7&lt;&gt;""),AND(JD7&gt;=JQ$42,JD7&lt;&gt;"",JF7&gt;=JQ$46,JF7&lt;&gt;""),AND(JG7&gt;=JQ$42,JG7&lt;&gt;"",JI7&gt;=JQ$46,JI7&lt;&gt;""),AND(JK7&gt;=JQ$42,JK7&lt;&gt;"",JM7&gt;=JQ$46,JM7&lt;&gt;""),AND(JN7&gt;=JQ$42,JN7&lt;&gt;"",JP7&gt;=JQ$46,JP7&lt;&gt;""),AND(KL7&gt;=KY$42,KL7&lt;&gt;"",KN7&gt;=KY$46,KN7&lt;&gt;""),AND(KO7&gt;=KY$42,KO7&lt;&gt;"",KQ7&gt;=KY$46,KQ7&lt;&gt;""),AND(KS7&gt;=KY$42,KS7&lt;&gt;"",KU7&gt;=KY$46,KU7&lt;&gt;""),AND(KV7&gt;=KY$42,KV7&lt;&gt;"",KX7&gt;=KY$46,KX7&lt;&gt;""),AND(LT7&gt;=MG$42,LT7&lt;&gt;"",LV7&gt;=MG$46,LV7&lt;&gt;""),AND(LW7&gt;=MG$42,LW7&lt;&gt;"",LY7&gt;=MG$46,LY7&lt;&gt;""),AND(MA7&gt;=MG$42,MA7&lt;&gt;"",MC7&gt;=MG$46,MC7&lt;&gt;""),AND(MD7&gt;=MG$42,MD7&lt;&gt;"",MF7&gt;=MG$46,MF7&lt;&gt;""),AND(NB7&gt;=NO$42,NB7&lt;&gt;"",ND7&gt;=NO$46,ND7&lt;&gt;""),AND(NE7&gt;=NO$42,NE7&lt;&gt;"",NG7&gt;=NO$46,NG7&lt;&gt;""),AND(NI7&gt;=NO$42,NI7&lt;&gt;"",NK7&gt;=NO$46,NK7&lt;&gt;""),AND(NL7&gt;=NO$42,NL7&lt;&gt;"",NN7&gt;=NO$46,NN7&lt;&gt;""),AND(OJ7&gt;=OW$42,OJ7&lt;&gt;"",OL7&gt;=OW$46,OL7&lt;&gt;""),AND(OM7&gt;=OW$42,OM7&lt;&gt;"",OO7&gt;=OW$46,OO7&lt;&gt;""),AND(OQ7&gt;=OW$42,OQ7&lt;&gt;"",OS7&gt;=OW$46,OS7&lt;&gt;""),AND(OT7&gt;=OW$42,OT7&lt;&gt;"",OV7&gt;=OW$46,OV7&lt;&gt;""),AND(PR7&gt;=QE$42,PR7&lt;&gt;"",PT7&gt;=QE$46,PT7&lt;&gt;""),AND(PU7&gt;=QE$42,PU7&lt;&gt;"",PW7&gt;=QE$46,PW7&lt;&gt;""),AND(PY7&gt;=QE$42,PY7&lt;&gt;"",QA7&gt;=QE$46,QA7&lt;&gt;""),AND(QB7&gt;=QE$42,QB7&lt;&gt;"",QD7&gt;=QE$46,QD7&lt;&gt;""),AND(QZ7&gt;=RM$42,QZ7&lt;&gt;"",RB7&gt;=RM$46,RB7&lt;&gt;""),AND(RC7&gt;=RM$42,RC7&lt;&gt;"",RE7&gt;=RM$46,RE7&lt;&gt;""),AND(RG7&gt;=RM$42,RG7&lt;&gt;"",RI7&gt;=RM$46,RI7&lt;&gt;""),AND(RJ7&gt;=RM$42,RJ7&lt;&gt;"",RL7&gt;=RM$46,RL7&lt;&gt;""),AND(SH7&gt;=SU$42,SH7&lt;&gt;"",SJ7&gt;=SU$46,SJ7&lt;&gt;""),AND(SK7&gt;=SU$42,SK7&lt;&gt;"",SM7&gt;=SU$46,SM7&lt;&gt;""),AND(SO7&gt;=SU$42,SO7&lt;&gt;"",SQ7&gt;=SU$46,SQ7&lt;&gt;""),AND(SR7&gt;=SU$42,SR7&lt;&gt;"",ST7&gt;=SU$46,ST7&lt;&gt;"")),"Merit",IF(OR(AND(AO7&gt;=AY$41,AO7&lt;&gt;"",AQ7&gt;=AY$45,AQ7&lt;&gt;"",AN7=""),AND(AR7&gt;=AY$41,AR7&lt;&gt;"",AT7&gt;=AY$45,AT7&lt;&gt;"",AN7=""),AND(AV7&gt;=AY$41,AV7&lt;&gt;"",AX7&gt;=AY$45,AX7&lt;&gt;"",AN7=""),AND(BP7&gt;=BZ$41,BP7&lt;&gt;"",BR7&gt;=BZ$45,BR7&lt;&gt;"",BO7=""),AND(BS7&gt;=BZ$41,BS7&lt;&gt;"",BU7&gt;=BZ$45,BU7&lt;&gt;"",BO7=""),AND(BW7&gt;=BZ$41,BW7&lt;&gt;"",BY7&gt;=BZ$45,BY7&lt;&gt;"",BO7=""),AND(CQ7&gt;=DA$41,CQ7&lt;&gt;"",CS7&gt;=DA$45,CS7&lt;&gt;"",CP7=""),AND(CT7&gt;=DA$41,CT7&lt;&gt;"",CV7&gt;=DA$45,CV7&lt;&gt;"",CP7=""),AND(CX7&gt;=DA$41,CX7&lt;&gt;"",CZ7&gt;=DA$45,CZ7&lt;&gt;"",CP7=""),AND(DX7&gt;=EK$41,DX7&lt;&gt;"",DZ7&gt;=EK$45,DZ7&lt;&gt;""),AND(EA7&gt;=EK$41,EA7&lt;&gt;"",EC7&gt;=EK$45,EC7&lt;&gt;""),AND(EE7&gt;=EK$41,EE7&lt;&gt;"",EG7&gt;=EK$45,EG7&lt;&gt;""),AND(EH7&gt;=EK$41,EH7&lt;&gt;"",EJ7&gt;=EK$45,EJ7&lt;&gt;""),AND(FF7&gt;=FS$41,FF7&lt;&gt;"",FH7&gt;=FS$45,FH7&lt;&gt;""),AND(FI7&gt;=FS$41,FI7&lt;&gt;"",FK7&gt;=FS$45,FK7&lt;&gt;""),AND(FM7&gt;=FS$41,FM7&lt;&gt;"",FO7&gt;=FS$45,FO7&lt;&gt;""),AND(FP7&gt;=FS$41,FP7&lt;&gt;"",FR7&gt;=FS$45,FR7&lt;&gt;""),AND(GN7&gt;=HA$41,GN7&lt;&gt;"",GP7&gt;=HA$45,GP7&lt;&gt;""),AND(GQ7&gt;=HA$41,GQ7&lt;&gt;"",GS7&gt;=HA$45,GS7&lt;&gt;""),AND(GU7&gt;=HA$41,GU7&lt;&gt;"",GW7&gt;=HA$45,GW7&lt;&gt;""),AND(GX7&gt;=HA$41,GX7&lt;&gt;"",GZ7&gt;=HA$45,GZ7&lt;&gt;""),AND(HV7&gt;=II$41,HV7&lt;&gt;"",HX7&gt;=II$45,HX7&lt;&gt;""),AND(HY7&gt;=II$41,HY7&lt;&gt;"",IA7&gt;=II$45,IA7&lt;&gt;""),AND(IC7&gt;=II$41,IC7&lt;&gt;"",IE7&gt;=II$45,IE7&lt;&gt;""),AND(IF7&gt;=II$41,IF7&lt;&gt;"",IH7&gt;=II$45,IH7&lt;&gt;""),AND(JD7&gt;=JQ$41,JD7&lt;&gt;"",JF7&gt;=JQ$45,JF7&lt;&gt;""),AND(JG7&gt;=JQ$41,JG7&lt;&gt;"",JI7&gt;=JQ$45,JI7&lt;&gt;""),AND(JK7&gt;=JQ$41,JK7&lt;&gt;"",JM7&gt;=JQ$45,JM7&lt;&gt;""),AND(JN7&gt;=JQ$41,JN7&lt;&gt;"",JP7&gt;=JQ$45,JP7&lt;&gt;""),AND(KL7&gt;=KY$41,KL7&lt;&gt;"",KN7&gt;=KY$45,KN7&lt;&gt;""),AND(KO7&gt;=KY$41,KO7&lt;&gt;"",KQ7&gt;=KY$45,KQ7&lt;&gt;""),AND(KS7&gt;=KY$41,KS7&lt;&gt;"",KU7&gt;=KY$45,KU7&lt;&gt;""),AND(KV7&gt;=KY$41,KV7&lt;&gt;"",KX7&gt;=KY$45,KX7&lt;&gt;""),AND(LT7&gt;=MG$41,LT7&lt;&gt;"",LV7&gt;=MG$45,LV7&lt;&gt;""),AND(LW7&gt;=MG$41,LW7&lt;&gt;"",LY7&gt;=MG$45,LY7&lt;&gt;""),AND(MA7&gt;=MG$41,MA7&lt;&gt;"",MC7&gt;=MG$45,MC7&lt;&gt;""),AND(MD7&gt;=MG$41,MD7&lt;&gt;"",MF7&gt;=MG$45,MF7&lt;&gt;""),AND(NB7&gt;=NO$41,NB7&lt;&gt;"",ND7&gt;=NO$45,ND7&lt;&gt;""),AND(NE7&gt;=NO$41,NE7&lt;&gt;"",NG7&gt;=NO$45,NG7&lt;&gt;""),AND(NI7&gt;=NO$41,NI7&lt;&gt;"",NK7&gt;=NO$45,NK7&lt;&gt;""),AND(NL7&gt;=NO$41,NL7&lt;&gt;"",NN7&gt;=NO$45,NN7&lt;&gt;""),AND(OJ7&gt;=OW$41,OJ7&lt;&gt;"",OL7&gt;=OW$45,OL7&lt;&gt;""),AND(OM7&gt;=OW$41,OM7&lt;&gt;"",OO7&gt;=OW$45,OO7&lt;&gt;""),AND(OQ7&gt;=OW$41,OQ7&lt;&gt;"",OS7&gt;=OW$45,OS7&lt;&gt;""),AND(OT7&gt;=OW$41,OT7&lt;&gt;"",OV7&gt;=OW$45,OV7&lt;&gt;""),AND(PR7&gt;=QE$41,PR7&lt;&gt;"",PT7&gt;=QE$45,PT7&lt;&gt;""),AND(PU7&gt;=QE$41,PU7&lt;&gt;"",PW7&gt;=QE$45,PW7&lt;&gt;""),AND(PY7&gt;=QE$41,PY7&lt;&gt;"",QA7&gt;=QE$45,QA7&lt;&gt;""),AND(QB7&gt;=QE$41,QB7&lt;&gt;"",QD7&gt;=QE$45,QD7&lt;&gt;""),AND(QZ7&gt;=RM$41,QZ7&lt;&gt;"",RB7&gt;=RM$45,RB7&lt;&gt;""),AND(RC7&gt;=RM$41,RC7&lt;&gt;"",RE7&gt;=RM$45,RE7&lt;&gt;""),AND(RG7&gt;=RM$41,RG7&lt;&gt;"",RI7&gt;=RM$45,RI7&lt;&gt;""),AND(RJ7&gt;=RM$41,RJ7&lt;&gt;"",RL7&gt;=RM$45,RL7&lt;&gt;""),AND(SH7&gt;=SU$41,SH7&lt;&gt;"",SJ7&gt;=SU$45,SJ7&lt;&gt;""),AND(SK7&gt;=SU$41,SK7&lt;&gt;"",SM7&gt;=SU$45,SM7&lt;&gt;""),AND(SO7&gt;=SU$41,SO7&lt;&gt;"",SQ7&gt;=SU$45,SQ7&lt;&gt;""),AND(SR7&gt;=SU$41,SR7&lt;&gt;"",ST7&gt;=SU$45,ST7&lt;&gt;"")),"Excellence",IF(K7="P","Worlds Team",IF(H7="P","National Team","")))))</f>
        <v>National Team</v>
      </c>
      <c r="K7" s="3" t="str">
        <f>IF(OR(AND(AO7&gt;=AY$40,AO7&lt;&gt;"",AQ7&gt;=AY$44,AQ7&lt;&gt;"",AN7=""),AND(AR7&gt;=AY$40,AR7&lt;&gt;"",AT7&gt;=AY$44,AT7&lt;&gt;"",AN7=""),AND(AV7&gt;=AY$40,AV7&lt;&gt;"",AX7&gt;=AY$44,AX7&lt;&gt;"",AN7=""),AND(BP7&gt;=BZ$40,BP7&lt;&gt;"",BR7&gt;=BZ$44,BR7&lt;&gt;"",BO7=""),AND(BS7&gt;=BZ$40,BS7&lt;&gt;"",BU7&gt;=BZ$44,BU7&lt;&gt;"",BO7=""),AND(BW7&gt;=BZ$40,BW7&lt;&gt;"",BY7&gt;=BZ$44,BY7&lt;&gt;"",BO7=""),AND(CQ7&gt;=DA$40,CQ7&lt;&gt;"",CS7&gt;=DA$44,CS7&lt;&gt;"",CP7=""),AND(CT7&gt;=DA$40,CT7&lt;&gt;"",CV7&gt;=DA$44,CV7&lt;&gt;"",CP7=""),AND(CX7&gt;=DA$40,CX7&lt;&gt;"",CZ7&gt;=DA$44,CZ7&lt;&gt;"",CP7=""),AND(DX7&gt;=EK$40,DX7&lt;&gt;"",DZ7&gt;=EK$44,DZ7&lt;&gt;""),AND(EA7&gt;=EK$40,EA7&lt;&gt;"",EC7&gt;=EK$44,EC7&lt;&gt;""),AND(EE7&gt;=EK$40,EE7&lt;&gt;"",EG7&gt;=EK$44,EG7&lt;&gt;""),AND(EH7&gt;=EK$40,EH7&lt;&gt;"",EJ7&gt;=EK$44,EJ7&lt;&gt;""),AND(FF7&gt;=FS$40,FF7&lt;&gt;"",FH7&gt;=FS$44,FH7&lt;&gt;""),AND(FI7&gt;=FS$40,FI7&lt;&gt;"",FK7&gt;=FS$44,FK7&lt;&gt;""),AND(FM7&gt;=FS$40,FM7&lt;&gt;"",FO7&gt;=FS$44,FO7&lt;&gt;""),AND(FP7&gt;=FS$40,FP7&lt;&gt;"",FR7&gt;=FS$44,FR7&lt;&gt;""),AND(GN7&gt;=HA$40,GN7&lt;&gt;"",GP7&gt;=HA$44,GP7&lt;&gt;""),AND(GQ7&gt;=HA$40,GQ7&lt;&gt;"",GS7&gt;=HA$44,GS7&lt;&gt;""),AND(GU7&gt;=HA$40,GU7&lt;&gt;"",GW7&gt;=HA$44,GW7&lt;&gt;""),AND(GX7&gt;=HA$40,GX7&lt;&gt;"",GZ7&gt;=HA$44,GZ7&lt;&gt;""),AND(HV7&gt;=II$40,HV7&lt;&gt;"",HX7&gt;=II$44,HX7&lt;&gt;""),AND(HY7&gt;=II$40,HY7&lt;&gt;"",IA7&gt;=II$44,IA7&lt;&gt;""),AND(IC7&gt;=II$40,IC7&lt;&gt;"",IE7&gt;=II$44,IE7&lt;&gt;""),AND(IF7&gt;=II$40,IF7&lt;&gt;"",IH7&gt;=II$44,IH7&lt;&gt;""),AND(JD7&gt;=JQ$40,JD7&lt;&gt;"",JF7&gt;=JQ$44,JF7&lt;&gt;""),AND(JG7&gt;=JQ$40,JG7&lt;&gt;"",JI7&gt;=JQ$44,JI7&lt;&gt;""),AND(JK7&gt;=JQ$40,JK7&lt;&gt;"",JM7&gt;=JQ$44,JM7&lt;&gt;""),AND(JN7&gt;=JQ$40,JN7&lt;&gt;"",JP7&gt;=JQ$44,JP7&lt;&gt;""),AND(KL7&gt;=KY$40,KL7&lt;&gt;"",KN7&gt;=KY$44,KN7&lt;&gt;""),AND(KO7&gt;=KY$40,KO7&lt;&gt;"",KQ7&gt;=KY$44,KQ7&lt;&gt;""),AND(KS7&gt;=KY$40,KS7&lt;&gt;"",KU7&gt;=KY$44,KU7&lt;&gt;""),AND(KV7&gt;=KY$40,KV7&lt;&gt;"",KX7&gt;=KY$44,KX7&lt;&gt;""),AND(LT7&gt;=MG$40,LT7&lt;&gt;"",LV7&gt;=MG$44,LV7&lt;&gt;""),AND(LW7&gt;=MG$40,LW7&lt;&gt;"",LY7&gt;=MG$44,LY7&lt;&gt;""),AND(MA7&gt;=MG$40,MA7&lt;&gt;"",MC7&gt;=MG$44,MC7&lt;&gt;""),AND(MD7&gt;=MG$40,MD7&lt;&gt;"",MF7&gt;=MG$44,MF7&lt;&gt;""),AND(NB7&gt;=NO$40,NB7&lt;&gt;"",ND7&gt;=NO$44,ND7&lt;&gt;""),AND(NE7&gt;=NO$40,NE7&lt;&gt;"",NG7&gt;=NO$44,NG7&lt;&gt;""),AND(NI7&gt;=NO$40,NI7&lt;&gt;"",NK7&gt;=NO$44,NK7&lt;&gt;""),AND(NL7&gt;=NO$40,NL7&lt;&gt;"",NN7&gt;=NO$44,NN7&lt;&gt;""),AND(OJ7&gt;=OW$40,OJ7&lt;&gt;"",OL7&gt;=OW$44,OL7&lt;&gt;""),AND(OM7&gt;=OW$40,OM7&lt;&gt;"",OO7&gt;=OW$44,OO7&lt;&gt;""),AND(OQ7&gt;=OW$40,OQ7&lt;&gt;"",OS7&gt;=OW$44,OS7&lt;&gt;""),AND(OT7&gt;=OW$40,OT7&lt;&gt;"",OV7&gt;=OW$44,OV7&lt;&gt;""),AND(PR7&gt;=QE$40,PR7&lt;&gt;"",PT7&gt;=QE$44,PT7&lt;&gt;""),AND(PU7&gt;=QE$40,PU7&lt;&gt;"",PW7&gt;=QE$44,PW7&lt;&gt;""),AND(PY7&gt;=QE$40,PY7&lt;&gt;"",QA7&gt;=QE$44,QA7&lt;&gt;""),AND(QB7&gt;=QE$40,QB7&lt;&gt;"",QD7&gt;=QE$44,QD7&lt;&gt;""),AND(QZ7&gt;=RM$40,QZ7&lt;&gt;"",RB7&gt;=RM$44,RB7&lt;&gt;""),AND(RC7&gt;=RM$40,RC7&lt;&gt;"",RE7&gt;=RM$44,RE7&lt;&gt;""),AND(RG7&gt;=RM$40,RG7&lt;&gt;"",RI7&gt;=RM$44,RI7&lt;&gt;""),AND(RJ7&gt;=RM$40,RJ7&lt;&gt;"",RL7&gt;=RM$44,RL7&lt;&gt;""),AND(SH7&gt;=SU$40,SH7&lt;&gt;"",SJ7&gt;=SU$44,SJ7&lt;&gt;""),AND(SK7&gt;=SU$40,SK7&lt;&gt;"",SM7&gt;=SU$44,SM7&lt;&gt;""),AND(SO7&gt;=SU$40,SO7&lt;&gt;"",SQ7&gt;=SU$44,SQ7&lt;&gt;""),AND(SR7&gt;=SU$40,SR7&lt;&gt;"",ST7&gt;=SU$44,ST7&lt;&gt;"")),"P","")</f>
        <v/>
      </c>
      <c r="L7" s="8">
        <f>IF(COUNT(AQ7,AT7,BR7,BU7,CS7,CV7)&gt;0,LARGE((AQ7,AT7,BR7,BU7,CS7,CV7),1),0)</f>
        <v>50.09</v>
      </c>
      <c r="M7" s="8" t="str">
        <f>IF(L7="","",IF(OR(L7=CS7,L7=CV7),$CA$1,IF(OR(L7=BR7,L7=BU7),$AZ$1,IF(OR(L7=AQ7,L7=AT7),$Y$1,""))))</f>
        <v>2024 Nationals</v>
      </c>
      <c r="N7" s="8">
        <f>IF(COUNT(AQ7,AT7,BR7,BU7,CS7,CV7)&gt;1,LARGE((AQ7,AT7,BR7,BU7,CS7,CV7),2),0)</f>
        <v>49.54</v>
      </c>
      <c r="O7" s="8" t="str">
        <f>IF(N7="","",IF(OR(N7=CS7,N7=CV7),$CA$1,IF(OR(N7=BR7,N7=BU7),$AZ$1,IF(OR(N7=AQ7,N7=AT7),$Y$1,""))))</f>
        <v>2024 Nationals</v>
      </c>
      <c r="P7" s="8">
        <f>IF(COUNT(AQ7,AT7,BR7,BU7,CS7,CV7)&gt;2,MAX(AX7,BY7,CZ7,LARGE((AQ7,AT7,BR7,BU7,CS7,CV7),3)),IF(MAX(AX7,BY7,CZ7)&gt;0,MAX(AX7,BY7,CZ7),0))</f>
        <v>50.530000000000008</v>
      </c>
      <c r="Q7" s="8" t="str">
        <f>IF(P7="","",IF(OR(P7=CS7,P7=CV7,P7=CZ7),$CA$1,IF(OR(P7=BR7,P7=BU7,P7=BY7),$AZ$1,IF(OR(P7=AQ7,P7=AT7,P7=AX7),$Y$1,""))))</f>
        <v>2024 Nationals</v>
      </c>
      <c r="R7" s="8">
        <f>IF(MAX(AO7,AR7,AV7,BP7,BS7,BW7,CQ7,CT7,CX7,DX7,EA7,EE7,EH7,FF7,FI7,FM7,FP7,GN7,GQ7,GU7,GX7,HV7,HY7,IC7,IF7,JD7,JG7,JK7,JN7,KL7,KO7,KS7,KV7,LT7,LW7,MA7,MD7,NB7,NE7,NI7,NL7,OJ7,OM7,OQ7,OT7,PR7,PU7,PY7,QB7,QZ7,RC7,RG7,RJ7,SH7,SK7,SO7,SR7)&gt;0,MAX(AO7,AR7,AV7,BP7,BS7,BW7,CQ7,CT7,CX7,DX7,EA7,EE7,EH7,FF7,FI7,FM7,FP7,GN7,GQ7,GU7,GX7,HV7,HY7,IC7,IF7,JD7,JG7,JK7,JN7,KL7,KO7,KS7,KV7,LT7,LW7,MA7,MD7,NB7,NE7,NI7,NL7,OJ7,OM7,OQ7,OT7,PR7,PU7,PY7,QB7,QZ7,RC7,RG7,RJ7,SH7,SK7,SO7,SR7),0)</f>
        <v>11.3</v>
      </c>
      <c r="S7" s="8" t="str">
        <f>IF(R7=0,"",IF(OR(R7=CQ7,R7=CT7,R7=CX7),$CA$1,IF(OR(R7=BP7,R7=BS7,R7=BW7),$AZ$1,IF(OR(R7=AO7,R7=AR7,R7=AV7),$Y$1,IF(OR(R7=SH7,R7=SK7,R7=SO7,R7=SR7),$RN$1,IF(OR(R7=QZ7,R7=RC7,R7=RG7,R7=RJ7),$QF$1,IF(OR(R7=PR7,R7=PU7,R7=PY7,R7=QB7),$OX$1,IF(OR(R7=OJ7,R7=OM7,R7=OQ7,R7=OT7),$NP$1,IF(OR(R7=NB7,R7=NE7,R7=NI7,R7=NL7),$MH$1,IF(OR(R7=LT7,R7=LW7,R7=MA7,R7=MD7),$KZ$1,IF(OR(R7=KL7,R7=KO7,R7=KS7,R7=KV7),$JR$1,IF(OR(R7=JD7,R7=JG7,R7=JK7,R7=JN7),$IJ$1,IF(OR(R7=HV7,R7=HY7,R7=IC7,R7=IF7),$HB$1,IF(OR(R7=GN7,R7=GQ7,R7=GU7,R7=GX7),$FT$1,IF(OR(R7=FF7,R7=FI7,R7=FM7,R7=FP7),$EL$1,IF(OR(R7=DX7,R7=EA7,R7=EE7,R7=EH7),$DD$1,""))))))))))))))))</f>
        <v>2024 Nationals</v>
      </c>
      <c r="T7" s="8">
        <f>IF(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&gt;0,MAX(IF(AO7&gt;=$AY$39,AP7,0),IF(AR7&gt;=$AY$39,AS7,0),IF(AV7&gt;=$AY$39,AW7,0),IF(BP7&gt;=$BZ$39,BQ7,0),IF(BS7&gt;=$BZ$39,BT7,0),IF(BW7&gt;=$BZ$39,BX7,0),IF(CQ7&gt;=$DA$39,CR7,0),IF(CT7&gt;=$DA$39,CU7,0),IF(CX7&gt;=$DA$39,CY7,0),IF(DX7&gt;=$EK$39,DY7,0),IF(EA7&gt;=$EK$39,EB7,0),IF(EE7&gt;=$EK$39,EF7,0),IF(EH7&gt;=$EK$39,EI7,0),IF(FF7&gt;=$FS$39,FG7,0),IF(FI7&gt;=$FS$39,FJ7,0),IF(FM7&gt;=$FS$39,FN7,0),IF(FP7&gt;=$FS$39,FQ7,0),IF(GN7&gt;=$HA$39,GO7,0),IF(GQ7&gt;=$HA$39,GR7,0),IF(GU7&gt;=$HA$39,GV7,0),IF(GX7&gt;=$HA$39,GY7,0),IF(HV7&gt;=$II$39,HW7,0),IF(HY7&gt;=$II$39,HZ7,0),IF(IC7&gt;=$II$39,ID7,0),IF(IF7&gt;=$II$39,IG7,0),IF(JD7&gt;=$JQ$39,JE7,0),IF(JG7&gt;=$JQ$39,JH7,0),IF(JK7&gt;=$JQ$39,JL7,0),IF(JN7&gt;=$JQ$39,JO7,0),IF(KL7&gt;=$KY$39,KM7,0),IF(KO7&gt;=$KY$39,KP7,0),IF(KS7&gt;=$KY$39,KT7,0),IF(KV7&gt;=$KY$39,KW7,0),IF(LT7&gt;=$MG$39,LU7,0),IF(LW7&gt;=$MG$39,LX7,0),IF(MA7&gt;=$MG$39,MB7,0),IF(MD7&gt;=$MG$39,ME7,0),IF(NB7&gt;=$NO$39,NC7,0),IF(NE7&gt;=$NO$39,NF7,0),IF(NI7&gt;=$NO$39,NJ7,0),IF(NL7&gt;=$NO$39,NM7,0),IF(OJ7&gt;=$OW$39,OK7,0),IF(OM7&gt;=$OW$39,ON7,0),IF(OQ7&gt;=$OW$39,OR7,0),IF(OT7&gt;=$OW$39,OU7,0),IF(PR7&gt;=$QE$39,PS7,0),IF(PU7&gt;=$QE$39,PV7,0),IF(PY7&gt;=$QE$39,PZ7,0),IF(QB7&gt;=$QE$39,QC7,0),IF(QZ7&gt;=$RM$39,RA7,0),IF(RC7&gt;=$RM$39,RD7,0),IF(RG7&gt;=$RM$39,RH7,0),IF(RJ7&gt;=$RM$39,RK7,0),IF(SH7&gt;=$SU$39,SI7,0),IF(SK7&gt;=$SU$39,SL7,0),IF(SO7&gt;=$SU$39,SP7,0),IF(SR7&gt;=$SU$39,SS7,0)),0)</f>
        <v>14.22</v>
      </c>
      <c r="U7" s="8" t="str">
        <f>IF(T7=0,"",IF(OR(T7=CR7,T7=CU7,T7=CY7),$CA$1,IF(OR(T7=BQ7,T7=BT7,T7=BX7),$AZ$1,IF(OR(T7=AP7,T7=AS7,T7=AW7),$Y$1,IF(OR(T7=SI7,T7=SL7,T7=SP7,T7=SS7),$RN$1,IF(OR(T7=RA7,T7=RD7,T7=RH7,T7=RK7),$QF$1,IF(OR(T7=PS7,T7=PV7,T7=PZ7,T7=QC7),$OX$1,IF(OR(T7=OK7,T7=ON7,T7=OR7,T7=OU7),$NP$1,IF(OR(T7=NC7,T7=NF7,T7=NJ7,T7=NM7),$MH$1,IF(OR(T7=LU7,T7=LX7,T7=MB7,T7=ME7),$KZ$1,IF(OR(T7=KM7,T7=KP7,T7=KT7,T7=KW7),$JR$1,IF(OR(T7=JE7,T7=JH7,T7=JL7,T7=JO7),$IJ$1,IF(OR(T7=HW7,T7=HZ7,T7=ID7,T7=IG7),$HB$1,IF(OR(T7=GO7,T7=GR7,T7=GV7,T7=GY7),$FT$1,IF(OR(T7=FG7,T7=FJ7,T7=FN7,T7=FQ7),$EL$1,IF(OR(T7=DY7,T7=EB7,T7=EF7,T7=EI7),$DD$1,""))))))))))))))))</f>
        <v>2023 3rd Domestic Trial</v>
      </c>
      <c r="V7" s="8" t="str">
        <f>IF(MAX(DB7,DC7)&gt;0,MAX(DB7,DC7),"")</f>
        <v/>
      </c>
      <c r="W7" s="11" t="str">
        <f>IF(V7="","",IF(V7=DB7,"("&amp;DB$2&amp;")",IF(V7=DC7,"("&amp;DC$2&amp;")")))</f>
        <v/>
      </c>
      <c r="X7" s="8" t="str">
        <f>IF(V7="","",IF(V7=DB7,IF(V7+IF(P7="",0,P7)=SM7,$RN$1,IF(V7+IF(P7="",0,P7)=RE7,$QF$1,IF(V7+IF(P7="",0,P7)=PW7,$OX$1,IF(V7+IF(P7="",0,P7)=OO7,$NP$1,IF(V7+IF(P7="",0,P7)=NG7,$MH$1,IF(V7+IF(P7="",0,P7)=LY7,$KZ$1,IF(V7+IF(P7="",0,P7)=KQ7,$JR$1,IF(V7+IF(P7="",0,P7)=JI7,$IJ$1,IF(V7+IF(P7="",0,P7)=IA7,$HB$1,IF(V7+IF(P7="",0,P7)=GS7,$FT$1,IF(V7+IF(P7="",0,P7)=FK7,$EL$1,IF(V7+IF(P7="",0,P7)=EC7,$DD$1,IF(V7+IF(P7="",0,P7)=SJ7,$RN$1,IF(V7+IF(P7="",0,P7)=RB7,$QF$1,IF(V7+IF(P7="",0,P7)=PT7,$OX$1,IF(V7+IF(P7="",0,P7)=OL7,$NP$1,IF(V7+IF(P7="",0,P7)=ND7,$MH$1,IF(V7+IF(P7="",0,P7)=LV7,$KZ$1,IF(V7+IF(P7="",0,P7)=KN7,$JR$1,IF(V7+IF(P7="",0,P7)=JF7,$IJ$1,IF(V7+IF(P7="",0,P7)=HX7,$HB$1,IF(V7+IF(P7="",0,P7)=GP7,$FT$1,IF(V7+IF(P7="",0,P7)=FH7,$EL$1,IF(V7+IF(P7="",0,P7)=DZ7,$DD$1,IF(V7+IF(N7="",0,N7)=SM7,$RN$1,IF(V7+IF(N7="",0,N7)=RE7,$QF$1,IF(V7+IF(N7="",0,N7)=PW7,$OX$1,IF(V7+IF(N7="",0,N7)=OO7,$NP$1,IF(V7+IF(N7="",0,N7)=NG7,$MH$1,IF(V7+IF(N7="",0,N7)=LY7,$KZ$1,IF(V7+IF(N7="",0,N7)=KQ7,$JR$1,IF(V7+IF(N7="",0,N7)=JI7,$IJ$1,IF(V7+IF(N7="",0,N7)=IA7,$HB$1,IF(V7+IF(N7="",0,N7)=GS7,$FT$1,IF(V7+IF(N7="",0,N7)=FK7,$EL$1,IF(V7+IF(N7="",0,N7)=EC7,$DD$1,IF(V7+IF(N7="",0,N7)=SJ7,$RN$1,IF(V7+IF(N7="",0,N7)=RB7,$QF$1,IF(V7+IF(N7="",0,N7)=PT7,$OX$1,IF(V7+IF(N7="",0,N7)=OL7,$NP$1,IF(V7+IF(N7="",0,N7)=ND7,$MH$1,IF(V7+IF(N7="",0,N7)=LV7,$KZ$1,IF(V7+IF(N7="",0,N7)=KN7,$JR$1,IF(V7+IF(N7="",0,N7)=JF7,$IJ$1,IF(V7+IF(N7="",0,N7)=HX7,$HB$1,IF(V7+IF(N7="",0,N7)=GP7,$FT$1,IF(V7+IF(N7="",0,N7)=FH7,$EL$1,IF(V7+IF(N7="",0,N7)=DZ7,$DD$1)))))))))))))))))))))))))))))))))))))))))))))))),IF(V7=DC7,IF(V7+IF(P7="",0,P7)=ST7,$RN$1,IF(V7+IF(P7="",0,P7)=RL7,$QF$1,IF(V7+IF(P7="",0,P7)=QD7,$OX$1,IF(V7+IF(P7="",0,P7)=OV7,$NP$1,IF(V7+IF(P7="",0,P7)=NN7,$MH$1,IF(V7+IF(P7="",0,P7)=MF7,$KZ$1,IF(V7+IF(P7="",0,P7)=KX7,$JR$1,IF(V7+IF(P7="",0,P7)=JP7,$IJ$1,IF(V7+IF(P7="",0,P7)=IH7,$HB$1,IF(V7+IF(P7="",0,P7)=GZ7,$FT$1,IF(V7+IF(P7="",0,P7)=FR7,$EL$1,IF(V7+IF(P7="",0,P7)=EJ7,$DD$1,IF(V7+IF(P7="",0,P7)=SQ7,$RN$1,IF(V7+IF(P7="",0,P7)=RI7,$QF$1,IF(V7+IF(P7="",0,P7)=QA7,$OX$1,IF(V7+IF(P7="",0,P7)=OS7,$NP$1,IF(V7+IF(P7="",0,P7)=NK7,$MH$1,IF(V7+IF(P7="",0,P7)=MC7,$KZ$1,IF(V7+IF(P7="",0,P7)=KU7,$JR$1,IF(V7+IF(P7="",0,P7)=JM7,$IJ$1,IF(V7+IF(P7="",0,P7)=IE7,$HB$1,IF(V7+IF(P7="",0,P7)=GW7,$FT$1,IF(V7+IF(P7="",0,P7)=FO7,$EL$1,IF(V7+IF(P7="",0,P7)=EG7,$DD$1)))))))))))))))))))))))))))</f>
        <v/>
      </c>
      <c r="Y7" s="22">
        <v>2.2000000000000002</v>
      </c>
      <c r="Z7" s="22">
        <v>1.8</v>
      </c>
      <c r="AA7" s="22">
        <v>2</v>
      </c>
      <c r="AB7" s="22">
        <v>3.05</v>
      </c>
      <c r="AC7" s="22">
        <v>0.2</v>
      </c>
      <c r="AD7" s="22">
        <v>11.1</v>
      </c>
      <c r="AE7" s="22">
        <v>9</v>
      </c>
      <c r="AF7" s="22">
        <v>10.7</v>
      </c>
      <c r="AG7" s="22">
        <v>14.17</v>
      </c>
      <c r="AH7" s="22">
        <v>0.2</v>
      </c>
      <c r="AI7" s="22">
        <v>14.5</v>
      </c>
      <c r="AJ7" s="22">
        <v>8.9</v>
      </c>
      <c r="AK7" s="22">
        <v>11.299999999999999</v>
      </c>
      <c r="AL7" s="22">
        <v>14.22</v>
      </c>
      <c r="AM7" s="22">
        <v>0.2</v>
      </c>
      <c r="AN7" s="27"/>
      <c r="AO7" s="38">
        <f>IF(AA7&gt;0,AA7,"")</f>
        <v>2</v>
      </c>
      <c r="AP7" s="38">
        <f>IF(AB7&gt;0,AB7,"")</f>
        <v>3.05</v>
      </c>
      <c r="AQ7" s="40">
        <f>IF(SUM(Y7:AB7)-AC7&gt;0,SUM(Y7:AB7)-AC7,"")</f>
        <v>8.8500000000000014</v>
      </c>
      <c r="AR7" s="40">
        <f>IF(AF7&gt;0,AF7,"")</f>
        <v>10.7</v>
      </c>
      <c r="AS7" s="40">
        <f>IF(AG7&gt;0,AG7,"")</f>
        <v>14.17</v>
      </c>
      <c r="AT7" s="40">
        <f>IF(SUM(AD7:AG7)-AH7&gt;0,SUM(AD7:AG7)-AH7,"")</f>
        <v>44.769999999999996</v>
      </c>
      <c r="AU7" s="40">
        <f>IF(AQ7="","",MAX(AQ7,AT7))</f>
        <v>44.769999999999996</v>
      </c>
      <c r="AV7" s="40">
        <f>IF(AK7&gt;0,AK7,"")</f>
        <v>11.299999999999999</v>
      </c>
      <c r="AW7" s="40">
        <f>IF(AL7&gt;0,AL7,"")</f>
        <v>14.22</v>
      </c>
      <c r="AX7" s="40">
        <f>IF(SUM(AI7:AL7)-AM7&gt;0,SUM(AI7:AL7)-AM7,"")</f>
        <v>48.719999999999992</v>
      </c>
      <c r="AY7" s="40">
        <f>IF(SUM(AU7,AX7)&gt;0,SUM(AU7,AX7),"")</f>
        <v>93.489999999999981</v>
      </c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8"/>
      <c r="BP7" s="39" t="str">
        <f>IF(BB7&gt;0,BB7,"")</f>
        <v/>
      </c>
      <c r="BQ7" s="39" t="str">
        <f>IF(BC7&gt;0,BC7,"")</f>
        <v/>
      </c>
      <c r="BR7" s="11" t="str">
        <f>IF(SUM(AZ7:BC7)-BD7&gt;0,SUM(AZ7:BC7)-BD7,"")</f>
        <v/>
      </c>
      <c r="BS7" s="11" t="str">
        <f>IF(BG7&gt;0,BG7,"")</f>
        <v/>
      </c>
      <c r="BT7" s="11" t="str">
        <f>IF(BH7&gt;0,BH7,"")</f>
        <v/>
      </c>
      <c r="BU7" s="11" t="str">
        <f>IF(SUM(BE7:BH7)-BI7&gt;0,SUM(BE7:BH7)-BI7,"")</f>
        <v/>
      </c>
      <c r="BV7" s="11" t="str">
        <f>IF(BR7="","",MAX(BR7,BU7))</f>
        <v/>
      </c>
      <c r="BW7" s="11" t="str">
        <f>IF(BL7&gt;0,BL7,"")</f>
        <v/>
      </c>
      <c r="BX7" s="11" t="str">
        <f>IF(BM7&gt;0,BM7,"")</f>
        <v/>
      </c>
      <c r="BY7" s="11" t="str">
        <f>IF(SUM(BJ7:BM7)-BN7&gt;0,SUM(BJ7:BM7)-BN7,"")</f>
        <v/>
      </c>
      <c r="BZ7" s="11" t="str">
        <f>IF(SUM(BV7,BY7)&gt;0,SUM(BV7,BY7),"")</f>
        <v/>
      </c>
      <c r="CA7" s="22">
        <v>15.4</v>
      </c>
      <c r="CB7" s="22">
        <v>9.5</v>
      </c>
      <c r="CC7" s="22">
        <v>10.6</v>
      </c>
      <c r="CD7" s="22">
        <v>14.04</v>
      </c>
      <c r="CE7" s="22">
        <v>0</v>
      </c>
      <c r="CF7" s="22">
        <v>14.8</v>
      </c>
      <c r="CG7" s="22">
        <v>9.9</v>
      </c>
      <c r="CH7" s="22">
        <v>11.3</v>
      </c>
      <c r="CI7" s="22">
        <v>14.09</v>
      </c>
      <c r="CJ7" s="22">
        <v>0</v>
      </c>
      <c r="CK7" s="22">
        <v>15.4</v>
      </c>
      <c r="CL7" s="22">
        <v>9.6999999999999993</v>
      </c>
      <c r="CM7" s="22">
        <v>11.3</v>
      </c>
      <c r="CN7" s="22">
        <v>14.13</v>
      </c>
      <c r="CO7" s="22">
        <v>0</v>
      </c>
      <c r="CP7" s="27"/>
      <c r="CQ7" s="38">
        <f>IF(CC7&gt;0,CC7,"")</f>
        <v>10.6</v>
      </c>
      <c r="CR7" s="38">
        <f>IF(CD7&gt;0,CD7,"")</f>
        <v>14.04</v>
      </c>
      <c r="CS7" s="40">
        <f>IF(SUM(CA7:CD7)-CE7&gt;0,SUM(CA7:CD7)-CE7,"")</f>
        <v>49.54</v>
      </c>
      <c r="CT7" s="40">
        <f>IF(CH7&gt;0,CH7,"")</f>
        <v>11.3</v>
      </c>
      <c r="CU7" s="40">
        <f>IF(CI7&gt;0,CI7,"")</f>
        <v>14.09</v>
      </c>
      <c r="CV7" s="40">
        <f>IF(SUM(CF7:CI7)-CJ7&gt;0,SUM(CF7:CI7)-CJ7,"")</f>
        <v>50.09</v>
      </c>
      <c r="CW7" s="40">
        <f>IF(CS7="","",MAX(CS7,CV7))</f>
        <v>50.09</v>
      </c>
      <c r="CX7" s="40">
        <f>IF(CM7&gt;0,CM7,"")</f>
        <v>11.3</v>
      </c>
      <c r="CY7" s="40">
        <f>IF(CN7&gt;0,CN7,"")</f>
        <v>14.13</v>
      </c>
      <c r="CZ7" s="40">
        <f>IF(SUM(CK7:CN7)-CO7&gt;0,SUM(CK7:CN7)-CO7,"")</f>
        <v>50.530000000000008</v>
      </c>
      <c r="DA7" s="40">
        <f>IF(SUM(CW7,CZ7)&gt;0,SUM(CW7,CZ7),"")</f>
        <v>100.62</v>
      </c>
      <c r="DB7" s="50" t="str">
        <f>IF(MAX(DZ7,EC7,FH7,FK7,GP7,GS7,HX7,IA7,JF7,JI7,KN7,KQ7,LV7,LY7,ND7,NG7,OL7,OO7,PT7,PW7,RB7,RE7,SJ7,SM7)-MIN(IF(N7="",0,N7),IF(P7="",0,P7))&gt;0.001,MAX(DZ7,EC7,FH7,FK7,GP7,GS7,HX7,IA7,JF7,JI7,KN7,KQ7,LV7,LY7,ND7,NG7,OL7,OO7,PT7,PW7,RB7,RE7,SJ7,SM7)-MIN(IF(N7="",0,N7),IF(P7="",0,P7)),"")</f>
        <v/>
      </c>
      <c r="DC7" s="50" t="str">
        <f>IF(MAX(EG7,EJ7,FO7,FR7,GW7,GZ7,IE7,IH7,JM7,JP7,KU7,KX7,MC7,MF7,NK7,NN7,OS7,OV7,QA7,QD7,RI7,RL7,SQ7,ST7)-IF(P7="",0,P7)&gt;0.001,MAX(EG7,EJ7,FO7,FR7,GW7,GZ7,IE7,IH7,JM7,JP7,KU7,KX7,MC7,MF7,NK7,NN7,OS7,OV7,QA7,QD7,RI7,RL7,SQ7,ST7)-IF(P7="",0,P7),"")</f>
        <v/>
      </c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40" t="str">
        <f>IF(DF7&gt;0,DF7,"")</f>
        <v/>
      </c>
      <c r="DY7" s="40" t="str">
        <f>IF(DG7&gt;0,DG7,"")</f>
        <v/>
      </c>
      <c r="DZ7" s="40" t="str">
        <f>IF(SUM(DD7:DG7)-DH7&gt;0,SUM(DD7:DG7)-DH7,"")</f>
        <v/>
      </c>
      <c r="EA7" s="40" t="str">
        <f>IF(DK7&gt;0,DK7,"")</f>
        <v/>
      </c>
      <c r="EB7" s="40" t="str">
        <f>IF(DL7&gt;0,DL7,"")</f>
        <v/>
      </c>
      <c r="EC7" s="40" t="str">
        <f>IF(SUM(DI7:DL7)-DM7&gt;0,SUM(DI7:DL7)-DM7,"")</f>
        <v/>
      </c>
      <c r="ED7" s="40" t="str">
        <f>IF(MAX(DZ7,EC7)&gt;0,MAX(DZ7,EC7),"")</f>
        <v/>
      </c>
      <c r="EE7" s="40" t="str">
        <f>IF(DP7&gt;0,DP7,"")</f>
        <v/>
      </c>
      <c r="EF7" s="40" t="str">
        <f>IF(DQ7&gt;0,DQ7,"")</f>
        <v/>
      </c>
      <c r="EG7" s="40" t="str">
        <f>IF(SUM(DN7:DQ7)-DR7&gt;0,SUM(DN7:DQ7)-DR7,"")</f>
        <v/>
      </c>
      <c r="EH7" s="40" t="str">
        <f>IF(DU7&gt;0,DU7,"")</f>
        <v/>
      </c>
      <c r="EI7" s="40" t="str">
        <f>IF(DV7&gt;0,DV7,"")</f>
        <v/>
      </c>
      <c r="EJ7" s="40" t="str">
        <f>IF(SUM(DS7:DV7)-DW7&gt;0,SUM(DS7:DV7)-DW7,"")</f>
        <v/>
      </c>
      <c r="EK7" s="40" t="str">
        <f>IF(SUM(ED7,EG7,EJ7)&gt;0,SUM(ED7,EG7,EJ7),"")</f>
        <v/>
      </c>
      <c r="EL7" s="18">
        <v>13.5</v>
      </c>
      <c r="EM7" s="18">
        <v>8.9</v>
      </c>
      <c r="EN7" s="18">
        <v>10.8</v>
      </c>
      <c r="EO7" s="18">
        <v>13.92</v>
      </c>
      <c r="EP7" s="18">
        <v>0</v>
      </c>
      <c r="EQ7" s="18">
        <v>13.7</v>
      </c>
      <c r="ER7" s="18">
        <v>9.1</v>
      </c>
      <c r="ES7" s="18">
        <v>11.3</v>
      </c>
      <c r="ET7" s="18">
        <v>13.91</v>
      </c>
      <c r="EU7" s="18">
        <v>0</v>
      </c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1">
        <f>IF(EN7&gt;0,EN7,"")</f>
        <v>10.8</v>
      </c>
      <c r="FG7" s="11">
        <f>IF(EO7&gt;0,EO7,"")</f>
        <v>13.92</v>
      </c>
      <c r="FH7" s="11">
        <f>IF(SUM(EL7:EO7)-EP7&gt;0,SUM(EL7:EO7)-EP7,"")</f>
        <v>47.120000000000005</v>
      </c>
      <c r="FI7" s="11">
        <f>IF(ES7&gt;0,ES7,"")</f>
        <v>11.3</v>
      </c>
      <c r="FJ7" s="11">
        <f>IF(ET7&gt;0,ET7,"")</f>
        <v>13.91</v>
      </c>
      <c r="FK7" s="11">
        <f>IF(SUM(EQ7:ET7)-EU7&gt;0,SUM(EQ7:ET7)-EU7,"")</f>
        <v>48.009999999999991</v>
      </c>
      <c r="FL7" s="11">
        <f>IF(MAX(FH7,FK7)&gt;0,MAX(FH7,FK7),"")</f>
        <v>48.009999999999991</v>
      </c>
      <c r="FM7" s="11" t="str">
        <f>IF(EX7&gt;0,EX7,"")</f>
        <v/>
      </c>
      <c r="FN7" s="11" t="str">
        <f>IF(EY7&gt;0,EY7,"")</f>
        <v/>
      </c>
      <c r="FO7" s="11" t="str">
        <f>IF(SUM(EV7:EY7)-EZ7&gt;0,SUM(EV7:EY7)-EZ7,"")</f>
        <v/>
      </c>
      <c r="FP7" s="11" t="str">
        <f>IF(FC7&gt;0,FC7,"")</f>
        <v/>
      </c>
      <c r="FQ7" s="11" t="str">
        <f>IF(FD7&gt;0,FD7,"")</f>
        <v/>
      </c>
      <c r="FR7" s="11" t="str">
        <f>IF(SUM(FA7:FD7)-FE7&gt;0,SUM(FA7:FD7)-FE7,"")</f>
        <v/>
      </c>
      <c r="FS7" s="11">
        <f>IF(SUM(FL7,FO7,FR7)&gt;0,SUM(FL7,FO7,FR7),"")</f>
        <v>48.009999999999991</v>
      </c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17"/>
      <c r="GH7" s="17"/>
      <c r="GI7" s="17"/>
      <c r="GJ7" s="17"/>
      <c r="GK7" s="17"/>
      <c r="GL7" s="17"/>
      <c r="GM7" s="17"/>
      <c r="GN7" s="40" t="str">
        <f>IF(FV7&gt;0,FV7,"")</f>
        <v/>
      </c>
      <c r="GO7" s="40" t="str">
        <f>IF(FW7&gt;0,FW7,"")</f>
        <v/>
      </c>
      <c r="GP7" s="40" t="str">
        <f>IF(SUM(FT7:FW7)-FX7&gt;0,SUM(FT7:FW7)-FX7,"")</f>
        <v/>
      </c>
      <c r="GQ7" s="40" t="str">
        <f>IF(GA7&gt;0,GA7,"")</f>
        <v/>
      </c>
      <c r="GR7" s="40" t="str">
        <f>IF(GB7&gt;0,GB7,"")</f>
        <v/>
      </c>
      <c r="GS7" s="40" t="str">
        <f>IF(SUM(FY7:GB7)-GC7&gt;0,SUM(FY7:GB7)-GC7,"")</f>
        <v/>
      </c>
      <c r="GT7" s="40" t="str">
        <f>IF(MAX(GP7,GS7)&gt;0,MAX(GP7,GS7),"")</f>
        <v/>
      </c>
      <c r="GU7" s="40" t="str">
        <f>IF(GF7&gt;0,GF7,"")</f>
        <v/>
      </c>
      <c r="GV7" s="40" t="str">
        <f>IF(GG7&gt;0,GG7,"")</f>
        <v/>
      </c>
      <c r="GW7" s="40" t="str">
        <f>IF(SUM(GD7:GG7)-GH7&gt;0,SUM(GD7:GG7)-GH7,"")</f>
        <v/>
      </c>
      <c r="GX7" s="40" t="str">
        <f>IF(GK7&gt;0,GK7,"")</f>
        <v/>
      </c>
      <c r="GY7" s="40" t="str">
        <f>IF(GL7&gt;0,GL7,"")</f>
        <v/>
      </c>
      <c r="GZ7" s="40" t="str">
        <f>IF(SUM(GI7:GL7)-GM7&gt;0,SUM(GI7:GL7)-GM7,"")</f>
        <v/>
      </c>
      <c r="HA7" s="40" t="str">
        <f>IF(SUM(GT7,GW7,GZ7)&gt;0,SUM(GT7,GW7,GZ7),"")</f>
        <v/>
      </c>
      <c r="HB7" s="18">
        <v>12.9</v>
      </c>
      <c r="HC7" s="18">
        <v>9.4</v>
      </c>
      <c r="HD7" s="18">
        <v>10.4</v>
      </c>
      <c r="HE7" s="18">
        <v>13.66</v>
      </c>
      <c r="HF7" s="18">
        <v>0</v>
      </c>
      <c r="HG7" s="18">
        <v>12.9</v>
      </c>
      <c r="HH7" s="18">
        <v>9</v>
      </c>
      <c r="HI7" s="18">
        <v>11.3</v>
      </c>
      <c r="HJ7" s="18">
        <v>14.07</v>
      </c>
      <c r="HK7" s="18">
        <v>0</v>
      </c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1">
        <f>IF(HD7&gt;0,HD7,"")</f>
        <v>10.4</v>
      </c>
      <c r="HW7" s="11">
        <f>IF(HE7&gt;0,HE7,"")</f>
        <v>13.66</v>
      </c>
      <c r="HX7" s="11">
        <f>IF(SUM(HB7:HE7)-HF7&gt;0,SUM(HB7:HE7)-HF7,"")</f>
        <v>46.36</v>
      </c>
      <c r="HY7" s="11">
        <f>IF(HI7&gt;0,HI7,"")</f>
        <v>11.3</v>
      </c>
      <c r="HZ7" s="11">
        <f>IF(HJ7&gt;0,HJ7,"")</f>
        <v>14.07</v>
      </c>
      <c r="IA7" s="11">
        <f>IF(SUM(HG7:HJ7)-HK7&gt;0,SUM(HG7:HJ7)-HK7,"")</f>
        <v>47.27</v>
      </c>
      <c r="IB7" s="11">
        <f>IF(MAX(HX7,IA7)&gt;0,MAX(HX7,IA7),"")</f>
        <v>47.27</v>
      </c>
      <c r="IC7" s="11" t="str">
        <f>IF(HN7&gt;0,HN7,"")</f>
        <v/>
      </c>
      <c r="ID7" s="11" t="str">
        <f>IF(HO7&gt;0,HO7,"")</f>
        <v/>
      </c>
      <c r="IE7" s="11" t="str">
        <f>IF(SUM(HL7:HO7)-HP7&gt;0,SUM(HL7:HO7)-HP7,"")</f>
        <v/>
      </c>
      <c r="IF7" s="11" t="str">
        <f>IF(HS7&gt;0,HS7,"")</f>
        <v/>
      </c>
      <c r="IG7" s="11" t="str">
        <f>IF(HT7&gt;0,HT7,"")</f>
        <v/>
      </c>
      <c r="IH7" s="11" t="str">
        <f>IF(SUM(HQ7:HT7)-HU7&gt;0,SUM(HQ7:HT7)-HU7,"")</f>
        <v/>
      </c>
      <c r="II7" s="11">
        <f>IF(SUM(IB7,IE7,IH7)&gt;0,SUM(IB7,IE7,IH7),"")</f>
        <v>47.27</v>
      </c>
      <c r="IJ7" s="17"/>
      <c r="IK7" s="17"/>
      <c r="IL7" s="17"/>
      <c r="IM7" s="17"/>
      <c r="IN7" s="17"/>
      <c r="IO7" s="17"/>
      <c r="IP7" s="17"/>
      <c r="IQ7" s="17"/>
      <c r="IR7" s="17"/>
      <c r="IS7" s="17"/>
      <c r="IT7" s="17"/>
      <c r="IU7" s="17"/>
      <c r="IV7" s="17"/>
      <c r="IW7" s="17"/>
      <c r="IX7" s="17"/>
      <c r="IY7" s="17"/>
      <c r="IZ7" s="17"/>
      <c r="JA7" s="17"/>
      <c r="JB7" s="17"/>
      <c r="JC7" s="17"/>
      <c r="JD7" s="40" t="str">
        <f>IF(IL7&gt;0,IL7,"")</f>
        <v/>
      </c>
      <c r="JE7" s="40" t="str">
        <f>IF(IM7&gt;0,IM7,"")</f>
        <v/>
      </c>
      <c r="JF7" s="40" t="str">
        <f>IF(SUM(IJ7:IM7)-IN7&gt;0,SUM(IJ7:IM7)-IN7,"")</f>
        <v/>
      </c>
      <c r="JG7" s="40" t="str">
        <f>IF(IQ7&gt;0,IQ7,"")</f>
        <v/>
      </c>
      <c r="JH7" s="40" t="str">
        <f>IF(IR7&gt;0,IR7,"")</f>
        <v/>
      </c>
      <c r="JI7" s="40" t="str">
        <f>IF(SUM(IO7:IR7)-IS7&gt;0,SUM(IO7:IR7)-IS7,"")</f>
        <v/>
      </c>
      <c r="JJ7" s="40" t="str">
        <f>IF(MAX(JF7,JI7)&gt;0,MAX(JF7,JI7),"")</f>
        <v/>
      </c>
      <c r="JK7" s="40" t="str">
        <f>IF(IV7&gt;0,IV7,"")</f>
        <v/>
      </c>
      <c r="JL7" s="40" t="str">
        <f>IF(IW7&gt;0,IW7,"")</f>
        <v/>
      </c>
      <c r="JM7" s="40" t="str">
        <f>IF(SUM(IT7:IW7)-IX7&gt;0,SUM(IT7:IW7)-IX7,"")</f>
        <v/>
      </c>
      <c r="JN7" s="40" t="str">
        <f>IF(JA7&gt;0,JA7,"")</f>
        <v/>
      </c>
      <c r="JO7" s="40" t="str">
        <f>IF(JB7&gt;0,JB7,"")</f>
        <v/>
      </c>
      <c r="JP7" s="40" t="str">
        <f>IF(SUM(IY7:JB7)-JC7&gt;0,SUM(IY7:JB7)-JC7,"")</f>
        <v/>
      </c>
      <c r="JQ7" s="40" t="str">
        <f>IF(SUM(JJ7,JM7,JP7)&gt;0,SUM(JJ7,JM7,JP7),"")</f>
        <v/>
      </c>
      <c r="JR7" s="18"/>
      <c r="JS7" s="18"/>
      <c r="JT7" s="18"/>
      <c r="JU7" s="18"/>
      <c r="JV7" s="18"/>
      <c r="JW7" s="18"/>
      <c r="JX7" s="18"/>
      <c r="JY7" s="18"/>
      <c r="JZ7" s="18"/>
      <c r="KA7" s="18"/>
      <c r="KB7" s="18"/>
      <c r="KC7" s="18"/>
      <c r="KD7" s="18"/>
      <c r="KE7" s="18"/>
      <c r="KF7" s="18"/>
      <c r="KG7" s="18"/>
      <c r="KH7" s="18"/>
      <c r="KI7" s="18"/>
      <c r="KJ7" s="18"/>
      <c r="KK7" s="18"/>
      <c r="KL7" s="11" t="str">
        <f>IF(JT7&gt;0,JT7,"")</f>
        <v/>
      </c>
      <c r="KM7" s="11" t="str">
        <f>IF(JU7&gt;0,JU7,"")</f>
        <v/>
      </c>
      <c r="KN7" s="11" t="str">
        <f>IF(SUM(JR7:JU7)-JV7&gt;0,SUM(JR7:JU7)-JV7,"")</f>
        <v/>
      </c>
      <c r="KO7" s="11" t="str">
        <f>IF(JY7&gt;0,JY7,"")</f>
        <v/>
      </c>
      <c r="KP7" s="11" t="str">
        <f>IF(JZ7&gt;0,JZ7,"")</f>
        <v/>
      </c>
      <c r="KQ7" s="11" t="str">
        <f>IF(SUM(JW7:JZ7)-KA7&gt;0,SUM(JW7:JZ7)-KA7,"")</f>
        <v/>
      </c>
      <c r="KR7" s="11" t="str">
        <f>IF(MAX(KN7,KQ7)&gt;0,MAX(KN7,KQ7),"")</f>
        <v/>
      </c>
      <c r="KS7" s="11" t="str">
        <f>IF(KD7&gt;0,KD7,"")</f>
        <v/>
      </c>
      <c r="KT7" s="11" t="str">
        <f>IF(KE7&gt;0,KE7,"")</f>
        <v/>
      </c>
      <c r="KU7" s="11" t="str">
        <f>IF(SUM(KB7:KE7)-KF7&gt;0,SUM(KB7:KE7)-KF7,"")</f>
        <v/>
      </c>
      <c r="KV7" s="11" t="str">
        <f>IF(KI7&gt;0,KI7,"")</f>
        <v/>
      </c>
      <c r="KW7" s="11" t="str">
        <f>IF(KJ7&gt;0,KJ7,"")</f>
        <v/>
      </c>
      <c r="KX7" s="11" t="str">
        <f>IF(SUM(KG7:KJ7)-KK7&gt;0,SUM(KG7:KJ7)-KK7,"")</f>
        <v/>
      </c>
      <c r="KY7" s="11" t="str">
        <f>IF(SUM(KR7,KU7,KX7)&gt;0,SUM(KR7,KU7,KX7),"")</f>
        <v/>
      </c>
      <c r="KZ7" s="17"/>
      <c r="LA7" s="17"/>
      <c r="LB7" s="17"/>
      <c r="LC7" s="17"/>
      <c r="LD7" s="17"/>
      <c r="LE7" s="17"/>
      <c r="LF7" s="17"/>
      <c r="LG7" s="17"/>
      <c r="LH7" s="17"/>
      <c r="LI7" s="17"/>
      <c r="LJ7" s="17"/>
      <c r="LK7" s="17"/>
      <c r="LL7" s="17"/>
      <c r="LM7" s="17"/>
      <c r="LN7" s="17"/>
      <c r="LO7" s="17"/>
      <c r="LP7" s="17"/>
      <c r="LQ7" s="17"/>
      <c r="LR7" s="17"/>
      <c r="LS7" s="17"/>
      <c r="LT7" s="40" t="str">
        <f>IF(LB7&gt;0,LB7,"")</f>
        <v/>
      </c>
      <c r="LU7" s="40" t="str">
        <f>IF(LC7&gt;0,LC7,"")</f>
        <v/>
      </c>
      <c r="LV7" s="40" t="str">
        <f>IF(SUM(KZ7:LC7)-LD7&gt;0,SUM(KZ7:LC7)-LD7,"")</f>
        <v/>
      </c>
      <c r="LW7" s="40" t="str">
        <f>IF(LG7&gt;0,LG7,"")</f>
        <v/>
      </c>
      <c r="LX7" s="40" t="str">
        <f>IF(LH7&gt;0,LH7,"")</f>
        <v/>
      </c>
      <c r="LY7" s="40" t="str">
        <f>IF(SUM(LE7:LH7)-LI7&gt;0,SUM(LE7:LH7)-LI7,"")</f>
        <v/>
      </c>
      <c r="LZ7" s="40" t="str">
        <f>IF(MAX(LV7,LY7)&gt;0,MAX(LV7,LY7),"")</f>
        <v/>
      </c>
      <c r="MA7" s="40" t="str">
        <f>IF(LL7&gt;0,LL7,"")</f>
        <v/>
      </c>
      <c r="MB7" s="40" t="str">
        <f>IF(LM7&gt;0,LM7,"")</f>
        <v/>
      </c>
      <c r="MC7" s="40" t="str">
        <f>IF(SUM(LJ7:LM7)-LN7&gt;0,SUM(LJ7:LM7)-LN7,"")</f>
        <v/>
      </c>
      <c r="MD7" s="40" t="str">
        <f>IF(LQ7&gt;0,LQ7,"")</f>
        <v/>
      </c>
      <c r="ME7" s="40" t="str">
        <f>IF(LR7&gt;0,LR7,"")</f>
        <v/>
      </c>
      <c r="MF7" s="40" t="str">
        <f>IF(SUM(LO7:LR7)-LS7&gt;0,SUM(LO7:LR7)-LS7,"")</f>
        <v/>
      </c>
      <c r="MG7" s="40" t="str">
        <f>IF(SUM(LZ7,MC7,MF7)&gt;0,SUM(LZ7,MC7,MF7),"")</f>
        <v/>
      </c>
      <c r="MH7" s="18"/>
      <c r="MI7" s="18"/>
      <c r="MJ7" s="18"/>
      <c r="MK7" s="18"/>
      <c r="ML7" s="18"/>
      <c r="MM7" s="18"/>
      <c r="MN7" s="18"/>
      <c r="MO7" s="18"/>
      <c r="MP7" s="18"/>
      <c r="MQ7" s="18"/>
      <c r="MR7" s="18"/>
      <c r="MS7" s="18"/>
      <c r="MT7" s="18"/>
      <c r="MU7" s="18"/>
      <c r="MV7" s="18"/>
      <c r="MW7" s="18"/>
      <c r="MX7" s="18"/>
      <c r="MY7" s="18"/>
      <c r="MZ7" s="18"/>
      <c r="NA7" s="18"/>
      <c r="NB7" s="11" t="str">
        <f>IF(MJ7&gt;0,MJ7,"")</f>
        <v/>
      </c>
      <c r="NC7" s="11" t="str">
        <f>IF(MK7&gt;0,MK7,"")</f>
        <v/>
      </c>
      <c r="ND7" s="11" t="str">
        <f>IF(SUM(MH7:MK7)-ML7&gt;0,SUM(MH7:MK7)-ML7,"")</f>
        <v/>
      </c>
      <c r="NE7" s="11" t="str">
        <f>IF(MO7&gt;0,MO7,"")</f>
        <v/>
      </c>
      <c r="NF7" s="11" t="str">
        <f>IF(MP7&gt;0,MP7,"")</f>
        <v/>
      </c>
      <c r="NG7" s="11" t="str">
        <f>IF(SUM(MM7:MP7)-MQ7&gt;0,SUM(MM7:MP7)-MQ7,"")</f>
        <v/>
      </c>
      <c r="NH7" s="11" t="str">
        <f>IF(MAX(ND7,NG7)&gt;0,MAX(ND7,NG7),"")</f>
        <v/>
      </c>
      <c r="NI7" s="11" t="str">
        <f>IF(MT7&gt;0,MT7,"")</f>
        <v/>
      </c>
      <c r="NJ7" s="11" t="str">
        <f>IF(MU7&gt;0,MU7,"")</f>
        <v/>
      </c>
      <c r="NK7" s="11" t="str">
        <f>IF(SUM(MR7:MU7)-MV7&gt;0,SUM(MR7:MU7)-MV7,"")</f>
        <v/>
      </c>
      <c r="NL7" s="11" t="str">
        <f>IF(MY7&gt;0,MY7,"")</f>
        <v/>
      </c>
      <c r="NM7" s="11" t="str">
        <f>IF(MZ7&gt;0,MZ7,"")</f>
        <v/>
      </c>
      <c r="NN7" s="11" t="str">
        <f>IF(SUM(MW7:MZ7)-NA7&gt;0,SUM(MW7:MZ7)-NA7,"")</f>
        <v/>
      </c>
      <c r="NO7" s="11" t="str">
        <f>IF(SUM(NH7,NK7,NN7)&gt;0,SUM(NH7,NK7,NN7),"")</f>
        <v/>
      </c>
      <c r="NP7" s="17"/>
      <c r="NQ7" s="17"/>
      <c r="NR7" s="17"/>
      <c r="NS7" s="17"/>
      <c r="NT7" s="17"/>
      <c r="NU7" s="17"/>
      <c r="NV7" s="17"/>
      <c r="NW7" s="17"/>
      <c r="NX7" s="17"/>
      <c r="NY7" s="17"/>
      <c r="NZ7" s="17"/>
      <c r="OA7" s="17"/>
      <c r="OB7" s="17"/>
      <c r="OC7" s="17"/>
      <c r="OD7" s="17"/>
      <c r="OE7" s="17"/>
      <c r="OF7" s="17"/>
      <c r="OG7" s="17"/>
      <c r="OH7" s="17"/>
      <c r="OI7" s="17"/>
      <c r="OJ7" s="40" t="str">
        <f>IF(NR7&gt;0,NR7,"")</f>
        <v/>
      </c>
      <c r="OK7" s="40" t="str">
        <f>IF(NS7&gt;0,NS7,"")</f>
        <v/>
      </c>
      <c r="OL7" s="40" t="str">
        <f>IF(SUM(NP7:NS7)-NT7&gt;0,SUM(NP7:NS7)-NT7,"")</f>
        <v/>
      </c>
      <c r="OM7" s="40" t="str">
        <f>IF(NW7&gt;0,NW7,"")</f>
        <v/>
      </c>
      <c r="ON7" s="40" t="str">
        <f>IF(NX7&gt;0,NX7,"")</f>
        <v/>
      </c>
      <c r="OO7" s="40" t="str">
        <f>IF(SUM(NU7:NX7)-NY7&gt;0,SUM(NU7:NX7)-NY7,"")</f>
        <v/>
      </c>
      <c r="OP7" s="40" t="str">
        <f>IF(MAX(OL7,OO7)&gt;0,MAX(OL7,OO7),"")</f>
        <v/>
      </c>
      <c r="OQ7" s="40" t="str">
        <f>IF(OB7&gt;0,OB7,"")</f>
        <v/>
      </c>
      <c r="OR7" s="40" t="str">
        <f>IF(OC7&gt;0,OC7,"")</f>
        <v/>
      </c>
      <c r="OS7" s="40" t="str">
        <f>IF(SUM(NZ7:OC7)-OD7&gt;0,SUM(NZ7:OC7)-OD7,"")</f>
        <v/>
      </c>
      <c r="OT7" s="40" t="str">
        <f>IF(OG7&gt;0,OG7,"")</f>
        <v/>
      </c>
      <c r="OU7" s="40" t="str">
        <f>IF(OH7&gt;0,OH7,"")</f>
        <v/>
      </c>
      <c r="OV7" s="40" t="str">
        <f>IF(SUM(OE7:OH7)-OI7&gt;0,SUM(OE7:OH7)-OI7,"")</f>
        <v/>
      </c>
      <c r="OW7" s="40" t="str">
        <f>IF(SUM(OP7,OS7,OV7)&gt;0,SUM(OP7,OS7,OV7),"")</f>
        <v/>
      </c>
      <c r="OX7" s="18"/>
      <c r="OY7" s="18"/>
      <c r="OZ7" s="18"/>
      <c r="PA7" s="18"/>
      <c r="PB7" s="18"/>
      <c r="PC7" s="18"/>
      <c r="PD7" s="18"/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1" t="str">
        <f>IF(OZ7&gt;0,OZ7,"")</f>
        <v/>
      </c>
      <c r="PS7" s="11" t="str">
        <f>IF(PA7&gt;0,PA7,"")</f>
        <v/>
      </c>
      <c r="PT7" s="11" t="str">
        <f>IF(SUM(OX7:PA7)-PB7&gt;0,SUM(OX7:PA7)-PB7,"")</f>
        <v/>
      </c>
      <c r="PU7" s="11" t="str">
        <f>IF(PE7&gt;0,PE7,"")</f>
        <v/>
      </c>
      <c r="PV7" s="11" t="str">
        <f>IF(PF7&gt;0,PF7,"")</f>
        <v/>
      </c>
      <c r="PW7" s="11" t="str">
        <f>IF(SUM(PC7:PF7)-PG7&gt;0,SUM(PC7:PF7)-PG7,"")</f>
        <v/>
      </c>
      <c r="PX7" s="11" t="str">
        <f>IF(MAX(PT7,PW7)&gt;0,MAX(PT7,PW7),"")</f>
        <v/>
      </c>
      <c r="PY7" s="11" t="str">
        <f>IF(PJ7&gt;0,PJ7,"")</f>
        <v/>
      </c>
      <c r="PZ7" s="11" t="str">
        <f>IF(PK7&gt;0,PK7,"")</f>
        <v/>
      </c>
      <c r="QA7" s="11" t="str">
        <f>IF(SUM(PH7:PK7)-PL7&gt;0,SUM(PH7:PK7)-PL7,"")</f>
        <v/>
      </c>
      <c r="QB7" s="11" t="str">
        <f>IF(PO7&gt;0,PO7,"")</f>
        <v/>
      </c>
      <c r="QC7" s="11" t="str">
        <f>IF(PP7&gt;0,PP7,"")</f>
        <v/>
      </c>
      <c r="QD7" s="11" t="str">
        <f>IF(SUM(PM7:PP7)-PQ7&gt;0,SUM(PM7:PP7)-PQ7,"")</f>
        <v/>
      </c>
      <c r="QE7" s="11" t="str">
        <f>IF(SUM(PX7,QA7,QD7)&gt;0,SUM(PX7,QA7,QD7),"")</f>
        <v/>
      </c>
      <c r="QF7" s="17"/>
      <c r="QG7" s="17"/>
      <c r="QH7" s="17"/>
      <c r="QI7" s="17"/>
      <c r="QJ7" s="17"/>
      <c r="QK7" s="17"/>
      <c r="QL7" s="17"/>
      <c r="QM7" s="17"/>
      <c r="QN7" s="17"/>
      <c r="QO7" s="17"/>
      <c r="QP7" s="17"/>
      <c r="QQ7" s="17"/>
      <c r="QR7" s="17"/>
      <c r="QS7" s="17"/>
      <c r="QT7" s="17"/>
      <c r="QU7" s="17"/>
      <c r="QV7" s="17"/>
      <c r="QW7" s="17"/>
      <c r="QX7" s="17"/>
      <c r="QY7" s="17"/>
      <c r="QZ7" s="40" t="str">
        <f>IF(QH7&gt;0,QH7,"")</f>
        <v/>
      </c>
      <c r="RA7" s="40" t="str">
        <f>IF(QI7&gt;0,QI7,"")</f>
        <v/>
      </c>
      <c r="RB7" s="40" t="str">
        <f>IF(SUM(QF7:QI7)-QJ7&gt;0,SUM(QF7:QI7)-QJ7,"")</f>
        <v/>
      </c>
      <c r="RC7" s="40" t="str">
        <f>IF(QM7&gt;0,QM7,"")</f>
        <v/>
      </c>
      <c r="RD7" s="40" t="str">
        <f>IF(QN7&gt;0,QN7,"")</f>
        <v/>
      </c>
      <c r="RE7" s="40" t="str">
        <f>IF(SUM(QK7:QN7)-QO7&gt;0,SUM(QK7:QN7)-QO7,"")</f>
        <v/>
      </c>
      <c r="RF7" s="40" t="str">
        <f>IF(MAX(RB7,RE7)&gt;0,MAX(RB7,RE7),"")</f>
        <v/>
      </c>
      <c r="RG7" s="40" t="str">
        <f>IF(QR7&gt;0,QR7,"")</f>
        <v/>
      </c>
      <c r="RH7" s="40" t="str">
        <f>IF(QS7&gt;0,QS7,"")</f>
        <v/>
      </c>
      <c r="RI7" s="40" t="str">
        <f>IF(SUM(QP7:QS7)-QT7&gt;0,SUM(QP7:QS7)-QT7,"")</f>
        <v/>
      </c>
      <c r="RJ7" s="40" t="str">
        <f>IF(QW7&gt;0,QW7,"")</f>
        <v/>
      </c>
      <c r="RK7" s="40" t="str">
        <f>IF(QX7&gt;0,QX7,"")</f>
        <v/>
      </c>
      <c r="RL7" s="40" t="str">
        <f>IF(SUM(QU7:QX7)-QY7&gt;0,SUM(QU7:QX7)-QY7,"")</f>
        <v/>
      </c>
      <c r="RM7" s="40" t="str">
        <f>IF(SUM(RF7,RI7,RL7)&gt;0,SUM(RF7,RI7,RL7),"")</f>
        <v/>
      </c>
      <c r="RN7" s="18"/>
      <c r="RO7" s="18"/>
      <c r="RP7" s="18"/>
      <c r="RQ7" s="18"/>
      <c r="RR7" s="18"/>
      <c r="RS7" s="18"/>
      <c r="RT7" s="18"/>
      <c r="RU7" s="18"/>
      <c r="RV7" s="18"/>
      <c r="RW7" s="18"/>
      <c r="RX7" s="18"/>
      <c r="RY7" s="18"/>
      <c r="RZ7" s="18"/>
      <c r="SA7" s="18"/>
      <c r="SB7" s="18"/>
      <c r="SC7" s="18"/>
      <c r="SD7" s="18"/>
      <c r="SE7" s="18"/>
      <c r="SF7" s="18"/>
      <c r="SG7" s="18"/>
      <c r="SH7" s="11" t="str">
        <f>IF(RP7&gt;0,RP7,"")</f>
        <v/>
      </c>
      <c r="SI7" s="11" t="str">
        <f>IF(RQ7&gt;0,RQ7,"")</f>
        <v/>
      </c>
      <c r="SJ7" s="11" t="str">
        <f>IF(SUM(RN7:RQ7)-RR7&gt;0,SUM(RN7:RQ7)-RR7,"")</f>
        <v/>
      </c>
      <c r="SK7" s="11" t="str">
        <f>IF(RU7&gt;0,RU7,"")</f>
        <v/>
      </c>
      <c r="SL7" s="11" t="str">
        <f>IF(RV7&gt;0,RV7,"")</f>
        <v/>
      </c>
      <c r="SM7" s="11" t="str">
        <f>IF(SUM(RS7:RV7)-RW7&gt;0,SUM(RS7:RV7)-RW7,"")</f>
        <v/>
      </c>
      <c r="SN7" s="11" t="str">
        <f>IF(MAX(SJ7,SM7)&gt;0,MAX(SJ7,SM7),"")</f>
        <v/>
      </c>
      <c r="SO7" s="11" t="str">
        <f>IF(RZ7&gt;0,RZ7,"")</f>
        <v/>
      </c>
      <c r="SP7" s="11" t="str">
        <f>IF(SA7&gt;0,SA7,"")</f>
        <v/>
      </c>
      <c r="SQ7" s="11" t="str">
        <f>IF(SUM(RX7:SA7)-SB7&gt;0,SUM(RX7:SA7)-SB7,"")</f>
        <v/>
      </c>
      <c r="SR7" s="11" t="str">
        <f>IF(SE7&gt;0,SE7,"")</f>
        <v/>
      </c>
      <c r="SS7" s="11" t="str">
        <f>IF(SF7&gt;0,SF7,"")</f>
        <v/>
      </c>
      <c r="ST7" s="11" t="str">
        <f>IF(SUM(SC7:SF7)-SG7&gt;0,SUM(SC7:SF7)-SG7,"")</f>
        <v/>
      </c>
      <c r="SU7" s="11" t="str">
        <f>IF(SUM(SN7,SQ7,ST7)&gt;0,SUM(SN7,SQ7,ST7),"")</f>
        <v/>
      </c>
      <c r="SV7" s="22">
        <f>IF($CP7="P",CA7,(CA7+AZ7)/2)</f>
        <v>7.7</v>
      </c>
      <c r="SW7" s="22">
        <f>IF($CP7="P",CB7,(CB7+BA7)/2)</f>
        <v>4.75</v>
      </c>
      <c r="SX7" s="22">
        <f>IF($CP7="P",CC7,(CC7+BB7)/2)</f>
        <v>5.3</v>
      </c>
      <c r="SY7" s="22">
        <f>IF($CP7="P",CD7,(CD7+BC7)/2)</f>
        <v>7.02</v>
      </c>
      <c r="SZ7" s="22">
        <f>IF($CP7="P",CE7,(CE7+BD7)/2)</f>
        <v>0</v>
      </c>
      <c r="TA7" s="22">
        <f>IF($CP7="P",CF7,(CF7+BE7)/2)</f>
        <v>7.4</v>
      </c>
      <c r="TB7" s="22">
        <f>IF($CP7="P",CG7,(CG7+BF7)/2)</f>
        <v>4.95</v>
      </c>
      <c r="TC7" s="22">
        <f>IF($CP7="P",CH7,(CH7+BG7)/2)</f>
        <v>5.65</v>
      </c>
      <c r="TD7" s="22">
        <f>IF($CP7="P",CI7,(CI7+BH7)/2)</f>
        <v>7.0449999999999999</v>
      </c>
      <c r="TE7" s="22">
        <f>IF($CP7="P",CJ7,(CJ7+BI7)/2)</f>
        <v>0</v>
      </c>
      <c r="TF7" s="22">
        <f>IF($CP7="P",CK7,(CK7+BJ7)/2)</f>
        <v>7.7</v>
      </c>
      <c r="TG7" s="22">
        <f>IF($CP7="P",CL7,(CL7+BK7)/2)</f>
        <v>4.8499999999999996</v>
      </c>
      <c r="TH7" s="22">
        <f>IF($CP7="P",CM7,(CM7+BL7)/2)</f>
        <v>5.65</v>
      </c>
      <c r="TI7" s="22">
        <f>IF($CP7="P",CN7,(CN7+BM7)/2)</f>
        <v>7.0650000000000004</v>
      </c>
      <c r="TJ7" s="22">
        <f>IF($CP7="P",CO7,(CO7+BN7)/2)</f>
        <v>0</v>
      </c>
      <c r="TK7" s="27" t="s">
        <v>46</v>
      </c>
      <c r="TL7" s="40">
        <f>IF(SX7&gt;0,SX7,"")</f>
        <v>5.3</v>
      </c>
      <c r="TM7" s="40">
        <f>IF(SY7&gt;0,SY7,"")</f>
        <v>7.02</v>
      </c>
      <c r="TN7" s="40">
        <f>IF(SUM(SV7:SY7)-SZ7&gt;0,SUM(SV7:SY7)-SZ7,"")</f>
        <v>24.77</v>
      </c>
      <c r="TO7" s="40">
        <f>IF(TC7&gt;0,TC7,"")</f>
        <v>5.65</v>
      </c>
      <c r="TP7" s="40">
        <f>IF(TD7&gt;0,TD7,"")</f>
        <v>7.0449999999999999</v>
      </c>
      <c r="TQ7" s="40">
        <f>IF(SUM(TA7:TD7)-TE7&gt;0,SUM(TA7:TD7)-TE7,"")</f>
        <v>25.045000000000002</v>
      </c>
      <c r="TR7" s="40">
        <f>IF(MAX(TN7,TQ7)&gt;0,MAX(TN7,TQ7),"")</f>
        <v>25.045000000000002</v>
      </c>
      <c r="TS7" s="40">
        <f>IF(TH7&gt;0,TH7,"")</f>
        <v>5.65</v>
      </c>
      <c r="TT7" s="40">
        <f>IF(TI7&gt;0,TI7,"")</f>
        <v>7.0650000000000004</v>
      </c>
      <c r="TU7" s="40">
        <f>IF(SUM(TF7:TI7)-TJ7&gt;0,SUM(TF7:TI7)-TJ7,"")</f>
        <v>25.265000000000004</v>
      </c>
      <c r="TV7" s="40">
        <f>IF(SUM(TR7,TU7)&gt;0,SUM(TR7,TU7),"")</f>
        <v>50.31</v>
      </c>
    </row>
    <row r="8" spans="1:542" x14ac:dyDescent="0.2">
      <c r="A8" s="4" cm="1">
        <f t="array" ref="A8">IF(AND(J8&lt;&gt;"",J8&lt;&gt;"No DD"),SUMPRODUCT((J$4:J$37&lt;&gt;"")*(J$4:J$37&lt;&gt;"No DD")*(F$4:F$37&gt;F8))+1,IF(J8="No DD",SUMPRODUCT((J$4:J$37="No DD")*(F$4:F$37&gt;F8))+1+SUMPRODUCT((J$4:J$37&lt;&gt;"")*(J$4:J$37&lt;&gt;"No DD")),""))</f>
        <v>5</v>
      </c>
      <c r="B8" s="4" cm="1">
        <f t="array" ref="B8">IF(AND(J8&lt;&gt;"",J8&lt;&gt;"No DD",G8=""),SUMPRODUCT((J$4:J$37&lt;&gt;"")*(J$4:J$37&lt;&gt;"No DD")*(G$4:G$37="")*(F$4:F$37&gt;F8))+1,IF(J8="No DD",SUMPRODUCT((J$4:J$37="No DD")*(F$4:F$37&gt;F8)*(G$4:G$37=""))+1+SUMPRODUCT((J$4:J$37&lt;&gt;"")*(G$4:G$37="")*(J$4:J$37&lt;&gt;"No DD")),""))</f>
        <v>3</v>
      </c>
      <c r="C8" s="5" t="s">
        <v>143</v>
      </c>
      <c r="D8" s="4" t="s">
        <v>3</v>
      </c>
      <c r="E8" s="4">
        <v>2006</v>
      </c>
      <c r="F8" s="9">
        <f>SUM(L8:V8)+SUM(L8:T8)*0.0000001+SUM(L8)*0.0000000000001</f>
        <v>175.00001750000496</v>
      </c>
      <c r="G8" s="66"/>
      <c r="H8" s="3" t="str">
        <f>IF(OR(AND(AO8&gt;=AY$39,AO8&lt;&gt;"",AQ8&gt;=AY$43,AQ8&lt;&gt;"",AN8=""),AND(AR8&gt;=AY$39,AR8&lt;&gt;"",AT8&gt;=AY$43,AT8&lt;&gt;"",AN8=""),AND(AV8&gt;=AY$39,AV8&lt;&gt;"",AX8&gt;=AY$43,AX8&lt;&gt;"",AN8=""),AND(BP8&gt;=BZ$39,BP8&lt;&gt;"",BR8&gt;=BZ$43,BR8&lt;&gt;"",BO8=""),AND(BS8&gt;=BZ$39,BS8&lt;&gt;"",BU8&gt;=BZ$43,BU8&lt;&gt;"",BO8=""),AND(BW8&gt;=BZ$39,BW8&lt;&gt;"",BY8&gt;=BZ$43,BY8&lt;&gt;"",BO8=""),AND(CQ8&gt;=DA$39,CQ8&lt;&gt;"",CS8&gt;=DA$43,CS8&lt;&gt;"",CP8=""),AND(CT8&gt;=DA$39,CT8&lt;&gt;"",CV8&gt;=DA$43,CV8&lt;&gt;"",CP8=""),AND(CX8&gt;=DA$39,CX8&lt;&gt;"",CZ8&gt;=DA$43,CZ8&lt;&gt;"",CP8=""),AND(DX8&gt;=EK$39,DX8&lt;&gt;"",DZ8&gt;=EK$43,DZ8&lt;&gt;""),AND(EA8&gt;=EK$39,EA8&lt;&gt;"",EC8&gt;=EK$43,EC8&lt;&gt;""),AND(EE8&gt;=EK$39,EE8&lt;&gt;"",EG8&gt;=EK$43,EG8&lt;&gt;""),AND(EH8&gt;=EK$39,EH8&lt;&gt;"",EJ8&gt;=EK$43,EJ8&lt;&gt;""),AND(FF8&gt;=FS$39,FF8&lt;&gt;"",FH8&gt;=FS$43,FH8&lt;&gt;""),AND(FI8&gt;=FS$39,FI8&lt;&gt;"",FK8&gt;=FS$43,FK8&lt;&gt;""),AND(FM8&gt;=FS$39,FM8&lt;&gt;"",FO8&gt;=FS$43,FO8&lt;&gt;""),AND(FP8&gt;=FS$39,FP8&lt;&gt;"",FR8&gt;=FS$43,FR8&lt;&gt;""),AND(GN8&gt;=HA$39,GN8&lt;&gt;"",GP8&gt;=HA$43,GP8&lt;&gt;""),AND(GQ8&gt;=HA$39,GQ8&lt;&gt;"",GS8&gt;=HA$43,GS8&lt;&gt;""),AND(GU8&gt;=HA$39,GU8&lt;&gt;"",GW8&gt;=HA$43,GW8&lt;&gt;""),AND(GX8&gt;=HA$39,GX8&lt;&gt;"",GZ8&gt;=HA$43,GZ8&lt;&gt;""),AND(HV8&gt;=II$39,HV8&lt;&gt;"",HX8&gt;=II$43,HX8&lt;&gt;""),AND(HY8&gt;=II$39,HY8&lt;&gt;"",IA8&gt;=II$43,IA8&lt;&gt;""),AND(IC8&gt;=II$39,IC8&lt;&gt;"",IE8&gt;=II$43,IE8&lt;&gt;""),AND(IF8&gt;=II$39,IF8&lt;&gt;"",IH8&gt;=II$43,IH8&lt;&gt;""),AND(JD8&gt;=JQ$39,JD8&lt;&gt;"",JF8&gt;=JQ$43,JF8&lt;&gt;""),AND(JG8&gt;=JQ$39,JG8&lt;&gt;"",JI8&gt;=JQ$43,JI8&lt;&gt;""),AND(JK8&gt;=JQ$39,JK8&lt;&gt;"",JM8&gt;=JQ$43,JM8&lt;&gt;""),AND(JN8&gt;=JQ$39,JN8&lt;&gt;"",JP8&gt;=JQ$43,JP8&lt;&gt;""),AND(KL8&gt;=KY$39,KL8&lt;&gt;"",KN8&gt;=KY$43,KN8&lt;&gt;""),AND(KO8&gt;=KY$39,KO8&lt;&gt;"",KQ8&gt;=KY$43,KQ8&lt;&gt;""),AND(KS8&gt;=KY$39,KS8&lt;&gt;"",KU8&gt;=KY$43,KU8&lt;&gt;""),AND(KV8&gt;=KY$39,KV8&lt;&gt;"",KX8&gt;=KY$43,KX8&lt;&gt;""),AND(LT8&gt;=MG$39,LT8&lt;&gt;"",LV8&gt;=MG$43,LV8&lt;&gt;""),AND(LW8&gt;=MG$39,LW8&lt;&gt;"",LY8&gt;=MG$43,LY8&lt;&gt;""),AND(MA8&gt;=MG$39,MA8&lt;&gt;"",MC8&gt;=MG$43,MC8&lt;&gt;""),AND(MD8&gt;=MG$39,MD8&lt;&gt;"",MF8&gt;=MG$43,MF8&lt;&gt;""),AND(NB8&gt;=NO$39,NB8&lt;&gt;"",ND8&gt;=NO$43,ND8&lt;&gt;""),AND(NE8&gt;=NO$39,NE8&lt;&gt;"",NG8&gt;=NO$43,NG8&lt;&gt;""),AND(NI8&gt;=NO$39,NI8&lt;&gt;"",NK8&gt;=NO$43,NK8&lt;&gt;""),AND(NL8&gt;=NO$39,NL8&lt;&gt;"",NN8&gt;=NO$43,NN8&lt;&gt;""),AND(OJ8&gt;=OW$39,OJ8&lt;&gt;"",OL8&gt;=OW$43,OL8&lt;&gt;""),AND(OM8&gt;=OW$39,OM8&lt;&gt;"",OO8&gt;=OW$43,OO8&lt;&gt;""),AND(OQ8&gt;=OW$39,OQ8&lt;&gt;"",OS8&gt;=OW$43,OS8&lt;&gt;""),AND(OT8&gt;=OW$39,OT8&lt;&gt;"",OV8&gt;=OW$43,OV8&lt;&gt;""),AND(PR8&gt;=QE$39,PR8&lt;&gt;"",PT8&gt;=QE$43,PT8&lt;&gt;""),AND(PU8&gt;=QE$39,PU8&lt;&gt;"",PW8&gt;=QE$43,PW8&lt;&gt;""),AND(PY8&gt;=QE$39,PY8&lt;&gt;"",QA8&gt;=QE$43,QA8&lt;&gt;""),AND(QB8&gt;=QE$39,QB8&lt;&gt;"",QD8&gt;=QE$43,QD8&lt;&gt;""),AND(QZ8&gt;=RM$39,QZ8&lt;&gt;"",RB8&gt;=RM$43,RB8&lt;&gt;""),AND(RC8&gt;=RM$39,RC8&lt;&gt;"",RE8&gt;=RM$43,RE8&lt;&gt;""),AND(RG8&gt;=RM$39,RG8&lt;&gt;"",RI8&gt;=RM$43,RI8&lt;&gt;""),AND(RJ8&gt;=RM$39,RJ8&lt;&gt;"",RL8&gt;=RM$43,RL8&lt;&gt;""),AND(SH8&gt;=SU$39,SH8&lt;&gt;"",SJ8&gt;=SU$43,SJ8&lt;&gt;""),AND(SK8&gt;=SU$39,SK8&lt;&gt;"",SM8&gt;=SU$43,SM8&lt;&gt;""),AND(SO8&gt;=SU$39,SO8&lt;&gt;"",SQ8&gt;=SU$43,SQ8&lt;&gt;""),AND(SR8&gt;=SU$39,SR8&lt;&gt;"",ST8&gt;=SU$43,ST8&lt;&gt;"")),"P","")</f>
        <v>P</v>
      </c>
      <c r="I8" s="3" t="str">
        <f>IF(OR(AND(AQ8&gt;=AY$43,AQ8&lt;&gt;"",AN8=""),AND(AT8&gt;=AY$43,AT8&lt;&gt;"",AN8=""),AND(AX8&gt;=AY$43,AX8&lt;&gt;"",AN8=""),AND(BR8&gt;=BZ$43,BR8&lt;&gt;"",BO8=""),AND(BU8&gt;=BZ$43,BU8&lt;&gt;"",BO8=""),AND(BY8&gt;=BZ$43,BY8&lt;&gt;"",BO8=""),AND(CS8&gt;=DA$43,CS8&lt;&gt;"",CP8=""),AND(CV8&gt;=DA$43,CV8&lt;&gt;"",CP8=""),AND(CZ8&gt;=DA$43,CZ8&lt;&gt;"",CP8=""),AND(DZ8&gt;=EK$43,DZ8&lt;&gt;""),AND(EC8&gt;=EK$43,EC8&lt;&gt;""),AND(EG8&gt;=EK$43,EG8&lt;&gt;""),AND(EJ8&gt;=EK$43,EJ8&lt;&gt;""),AND(FH8&gt;=FS$43,FH8&lt;&gt;""),AND(FK8&gt;=FS$43,FK8&lt;&gt;""),AND(FO8&gt;=FS$43,FO8&lt;&gt;""),AND(FR8&gt;=FS$43,FR8&lt;&gt;""),AND(GP8&gt;=HA$43,GP8&lt;&gt;""),AND(GS8&gt;=HA$43,GS8&lt;&gt;""),AND(GW8&gt;=HA$43,GW8&lt;&gt;""),AND(GZ8&gt;=HA$43,GZ8&lt;&gt;""),AND(HX8&gt;=II$43,HX8&lt;&gt;""),AND(IA8&gt;=II$43,IA8&lt;&gt;""),AND(IE8&gt;=II$43,IE8&lt;&gt;""),AND(IH8&gt;=II$43,IH8&lt;&gt;""),AND(JF8&gt;=JQ$43,JF8&lt;&gt;""),AND(JI8&gt;=JQ$43,JI8&lt;&gt;""),AND(JM8&gt;=JQ$43,JM8&lt;&gt;""),AND(JP8&gt;=JQ$43,JP8&lt;&gt;""),AND(KN8&gt;=KY$43,KN8&lt;&gt;""),AND(KQ8&gt;=KY$43,KQ8&lt;&gt;""),AND(KU8&gt;=KY$43,KU8&lt;&gt;""),AND(KX8&gt;=KY$43,KX8&lt;&gt;""),AND(LV8&gt;=MG$43,LV8&lt;&gt;""),AND(LY8&gt;=MG$43,LY8&lt;&gt;""),AND(MC8&gt;=MG$43,MC8&lt;&gt;""),AND(MF8&gt;=MG$43,MF8&lt;&gt;""),AND(ND8&gt;=NO$43,ND8&lt;&gt;""),AND(NG8&gt;=NO$43,NG8&lt;&gt;""),AND(NK8&gt;=NO$43,NK8&lt;&gt;""),AND(NN8&gt;=NO$43,NN8&lt;&gt;""),AND(OL8&gt;=OW$43,OL8&lt;&gt;""),AND(OO8&gt;=OW$43,OO8&lt;&gt;""),AND(OS8&gt;=OW$43,OS8&lt;&gt;""),AND(OV8&gt;=OW$43,OV8&lt;&gt;""),AND(PT8&gt;=QE$43,PT8&lt;&gt;""),AND(PW8&gt;=QE$43,PW8&lt;&gt;""),AND(QA8&gt;=QE$43,QA8&lt;&gt;""),AND(QD8&gt;=QE$43,QD8&lt;&gt;""),AND(RB8&gt;=RM$43,RB8&lt;&gt;""),AND(RE8&gt;=RM$43,RE8&lt;&gt;""),AND(RI8&gt;=RM$43,RI8&lt;&gt;""),AND(RL8&gt;=RM$43,RL8&lt;&gt;""),AND(SJ8&gt;=SU$43,SJ8&lt;&gt;""),AND(SM8&gt;=SU$43,SM8&lt;&gt;""),AND(SQ8&gt;=SU$43,SQ8&lt;&gt;""),AND(ST8&gt;=SU$43,ST8&lt;&gt;"")),"P","")</f>
        <v>P</v>
      </c>
      <c r="J8" s="36" t="str">
        <f>IF(AND(I8="P",H8=""),"No DD",IF(OR(AND(AO8&gt;=AY$42,AO8&lt;&gt;"",AQ8&gt;=AY$46,AQ8&lt;&gt;"",AN8=""),AND(AR8&gt;=AY$42,AR8&lt;&gt;"",AT8&gt;=AY$46,AT8&lt;&gt;"",AN8=""),AND(AV8&gt;=AY$42,AV8&lt;&gt;"",AX8&gt;=AY$46,AX8&lt;&gt;"",AN8=""),AND(BP8&gt;=BZ$42,BP8&lt;&gt;"",BR8&gt;=BZ$46,BR8&lt;&gt;"",BO8=""),AND(BS8&gt;=BZ$42,BS8&lt;&gt;"",BU8&gt;=BZ$46,BU8&lt;&gt;"",BO8=""),AND(BW8&gt;=BZ$42,BW8&lt;&gt;"",BY8&gt;=BZ$46,BY8&lt;&gt;"",BO8=""),AND(CQ8&gt;=DA$42,CQ8&lt;&gt;"",CS8&gt;=DA$46,CS8&lt;&gt;"",CP8=""),AND(CT8&gt;=DA$42,CT8&lt;&gt;"",CV8&gt;=DA$46,CV8&lt;&gt;"",CP8=""),AND(CX8&gt;=DA$42,CX8&lt;&gt;"",CZ8&gt;=DA$46,CZ8&lt;&gt;"",CP8=""),AND(DX8&gt;=EK$42,DX8&lt;&gt;"",DZ8&gt;=EK$46,DZ8&lt;&gt;""),AND(EA8&gt;=EK$42,EA8&lt;&gt;"",EC8&gt;=EK$46,EC8&lt;&gt;""),AND(EE8&gt;=EK$42,EE8&lt;&gt;"",EG8&gt;=EK$46,EG8&lt;&gt;""),AND(EH8&gt;=EK$42,EH8&lt;&gt;"",EJ8&gt;=EK$46,EJ8&lt;&gt;""),AND(FF8&gt;=FS$42,FF8&lt;&gt;"",FH8&gt;=FS$46,FH8&lt;&gt;""),AND(FI8&gt;=FS$42,FI8&lt;&gt;"",FK8&gt;=FS$46,FK8&lt;&gt;""),AND(FM8&gt;=FS$42,FM8&lt;&gt;"",FO8&gt;=FS$46,FO8&lt;&gt;""),AND(FP8&gt;=FS$42,FP8&lt;&gt;"",FR8&gt;=FS$46,FR8&lt;&gt;""),AND(GN8&gt;=HA$42,GN8&lt;&gt;"",GP8&gt;=HA$46,GP8&lt;&gt;""),AND(GQ8&gt;=HA$42,GQ8&lt;&gt;"",GS8&gt;=HA$46,GS8&lt;&gt;""),AND(GU8&gt;=HA$42,GU8&lt;&gt;"",GW8&gt;=HA$46,GW8&lt;&gt;""),AND(GX8&gt;=HA$42,GX8&lt;&gt;"",GZ8&gt;=HA$46,GZ8&lt;&gt;""),AND(HV8&gt;=II$42,HV8&lt;&gt;"",HX8&gt;=II$46,HX8&lt;&gt;""),AND(HY8&gt;=II$42,HY8&lt;&gt;"",IA8&gt;=II$46,IA8&lt;&gt;""),AND(IC8&gt;=II$42,IC8&lt;&gt;"",IE8&gt;=II$46,IE8&lt;&gt;""),AND(IF8&gt;=II$42,IF8&lt;&gt;"",IH8&gt;=II$46,IH8&lt;&gt;""),AND(JD8&gt;=JQ$42,JD8&lt;&gt;"",JF8&gt;=JQ$46,JF8&lt;&gt;""),AND(JG8&gt;=JQ$42,JG8&lt;&gt;"",JI8&gt;=JQ$46,JI8&lt;&gt;""),AND(JK8&gt;=JQ$42,JK8&lt;&gt;"",JM8&gt;=JQ$46,JM8&lt;&gt;""),AND(JN8&gt;=JQ$42,JN8&lt;&gt;"",JP8&gt;=JQ$46,JP8&lt;&gt;""),AND(KL8&gt;=KY$42,KL8&lt;&gt;"",KN8&gt;=KY$46,KN8&lt;&gt;""),AND(KO8&gt;=KY$42,KO8&lt;&gt;"",KQ8&gt;=KY$46,KQ8&lt;&gt;""),AND(KS8&gt;=KY$42,KS8&lt;&gt;"",KU8&gt;=KY$46,KU8&lt;&gt;""),AND(KV8&gt;=KY$42,KV8&lt;&gt;"",KX8&gt;=KY$46,KX8&lt;&gt;""),AND(LT8&gt;=MG$42,LT8&lt;&gt;"",LV8&gt;=MG$46,LV8&lt;&gt;""),AND(LW8&gt;=MG$42,LW8&lt;&gt;"",LY8&gt;=MG$46,LY8&lt;&gt;""),AND(MA8&gt;=MG$42,MA8&lt;&gt;"",MC8&gt;=MG$46,MC8&lt;&gt;""),AND(MD8&gt;=MG$42,MD8&lt;&gt;"",MF8&gt;=MG$46,MF8&lt;&gt;""),AND(NB8&gt;=NO$42,NB8&lt;&gt;"",ND8&gt;=NO$46,ND8&lt;&gt;""),AND(NE8&gt;=NO$42,NE8&lt;&gt;"",NG8&gt;=NO$46,NG8&lt;&gt;""),AND(NI8&gt;=NO$42,NI8&lt;&gt;"",NK8&gt;=NO$46,NK8&lt;&gt;""),AND(NL8&gt;=NO$42,NL8&lt;&gt;"",NN8&gt;=NO$46,NN8&lt;&gt;""),AND(OJ8&gt;=OW$42,OJ8&lt;&gt;"",OL8&gt;=OW$46,OL8&lt;&gt;""),AND(OM8&gt;=OW$42,OM8&lt;&gt;"",OO8&gt;=OW$46,OO8&lt;&gt;""),AND(OQ8&gt;=OW$42,OQ8&lt;&gt;"",OS8&gt;=OW$46,OS8&lt;&gt;""),AND(OT8&gt;=OW$42,OT8&lt;&gt;"",OV8&gt;=OW$46,OV8&lt;&gt;""),AND(PR8&gt;=QE$42,PR8&lt;&gt;"",PT8&gt;=QE$46,PT8&lt;&gt;""),AND(PU8&gt;=QE$42,PU8&lt;&gt;"",PW8&gt;=QE$46,PW8&lt;&gt;""),AND(PY8&gt;=QE$42,PY8&lt;&gt;"",QA8&gt;=QE$46,QA8&lt;&gt;""),AND(QB8&gt;=QE$42,QB8&lt;&gt;"",QD8&gt;=QE$46,QD8&lt;&gt;""),AND(QZ8&gt;=RM$42,QZ8&lt;&gt;"",RB8&gt;=RM$46,RB8&lt;&gt;""),AND(RC8&gt;=RM$42,RC8&lt;&gt;"",RE8&gt;=RM$46,RE8&lt;&gt;""),AND(RG8&gt;=RM$42,RG8&lt;&gt;"",RI8&gt;=RM$46,RI8&lt;&gt;""),AND(RJ8&gt;=RM$42,RJ8&lt;&gt;"",RL8&gt;=RM$46,RL8&lt;&gt;""),AND(SH8&gt;=SU$42,SH8&lt;&gt;"",SJ8&gt;=SU$46,SJ8&lt;&gt;""),AND(SK8&gt;=SU$42,SK8&lt;&gt;"",SM8&gt;=SU$46,SM8&lt;&gt;""),AND(SO8&gt;=SU$42,SO8&lt;&gt;"",SQ8&gt;=SU$46,SQ8&lt;&gt;""),AND(SR8&gt;=SU$42,SR8&lt;&gt;"",ST8&gt;=SU$46,ST8&lt;&gt;"")),"Merit",IF(OR(AND(AO8&gt;=AY$41,AO8&lt;&gt;"",AQ8&gt;=AY$45,AQ8&lt;&gt;"",AN8=""),AND(AR8&gt;=AY$41,AR8&lt;&gt;"",AT8&gt;=AY$45,AT8&lt;&gt;"",AN8=""),AND(AV8&gt;=AY$41,AV8&lt;&gt;"",AX8&gt;=AY$45,AX8&lt;&gt;"",AN8=""),AND(BP8&gt;=BZ$41,BP8&lt;&gt;"",BR8&gt;=BZ$45,BR8&lt;&gt;"",BO8=""),AND(BS8&gt;=BZ$41,BS8&lt;&gt;"",BU8&gt;=BZ$45,BU8&lt;&gt;"",BO8=""),AND(BW8&gt;=BZ$41,BW8&lt;&gt;"",BY8&gt;=BZ$45,BY8&lt;&gt;"",BO8=""),AND(CQ8&gt;=DA$41,CQ8&lt;&gt;"",CS8&gt;=DA$45,CS8&lt;&gt;"",CP8=""),AND(CT8&gt;=DA$41,CT8&lt;&gt;"",CV8&gt;=DA$45,CV8&lt;&gt;"",CP8=""),AND(CX8&gt;=DA$41,CX8&lt;&gt;"",CZ8&gt;=DA$45,CZ8&lt;&gt;"",CP8=""),AND(DX8&gt;=EK$41,DX8&lt;&gt;"",DZ8&gt;=EK$45,DZ8&lt;&gt;""),AND(EA8&gt;=EK$41,EA8&lt;&gt;"",EC8&gt;=EK$45,EC8&lt;&gt;""),AND(EE8&gt;=EK$41,EE8&lt;&gt;"",EG8&gt;=EK$45,EG8&lt;&gt;""),AND(EH8&gt;=EK$41,EH8&lt;&gt;"",EJ8&gt;=EK$45,EJ8&lt;&gt;""),AND(FF8&gt;=FS$41,FF8&lt;&gt;"",FH8&gt;=FS$45,FH8&lt;&gt;""),AND(FI8&gt;=FS$41,FI8&lt;&gt;"",FK8&gt;=FS$45,FK8&lt;&gt;""),AND(FM8&gt;=FS$41,FM8&lt;&gt;"",FO8&gt;=FS$45,FO8&lt;&gt;""),AND(FP8&gt;=FS$41,FP8&lt;&gt;"",FR8&gt;=FS$45,FR8&lt;&gt;""),AND(GN8&gt;=HA$41,GN8&lt;&gt;"",GP8&gt;=HA$45,GP8&lt;&gt;""),AND(GQ8&gt;=HA$41,GQ8&lt;&gt;"",GS8&gt;=HA$45,GS8&lt;&gt;""),AND(GU8&gt;=HA$41,GU8&lt;&gt;"",GW8&gt;=HA$45,GW8&lt;&gt;""),AND(GX8&gt;=HA$41,GX8&lt;&gt;"",GZ8&gt;=HA$45,GZ8&lt;&gt;""),AND(HV8&gt;=II$41,HV8&lt;&gt;"",HX8&gt;=II$45,HX8&lt;&gt;""),AND(HY8&gt;=II$41,HY8&lt;&gt;"",IA8&gt;=II$45,IA8&lt;&gt;""),AND(IC8&gt;=II$41,IC8&lt;&gt;"",IE8&gt;=II$45,IE8&lt;&gt;""),AND(IF8&gt;=II$41,IF8&lt;&gt;"",IH8&gt;=II$45,IH8&lt;&gt;""),AND(JD8&gt;=JQ$41,JD8&lt;&gt;"",JF8&gt;=JQ$45,JF8&lt;&gt;""),AND(JG8&gt;=JQ$41,JG8&lt;&gt;"",JI8&gt;=JQ$45,JI8&lt;&gt;""),AND(JK8&gt;=JQ$41,JK8&lt;&gt;"",JM8&gt;=JQ$45,JM8&lt;&gt;""),AND(JN8&gt;=JQ$41,JN8&lt;&gt;"",JP8&gt;=JQ$45,JP8&lt;&gt;""),AND(KL8&gt;=KY$41,KL8&lt;&gt;"",KN8&gt;=KY$45,KN8&lt;&gt;""),AND(KO8&gt;=KY$41,KO8&lt;&gt;"",KQ8&gt;=KY$45,KQ8&lt;&gt;""),AND(KS8&gt;=KY$41,KS8&lt;&gt;"",KU8&gt;=KY$45,KU8&lt;&gt;""),AND(KV8&gt;=KY$41,KV8&lt;&gt;"",KX8&gt;=KY$45,KX8&lt;&gt;""),AND(LT8&gt;=MG$41,LT8&lt;&gt;"",LV8&gt;=MG$45,LV8&lt;&gt;""),AND(LW8&gt;=MG$41,LW8&lt;&gt;"",LY8&gt;=MG$45,LY8&lt;&gt;""),AND(MA8&gt;=MG$41,MA8&lt;&gt;"",MC8&gt;=MG$45,MC8&lt;&gt;""),AND(MD8&gt;=MG$41,MD8&lt;&gt;"",MF8&gt;=MG$45,MF8&lt;&gt;""),AND(NB8&gt;=NO$41,NB8&lt;&gt;"",ND8&gt;=NO$45,ND8&lt;&gt;""),AND(NE8&gt;=NO$41,NE8&lt;&gt;"",NG8&gt;=NO$45,NG8&lt;&gt;""),AND(NI8&gt;=NO$41,NI8&lt;&gt;"",NK8&gt;=NO$45,NK8&lt;&gt;""),AND(NL8&gt;=NO$41,NL8&lt;&gt;"",NN8&gt;=NO$45,NN8&lt;&gt;""),AND(OJ8&gt;=OW$41,OJ8&lt;&gt;"",OL8&gt;=OW$45,OL8&lt;&gt;""),AND(OM8&gt;=OW$41,OM8&lt;&gt;"",OO8&gt;=OW$45,OO8&lt;&gt;""),AND(OQ8&gt;=OW$41,OQ8&lt;&gt;"",OS8&gt;=OW$45,OS8&lt;&gt;""),AND(OT8&gt;=OW$41,OT8&lt;&gt;"",OV8&gt;=OW$45,OV8&lt;&gt;""),AND(PR8&gt;=QE$41,PR8&lt;&gt;"",PT8&gt;=QE$45,PT8&lt;&gt;""),AND(PU8&gt;=QE$41,PU8&lt;&gt;"",PW8&gt;=QE$45,PW8&lt;&gt;""),AND(PY8&gt;=QE$41,PY8&lt;&gt;"",QA8&gt;=QE$45,QA8&lt;&gt;""),AND(QB8&gt;=QE$41,QB8&lt;&gt;"",QD8&gt;=QE$45,QD8&lt;&gt;""),AND(QZ8&gt;=RM$41,QZ8&lt;&gt;"",RB8&gt;=RM$45,RB8&lt;&gt;""),AND(RC8&gt;=RM$41,RC8&lt;&gt;"",RE8&gt;=RM$45,RE8&lt;&gt;""),AND(RG8&gt;=RM$41,RG8&lt;&gt;"",RI8&gt;=RM$45,RI8&lt;&gt;""),AND(RJ8&gt;=RM$41,RJ8&lt;&gt;"",RL8&gt;=RM$45,RL8&lt;&gt;""),AND(SH8&gt;=SU$41,SH8&lt;&gt;"",SJ8&gt;=SU$45,SJ8&lt;&gt;""),AND(SK8&gt;=SU$41,SK8&lt;&gt;"",SM8&gt;=SU$45,SM8&lt;&gt;""),AND(SO8&gt;=SU$41,SO8&lt;&gt;"",SQ8&gt;=SU$45,SQ8&lt;&gt;""),AND(SR8&gt;=SU$41,SR8&lt;&gt;"",ST8&gt;=SU$45,ST8&lt;&gt;"")),"Excellence",IF(K8="P","Worlds Team",IF(H8="P","National Team","")))))</f>
        <v>National Team</v>
      </c>
      <c r="K8" s="3" t="str">
        <f>IF(OR(AND(AO8&gt;=AY$40,AO8&lt;&gt;"",AQ8&gt;=AY$44,AQ8&lt;&gt;"",AN8=""),AND(AR8&gt;=AY$40,AR8&lt;&gt;"",AT8&gt;=AY$44,AT8&lt;&gt;"",AN8=""),AND(AV8&gt;=AY$40,AV8&lt;&gt;"",AX8&gt;=AY$44,AX8&lt;&gt;"",AN8=""),AND(BP8&gt;=BZ$40,BP8&lt;&gt;"",BR8&gt;=BZ$44,BR8&lt;&gt;"",BO8=""),AND(BS8&gt;=BZ$40,BS8&lt;&gt;"",BU8&gt;=BZ$44,BU8&lt;&gt;"",BO8=""),AND(BW8&gt;=BZ$40,BW8&lt;&gt;"",BY8&gt;=BZ$44,BY8&lt;&gt;"",BO8=""),AND(CQ8&gt;=DA$40,CQ8&lt;&gt;"",CS8&gt;=DA$44,CS8&lt;&gt;"",CP8=""),AND(CT8&gt;=DA$40,CT8&lt;&gt;"",CV8&gt;=DA$44,CV8&lt;&gt;"",CP8=""),AND(CX8&gt;=DA$40,CX8&lt;&gt;"",CZ8&gt;=DA$44,CZ8&lt;&gt;"",CP8=""),AND(DX8&gt;=EK$40,DX8&lt;&gt;"",DZ8&gt;=EK$44,DZ8&lt;&gt;""),AND(EA8&gt;=EK$40,EA8&lt;&gt;"",EC8&gt;=EK$44,EC8&lt;&gt;""),AND(EE8&gt;=EK$40,EE8&lt;&gt;"",EG8&gt;=EK$44,EG8&lt;&gt;""),AND(EH8&gt;=EK$40,EH8&lt;&gt;"",EJ8&gt;=EK$44,EJ8&lt;&gt;""),AND(FF8&gt;=FS$40,FF8&lt;&gt;"",FH8&gt;=FS$44,FH8&lt;&gt;""),AND(FI8&gt;=FS$40,FI8&lt;&gt;"",FK8&gt;=FS$44,FK8&lt;&gt;""),AND(FM8&gt;=FS$40,FM8&lt;&gt;"",FO8&gt;=FS$44,FO8&lt;&gt;""),AND(FP8&gt;=FS$40,FP8&lt;&gt;"",FR8&gt;=FS$44,FR8&lt;&gt;""),AND(GN8&gt;=HA$40,GN8&lt;&gt;"",GP8&gt;=HA$44,GP8&lt;&gt;""),AND(GQ8&gt;=HA$40,GQ8&lt;&gt;"",GS8&gt;=HA$44,GS8&lt;&gt;""),AND(GU8&gt;=HA$40,GU8&lt;&gt;"",GW8&gt;=HA$44,GW8&lt;&gt;""),AND(GX8&gt;=HA$40,GX8&lt;&gt;"",GZ8&gt;=HA$44,GZ8&lt;&gt;""),AND(HV8&gt;=II$40,HV8&lt;&gt;"",HX8&gt;=II$44,HX8&lt;&gt;""),AND(HY8&gt;=II$40,HY8&lt;&gt;"",IA8&gt;=II$44,IA8&lt;&gt;""),AND(IC8&gt;=II$40,IC8&lt;&gt;"",IE8&gt;=II$44,IE8&lt;&gt;""),AND(IF8&gt;=II$40,IF8&lt;&gt;"",IH8&gt;=II$44,IH8&lt;&gt;""),AND(JD8&gt;=JQ$40,JD8&lt;&gt;"",JF8&gt;=JQ$44,JF8&lt;&gt;""),AND(JG8&gt;=JQ$40,JG8&lt;&gt;"",JI8&gt;=JQ$44,JI8&lt;&gt;""),AND(JK8&gt;=JQ$40,JK8&lt;&gt;"",JM8&gt;=JQ$44,JM8&lt;&gt;""),AND(JN8&gt;=JQ$40,JN8&lt;&gt;"",JP8&gt;=JQ$44,JP8&lt;&gt;""),AND(KL8&gt;=KY$40,KL8&lt;&gt;"",KN8&gt;=KY$44,KN8&lt;&gt;""),AND(KO8&gt;=KY$40,KO8&lt;&gt;"",KQ8&gt;=KY$44,KQ8&lt;&gt;""),AND(KS8&gt;=KY$40,KS8&lt;&gt;"",KU8&gt;=KY$44,KU8&lt;&gt;""),AND(KV8&gt;=KY$40,KV8&lt;&gt;"",KX8&gt;=KY$44,KX8&lt;&gt;""),AND(LT8&gt;=MG$40,LT8&lt;&gt;"",LV8&gt;=MG$44,LV8&lt;&gt;""),AND(LW8&gt;=MG$40,LW8&lt;&gt;"",LY8&gt;=MG$44,LY8&lt;&gt;""),AND(MA8&gt;=MG$40,MA8&lt;&gt;"",MC8&gt;=MG$44,MC8&lt;&gt;""),AND(MD8&gt;=MG$40,MD8&lt;&gt;"",MF8&gt;=MG$44,MF8&lt;&gt;""),AND(NB8&gt;=NO$40,NB8&lt;&gt;"",ND8&gt;=NO$44,ND8&lt;&gt;""),AND(NE8&gt;=NO$40,NE8&lt;&gt;"",NG8&gt;=NO$44,NG8&lt;&gt;""),AND(NI8&gt;=NO$40,NI8&lt;&gt;"",NK8&gt;=NO$44,NK8&lt;&gt;""),AND(NL8&gt;=NO$40,NL8&lt;&gt;"",NN8&gt;=NO$44,NN8&lt;&gt;""),AND(OJ8&gt;=OW$40,OJ8&lt;&gt;"",OL8&gt;=OW$44,OL8&lt;&gt;""),AND(OM8&gt;=OW$40,OM8&lt;&gt;"",OO8&gt;=OW$44,OO8&lt;&gt;""),AND(OQ8&gt;=OW$40,OQ8&lt;&gt;"",OS8&gt;=OW$44,OS8&lt;&gt;""),AND(OT8&gt;=OW$40,OT8&lt;&gt;"",OV8&gt;=OW$44,OV8&lt;&gt;""),AND(PR8&gt;=QE$40,PR8&lt;&gt;"",PT8&gt;=QE$44,PT8&lt;&gt;""),AND(PU8&gt;=QE$40,PU8&lt;&gt;"",PW8&gt;=QE$44,PW8&lt;&gt;""),AND(PY8&gt;=QE$40,PY8&lt;&gt;"",QA8&gt;=QE$44,QA8&lt;&gt;""),AND(QB8&gt;=QE$40,QB8&lt;&gt;"",QD8&gt;=QE$44,QD8&lt;&gt;""),AND(QZ8&gt;=RM$40,QZ8&lt;&gt;"",RB8&gt;=RM$44,RB8&lt;&gt;""),AND(RC8&gt;=RM$40,RC8&lt;&gt;"",RE8&gt;=RM$44,RE8&lt;&gt;""),AND(RG8&gt;=RM$40,RG8&lt;&gt;"",RI8&gt;=RM$44,RI8&lt;&gt;""),AND(RJ8&gt;=RM$40,RJ8&lt;&gt;"",RL8&gt;=RM$44,RL8&lt;&gt;""),AND(SH8&gt;=SU$40,SH8&lt;&gt;"",SJ8&gt;=SU$44,SJ8&lt;&gt;""),AND(SK8&gt;=SU$40,SK8&lt;&gt;"",SM8&gt;=SU$44,SM8&lt;&gt;""),AND(SO8&gt;=SU$40,SO8&lt;&gt;"",SQ8&gt;=SU$44,SQ8&lt;&gt;""),AND(SR8&gt;=SU$40,SR8&lt;&gt;"",ST8&gt;=SU$44,ST8&lt;&gt;"")),"P","")</f>
        <v/>
      </c>
      <c r="L8" s="8">
        <f>IF(COUNT(AQ8,AT8,BR8,BU8,CS8,CV8)&gt;0,LARGE((AQ8,AT8,BR8,BU8,CS8,CV8),1),0)</f>
        <v>49.150000000000006</v>
      </c>
      <c r="M8" s="8" t="str">
        <f>IF(L8="","",IF(OR(L8=CS8,L8=CV8),$CA$1,IF(OR(L8=BR8,L8=BU8),$AZ$1,IF(OR(L8=AQ8,L8=AT8),$Y$1,""))))</f>
        <v>2024 Nationals</v>
      </c>
      <c r="N8" s="8">
        <f>IF(COUNT(AQ8,AT8,BR8,BU8,CS8,CV8)&gt;1,LARGE((AQ8,AT8,BR8,BU8,CS8,CV8),2),0)</f>
        <v>48.790000000000006</v>
      </c>
      <c r="O8" s="8" t="str">
        <f>IF(N8="","",IF(OR(N8=CS8,N8=CV8),$CA$1,IF(OR(N8=BR8,N8=BU8),$AZ$1,IF(OR(N8=AQ8,N8=AT8),$Y$1,""))))</f>
        <v>2023 3rd Domestic Trial</v>
      </c>
      <c r="P8" s="8">
        <f>IF(COUNT(AQ8,AT8,BR8,BU8,CS8,CV8)&gt;2,MAX(AX8,BY8,CZ8,LARGE((AQ8,AT8,BR8,BU8,CS8,CV8),3)),IF(MAX(AX8,BY8,CZ8)&gt;0,MAX(AX8,BY8,CZ8),0))</f>
        <v>49.78</v>
      </c>
      <c r="Q8" s="8" t="str">
        <f>IF(P8="","",IF(OR(P8=CS8,P8=CV8,P8=CZ8),$CA$1,IF(OR(P8=BR8,P8=BU8,P8=BY8),$AZ$1,IF(OR(P8=AQ8,P8=AT8,P8=AX8),$Y$1,""))))</f>
        <v>2023 3rd Domestic Trial</v>
      </c>
      <c r="R8" s="8">
        <f>IF(MAX(AO8,AR8,AV8,BP8,BS8,BW8,CQ8,CT8,CX8,DX8,EA8,EE8,EH8,FF8,FI8,FM8,FP8,GN8,GQ8,GU8,GX8,HV8,HY8,IC8,IF8,JD8,JG8,JK8,JN8,KL8,KO8,KS8,KV8,LT8,LW8,MA8,MD8,NB8,NE8,NI8,NL8,OJ8,OM8,OQ8,OT8,PR8,PU8,PY8,QB8,QZ8,RC8,RG8,RJ8,SH8,SK8,SO8,SR8)&gt;0,MAX(AO8,AR8,AV8,BP8,BS8,BW8,CQ8,CT8,CX8,DX8,EA8,EE8,EH8,FF8,FI8,FM8,FP8,GN8,GQ8,GU8,GX8,HV8,HY8,IC8,IF8,JD8,JG8,JK8,JN8,KL8,KO8,KS8,KV8,LT8,LW8,MA8,MD8,NB8,NE8,NI8,NL8,OJ8,OM8,OQ8,OT8,PR8,PU8,PY8,QB8,QZ8,RC8,RG8,RJ8,SH8,SK8,SO8,SR8),0)</f>
        <v>13</v>
      </c>
      <c r="S8" s="8" t="str">
        <f>IF(R8=0,"",IF(OR(R8=CQ8,R8=CT8,R8=CX8),$CA$1,IF(OR(R8=BP8,R8=BS8,R8=BW8),$AZ$1,IF(OR(R8=AO8,R8=AR8,R8=AV8),$Y$1,IF(OR(R8=SH8,R8=SK8,R8=SO8,R8=SR8),$RN$1,IF(OR(R8=QZ8,R8=RC8,R8=RG8,R8=RJ8),$QF$1,IF(OR(R8=PR8,R8=PU8,R8=PY8,R8=QB8),$OX$1,IF(OR(R8=OJ8,R8=OM8,R8=OQ8,R8=OT8),$NP$1,IF(OR(R8=NB8,R8=NE8,R8=NI8,R8=NL8),$MH$1,IF(OR(R8=LT8,R8=LW8,R8=MA8,R8=MD8),$KZ$1,IF(OR(R8=KL8,R8=KO8,R8=KS8,R8=KV8),$JR$1,IF(OR(R8=JD8,R8=JG8,R8=JK8,R8=JN8),$IJ$1,IF(OR(R8=HV8,R8=HY8,R8=IC8,R8=IF8),$HB$1,IF(OR(R8=GN8,R8=GQ8,R8=GU8,R8=GX8),$FT$1,IF(OR(R8=FF8,R8=FI8,R8=FM8,R8=FP8),$EL$1,IF(OR(R8=DX8,R8=EA8,R8=EE8,R8=EH8),$DD$1,""))))))))))))))))</f>
        <v>2024 Nationals</v>
      </c>
      <c r="T8" s="8">
        <f>IF(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&gt;0,MAX(IF(AO8&gt;=$AY$39,AP8,0),IF(AR8&gt;=$AY$39,AS8,0),IF(AV8&gt;=$AY$39,AW8,0),IF(BP8&gt;=$BZ$39,BQ8,0),IF(BS8&gt;=$BZ$39,BT8,0),IF(BW8&gt;=$BZ$39,BX8,0),IF(CQ8&gt;=$DA$39,CR8,0),IF(CT8&gt;=$DA$39,CU8,0),IF(CX8&gt;=$DA$39,CY8,0),IF(DX8&gt;=$EK$39,DY8,0),IF(EA8&gt;=$EK$39,EB8,0),IF(EE8&gt;=$EK$39,EF8,0),IF(EH8&gt;=$EK$39,EI8,0),IF(FF8&gt;=$FS$39,FG8,0),IF(FI8&gt;=$FS$39,FJ8,0),IF(FM8&gt;=$FS$39,FN8,0),IF(FP8&gt;=$FS$39,FQ8,0),IF(GN8&gt;=$HA$39,GO8,0),IF(GQ8&gt;=$HA$39,GR8,0),IF(GU8&gt;=$HA$39,GV8,0),IF(GX8&gt;=$HA$39,GY8,0),IF(HV8&gt;=$II$39,HW8,0),IF(HY8&gt;=$II$39,HZ8,0),IF(IC8&gt;=$II$39,ID8,0),IF(IF8&gt;=$II$39,IG8,0),IF(JD8&gt;=$JQ$39,JE8,0),IF(JG8&gt;=$JQ$39,JH8,0),IF(JK8&gt;=$JQ$39,JL8,0),IF(JN8&gt;=$JQ$39,JO8,0),IF(KL8&gt;=$KY$39,KM8,0),IF(KO8&gt;=$KY$39,KP8,0),IF(KS8&gt;=$KY$39,KT8,0),IF(KV8&gt;=$KY$39,KW8,0),IF(LT8&gt;=$MG$39,LU8,0),IF(LW8&gt;=$MG$39,LX8,0),IF(MA8&gt;=$MG$39,MB8,0),IF(MD8&gt;=$MG$39,ME8,0),IF(NB8&gt;=$NO$39,NC8,0),IF(NE8&gt;=$NO$39,NF8,0),IF(NI8&gt;=$NO$39,NJ8,0),IF(NL8&gt;=$NO$39,NM8,0),IF(OJ8&gt;=$OW$39,OK8,0),IF(OM8&gt;=$OW$39,ON8,0),IF(OQ8&gt;=$OW$39,OR8,0),IF(OT8&gt;=$OW$39,OU8,0),IF(PR8&gt;=$QE$39,PS8,0),IF(PU8&gt;=$QE$39,PV8,0),IF(PY8&gt;=$QE$39,PZ8,0),IF(QB8&gt;=$QE$39,QC8,0),IF(QZ8&gt;=$RM$39,RA8,0),IF(RC8&gt;=$RM$39,RD8,0),IF(RG8&gt;=$RM$39,RH8,0),IF(RJ8&gt;=$RM$39,RK8,0),IF(SH8&gt;=$SU$39,SI8,0),IF(SK8&gt;=$SU$39,SL8,0),IF(SO8&gt;=$SU$39,SP8,0),IF(SR8&gt;=$SU$39,SS8,0)),0)</f>
        <v>14.280000000000001</v>
      </c>
      <c r="U8" s="8" t="str">
        <f>IF(T8=0,"",IF(OR(T8=CR8,T8=CU8,T8=CY8),$CA$1,IF(OR(T8=BQ8,T8=BT8,T8=BX8),$AZ$1,IF(OR(T8=AP8,T8=AS8,T8=AW8),$Y$1,IF(OR(T8=SI8,T8=SL8,T8=SP8,T8=SS8),$RN$1,IF(OR(T8=RA8,T8=RD8,T8=RH8,T8=RK8),$QF$1,IF(OR(T8=PS8,T8=PV8,T8=PZ8,T8=QC8),$OX$1,IF(OR(T8=OK8,T8=ON8,T8=OR8,T8=OU8),$NP$1,IF(OR(T8=NC8,T8=NF8,T8=NJ8,T8=NM8),$MH$1,IF(OR(T8=LU8,T8=LX8,T8=MB8,T8=ME8),$KZ$1,IF(OR(T8=KM8,T8=KP8,T8=KT8,T8=KW8),$JR$1,IF(OR(T8=JE8,T8=JH8,T8=JL8,T8=JO8),$IJ$1,IF(OR(T8=HW8,T8=HZ8,T8=ID8,T8=IG8),$HB$1,IF(OR(T8=GO8,T8=GR8,T8=GV8,T8=GY8),$FT$1,IF(OR(T8=FG8,T8=FJ8,T8=FN8,T8=FQ8),$EL$1,IF(OR(T8=DY8,T8=EB8,T8=EF8,T8=EI8),$DD$1,""))))))))))))))))</f>
        <v>2023 3rd Domestic Trial</v>
      </c>
      <c r="V8" s="8" t="str">
        <f>IF(MAX(DB8,DC8)&gt;0,MAX(DB8,DC8),"")</f>
        <v/>
      </c>
      <c r="W8" s="11" t="str">
        <f>IF(V8="","",IF(V8=DB8,"("&amp;DB$2&amp;")",IF(V8=DC8,"("&amp;DC$2&amp;")")))</f>
        <v/>
      </c>
      <c r="X8" s="8" t="str">
        <f>IF(V8="","",IF(V8=DB8,IF(V8+IF(P8="",0,P8)=SM8,$RN$1,IF(V8+IF(P8="",0,P8)=RE8,$QF$1,IF(V8+IF(P8="",0,P8)=PW8,$OX$1,IF(V8+IF(P8="",0,P8)=OO8,$NP$1,IF(V8+IF(P8="",0,P8)=NG8,$MH$1,IF(V8+IF(P8="",0,P8)=LY8,$KZ$1,IF(V8+IF(P8="",0,P8)=KQ8,$JR$1,IF(V8+IF(P8="",0,P8)=JI8,$IJ$1,IF(V8+IF(P8="",0,P8)=IA8,$HB$1,IF(V8+IF(P8="",0,P8)=GS8,$FT$1,IF(V8+IF(P8="",0,P8)=FK8,$EL$1,IF(V8+IF(P8="",0,P8)=EC8,$DD$1,IF(V8+IF(P8="",0,P8)=SJ8,$RN$1,IF(V8+IF(P8="",0,P8)=RB8,$QF$1,IF(V8+IF(P8="",0,P8)=PT8,$OX$1,IF(V8+IF(P8="",0,P8)=OL8,$NP$1,IF(V8+IF(P8="",0,P8)=ND8,$MH$1,IF(V8+IF(P8="",0,P8)=LV8,$KZ$1,IF(V8+IF(P8="",0,P8)=KN8,$JR$1,IF(V8+IF(P8="",0,P8)=JF8,$IJ$1,IF(V8+IF(P8="",0,P8)=HX8,$HB$1,IF(V8+IF(P8="",0,P8)=GP8,$FT$1,IF(V8+IF(P8="",0,P8)=FH8,$EL$1,IF(V8+IF(P8="",0,P8)=DZ8,$DD$1,IF(V8+IF(N8="",0,N8)=SM8,$RN$1,IF(V8+IF(N8="",0,N8)=RE8,$QF$1,IF(V8+IF(N8="",0,N8)=PW8,$OX$1,IF(V8+IF(N8="",0,N8)=OO8,$NP$1,IF(V8+IF(N8="",0,N8)=NG8,$MH$1,IF(V8+IF(N8="",0,N8)=LY8,$KZ$1,IF(V8+IF(N8="",0,N8)=KQ8,$JR$1,IF(V8+IF(N8="",0,N8)=JI8,$IJ$1,IF(V8+IF(N8="",0,N8)=IA8,$HB$1,IF(V8+IF(N8="",0,N8)=GS8,$FT$1,IF(V8+IF(N8="",0,N8)=FK8,$EL$1,IF(V8+IF(N8="",0,N8)=EC8,$DD$1,IF(V8+IF(N8="",0,N8)=SJ8,$RN$1,IF(V8+IF(N8="",0,N8)=RB8,$QF$1,IF(V8+IF(N8="",0,N8)=PT8,$OX$1,IF(V8+IF(N8="",0,N8)=OL8,$NP$1,IF(V8+IF(N8="",0,N8)=ND8,$MH$1,IF(V8+IF(N8="",0,N8)=LV8,$KZ$1,IF(V8+IF(N8="",0,N8)=KN8,$JR$1,IF(V8+IF(N8="",0,N8)=JF8,$IJ$1,IF(V8+IF(N8="",0,N8)=HX8,$HB$1,IF(V8+IF(N8="",0,N8)=GP8,$FT$1,IF(V8+IF(N8="",0,N8)=FH8,$EL$1,IF(V8+IF(N8="",0,N8)=DZ8,$DD$1)))))))))))))))))))))))))))))))))))))))))))))))),IF(V8=DC8,IF(V8+IF(P8="",0,P8)=ST8,$RN$1,IF(V8+IF(P8="",0,P8)=RL8,$QF$1,IF(V8+IF(P8="",0,P8)=QD8,$OX$1,IF(V8+IF(P8="",0,P8)=OV8,$NP$1,IF(V8+IF(P8="",0,P8)=NN8,$MH$1,IF(V8+IF(P8="",0,P8)=MF8,$KZ$1,IF(V8+IF(P8="",0,P8)=KX8,$JR$1,IF(V8+IF(P8="",0,P8)=JP8,$IJ$1,IF(V8+IF(P8="",0,P8)=IH8,$HB$1,IF(V8+IF(P8="",0,P8)=GZ8,$FT$1,IF(V8+IF(P8="",0,P8)=FR8,$EL$1,IF(V8+IF(P8="",0,P8)=EJ8,$DD$1,IF(V8+IF(P8="",0,P8)=SQ8,$RN$1,IF(V8+IF(P8="",0,P8)=RI8,$QF$1,IF(V8+IF(P8="",0,P8)=QA8,$OX$1,IF(V8+IF(P8="",0,P8)=OS8,$NP$1,IF(V8+IF(P8="",0,P8)=NK8,$MH$1,IF(V8+IF(P8="",0,P8)=MC8,$KZ$1,IF(V8+IF(P8="",0,P8)=KU8,$JR$1,IF(V8+IF(P8="",0,P8)=JM8,$IJ$1,IF(V8+IF(P8="",0,P8)=IE8,$HB$1,IF(V8+IF(P8="",0,P8)=GW8,$FT$1,IF(V8+IF(P8="",0,P8)=FO8,$EL$1,IF(V8+IF(P8="",0,P8)=EG8,$DD$1)))))))))))))))))))))))))))</f>
        <v/>
      </c>
      <c r="Y8" s="22">
        <v>8.2000000000000011</v>
      </c>
      <c r="Z8" s="22">
        <v>5</v>
      </c>
      <c r="AA8" s="22">
        <v>6.4</v>
      </c>
      <c r="AB8" s="22">
        <v>7.7549999999999999</v>
      </c>
      <c r="AC8" s="22">
        <v>0</v>
      </c>
      <c r="AD8" s="22">
        <v>14.25</v>
      </c>
      <c r="AE8" s="22">
        <v>9.35</v>
      </c>
      <c r="AF8" s="22">
        <v>11.55</v>
      </c>
      <c r="AG8" s="22">
        <v>13.64</v>
      </c>
      <c r="AH8" s="22">
        <v>0</v>
      </c>
      <c r="AI8" s="22">
        <v>13.75</v>
      </c>
      <c r="AJ8" s="22">
        <v>9.0500000000000007</v>
      </c>
      <c r="AK8" s="22">
        <v>12.7</v>
      </c>
      <c r="AL8" s="22">
        <v>14.280000000000001</v>
      </c>
      <c r="AM8" s="22">
        <v>0</v>
      </c>
      <c r="AN8" s="27" t="s">
        <v>46</v>
      </c>
      <c r="AO8" s="38">
        <f>IF(AA8&gt;0,AA8,"")</f>
        <v>6.4</v>
      </c>
      <c r="AP8" s="38">
        <f>IF(AB8&gt;0,AB8,"")</f>
        <v>7.7549999999999999</v>
      </c>
      <c r="AQ8" s="40">
        <f>IF(SUM(Y8:AB8)-AC8&gt;0,SUM(Y8:AB8)-AC8,"")</f>
        <v>27.355</v>
      </c>
      <c r="AR8" s="40">
        <f>IF(AF8&gt;0,AF8,"")</f>
        <v>11.55</v>
      </c>
      <c r="AS8" s="40">
        <f>IF(AG8&gt;0,AG8,"")</f>
        <v>13.64</v>
      </c>
      <c r="AT8" s="40">
        <f>IF(SUM(AD8:AG8)-AH8&gt;0,SUM(AD8:AG8)-AH8,"")</f>
        <v>48.790000000000006</v>
      </c>
      <c r="AU8" s="40">
        <f>IF(AQ8="","",MAX(AQ8,AT8))</f>
        <v>48.790000000000006</v>
      </c>
      <c r="AV8" s="40">
        <f>IF(AK8&gt;0,AK8,"")</f>
        <v>12.7</v>
      </c>
      <c r="AW8" s="40">
        <f>IF(AL8&gt;0,AL8,"")</f>
        <v>14.280000000000001</v>
      </c>
      <c r="AX8" s="40">
        <f>IF(SUM(AI8:AL8)-AM8&gt;0,SUM(AI8:AL8)-AM8,"")</f>
        <v>49.78</v>
      </c>
      <c r="AY8" s="40">
        <f>IF(SUM(AU8,AX8)&gt;0,SUM(AU8,AX8),"")</f>
        <v>98.570000000000007</v>
      </c>
      <c r="AZ8" s="26">
        <v>12.7</v>
      </c>
      <c r="BA8" s="26">
        <v>9.1</v>
      </c>
      <c r="BB8" s="26">
        <v>12.1</v>
      </c>
      <c r="BC8" s="26">
        <v>13.73</v>
      </c>
      <c r="BD8" s="26">
        <v>0</v>
      </c>
      <c r="BE8" s="26">
        <v>3</v>
      </c>
      <c r="BF8" s="26">
        <v>1.7</v>
      </c>
      <c r="BG8" s="26">
        <v>2.9</v>
      </c>
      <c r="BH8" s="26">
        <v>3.04</v>
      </c>
      <c r="BI8" s="26">
        <v>0</v>
      </c>
      <c r="BJ8" s="26">
        <v>11.9</v>
      </c>
      <c r="BK8" s="26">
        <v>9.1999999999999993</v>
      </c>
      <c r="BL8" s="26">
        <v>11</v>
      </c>
      <c r="BM8" s="26">
        <v>14.21</v>
      </c>
      <c r="BN8" s="26">
        <v>0.2</v>
      </c>
      <c r="BO8" s="28"/>
      <c r="BP8" s="39">
        <f>IF(BB8&gt;0,BB8,"")</f>
        <v>12.1</v>
      </c>
      <c r="BQ8" s="39">
        <f>IF(BC8&gt;0,BC8,"")</f>
        <v>13.73</v>
      </c>
      <c r="BR8" s="11">
        <f>IF(SUM(AZ8:BC8)-BD8&gt;0,SUM(AZ8:BC8)-BD8,"")</f>
        <v>47.629999999999995</v>
      </c>
      <c r="BS8" s="11">
        <f>IF(BG8&gt;0,BG8,"")</f>
        <v>2.9</v>
      </c>
      <c r="BT8" s="11">
        <f>IF(BH8&gt;0,BH8,"")</f>
        <v>3.04</v>
      </c>
      <c r="BU8" s="11">
        <f>IF(SUM(BE8:BH8)-BI8&gt;0,SUM(BE8:BH8)-BI8,"")</f>
        <v>10.64</v>
      </c>
      <c r="BV8" s="11">
        <f>IF(BR8="","",MAX(BR8,BU8))</f>
        <v>47.629999999999995</v>
      </c>
      <c r="BW8" s="11">
        <f>IF(BL8&gt;0,BL8,"")</f>
        <v>11</v>
      </c>
      <c r="BX8" s="11">
        <f>IF(BM8&gt;0,BM8,"")</f>
        <v>14.21</v>
      </c>
      <c r="BY8" s="11">
        <f>IF(SUM(BJ8:BM8)-BN8&gt;0,SUM(BJ8:BM8)-BN8,"")</f>
        <v>46.11</v>
      </c>
      <c r="BZ8" s="11">
        <f>IF(SUM(BV8,BY8)&gt;0,SUM(BV8,BY8),"")</f>
        <v>93.74</v>
      </c>
      <c r="CA8" s="22">
        <v>14.4</v>
      </c>
      <c r="CB8" s="22">
        <v>9.5</v>
      </c>
      <c r="CC8" s="22">
        <v>11.3</v>
      </c>
      <c r="CD8" s="22">
        <v>13.95</v>
      </c>
      <c r="CE8" s="22">
        <v>0</v>
      </c>
      <c r="CF8" s="22">
        <v>13.8</v>
      </c>
      <c r="CG8" s="22">
        <v>8.6999999999999993</v>
      </c>
      <c r="CH8" s="22">
        <v>11.5</v>
      </c>
      <c r="CI8" s="22">
        <v>13.48</v>
      </c>
      <c r="CJ8" s="22">
        <v>0</v>
      </c>
      <c r="CK8" s="22">
        <v>11.7</v>
      </c>
      <c r="CL8" s="22">
        <v>8.5</v>
      </c>
      <c r="CM8" s="22">
        <v>13</v>
      </c>
      <c r="CN8" s="22">
        <v>13.83</v>
      </c>
      <c r="CO8" s="22">
        <v>0</v>
      </c>
      <c r="CP8" s="27"/>
      <c r="CQ8" s="38">
        <f>IF(CC8&gt;0,CC8,"")</f>
        <v>11.3</v>
      </c>
      <c r="CR8" s="38">
        <f>IF(CD8&gt;0,CD8,"")</f>
        <v>13.95</v>
      </c>
      <c r="CS8" s="40">
        <f>IF(SUM(CA8:CD8)-CE8&gt;0,SUM(CA8:CD8)-CE8,"")</f>
        <v>49.150000000000006</v>
      </c>
      <c r="CT8" s="40">
        <f>IF(CH8&gt;0,CH8,"")</f>
        <v>11.5</v>
      </c>
      <c r="CU8" s="40">
        <f>IF(CI8&gt;0,CI8,"")</f>
        <v>13.48</v>
      </c>
      <c r="CV8" s="40">
        <f>IF(SUM(CF8:CI8)-CJ8&gt;0,SUM(CF8:CI8)-CJ8,"")</f>
        <v>47.480000000000004</v>
      </c>
      <c r="CW8" s="40">
        <f>IF(CS8="","",MAX(CS8,CV8))</f>
        <v>49.150000000000006</v>
      </c>
      <c r="CX8" s="40">
        <f>IF(CM8&gt;0,CM8,"")</f>
        <v>13</v>
      </c>
      <c r="CY8" s="40">
        <f>IF(CN8&gt;0,CN8,"")</f>
        <v>13.83</v>
      </c>
      <c r="CZ8" s="40">
        <f>IF(SUM(CK8:CN8)-CO8&gt;0,SUM(CK8:CN8)-CO8,"")</f>
        <v>47.03</v>
      </c>
      <c r="DA8" s="40">
        <f>IF(SUM(CW8,CZ8)&gt;0,SUM(CW8,CZ8),"")</f>
        <v>96.18</v>
      </c>
      <c r="DB8" s="50" t="str">
        <f>IF(MAX(DZ8,EC8,FH8,FK8,GP8,GS8,HX8,IA8,JF8,JI8,KN8,KQ8,LV8,LY8,ND8,NG8,OL8,OO8,PT8,PW8,RB8,RE8,SJ8,SM8)-MIN(IF(N8="",0,N8),IF(P8="",0,P8))&gt;0.001,MAX(DZ8,EC8,FH8,FK8,GP8,GS8,HX8,IA8,JF8,JI8,KN8,KQ8,LV8,LY8,ND8,NG8,OL8,OO8,PT8,PW8,RB8,RE8,SJ8,SM8)-MIN(IF(N8="",0,N8),IF(P8="",0,P8)),"")</f>
        <v/>
      </c>
      <c r="DC8" s="50" t="str">
        <f>IF(MAX(EG8,EJ8,FO8,FR8,GW8,GZ8,IE8,IH8,JM8,JP8,KU8,KX8,MC8,MF8,NK8,NN8,OS8,OV8,QA8,QD8,RI8,RL8,SQ8,ST8)-IF(P8="",0,P8)&gt;0.001,MAX(EG8,EJ8,FO8,FR8,GW8,GZ8,IE8,IH8,JM8,JP8,KU8,KX8,MC8,MF8,NK8,NN8,OS8,OV8,QA8,QD8,RI8,RL8,SQ8,ST8)-IF(P8="",0,P8),"")</f>
        <v/>
      </c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40" t="str">
        <f>IF(DF8&gt;0,DF8,"")</f>
        <v/>
      </c>
      <c r="DY8" s="40" t="str">
        <f>IF(DG8&gt;0,DG8,"")</f>
        <v/>
      </c>
      <c r="DZ8" s="40" t="str">
        <f>IF(SUM(DD8:DG8)-DH8&gt;0,SUM(DD8:DG8)-DH8,"")</f>
        <v/>
      </c>
      <c r="EA8" s="40" t="str">
        <f>IF(DK8&gt;0,DK8,"")</f>
        <v/>
      </c>
      <c r="EB8" s="40" t="str">
        <f>IF(DL8&gt;0,DL8,"")</f>
        <v/>
      </c>
      <c r="EC8" s="40" t="str">
        <f>IF(SUM(DI8:DL8)-DM8&gt;0,SUM(DI8:DL8)-DM8,"")</f>
        <v/>
      </c>
      <c r="ED8" s="40" t="str">
        <f>IF(MAX(DZ8,EC8)&gt;0,MAX(DZ8,EC8),"")</f>
        <v/>
      </c>
      <c r="EE8" s="40" t="str">
        <f>IF(DP8&gt;0,DP8,"")</f>
        <v/>
      </c>
      <c r="EF8" s="40" t="str">
        <f>IF(DQ8&gt;0,DQ8,"")</f>
        <v/>
      </c>
      <c r="EG8" s="40" t="str">
        <f>IF(SUM(DN8:DQ8)-DR8&gt;0,SUM(DN8:DQ8)-DR8,"")</f>
        <v/>
      </c>
      <c r="EH8" s="40" t="str">
        <f>IF(DU8&gt;0,DU8,"")</f>
        <v/>
      </c>
      <c r="EI8" s="40" t="str">
        <f>IF(DV8&gt;0,DV8,"")</f>
        <v/>
      </c>
      <c r="EJ8" s="40" t="str">
        <f>IF(SUM(DS8:DV8)-DW8&gt;0,SUM(DS8:DV8)-DW8,"")</f>
        <v/>
      </c>
      <c r="EK8" s="40" t="str">
        <f>IF(SUM(ED8,EG8,EJ8)&gt;0,SUM(ED8,EG8,EJ8),"")</f>
        <v/>
      </c>
      <c r="EL8" s="18">
        <v>12.9</v>
      </c>
      <c r="EM8" s="18">
        <v>9</v>
      </c>
      <c r="EN8" s="18">
        <v>12.2</v>
      </c>
      <c r="EO8" s="18">
        <v>13.26</v>
      </c>
      <c r="EP8" s="18">
        <v>0</v>
      </c>
      <c r="EQ8" s="18">
        <v>8.4</v>
      </c>
      <c r="ER8" s="18">
        <v>5.3</v>
      </c>
      <c r="ES8" s="18">
        <v>7.5</v>
      </c>
      <c r="ET8" s="18">
        <v>8.26</v>
      </c>
      <c r="EU8" s="18">
        <v>0</v>
      </c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1">
        <f>IF(EN8&gt;0,EN8,"")</f>
        <v>12.2</v>
      </c>
      <c r="FG8" s="11">
        <f>IF(EO8&gt;0,EO8,"")</f>
        <v>13.26</v>
      </c>
      <c r="FH8" s="11">
        <f>IF(SUM(EL8:EO8)-EP8&gt;0,SUM(EL8:EO8)-EP8,"")</f>
        <v>47.359999999999992</v>
      </c>
      <c r="FI8" s="11">
        <f>IF(ES8&gt;0,ES8,"")</f>
        <v>7.5</v>
      </c>
      <c r="FJ8" s="11">
        <f>IF(ET8&gt;0,ET8,"")</f>
        <v>8.26</v>
      </c>
      <c r="FK8" s="11">
        <f>IF(SUM(EQ8:ET8)-EU8&gt;0,SUM(EQ8:ET8)-EU8,"")</f>
        <v>29.46</v>
      </c>
      <c r="FL8" s="11">
        <f>IF(MAX(FH8,FK8)&gt;0,MAX(FH8,FK8),"")</f>
        <v>47.359999999999992</v>
      </c>
      <c r="FM8" s="11" t="str">
        <f>IF(EX8&gt;0,EX8,"")</f>
        <v/>
      </c>
      <c r="FN8" s="11" t="str">
        <f>IF(EY8&gt;0,EY8,"")</f>
        <v/>
      </c>
      <c r="FO8" s="11" t="str">
        <f>IF(SUM(EV8:EY8)-EZ8&gt;0,SUM(EV8:EY8)-EZ8,"")</f>
        <v/>
      </c>
      <c r="FP8" s="11" t="str">
        <f>IF(FC8&gt;0,FC8,"")</f>
        <v/>
      </c>
      <c r="FQ8" s="11" t="str">
        <f>IF(FD8&gt;0,FD8,"")</f>
        <v/>
      </c>
      <c r="FR8" s="11" t="str">
        <f>IF(SUM(FA8:FD8)-FE8&gt;0,SUM(FA8:FD8)-FE8,"")</f>
        <v/>
      </c>
      <c r="FS8" s="11">
        <f>IF(SUM(FL8,FO8,FR8)&gt;0,SUM(FL8,FO8,FR8),"")</f>
        <v>47.359999999999992</v>
      </c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17"/>
      <c r="GH8" s="17"/>
      <c r="GI8" s="17"/>
      <c r="GJ8" s="17"/>
      <c r="GK8" s="17"/>
      <c r="GL8" s="17"/>
      <c r="GM8" s="17"/>
      <c r="GN8" s="40" t="str">
        <f>IF(FV8&gt;0,FV8,"")</f>
        <v/>
      </c>
      <c r="GO8" s="40" t="str">
        <f>IF(FW8&gt;0,FW8,"")</f>
        <v/>
      </c>
      <c r="GP8" s="40" t="str">
        <f>IF(SUM(FT8:FW8)-FX8&gt;0,SUM(FT8:FW8)-FX8,"")</f>
        <v/>
      </c>
      <c r="GQ8" s="40" t="str">
        <f>IF(GA8&gt;0,GA8,"")</f>
        <v/>
      </c>
      <c r="GR8" s="40" t="str">
        <f>IF(GB8&gt;0,GB8,"")</f>
        <v/>
      </c>
      <c r="GS8" s="40" t="str">
        <f>IF(SUM(FY8:GB8)-GC8&gt;0,SUM(FY8:GB8)-GC8,"")</f>
        <v/>
      </c>
      <c r="GT8" s="40" t="str">
        <f>IF(MAX(GP8,GS8)&gt;0,MAX(GP8,GS8),"")</f>
        <v/>
      </c>
      <c r="GU8" s="40" t="str">
        <f>IF(GF8&gt;0,GF8,"")</f>
        <v/>
      </c>
      <c r="GV8" s="40" t="str">
        <f>IF(GG8&gt;0,GG8,"")</f>
        <v/>
      </c>
      <c r="GW8" s="40" t="str">
        <f>IF(SUM(GD8:GG8)-GH8&gt;0,SUM(GD8:GG8)-GH8,"")</f>
        <v/>
      </c>
      <c r="GX8" s="40" t="str">
        <f>IF(GK8&gt;0,GK8,"")</f>
        <v/>
      </c>
      <c r="GY8" s="40" t="str">
        <f>IF(GL8&gt;0,GL8,"")</f>
        <v/>
      </c>
      <c r="GZ8" s="40" t="str">
        <f>IF(SUM(GI8:GL8)-GM8&gt;0,SUM(GI8:GL8)-GM8,"")</f>
        <v/>
      </c>
      <c r="HA8" s="40" t="str">
        <f>IF(SUM(GT8,GW8,GZ8)&gt;0,SUM(GT8,GW8,GZ8),"")</f>
        <v/>
      </c>
      <c r="HB8" s="18">
        <v>13.5</v>
      </c>
      <c r="HC8" s="18">
        <v>9.1999999999999993</v>
      </c>
      <c r="HD8" s="18">
        <v>12.2</v>
      </c>
      <c r="HE8" s="18">
        <v>13.59</v>
      </c>
      <c r="HF8" s="18">
        <v>0</v>
      </c>
      <c r="HG8" s="18">
        <v>13.4</v>
      </c>
      <c r="HH8" s="18">
        <v>8.8000000000000007</v>
      </c>
      <c r="HI8" s="18">
        <v>12.2</v>
      </c>
      <c r="HJ8" s="18">
        <v>14.06</v>
      </c>
      <c r="HK8" s="18">
        <v>0</v>
      </c>
      <c r="HL8" s="18"/>
      <c r="HM8" s="18"/>
      <c r="HN8" s="18"/>
      <c r="HO8" s="18"/>
      <c r="HP8" s="18"/>
      <c r="HQ8" s="18">
        <v>14</v>
      </c>
      <c r="HR8" s="18">
        <v>9.3000000000000007</v>
      </c>
      <c r="HS8" s="18">
        <v>10.1</v>
      </c>
      <c r="HT8" s="18">
        <v>14.03</v>
      </c>
      <c r="HU8" s="18">
        <v>0</v>
      </c>
      <c r="HV8" s="11">
        <f>IF(HD8&gt;0,HD8,"")</f>
        <v>12.2</v>
      </c>
      <c r="HW8" s="11">
        <f>IF(HE8&gt;0,HE8,"")</f>
        <v>13.59</v>
      </c>
      <c r="HX8" s="11">
        <f>IF(SUM(HB8:HE8)-HF8&gt;0,SUM(HB8:HE8)-HF8,"")</f>
        <v>48.489999999999995</v>
      </c>
      <c r="HY8" s="11">
        <f>IF(HI8&gt;0,HI8,"")</f>
        <v>12.2</v>
      </c>
      <c r="HZ8" s="11">
        <f>IF(HJ8&gt;0,HJ8,"")</f>
        <v>14.06</v>
      </c>
      <c r="IA8" s="11">
        <f>IF(SUM(HG8:HJ8)-HK8&gt;0,SUM(HG8:HJ8)-HK8,"")</f>
        <v>48.460000000000008</v>
      </c>
      <c r="IB8" s="11">
        <f>IF(MAX(HX8,IA8)&gt;0,MAX(HX8,IA8),"")</f>
        <v>48.489999999999995</v>
      </c>
      <c r="IC8" s="11" t="str">
        <f>IF(HN8&gt;0,HN8,"")</f>
        <v/>
      </c>
      <c r="ID8" s="11" t="str">
        <f>IF(HO8&gt;0,HO8,"")</f>
        <v/>
      </c>
      <c r="IE8" s="11" t="str">
        <f>IF(SUM(HL8:HO8)-HP8&gt;0,SUM(HL8:HO8)-HP8,"")</f>
        <v/>
      </c>
      <c r="IF8" s="11">
        <f>IF(HS8&gt;0,HS8,"")</f>
        <v>10.1</v>
      </c>
      <c r="IG8" s="11">
        <f>IF(HT8&gt;0,HT8,"")</f>
        <v>14.03</v>
      </c>
      <c r="IH8" s="11">
        <f>IF(SUM(HQ8:HT8)-HU8&gt;0,SUM(HQ8:HT8)-HU8,"")</f>
        <v>47.43</v>
      </c>
      <c r="II8" s="11">
        <f>IF(SUM(IB8,IE8,IH8)&gt;0,SUM(IB8,IE8,IH8),"")</f>
        <v>95.919999999999987</v>
      </c>
      <c r="IJ8" s="17"/>
      <c r="IK8" s="17"/>
      <c r="IL8" s="17"/>
      <c r="IM8" s="17"/>
      <c r="IN8" s="17"/>
      <c r="IO8" s="17"/>
      <c r="IP8" s="17"/>
      <c r="IQ8" s="17"/>
      <c r="IR8" s="17"/>
      <c r="IS8" s="17"/>
      <c r="IT8" s="17"/>
      <c r="IU8" s="17"/>
      <c r="IV8" s="17"/>
      <c r="IW8" s="17"/>
      <c r="IX8" s="17"/>
      <c r="IY8" s="17"/>
      <c r="IZ8" s="17"/>
      <c r="JA8" s="17"/>
      <c r="JB8" s="17"/>
      <c r="JC8" s="17"/>
      <c r="JD8" s="40" t="str">
        <f>IF(IL8&gt;0,IL8,"")</f>
        <v/>
      </c>
      <c r="JE8" s="40" t="str">
        <f>IF(IM8&gt;0,IM8,"")</f>
        <v/>
      </c>
      <c r="JF8" s="40" t="str">
        <f>IF(SUM(IJ8:IM8)-IN8&gt;0,SUM(IJ8:IM8)-IN8,"")</f>
        <v/>
      </c>
      <c r="JG8" s="40" t="str">
        <f>IF(IQ8&gt;0,IQ8,"")</f>
        <v/>
      </c>
      <c r="JH8" s="40" t="str">
        <f>IF(IR8&gt;0,IR8,"")</f>
        <v/>
      </c>
      <c r="JI8" s="40" t="str">
        <f>IF(SUM(IO8:IR8)-IS8&gt;0,SUM(IO8:IR8)-IS8,"")</f>
        <v/>
      </c>
      <c r="JJ8" s="40" t="str">
        <f>IF(MAX(JF8,JI8)&gt;0,MAX(JF8,JI8),"")</f>
        <v/>
      </c>
      <c r="JK8" s="40" t="str">
        <f>IF(IV8&gt;0,IV8,"")</f>
        <v/>
      </c>
      <c r="JL8" s="40" t="str">
        <f>IF(IW8&gt;0,IW8,"")</f>
        <v/>
      </c>
      <c r="JM8" s="40" t="str">
        <f>IF(SUM(IT8:IW8)-IX8&gt;0,SUM(IT8:IW8)-IX8,"")</f>
        <v/>
      </c>
      <c r="JN8" s="40" t="str">
        <f>IF(JA8&gt;0,JA8,"")</f>
        <v/>
      </c>
      <c r="JO8" s="40" t="str">
        <f>IF(JB8&gt;0,JB8,"")</f>
        <v/>
      </c>
      <c r="JP8" s="40" t="str">
        <f>IF(SUM(IY8:JB8)-JC8&gt;0,SUM(IY8:JB8)-JC8,"")</f>
        <v/>
      </c>
      <c r="JQ8" s="40" t="str">
        <f>IF(SUM(JJ8,JM8,JP8)&gt;0,SUM(JJ8,JM8,JP8),"")</f>
        <v/>
      </c>
      <c r="JR8" s="18"/>
      <c r="JS8" s="18"/>
      <c r="JT8" s="18"/>
      <c r="JU8" s="18"/>
      <c r="JV8" s="18"/>
      <c r="JW8" s="18"/>
      <c r="JX8" s="18"/>
      <c r="JY8" s="18"/>
      <c r="JZ8" s="18"/>
      <c r="KA8" s="18"/>
      <c r="KB8" s="18"/>
      <c r="KC8" s="18"/>
      <c r="KD8" s="18"/>
      <c r="KE8" s="18"/>
      <c r="KF8" s="18"/>
      <c r="KG8" s="18"/>
      <c r="KH8" s="18"/>
      <c r="KI8" s="18"/>
      <c r="KJ8" s="18"/>
      <c r="KK8" s="18"/>
      <c r="KL8" s="11" t="str">
        <f>IF(JT8&gt;0,JT8,"")</f>
        <v/>
      </c>
      <c r="KM8" s="11" t="str">
        <f>IF(JU8&gt;0,JU8,"")</f>
        <v/>
      </c>
      <c r="KN8" s="11" t="str">
        <f>IF(SUM(JR8:JU8)-JV8&gt;0,SUM(JR8:JU8)-JV8,"")</f>
        <v/>
      </c>
      <c r="KO8" s="11" t="str">
        <f>IF(JY8&gt;0,JY8,"")</f>
        <v/>
      </c>
      <c r="KP8" s="11" t="str">
        <f>IF(JZ8&gt;0,JZ8,"")</f>
        <v/>
      </c>
      <c r="KQ8" s="11" t="str">
        <f>IF(SUM(JW8:JZ8)-KA8&gt;0,SUM(JW8:JZ8)-KA8,"")</f>
        <v/>
      </c>
      <c r="KR8" s="11" t="str">
        <f>IF(MAX(KN8,KQ8)&gt;0,MAX(KN8,KQ8),"")</f>
        <v/>
      </c>
      <c r="KS8" s="11" t="str">
        <f>IF(KD8&gt;0,KD8,"")</f>
        <v/>
      </c>
      <c r="KT8" s="11" t="str">
        <f>IF(KE8&gt;0,KE8,"")</f>
        <v/>
      </c>
      <c r="KU8" s="11" t="str">
        <f>IF(SUM(KB8:KE8)-KF8&gt;0,SUM(KB8:KE8)-KF8,"")</f>
        <v/>
      </c>
      <c r="KV8" s="11" t="str">
        <f>IF(KI8&gt;0,KI8,"")</f>
        <v/>
      </c>
      <c r="KW8" s="11" t="str">
        <f>IF(KJ8&gt;0,KJ8,"")</f>
        <v/>
      </c>
      <c r="KX8" s="11" t="str">
        <f>IF(SUM(KG8:KJ8)-KK8&gt;0,SUM(KG8:KJ8)-KK8,"")</f>
        <v/>
      </c>
      <c r="KY8" s="11" t="str">
        <f>IF(SUM(KR8,KU8,KX8)&gt;0,SUM(KR8,KU8,KX8),"")</f>
        <v/>
      </c>
      <c r="KZ8" s="17"/>
      <c r="LA8" s="17"/>
      <c r="LB8" s="17"/>
      <c r="LC8" s="17"/>
      <c r="LD8" s="17"/>
      <c r="LE8" s="17"/>
      <c r="LF8" s="17"/>
      <c r="LG8" s="17"/>
      <c r="LH8" s="17"/>
      <c r="LI8" s="17"/>
      <c r="LJ8" s="17"/>
      <c r="LK8" s="17"/>
      <c r="LL8" s="17"/>
      <c r="LM8" s="17"/>
      <c r="LN8" s="17"/>
      <c r="LO8" s="17"/>
      <c r="LP8" s="17"/>
      <c r="LQ8" s="17"/>
      <c r="LR8" s="17"/>
      <c r="LS8" s="17"/>
      <c r="LT8" s="40" t="str">
        <f>IF(LB8&gt;0,LB8,"")</f>
        <v/>
      </c>
      <c r="LU8" s="40" t="str">
        <f>IF(LC8&gt;0,LC8,"")</f>
        <v/>
      </c>
      <c r="LV8" s="40" t="str">
        <f>IF(SUM(KZ8:LC8)-LD8&gt;0,SUM(KZ8:LC8)-LD8,"")</f>
        <v/>
      </c>
      <c r="LW8" s="40" t="str">
        <f>IF(LG8&gt;0,LG8,"")</f>
        <v/>
      </c>
      <c r="LX8" s="40" t="str">
        <f>IF(LH8&gt;0,LH8,"")</f>
        <v/>
      </c>
      <c r="LY8" s="40" t="str">
        <f>IF(SUM(LE8:LH8)-LI8&gt;0,SUM(LE8:LH8)-LI8,"")</f>
        <v/>
      </c>
      <c r="LZ8" s="40" t="str">
        <f>IF(MAX(LV8,LY8)&gt;0,MAX(LV8,LY8),"")</f>
        <v/>
      </c>
      <c r="MA8" s="40" t="str">
        <f>IF(LL8&gt;0,LL8,"")</f>
        <v/>
      </c>
      <c r="MB8" s="40" t="str">
        <f>IF(LM8&gt;0,LM8,"")</f>
        <v/>
      </c>
      <c r="MC8" s="40" t="str">
        <f>IF(SUM(LJ8:LM8)-LN8&gt;0,SUM(LJ8:LM8)-LN8,"")</f>
        <v/>
      </c>
      <c r="MD8" s="40" t="str">
        <f>IF(LQ8&gt;0,LQ8,"")</f>
        <v/>
      </c>
      <c r="ME8" s="40" t="str">
        <f>IF(LR8&gt;0,LR8,"")</f>
        <v/>
      </c>
      <c r="MF8" s="40" t="str">
        <f>IF(SUM(LO8:LR8)-LS8&gt;0,SUM(LO8:LR8)-LS8,"")</f>
        <v/>
      </c>
      <c r="MG8" s="40" t="str">
        <f>IF(SUM(LZ8,MC8,MF8)&gt;0,SUM(LZ8,MC8,MF8),"")</f>
        <v/>
      </c>
      <c r="MH8" s="18"/>
      <c r="MI8" s="18"/>
      <c r="MJ8" s="18"/>
      <c r="MK8" s="18"/>
      <c r="ML8" s="18"/>
      <c r="MM8" s="18"/>
      <c r="MN8" s="18"/>
      <c r="MO8" s="18"/>
      <c r="MP8" s="18"/>
      <c r="MQ8" s="18"/>
      <c r="MR8" s="18"/>
      <c r="MS8" s="18"/>
      <c r="MT8" s="18"/>
      <c r="MU8" s="18"/>
      <c r="MV8" s="18"/>
      <c r="MW8" s="18"/>
      <c r="MX8" s="18"/>
      <c r="MY8" s="18"/>
      <c r="MZ8" s="18"/>
      <c r="NA8" s="18"/>
      <c r="NB8" s="11" t="str">
        <f>IF(MJ8&gt;0,MJ8,"")</f>
        <v/>
      </c>
      <c r="NC8" s="11" t="str">
        <f>IF(MK8&gt;0,MK8,"")</f>
        <v/>
      </c>
      <c r="ND8" s="11" t="str">
        <f>IF(SUM(MH8:MK8)-ML8&gt;0,SUM(MH8:MK8)-ML8,"")</f>
        <v/>
      </c>
      <c r="NE8" s="11" t="str">
        <f>IF(MO8&gt;0,MO8,"")</f>
        <v/>
      </c>
      <c r="NF8" s="11" t="str">
        <f>IF(MP8&gt;0,MP8,"")</f>
        <v/>
      </c>
      <c r="NG8" s="11" t="str">
        <f>IF(SUM(MM8:MP8)-MQ8&gt;0,SUM(MM8:MP8)-MQ8,"")</f>
        <v/>
      </c>
      <c r="NH8" s="11" t="str">
        <f>IF(MAX(ND8,NG8)&gt;0,MAX(ND8,NG8),"")</f>
        <v/>
      </c>
      <c r="NI8" s="11" t="str">
        <f>IF(MT8&gt;0,MT8,"")</f>
        <v/>
      </c>
      <c r="NJ8" s="11" t="str">
        <f>IF(MU8&gt;0,MU8,"")</f>
        <v/>
      </c>
      <c r="NK8" s="11" t="str">
        <f>IF(SUM(MR8:MU8)-MV8&gt;0,SUM(MR8:MU8)-MV8,"")</f>
        <v/>
      </c>
      <c r="NL8" s="11" t="str">
        <f>IF(MY8&gt;0,MY8,"")</f>
        <v/>
      </c>
      <c r="NM8" s="11" t="str">
        <f>IF(MZ8&gt;0,MZ8,"")</f>
        <v/>
      </c>
      <c r="NN8" s="11" t="str">
        <f>IF(SUM(MW8:MZ8)-NA8&gt;0,SUM(MW8:MZ8)-NA8,"")</f>
        <v/>
      </c>
      <c r="NO8" s="11" t="str">
        <f>IF(SUM(NH8,NK8,NN8)&gt;0,SUM(NH8,NK8,NN8),"")</f>
        <v/>
      </c>
      <c r="NP8" s="17"/>
      <c r="NQ8" s="17"/>
      <c r="NR8" s="17"/>
      <c r="NS8" s="17"/>
      <c r="NT8" s="17"/>
      <c r="NU8" s="17"/>
      <c r="NV8" s="17"/>
      <c r="NW8" s="17"/>
      <c r="NX8" s="17"/>
      <c r="NY8" s="17"/>
      <c r="NZ8" s="17"/>
      <c r="OA8" s="17"/>
      <c r="OB8" s="17"/>
      <c r="OC8" s="17"/>
      <c r="OD8" s="17"/>
      <c r="OE8" s="17"/>
      <c r="OF8" s="17"/>
      <c r="OG8" s="17"/>
      <c r="OH8" s="17"/>
      <c r="OI8" s="17"/>
      <c r="OJ8" s="40" t="str">
        <f>IF(NR8&gt;0,NR8,"")</f>
        <v/>
      </c>
      <c r="OK8" s="40" t="str">
        <f>IF(NS8&gt;0,NS8,"")</f>
        <v/>
      </c>
      <c r="OL8" s="40" t="str">
        <f>IF(SUM(NP8:NS8)-NT8&gt;0,SUM(NP8:NS8)-NT8,"")</f>
        <v/>
      </c>
      <c r="OM8" s="40" t="str">
        <f>IF(NW8&gt;0,NW8,"")</f>
        <v/>
      </c>
      <c r="ON8" s="40" t="str">
        <f>IF(NX8&gt;0,NX8,"")</f>
        <v/>
      </c>
      <c r="OO8" s="40" t="str">
        <f>IF(SUM(NU8:NX8)-NY8&gt;0,SUM(NU8:NX8)-NY8,"")</f>
        <v/>
      </c>
      <c r="OP8" s="40" t="str">
        <f>IF(MAX(OL8,OO8)&gt;0,MAX(OL8,OO8),"")</f>
        <v/>
      </c>
      <c r="OQ8" s="40" t="str">
        <f>IF(OB8&gt;0,OB8,"")</f>
        <v/>
      </c>
      <c r="OR8" s="40" t="str">
        <f>IF(OC8&gt;0,OC8,"")</f>
        <v/>
      </c>
      <c r="OS8" s="40" t="str">
        <f>IF(SUM(NZ8:OC8)-OD8&gt;0,SUM(NZ8:OC8)-OD8,"")</f>
        <v/>
      </c>
      <c r="OT8" s="40" t="str">
        <f>IF(OG8&gt;0,OG8,"")</f>
        <v/>
      </c>
      <c r="OU8" s="40" t="str">
        <f>IF(OH8&gt;0,OH8,"")</f>
        <v/>
      </c>
      <c r="OV8" s="40" t="str">
        <f>IF(SUM(OE8:OH8)-OI8&gt;0,SUM(OE8:OH8)-OI8,"")</f>
        <v/>
      </c>
      <c r="OW8" s="40" t="str">
        <f>IF(SUM(OP8,OS8,OV8)&gt;0,SUM(OP8,OS8,OV8),"")</f>
        <v/>
      </c>
      <c r="OX8" s="18"/>
      <c r="OY8" s="18"/>
      <c r="OZ8" s="18"/>
      <c r="PA8" s="18"/>
      <c r="PB8" s="18"/>
      <c r="PC8" s="18"/>
      <c r="PD8" s="18"/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1" t="str">
        <f>IF(OZ8&gt;0,OZ8,"")</f>
        <v/>
      </c>
      <c r="PS8" s="11" t="str">
        <f>IF(PA8&gt;0,PA8,"")</f>
        <v/>
      </c>
      <c r="PT8" s="11" t="str">
        <f>IF(SUM(OX8:PA8)-PB8&gt;0,SUM(OX8:PA8)-PB8,"")</f>
        <v/>
      </c>
      <c r="PU8" s="11" t="str">
        <f>IF(PE8&gt;0,PE8,"")</f>
        <v/>
      </c>
      <c r="PV8" s="11" t="str">
        <f>IF(PF8&gt;0,PF8,"")</f>
        <v/>
      </c>
      <c r="PW8" s="11" t="str">
        <f>IF(SUM(PC8:PF8)-PG8&gt;0,SUM(PC8:PF8)-PG8,"")</f>
        <v/>
      </c>
      <c r="PX8" s="11" t="str">
        <f>IF(MAX(PT8,PW8)&gt;0,MAX(PT8,PW8),"")</f>
        <v/>
      </c>
      <c r="PY8" s="11" t="str">
        <f>IF(PJ8&gt;0,PJ8,"")</f>
        <v/>
      </c>
      <c r="PZ8" s="11" t="str">
        <f>IF(PK8&gt;0,PK8,"")</f>
        <v/>
      </c>
      <c r="QA8" s="11" t="str">
        <f>IF(SUM(PH8:PK8)-PL8&gt;0,SUM(PH8:PK8)-PL8,"")</f>
        <v/>
      </c>
      <c r="QB8" s="11" t="str">
        <f>IF(PO8&gt;0,PO8,"")</f>
        <v/>
      </c>
      <c r="QC8" s="11" t="str">
        <f>IF(PP8&gt;0,PP8,"")</f>
        <v/>
      </c>
      <c r="QD8" s="11" t="str">
        <f>IF(SUM(PM8:PP8)-PQ8&gt;0,SUM(PM8:PP8)-PQ8,"")</f>
        <v/>
      </c>
      <c r="QE8" s="11" t="str">
        <f>IF(SUM(PX8,QA8,QD8)&gt;0,SUM(PX8,QA8,QD8),"")</f>
        <v/>
      </c>
      <c r="QF8" s="17"/>
      <c r="QG8" s="17"/>
      <c r="QH8" s="17"/>
      <c r="QI8" s="17"/>
      <c r="QJ8" s="17"/>
      <c r="QK8" s="17"/>
      <c r="QL8" s="17"/>
      <c r="QM8" s="17"/>
      <c r="QN8" s="17"/>
      <c r="QO8" s="17"/>
      <c r="QP8" s="17"/>
      <c r="QQ8" s="17"/>
      <c r="QR8" s="17"/>
      <c r="QS8" s="17"/>
      <c r="QT8" s="17"/>
      <c r="QU8" s="17"/>
      <c r="QV8" s="17"/>
      <c r="QW8" s="17"/>
      <c r="QX8" s="17"/>
      <c r="QY8" s="17"/>
      <c r="QZ8" s="40" t="str">
        <f>IF(QH8&gt;0,QH8,"")</f>
        <v/>
      </c>
      <c r="RA8" s="40" t="str">
        <f>IF(QI8&gt;0,QI8,"")</f>
        <v/>
      </c>
      <c r="RB8" s="40" t="str">
        <f>IF(SUM(QF8:QI8)-QJ8&gt;0,SUM(QF8:QI8)-QJ8,"")</f>
        <v/>
      </c>
      <c r="RC8" s="40" t="str">
        <f>IF(QM8&gt;0,QM8,"")</f>
        <v/>
      </c>
      <c r="RD8" s="40" t="str">
        <f>IF(QN8&gt;0,QN8,"")</f>
        <v/>
      </c>
      <c r="RE8" s="40" t="str">
        <f>IF(SUM(QK8:QN8)-QO8&gt;0,SUM(QK8:QN8)-QO8,"")</f>
        <v/>
      </c>
      <c r="RF8" s="40" t="str">
        <f>IF(MAX(RB8,RE8)&gt;0,MAX(RB8,RE8),"")</f>
        <v/>
      </c>
      <c r="RG8" s="40" t="str">
        <f>IF(QR8&gt;0,QR8,"")</f>
        <v/>
      </c>
      <c r="RH8" s="40" t="str">
        <f>IF(QS8&gt;0,QS8,"")</f>
        <v/>
      </c>
      <c r="RI8" s="40" t="str">
        <f>IF(SUM(QP8:QS8)-QT8&gt;0,SUM(QP8:QS8)-QT8,"")</f>
        <v/>
      </c>
      <c r="RJ8" s="40" t="str">
        <f>IF(QW8&gt;0,QW8,"")</f>
        <v/>
      </c>
      <c r="RK8" s="40" t="str">
        <f>IF(QX8&gt;0,QX8,"")</f>
        <v/>
      </c>
      <c r="RL8" s="40" t="str">
        <f>IF(SUM(QU8:QX8)-QY8&gt;0,SUM(QU8:QX8)-QY8,"")</f>
        <v/>
      </c>
      <c r="RM8" s="40" t="str">
        <f>IF(SUM(RF8,RI8,RL8)&gt;0,SUM(RF8,RI8,RL8),"")</f>
        <v/>
      </c>
      <c r="RN8" s="18"/>
      <c r="RO8" s="18"/>
      <c r="RP8" s="18"/>
      <c r="RQ8" s="18"/>
      <c r="RR8" s="18"/>
      <c r="RS8" s="18"/>
      <c r="RT8" s="18"/>
      <c r="RU8" s="18"/>
      <c r="RV8" s="18"/>
      <c r="RW8" s="18"/>
      <c r="RX8" s="18"/>
      <c r="RY8" s="18"/>
      <c r="RZ8" s="18"/>
      <c r="SA8" s="18"/>
      <c r="SB8" s="18"/>
      <c r="SC8" s="18"/>
      <c r="SD8" s="18"/>
      <c r="SE8" s="18"/>
      <c r="SF8" s="18"/>
      <c r="SG8" s="18"/>
      <c r="SH8" s="11" t="str">
        <f>IF(RP8&gt;0,RP8,"")</f>
        <v/>
      </c>
      <c r="SI8" s="11" t="str">
        <f>IF(RQ8&gt;0,RQ8,"")</f>
        <v/>
      </c>
      <c r="SJ8" s="11" t="str">
        <f>IF(SUM(RN8:RQ8)-RR8&gt;0,SUM(RN8:RQ8)-RR8,"")</f>
        <v/>
      </c>
      <c r="SK8" s="11" t="str">
        <f>IF(RU8&gt;0,RU8,"")</f>
        <v/>
      </c>
      <c r="SL8" s="11" t="str">
        <f>IF(RV8&gt;0,RV8,"")</f>
        <v/>
      </c>
      <c r="SM8" s="11" t="str">
        <f>IF(SUM(RS8:RV8)-RW8&gt;0,SUM(RS8:RV8)-RW8,"")</f>
        <v/>
      </c>
      <c r="SN8" s="11" t="str">
        <f>IF(MAX(SJ8,SM8)&gt;0,MAX(SJ8,SM8),"")</f>
        <v/>
      </c>
      <c r="SO8" s="11" t="str">
        <f>IF(RZ8&gt;0,RZ8,"")</f>
        <v/>
      </c>
      <c r="SP8" s="11" t="str">
        <f>IF(SA8&gt;0,SA8,"")</f>
        <v/>
      </c>
      <c r="SQ8" s="11" t="str">
        <f>IF(SUM(RX8:SA8)-SB8&gt;0,SUM(RX8:SA8)-SB8,"")</f>
        <v/>
      </c>
      <c r="SR8" s="11" t="str">
        <f>IF(SE8&gt;0,SE8,"")</f>
        <v/>
      </c>
      <c r="SS8" s="11" t="str">
        <f>IF(SF8&gt;0,SF8,"")</f>
        <v/>
      </c>
      <c r="ST8" s="11" t="str">
        <f>IF(SUM(SC8:SF8)-SG8&gt;0,SUM(SC8:SF8)-SG8,"")</f>
        <v/>
      </c>
      <c r="SU8" s="11" t="str">
        <f>IF(SUM(SN8,SQ8,ST8)&gt;0,SUM(SN8,SQ8,ST8),"")</f>
        <v/>
      </c>
      <c r="SV8" s="22">
        <f>IF($CP8="P",CA8,(CA8+AZ8)/2)</f>
        <v>13.55</v>
      </c>
      <c r="SW8" s="22">
        <f>IF($CP8="P",CB8,(CB8+BA8)/2)</f>
        <v>9.3000000000000007</v>
      </c>
      <c r="SX8" s="22">
        <f>IF($CP8="P",CC8,(CC8+BB8)/2)</f>
        <v>11.7</v>
      </c>
      <c r="SY8" s="22">
        <f>IF($CP8="P",CD8,(CD8+BC8)/2)</f>
        <v>13.84</v>
      </c>
      <c r="SZ8" s="22">
        <f>IF($CP8="P",CE8,(CE8+BD8)/2)</f>
        <v>0</v>
      </c>
      <c r="TA8" s="22">
        <f>IF($CP8="P",CF8,(CF8+BE8)/2)</f>
        <v>8.4</v>
      </c>
      <c r="TB8" s="22">
        <f>IF($CP8="P",CG8,(CG8+BF8)/2)</f>
        <v>5.1999999999999993</v>
      </c>
      <c r="TC8" s="22">
        <f>IF($CP8="P",CH8,(CH8+BG8)/2)</f>
        <v>7.2</v>
      </c>
      <c r="TD8" s="22">
        <f>IF($CP8="P",CI8,(CI8+BH8)/2)</f>
        <v>8.26</v>
      </c>
      <c r="TE8" s="22">
        <f>IF($CP8="P",CJ8,(CJ8+BI8)/2)</f>
        <v>0</v>
      </c>
      <c r="TF8" s="22">
        <f>IF($CP8="P",CK8,(CK8+BJ8)/2)</f>
        <v>11.8</v>
      </c>
      <c r="TG8" s="22">
        <f>IF($CP8="P",CL8,(CL8+BK8)/2)</f>
        <v>8.85</v>
      </c>
      <c r="TH8" s="22">
        <f>IF($CP8="P",CM8,(CM8+BL8)/2)</f>
        <v>12</v>
      </c>
      <c r="TI8" s="22">
        <f>IF($CP8="P",CN8,(CN8+BM8)/2)</f>
        <v>14.02</v>
      </c>
      <c r="TJ8" s="22">
        <f>IF($CP8="P",CO8,(CO8+BN8)/2)</f>
        <v>0.1</v>
      </c>
      <c r="TK8" s="27" t="s">
        <v>46</v>
      </c>
      <c r="TL8" s="40">
        <f>IF(SX8&gt;0,SX8,"")</f>
        <v>11.7</v>
      </c>
      <c r="TM8" s="40">
        <f>IF(SY8&gt;0,SY8,"")</f>
        <v>13.84</v>
      </c>
      <c r="TN8" s="40">
        <f>IF(SUM(SV8:SY8)-SZ8&gt;0,SUM(SV8:SY8)-SZ8,"")</f>
        <v>48.39</v>
      </c>
      <c r="TO8" s="40">
        <f>IF(TC8&gt;0,TC8,"")</f>
        <v>7.2</v>
      </c>
      <c r="TP8" s="40">
        <f>IF(TD8&gt;0,TD8,"")</f>
        <v>8.26</v>
      </c>
      <c r="TQ8" s="40">
        <f>IF(SUM(TA8:TD8)-TE8&gt;0,SUM(TA8:TD8)-TE8,"")</f>
        <v>29.060000000000002</v>
      </c>
      <c r="TR8" s="40">
        <f>IF(MAX(TN8,TQ8)&gt;0,MAX(TN8,TQ8),"")</f>
        <v>48.39</v>
      </c>
      <c r="TS8" s="40">
        <f>IF(TH8&gt;0,TH8,"")</f>
        <v>12</v>
      </c>
      <c r="TT8" s="40">
        <f>IF(TI8&gt;0,TI8,"")</f>
        <v>14.02</v>
      </c>
      <c r="TU8" s="40">
        <f>IF(SUM(TF8:TI8)-TJ8&gt;0,SUM(TF8:TI8)-TJ8,"")</f>
        <v>46.57</v>
      </c>
      <c r="TV8" s="40">
        <f>IF(SUM(TR8,TU8)&gt;0,SUM(TR8,TU8),"")</f>
        <v>94.960000000000008</v>
      </c>
    </row>
    <row r="9" spans="1:542" x14ac:dyDescent="0.2">
      <c r="A9" s="4" cm="1">
        <f t="array" ref="A9">IF(AND(J9&lt;&gt;"",J9&lt;&gt;"No DD"),SUMPRODUCT((J$4:J$37&lt;&gt;"")*(J$4:J$37&lt;&gt;"No DD")*(F$4:F$37&gt;F9))+1,IF(J9="No DD",SUMPRODUCT((J$4:J$37="No DD")*(F$4:F$37&gt;F9))+1+SUMPRODUCT((J$4:J$37&lt;&gt;"")*(J$4:J$37&lt;&gt;"No DD")),""))</f>
        <v>6</v>
      </c>
      <c r="B9" s="4" cm="1">
        <f t="array" ref="B9">IF(AND(J9&lt;&gt;"",J9&lt;&gt;"No DD",G9=""),SUMPRODUCT((J$4:J$37&lt;&gt;"")*(J$4:J$37&lt;&gt;"No DD")*(G$4:G$37="")*(F$4:F$37&gt;F9))+1,IF(J9="No DD",SUMPRODUCT((J$4:J$37="No DD")*(F$4:F$37&gt;F9)*(G$4:G$37=""))+1+SUMPRODUCT((J$4:J$37&lt;&gt;"")*(G$4:G$37="")*(J$4:J$37&lt;&gt;"No DD")),""))</f>
        <v>4</v>
      </c>
      <c r="C9" s="5" t="s">
        <v>184</v>
      </c>
      <c r="D9" s="4" t="s">
        <v>5</v>
      </c>
      <c r="E9" s="4">
        <v>2007</v>
      </c>
      <c r="F9" s="9">
        <f>SUM(L9:V9)+SUM(L9:T9)*0.0000001+SUM(L9)*0.0000000000001</f>
        <v>156.61001566100492</v>
      </c>
      <c r="G9" s="66"/>
      <c r="H9" s="3" t="str">
        <f>IF(OR(AND(AO9&gt;=AY$39,AO9&lt;&gt;"",AQ9&gt;=AY$43,AQ9&lt;&gt;"",AN9=""),AND(AR9&gt;=AY$39,AR9&lt;&gt;"",AT9&gt;=AY$43,AT9&lt;&gt;"",AN9=""),AND(AV9&gt;=AY$39,AV9&lt;&gt;"",AX9&gt;=AY$43,AX9&lt;&gt;"",AN9=""),AND(BP9&gt;=BZ$39,BP9&lt;&gt;"",BR9&gt;=BZ$43,BR9&lt;&gt;"",BO9=""),AND(BS9&gt;=BZ$39,BS9&lt;&gt;"",BU9&gt;=BZ$43,BU9&lt;&gt;"",BO9=""),AND(BW9&gt;=BZ$39,BW9&lt;&gt;"",BY9&gt;=BZ$43,BY9&lt;&gt;"",BO9=""),AND(CQ9&gt;=DA$39,CQ9&lt;&gt;"",CS9&gt;=DA$43,CS9&lt;&gt;"",CP9=""),AND(CT9&gt;=DA$39,CT9&lt;&gt;"",CV9&gt;=DA$43,CV9&lt;&gt;"",CP9=""),AND(CX9&gt;=DA$39,CX9&lt;&gt;"",CZ9&gt;=DA$43,CZ9&lt;&gt;"",CP9=""),AND(DX9&gt;=EK$39,DX9&lt;&gt;"",DZ9&gt;=EK$43,DZ9&lt;&gt;""),AND(EA9&gt;=EK$39,EA9&lt;&gt;"",EC9&gt;=EK$43,EC9&lt;&gt;""),AND(EE9&gt;=EK$39,EE9&lt;&gt;"",EG9&gt;=EK$43,EG9&lt;&gt;""),AND(EH9&gt;=EK$39,EH9&lt;&gt;"",EJ9&gt;=EK$43,EJ9&lt;&gt;""),AND(FF9&gt;=FS$39,FF9&lt;&gt;"",FH9&gt;=FS$43,FH9&lt;&gt;""),AND(FI9&gt;=FS$39,FI9&lt;&gt;"",FK9&gt;=FS$43,FK9&lt;&gt;""),AND(FM9&gt;=FS$39,FM9&lt;&gt;"",FO9&gt;=FS$43,FO9&lt;&gt;""),AND(FP9&gt;=FS$39,FP9&lt;&gt;"",FR9&gt;=FS$43,FR9&lt;&gt;""),AND(GN9&gt;=HA$39,GN9&lt;&gt;"",GP9&gt;=HA$43,GP9&lt;&gt;""),AND(GQ9&gt;=HA$39,GQ9&lt;&gt;"",GS9&gt;=HA$43,GS9&lt;&gt;""),AND(GU9&gt;=HA$39,GU9&lt;&gt;"",GW9&gt;=HA$43,GW9&lt;&gt;""),AND(GX9&gt;=HA$39,GX9&lt;&gt;"",GZ9&gt;=HA$43,GZ9&lt;&gt;""),AND(HV9&gt;=II$39,HV9&lt;&gt;"",HX9&gt;=II$43,HX9&lt;&gt;""),AND(HY9&gt;=II$39,HY9&lt;&gt;"",IA9&gt;=II$43,IA9&lt;&gt;""),AND(IC9&gt;=II$39,IC9&lt;&gt;"",IE9&gt;=II$43,IE9&lt;&gt;""),AND(IF9&gt;=II$39,IF9&lt;&gt;"",IH9&gt;=II$43,IH9&lt;&gt;""),AND(JD9&gt;=JQ$39,JD9&lt;&gt;"",JF9&gt;=JQ$43,JF9&lt;&gt;""),AND(JG9&gt;=JQ$39,JG9&lt;&gt;"",JI9&gt;=JQ$43,JI9&lt;&gt;""),AND(JK9&gt;=JQ$39,JK9&lt;&gt;"",JM9&gt;=JQ$43,JM9&lt;&gt;""),AND(JN9&gt;=JQ$39,JN9&lt;&gt;"",JP9&gt;=JQ$43,JP9&lt;&gt;""),AND(KL9&gt;=KY$39,KL9&lt;&gt;"",KN9&gt;=KY$43,KN9&lt;&gt;""),AND(KO9&gt;=KY$39,KO9&lt;&gt;"",KQ9&gt;=KY$43,KQ9&lt;&gt;""),AND(KS9&gt;=KY$39,KS9&lt;&gt;"",KU9&gt;=KY$43,KU9&lt;&gt;""),AND(KV9&gt;=KY$39,KV9&lt;&gt;"",KX9&gt;=KY$43,KX9&lt;&gt;""),AND(LT9&gt;=MG$39,LT9&lt;&gt;"",LV9&gt;=MG$43,LV9&lt;&gt;""),AND(LW9&gt;=MG$39,LW9&lt;&gt;"",LY9&gt;=MG$43,LY9&lt;&gt;""),AND(MA9&gt;=MG$39,MA9&lt;&gt;"",MC9&gt;=MG$43,MC9&lt;&gt;""),AND(MD9&gt;=MG$39,MD9&lt;&gt;"",MF9&gt;=MG$43,MF9&lt;&gt;""),AND(NB9&gt;=NO$39,NB9&lt;&gt;"",ND9&gt;=NO$43,ND9&lt;&gt;""),AND(NE9&gt;=NO$39,NE9&lt;&gt;"",NG9&gt;=NO$43,NG9&lt;&gt;""),AND(NI9&gt;=NO$39,NI9&lt;&gt;"",NK9&gt;=NO$43,NK9&lt;&gt;""),AND(NL9&gt;=NO$39,NL9&lt;&gt;"",NN9&gt;=NO$43,NN9&lt;&gt;""),AND(OJ9&gt;=OW$39,OJ9&lt;&gt;"",OL9&gt;=OW$43,OL9&lt;&gt;""),AND(OM9&gt;=OW$39,OM9&lt;&gt;"",OO9&gt;=OW$43,OO9&lt;&gt;""),AND(OQ9&gt;=OW$39,OQ9&lt;&gt;"",OS9&gt;=OW$43,OS9&lt;&gt;""),AND(OT9&gt;=OW$39,OT9&lt;&gt;"",OV9&gt;=OW$43,OV9&lt;&gt;""),AND(PR9&gt;=QE$39,PR9&lt;&gt;"",PT9&gt;=QE$43,PT9&lt;&gt;""),AND(PU9&gt;=QE$39,PU9&lt;&gt;"",PW9&gt;=QE$43,PW9&lt;&gt;""),AND(PY9&gt;=QE$39,PY9&lt;&gt;"",QA9&gt;=QE$43,QA9&lt;&gt;""),AND(QB9&gt;=QE$39,QB9&lt;&gt;"",QD9&gt;=QE$43,QD9&lt;&gt;""),AND(QZ9&gt;=RM$39,QZ9&lt;&gt;"",RB9&gt;=RM$43,RB9&lt;&gt;""),AND(RC9&gt;=RM$39,RC9&lt;&gt;"",RE9&gt;=RM$43,RE9&lt;&gt;""),AND(RG9&gt;=RM$39,RG9&lt;&gt;"",RI9&gt;=RM$43,RI9&lt;&gt;""),AND(RJ9&gt;=RM$39,RJ9&lt;&gt;"",RL9&gt;=RM$43,RL9&lt;&gt;""),AND(SH9&gt;=SU$39,SH9&lt;&gt;"",SJ9&gt;=SU$43,SJ9&lt;&gt;""),AND(SK9&gt;=SU$39,SK9&lt;&gt;"",SM9&gt;=SU$43,SM9&lt;&gt;""),AND(SO9&gt;=SU$39,SO9&lt;&gt;"",SQ9&gt;=SU$43,SQ9&lt;&gt;""),AND(SR9&gt;=SU$39,SR9&lt;&gt;"",ST9&gt;=SU$43,ST9&lt;&gt;"")),"P","")</f>
        <v>P</v>
      </c>
      <c r="I9" s="3" t="str">
        <f>IF(OR(AND(AQ9&gt;=AY$43,AQ9&lt;&gt;"",AN9=""),AND(AT9&gt;=AY$43,AT9&lt;&gt;"",AN9=""),AND(AX9&gt;=AY$43,AX9&lt;&gt;"",AN9=""),AND(BR9&gt;=BZ$43,BR9&lt;&gt;"",BO9=""),AND(BU9&gt;=BZ$43,BU9&lt;&gt;"",BO9=""),AND(BY9&gt;=BZ$43,BY9&lt;&gt;"",BO9=""),AND(CS9&gt;=DA$43,CS9&lt;&gt;"",CP9=""),AND(CV9&gt;=DA$43,CV9&lt;&gt;"",CP9=""),AND(CZ9&gt;=DA$43,CZ9&lt;&gt;"",CP9=""),AND(DZ9&gt;=EK$43,DZ9&lt;&gt;""),AND(EC9&gt;=EK$43,EC9&lt;&gt;""),AND(EG9&gt;=EK$43,EG9&lt;&gt;""),AND(EJ9&gt;=EK$43,EJ9&lt;&gt;""),AND(FH9&gt;=FS$43,FH9&lt;&gt;""),AND(FK9&gt;=FS$43,FK9&lt;&gt;""),AND(FO9&gt;=FS$43,FO9&lt;&gt;""),AND(FR9&gt;=FS$43,FR9&lt;&gt;""),AND(GP9&gt;=HA$43,GP9&lt;&gt;""),AND(GS9&gt;=HA$43,GS9&lt;&gt;""),AND(GW9&gt;=HA$43,GW9&lt;&gt;""),AND(GZ9&gt;=HA$43,GZ9&lt;&gt;""),AND(HX9&gt;=II$43,HX9&lt;&gt;""),AND(IA9&gt;=II$43,IA9&lt;&gt;""),AND(IE9&gt;=II$43,IE9&lt;&gt;""),AND(IH9&gt;=II$43,IH9&lt;&gt;""),AND(JF9&gt;=JQ$43,JF9&lt;&gt;""),AND(JI9&gt;=JQ$43,JI9&lt;&gt;""),AND(JM9&gt;=JQ$43,JM9&lt;&gt;""),AND(JP9&gt;=JQ$43,JP9&lt;&gt;""),AND(KN9&gt;=KY$43,KN9&lt;&gt;""),AND(KQ9&gt;=KY$43,KQ9&lt;&gt;""),AND(KU9&gt;=KY$43,KU9&lt;&gt;""),AND(KX9&gt;=KY$43,KX9&lt;&gt;""),AND(LV9&gt;=MG$43,LV9&lt;&gt;""),AND(LY9&gt;=MG$43,LY9&lt;&gt;""),AND(MC9&gt;=MG$43,MC9&lt;&gt;""),AND(MF9&gt;=MG$43,MF9&lt;&gt;""),AND(ND9&gt;=NO$43,ND9&lt;&gt;""),AND(NG9&gt;=NO$43,NG9&lt;&gt;""),AND(NK9&gt;=NO$43,NK9&lt;&gt;""),AND(NN9&gt;=NO$43,NN9&lt;&gt;""),AND(OL9&gt;=OW$43,OL9&lt;&gt;""),AND(OO9&gt;=OW$43,OO9&lt;&gt;""),AND(OS9&gt;=OW$43,OS9&lt;&gt;""),AND(OV9&gt;=OW$43,OV9&lt;&gt;""),AND(PT9&gt;=QE$43,PT9&lt;&gt;""),AND(PW9&gt;=QE$43,PW9&lt;&gt;""),AND(QA9&gt;=QE$43,QA9&lt;&gt;""),AND(QD9&gt;=QE$43,QD9&lt;&gt;""),AND(RB9&gt;=RM$43,RB9&lt;&gt;""),AND(RE9&gt;=RM$43,RE9&lt;&gt;""),AND(RI9&gt;=RM$43,RI9&lt;&gt;""),AND(RL9&gt;=RM$43,RL9&lt;&gt;""),AND(SJ9&gt;=SU$43,SJ9&lt;&gt;""),AND(SM9&gt;=SU$43,SM9&lt;&gt;""),AND(SQ9&gt;=SU$43,SQ9&lt;&gt;""),AND(ST9&gt;=SU$43,ST9&lt;&gt;"")),"P","")</f>
        <v>P</v>
      </c>
      <c r="J9" s="36" t="str">
        <f>IF(AND(I9="P",H9=""),"No DD",IF(OR(AND(AO9&gt;=AY$42,AO9&lt;&gt;"",AQ9&gt;=AY$46,AQ9&lt;&gt;"",AN9=""),AND(AR9&gt;=AY$42,AR9&lt;&gt;"",AT9&gt;=AY$46,AT9&lt;&gt;"",AN9=""),AND(AV9&gt;=AY$42,AV9&lt;&gt;"",AX9&gt;=AY$46,AX9&lt;&gt;"",AN9=""),AND(BP9&gt;=BZ$42,BP9&lt;&gt;"",BR9&gt;=BZ$46,BR9&lt;&gt;"",BO9=""),AND(BS9&gt;=BZ$42,BS9&lt;&gt;"",BU9&gt;=BZ$46,BU9&lt;&gt;"",BO9=""),AND(BW9&gt;=BZ$42,BW9&lt;&gt;"",BY9&gt;=BZ$46,BY9&lt;&gt;"",BO9=""),AND(CQ9&gt;=DA$42,CQ9&lt;&gt;"",CS9&gt;=DA$46,CS9&lt;&gt;"",CP9=""),AND(CT9&gt;=DA$42,CT9&lt;&gt;"",CV9&gt;=DA$46,CV9&lt;&gt;"",CP9=""),AND(CX9&gt;=DA$42,CX9&lt;&gt;"",CZ9&gt;=DA$46,CZ9&lt;&gt;"",CP9=""),AND(DX9&gt;=EK$42,DX9&lt;&gt;"",DZ9&gt;=EK$46,DZ9&lt;&gt;""),AND(EA9&gt;=EK$42,EA9&lt;&gt;"",EC9&gt;=EK$46,EC9&lt;&gt;""),AND(EE9&gt;=EK$42,EE9&lt;&gt;"",EG9&gt;=EK$46,EG9&lt;&gt;""),AND(EH9&gt;=EK$42,EH9&lt;&gt;"",EJ9&gt;=EK$46,EJ9&lt;&gt;""),AND(FF9&gt;=FS$42,FF9&lt;&gt;"",FH9&gt;=FS$46,FH9&lt;&gt;""),AND(FI9&gt;=FS$42,FI9&lt;&gt;"",FK9&gt;=FS$46,FK9&lt;&gt;""),AND(FM9&gt;=FS$42,FM9&lt;&gt;"",FO9&gt;=FS$46,FO9&lt;&gt;""),AND(FP9&gt;=FS$42,FP9&lt;&gt;"",FR9&gt;=FS$46,FR9&lt;&gt;""),AND(GN9&gt;=HA$42,GN9&lt;&gt;"",GP9&gt;=HA$46,GP9&lt;&gt;""),AND(GQ9&gt;=HA$42,GQ9&lt;&gt;"",GS9&gt;=HA$46,GS9&lt;&gt;""),AND(GU9&gt;=HA$42,GU9&lt;&gt;"",GW9&gt;=HA$46,GW9&lt;&gt;""),AND(GX9&gt;=HA$42,GX9&lt;&gt;"",GZ9&gt;=HA$46,GZ9&lt;&gt;""),AND(HV9&gt;=II$42,HV9&lt;&gt;"",HX9&gt;=II$46,HX9&lt;&gt;""),AND(HY9&gt;=II$42,HY9&lt;&gt;"",IA9&gt;=II$46,IA9&lt;&gt;""),AND(IC9&gt;=II$42,IC9&lt;&gt;"",IE9&gt;=II$46,IE9&lt;&gt;""),AND(IF9&gt;=II$42,IF9&lt;&gt;"",IH9&gt;=II$46,IH9&lt;&gt;""),AND(JD9&gt;=JQ$42,JD9&lt;&gt;"",JF9&gt;=JQ$46,JF9&lt;&gt;""),AND(JG9&gt;=JQ$42,JG9&lt;&gt;"",JI9&gt;=JQ$46,JI9&lt;&gt;""),AND(JK9&gt;=JQ$42,JK9&lt;&gt;"",JM9&gt;=JQ$46,JM9&lt;&gt;""),AND(JN9&gt;=JQ$42,JN9&lt;&gt;"",JP9&gt;=JQ$46,JP9&lt;&gt;""),AND(KL9&gt;=KY$42,KL9&lt;&gt;"",KN9&gt;=KY$46,KN9&lt;&gt;""),AND(KO9&gt;=KY$42,KO9&lt;&gt;"",KQ9&gt;=KY$46,KQ9&lt;&gt;""),AND(KS9&gt;=KY$42,KS9&lt;&gt;"",KU9&gt;=KY$46,KU9&lt;&gt;""),AND(KV9&gt;=KY$42,KV9&lt;&gt;"",KX9&gt;=KY$46,KX9&lt;&gt;""),AND(LT9&gt;=MG$42,LT9&lt;&gt;"",LV9&gt;=MG$46,LV9&lt;&gt;""),AND(LW9&gt;=MG$42,LW9&lt;&gt;"",LY9&gt;=MG$46,LY9&lt;&gt;""),AND(MA9&gt;=MG$42,MA9&lt;&gt;"",MC9&gt;=MG$46,MC9&lt;&gt;""),AND(MD9&gt;=MG$42,MD9&lt;&gt;"",MF9&gt;=MG$46,MF9&lt;&gt;""),AND(NB9&gt;=NO$42,NB9&lt;&gt;"",ND9&gt;=NO$46,ND9&lt;&gt;""),AND(NE9&gt;=NO$42,NE9&lt;&gt;"",NG9&gt;=NO$46,NG9&lt;&gt;""),AND(NI9&gt;=NO$42,NI9&lt;&gt;"",NK9&gt;=NO$46,NK9&lt;&gt;""),AND(NL9&gt;=NO$42,NL9&lt;&gt;"",NN9&gt;=NO$46,NN9&lt;&gt;""),AND(OJ9&gt;=OW$42,OJ9&lt;&gt;"",OL9&gt;=OW$46,OL9&lt;&gt;""),AND(OM9&gt;=OW$42,OM9&lt;&gt;"",OO9&gt;=OW$46,OO9&lt;&gt;""),AND(OQ9&gt;=OW$42,OQ9&lt;&gt;"",OS9&gt;=OW$46,OS9&lt;&gt;""),AND(OT9&gt;=OW$42,OT9&lt;&gt;"",OV9&gt;=OW$46,OV9&lt;&gt;""),AND(PR9&gt;=QE$42,PR9&lt;&gt;"",PT9&gt;=QE$46,PT9&lt;&gt;""),AND(PU9&gt;=QE$42,PU9&lt;&gt;"",PW9&gt;=QE$46,PW9&lt;&gt;""),AND(PY9&gt;=QE$42,PY9&lt;&gt;"",QA9&gt;=QE$46,QA9&lt;&gt;""),AND(QB9&gt;=QE$42,QB9&lt;&gt;"",QD9&gt;=QE$46,QD9&lt;&gt;""),AND(QZ9&gt;=RM$42,QZ9&lt;&gt;"",RB9&gt;=RM$46,RB9&lt;&gt;""),AND(RC9&gt;=RM$42,RC9&lt;&gt;"",RE9&gt;=RM$46,RE9&lt;&gt;""),AND(RG9&gt;=RM$42,RG9&lt;&gt;"",RI9&gt;=RM$46,RI9&lt;&gt;""),AND(RJ9&gt;=RM$42,RJ9&lt;&gt;"",RL9&gt;=RM$46,RL9&lt;&gt;""),AND(SH9&gt;=SU$42,SH9&lt;&gt;"",SJ9&gt;=SU$46,SJ9&lt;&gt;""),AND(SK9&gt;=SU$42,SK9&lt;&gt;"",SM9&gt;=SU$46,SM9&lt;&gt;""),AND(SO9&gt;=SU$42,SO9&lt;&gt;"",SQ9&gt;=SU$46,SQ9&lt;&gt;""),AND(SR9&gt;=SU$42,SR9&lt;&gt;"",ST9&gt;=SU$46,ST9&lt;&gt;"")),"Merit",IF(OR(AND(AO9&gt;=AY$41,AO9&lt;&gt;"",AQ9&gt;=AY$45,AQ9&lt;&gt;"",AN9=""),AND(AR9&gt;=AY$41,AR9&lt;&gt;"",AT9&gt;=AY$45,AT9&lt;&gt;"",AN9=""),AND(AV9&gt;=AY$41,AV9&lt;&gt;"",AX9&gt;=AY$45,AX9&lt;&gt;"",AN9=""),AND(BP9&gt;=BZ$41,BP9&lt;&gt;"",BR9&gt;=BZ$45,BR9&lt;&gt;"",BO9=""),AND(BS9&gt;=BZ$41,BS9&lt;&gt;"",BU9&gt;=BZ$45,BU9&lt;&gt;"",BO9=""),AND(BW9&gt;=BZ$41,BW9&lt;&gt;"",BY9&gt;=BZ$45,BY9&lt;&gt;"",BO9=""),AND(CQ9&gt;=DA$41,CQ9&lt;&gt;"",CS9&gt;=DA$45,CS9&lt;&gt;"",CP9=""),AND(CT9&gt;=DA$41,CT9&lt;&gt;"",CV9&gt;=DA$45,CV9&lt;&gt;"",CP9=""),AND(CX9&gt;=DA$41,CX9&lt;&gt;"",CZ9&gt;=DA$45,CZ9&lt;&gt;"",CP9=""),AND(DX9&gt;=EK$41,DX9&lt;&gt;"",DZ9&gt;=EK$45,DZ9&lt;&gt;""),AND(EA9&gt;=EK$41,EA9&lt;&gt;"",EC9&gt;=EK$45,EC9&lt;&gt;""),AND(EE9&gt;=EK$41,EE9&lt;&gt;"",EG9&gt;=EK$45,EG9&lt;&gt;""),AND(EH9&gt;=EK$41,EH9&lt;&gt;"",EJ9&gt;=EK$45,EJ9&lt;&gt;""),AND(FF9&gt;=FS$41,FF9&lt;&gt;"",FH9&gt;=FS$45,FH9&lt;&gt;""),AND(FI9&gt;=FS$41,FI9&lt;&gt;"",FK9&gt;=FS$45,FK9&lt;&gt;""),AND(FM9&gt;=FS$41,FM9&lt;&gt;"",FO9&gt;=FS$45,FO9&lt;&gt;""),AND(FP9&gt;=FS$41,FP9&lt;&gt;"",FR9&gt;=FS$45,FR9&lt;&gt;""),AND(GN9&gt;=HA$41,GN9&lt;&gt;"",GP9&gt;=HA$45,GP9&lt;&gt;""),AND(GQ9&gt;=HA$41,GQ9&lt;&gt;"",GS9&gt;=HA$45,GS9&lt;&gt;""),AND(GU9&gt;=HA$41,GU9&lt;&gt;"",GW9&gt;=HA$45,GW9&lt;&gt;""),AND(GX9&gt;=HA$41,GX9&lt;&gt;"",GZ9&gt;=HA$45,GZ9&lt;&gt;""),AND(HV9&gt;=II$41,HV9&lt;&gt;"",HX9&gt;=II$45,HX9&lt;&gt;""),AND(HY9&gt;=II$41,HY9&lt;&gt;"",IA9&gt;=II$45,IA9&lt;&gt;""),AND(IC9&gt;=II$41,IC9&lt;&gt;"",IE9&gt;=II$45,IE9&lt;&gt;""),AND(IF9&gt;=II$41,IF9&lt;&gt;"",IH9&gt;=II$45,IH9&lt;&gt;""),AND(JD9&gt;=JQ$41,JD9&lt;&gt;"",JF9&gt;=JQ$45,JF9&lt;&gt;""),AND(JG9&gt;=JQ$41,JG9&lt;&gt;"",JI9&gt;=JQ$45,JI9&lt;&gt;""),AND(JK9&gt;=JQ$41,JK9&lt;&gt;"",JM9&gt;=JQ$45,JM9&lt;&gt;""),AND(JN9&gt;=JQ$41,JN9&lt;&gt;"",JP9&gt;=JQ$45,JP9&lt;&gt;""),AND(KL9&gt;=KY$41,KL9&lt;&gt;"",KN9&gt;=KY$45,KN9&lt;&gt;""),AND(KO9&gt;=KY$41,KO9&lt;&gt;"",KQ9&gt;=KY$45,KQ9&lt;&gt;""),AND(KS9&gt;=KY$41,KS9&lt;&gt;"",KU9&gt;=KY$45,KU9&lt;&gt;""),AND(KV9&gt;=KY$41,KV9&lt;&gt;"",KX9&gt;=KY$45,KX9&lt;&gt;""),AND(LT9&gt;=MG$41,LT9&lt;&gt;"",LV9&gt;=MG$45,LV9&lt;&gt;""),AND(LW9&gt;=MG$41,LW9&lt;&gt;"",LY9&gt;=MG$45,LY9&lt;&gt;""),AND(MA9&gt;=MG$41,MA9&lt;&gt;"",MC9&gt;=MG$45,MC9&lt;&gt;""),AND(MD9&gt;=MG$41,MD9&lt;&gt;"",MF9&gt;=MG$45,MF9&lt;&gt;""),AND(NB9&gt;=NO$41,NB9&lt;&gt;"",ND9&gt;=NO$45,ND9&lt;&gt;""),AND(NE9&gt;=NO$41,NE9&lt;&gt;"",NG9&gt;=NO$45,NG9&lt;&gt;""),AND(NI9&gt;=NO$41,NI9&lt;&gt;"",NK9&gt;=NO$45,NK9&lt;&gt;""),AND(NL9&gt;=NO$41,NL9&lt;&gt;"",NN9&gt;=NO$45,NN9&lt;&gt;""),AND(OJ9&gt;=OW$41,OJ9&lt;&gt;"",OL9&gt;=OW$45,OL9&lt;&gt;""),AND(OM9&gt;=OW$41,OM9&lt;&gt;"",OO9&gt;=OW$45,OO9&lt;&gt;""),AND(OQ9&gt;=OW$41,OQ9&lt;&gt;"",OS9&gt;=OW$45,OS9&lt;&gt;""),AND(OT9&gt;=OW$41,OT9&lt;&gt;"",OV9&gt;=OW$45,OV9&lt;&gt;""),AND(PR9&gt;=QE$41,PR9&lt;&gt;"",PT9&gt;=QE$45,PT9&lt;&gt;""),AND(PU9&gt;=QE$41,PU9&lt;&gt;"",PW9&gt;=QE$45,PW9&lt;&gt;""),AND(PY9&gt;=QE$41,PY9&lt;&gt;"",QA9&gt;=QE$45,QA9&lt;&gt;""),AND(QB9&gt;=QE$41,QB9&lt;&gt;"",QD9&gt;=QE$45,QD9&lt;&gt;""),AND(QZ9&gt;=RM$41,QZ9&lt;&gt;"",RB9&gt;=RM$45,RB9&lt;&gt;""),AND(RC9&gt;=RM$41,RC9&lt;&gt;"",RE9&gt;=RM$45,RE9&lt;&gt;""),AND(RG9&gt;=RM$41,RG9&lt;&gt;"",RI9&gt;=RM$45,RI9&lt;&gt;""),AND(RJ9&gt;=RM$41,RJ9&lt;&gt;"",RL9&gt;=RM$45,RL9&lt;&gt;""),AND(SH9&gt;=SU$41,SH9&lt;&gt;"",SJ9&gt;=SU$45,SJ9&lt;&gt;""),AND(SK9&gt;=SU$41,SK9&lt;&gt;"",SM9&gt;=SU$45,SM9&lt;&gt;""),AND(SO9&gt;=SU$41,SO9&lt;&gt;"",SQ9&gt;=SU$45,SQ9&lt;&gt;""),AND(SR9&gt;=SU$41,SR9&lt;&gt;"",ST9&gt;=SU$45,ST9&lt;&gt;"")),"Excellence",IF(K9="P","Worlds Team",IF(H9="P","National Team","")))))</f>
        <v>National Team</v>
      </c>
      <c r="K9" s="3" t="str">
        <f>IF(OR(AND(AO9&gt;=AY$40,AO9&lt;&gt;"",AQ9&gt;=AY$44,AQ9&lt;&gt;"",AN9=""),AND(AR9&gt;=AY$40,AR9&lt;&gt;"",AT9&gt;=AY$44,AT9&lt;&gt;"",AN9=""),AND(AV9&gt;=AY$40,AV9&lt;&gt;"",AX9&gt;=AY$44,AX9&lt;&gt;"",AN9=""),AND(BP9&gt;=BZ$40,BP9&lt;&gt;"",BR9&gt;=BZ$44,BR9&lt;&gt;"",BO9=""),AND(BS9&gt;=BZ$40,BS9&lt;&gt;"",BU9&gt;=BZ$44,BU9&lt;&gt;"",BO9=""),AND(BW9&gt;=BZ$40,BW9&lt;&gt;"",BY9&gt;=BZ$44,BY9&lt;&gt;"",BO9=""),AND(CQ9&gt;=DA$40,CQ9&lt;&gt;"",CS9&gt;=DA$44,CS9&lt;&gt;"",CP9=""),AND(CT9&gt;=DA$40,CT9&lt;&gt;"",CV9&gt;=DA$44,CV9&lt;&gt;"",CP9=""),AND(CX9&gt;=DA$40,CX9&lt;&gt;"",CZ9&gt;=DA$44,CZ9&lt;&gt;"",CP9=""),AND(DX9&gt;=EK$40,DX9&lt;&gt;"",DZ9&gt;=EK$44,DZ9&lt;&gt;""),AND(EA9&gt;=EK$40,EA9&lt;&gt;"",EC9&gt;=EK$44,EC9&lt;&gt;""),AND(EE9&gt;=EK$40,EE9&lt;&gt;"",EG9&gt;=EK$44,EG9&lt;&gt;""),AND(EH9&gt;=EK$40,EH9&lt;&gt;"",EJ9&gt;=EK$44,EJ9&lt;&gt;""),AND(FF9&gt;=FS$40,FF9&lt;&gt;"",FH9&gt;=FS$44,FH9&lt;&gt;""),AND(FI9&gt;=FS$40,FI9&lt;&gt;"",FK9&gt;=FS$44,FK9&lt;&gt;""),AND(FM9&gt;=FS$40,FM9&lt;&gt;"",FO9&gt;=FS$44,FO9&lt;&gt;""),AND(FP9&gt;=FS$40,FP9&lt;&gt;"",FR9&gt;=FS$44,FR9&lt;&gt;""),AND(GN9&gt;=HA$40,GN9&lt;&gt;"",GP9&gt;=HA$44,GP9&lt;&gt;""),AND(GQ9&gt;=HA$40,GQ9&lt;&gt;"",GS9&gt;=HA$44,GS9&lt;&gt;""),AND(GU9&gt;=HA$40,GU9&lt;&gt;"",GW9&gt;=HA$44,GW9&lt;&gt;""),AND(GX9&gt;=HA$40,GX9&lt;&gt;"",GZ9&gt;=HA$44,GZ9&lt;&gt;""),AND(HV9&gt;=II$40,HV9&lt;&gt;"",HX9&gt;=II$44,HX9&lt;&gt;""),AND(HY9&gt;=II$40,HY9&lt;&gt;"",IA9&gt;=II$44,IA9&lt;&gt;""),AND(IC9&gt;=II$40,IC9&lt;&gt;"",IE9&gt;=II$44,IE9&lt;&gt;""),AND(IF9&gt;=II$40,IF9&lt;&gt;"",IH9&gt;=II$44,IH9&lt;&gt;""),AND(JD9&gt;=JQ$40,JD9&lt;&gt;"",JF9&gt;=JQ$44,JF9&lt;&gt;""),AND(JG9&gt;=JQ$40,JG9&lt;&gt;"",JI9&gt;=JQ$44,JI9&lt;&gt;""),AND(JK9&gt;=JQ$40,JK9&lt;&gt;"",JM9&gt;=JQ$44,JM9&lt;&gt;""),AND(JN9&gt;=JQ$40,JN9&lt;&gt;"",JP9&gt;=JQ$44,JP9&lt;&gt;""),AND(KL9&gt;=KY$40,KL9&lt;&gt;"",KN9&gt;=KY$44,KN9&lt;&gt;""),AND(KO9&gt;=KY$40,KO9&lt;&gt;"",KQ9&gt;=KY$44,KQ9&lt;&gt;""),AND(KS9&gt;=KY$40,KS9&lt;&gt;"",KU9&gt;=KY$44,KU9&lt;&gt;""),AND(KV9&gt;=KY$40,KV9&lt;&gt;"",KX9&gt;=KY$44,KX9&lt;&gt;""),AND(LT9&gt;=MG$40,LT9&lt;&gt;"",LV9&gt;=MG$44,LV9&lt;&gt;""),AND(LW9&gt;=MG$40,LW9&lt;&gt;"",LY9&gt;=MG$44,LY9&lt;&gt;""),AND(MA9&gt;=MG$40,MA9&lt;&gt;"",MC9&gt;=MG$44,MC9&lt;&gt;""),AND(MD9&gt;=MG$40,MD9&lt;&gt;"",MF9&gt;=MG$44,MF9&lt;&gt;""),AND(NB9&gt;=NO$40,NB9&lt;&gt;"",ND9&gt;=NO$44,ND9&lt;&gt;""),AND(NE9&gt;=NO$40,NE9&lt;&gt;"",NG9&gt;=NO$44,NG9&lt;&gt;""),AND(NI9&gt;=NO$40,NI9&lt;&gt;"",NK9&gt;=NO$44,NK9&lt;&gt;""),AND(NL9&gt;=NO$40,NL9&lt;&gt;"",NN9&gt;=NO$44,NN9&lt;&gt;""),AND(OJ9&gt;=OW$40,OJ9&lt;&gt;"",OL9&gt;=OW$44,OL9&lt;&gt;""),AND(OM9&gt;=OW$40,OM9&lt;&gt;"",OO9&gt;=OW$44,OO9&lt;&gt;""),AND(OQ9&gt;=OW$40,OQ9&lt;&gt;"",OS9&gt;=OW$44,OS9&lt;&gt;""),AND(OT9&gt;=OW$40,OT9&lt;&gt;"",OV9&gt;=OW$44,OV9&lt;&gt;""),AND(PR9&gt;=QE$40,PR9&lt;&gt;"",PT9&gt;=QE$44,PT9&lt;&gt;""),AND(PU9&gt;=QE$40,PU9&lt;&gt;"",PW9&gt;=QE$44,PW9&lt;&gt;""),AND(PY9&gt;=QE$40,PY9&lt;&gt;"",QA9&gt;=QE$44,QA9&lt;&gt;""),AND(QB9&gt;=QE$40,QB9&lt;&gt;"",QD9&gt;=QE$44,QD9&lt;&gt;""),AND(QZ9&gt;=RM$40,QZ9&lt;&gt;"",RB9&gt;=RM$44,RB9&lt;&gt;""),AND(RC9&gt;=RM$40,RC9&lt;&gt;"",RE9&gt;=RM$44,RE9&lt;&gt;""),AND(RG9&gt;=RM$40,RG9&lt;&gt;"",RI9&gt;=RM$44,RI9&lt;&gt;""),AND(RJ9&gt;=RM$40,RJ9&lt;&gt;"",RL9&gt;=RM$44,RL9&lt;&gt;""),AND(SH9&gt;=SU$40,SH9&lt;&gt;"",SJ9&gt;=SU$44,SJ9&lt;&gt;""),AND(SK9&gt;=SU$40,SK9&lt;&gt;"",SM9&gt;=SU$44,SM9&lt;&gt;""),AND(SO9&gt;=SU$40,SO9&lt;&gt;"",SQ9&gt;=SU$44,SQ9&lt;&gt;""),AND(SR9&gt;=SU$40,SR9&lt;&gt;"",ST9&gt;=SU$44,ST9&lt;&gt;"")),"P","")</f>
        <v/>
      </c>
      <c r="L9" s="8">
        <f>IF(COUNT(AQ9,AT9,BR9,BU9,CS9,CV9)&gt;0,LARGE((AQ9,AT9,BR9,BU9,CS9,CV9),1),0)</f>
        <v>49.53</v>
      </c>
      <c r="M9" s="8" t="str">
        <f>IF(L9="","",IF(OR(L9=CS9,L9=CV9),$CA$1,IF(OR(L9=BR9,L9=BU9),$AZ$1,IF(OR(L9=AQ9,L9=AT9),$Y$1,""))))</f>
        <v>2024 Nationals</v>
      </c>
      <c r="N9" s="8">
        <f>IF(COUNT(AQ9,AT9,BR9,BU9,CS9,CV9)&gt;1,LARGE((AQ9,AT9,BR9,BU9,CS9,CV9),2),0)</f>
        <v>32.82</v>
      </c>
      <c r="O9" s="8" t="str">
        <f>IF(N9="","",IF(OR(N9=CS9,N9=CV9),$CA$1,IF(OR(N9=BR9,N9=BU9),$AZ$1,IF(OR(N9=AQ9,N9=AT9),$Y$1,""))))</f>
        <v>2024 Elite Canada</v>
      </c>
      <c r="P9" s="8">
        <f>IF(COUNT(AQ9,AT9,BR9,BU9,CS9,CV9)&gt;2,MAX(AX9,BY9,CZ9,LARGE((AQ9,AT9,BR9,BU9,CS9,CV9),3)),IF(MAX(AX9,BY9,CZ9)&gt;0,MAX(AX9,BY9,CZ9),0))</f>
        <v>48.930000000000007</v>
      </c>
      <c r="Q9" s="8" t="str">
        <f>IF(P9="","",IF(OR(P9=CS9,P9=CV9,P9=CZ9),$CA$1,IF(OR(P9=BR9,P9=BU9,P9=BY9),$AZ$1,IF(OR(P9=AQ9,P9=AT9,P9=AX9),$Y$1,""))))</f>
        <v>2024 Nationals</v>
      </c>
      <c r="R9" s="8">
        <f>IF(MAX(AO9,AR9,AV9,BP9,BS9,BW9,CQ9,CT9,CX9,DX9,EA9,EE9,EH9,FF9,FI9,FM9,FP9,GN9,GQ9,GU9,GX9,HV9,HY9,IC9,IF9,JD9,JG9,JK9,JN9,KL9,KO9,KS9,KV9,LT9,LW9,MA9,MD9,NB9,NE9,NI9,NL9,OJ9,OM9,OQ9,OT9,PR9,PU9,PY9,QB9,QZ9,RC9,RG9,RJ9,SH9,SK9,SO9,SR9)&gt;0,MAX(AO9,AR9,AV9,BP9,BS9,BW9,CQ9,CT9,CX9,DX9,EA9,EE9,EH9,FF9,FI9,FM9,FP9,GN9,GQ9,GU9,GX9,HV9,HY9,IC9,IF9,JD9,JG9,JK9,JN9,KL9,KO9,KS9,KV9,LT9,LW9,MA9,MD9,NB9,NE9,NI9,NL9,OJ9,OM9,OQ9,OT9,PR9,PU9,PY9,QB9,QZ9,RC9,RG9,RJ9,SH9,SK9,SO9,SR9),0)</f>
        <v>11.6</v>
      </c>
      <c r="S9" s="8" t="str">
        <f>IF(R9=0,"",IF(OR(R9=CQ9,R9=CT9,R9=CX9),$CA$1,IF(OR(R9=BP9,R9=BS9,R9=BW9),$AZ$1,IF(OR(R9=AO9,R9=AR9,R9=AV9),$Y$1,IF(OR(R9=SH9,R9=SK9,R9=SO9,R9=SR9),$RN$1,IF(OR(R9=QZ9,R9=RC9,R9=RG9,R9=RJ9),$QF$1,IF(OR(R9=PR9,R9=PU9,R9=PY9,R9=QB9),$OX$1,IF(OR(R9=OJ9,R9=OM9,R9=OQ9,R9=OT9),$NP$1,IF(OR(R9=NB9,R9=NE9,R9=NI9,R9=NL9),$MH$1,IF(OR(R9=LT9,R9=LW9,R9=MA9,R9=MD9),$KZ$1,IF(OR(R9=KL9,R9=KO9,R9=KS9,R9=KV9),$JR$1,IF(OR(R9=JD9,R9=JG9,R9=JK9,R9=JN9),$IJ$1,IF(OR(R9=HV9,R9=HY9,R9=IC9,R9=IF9),$HB$1,IF(OR(R9=GN9,R9=GQ9,R9=GU9,R9=GX9),$FT$1,IF(OR(R9=FF9,R9=FI9,R9=FM9,R9=FP9),$EL$1,IF(OR(R9=DX9,R9=EA9,R9=EE9,R9=EH9),$DD$1,""))))))))))))))))</f>
        <v>2024 Nationals</v>
      </c>
      <c r="T9" s="8">
        <f>IF(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&gt;0,MAX(IF(AO9&gt;=$AY$39,AP9,0),IF(AR9&gt;=$AY$39,AS9,0),IF(AV9&gt;=$AY$39,AW9,0),IF(BP9&gt;=$BZ$39,BQ9,0),IF(BS9&gt;=$BZ$39,BT9,0),IF(BW9&gt;=$BZ$39,BX9,0),IF(CQ9&gt;=$DA$39,CR9,0),IF(CT9&gt;=$DA$39,CU9,0),IF(CX9&gt;=$DA$39,CY9,0),IF(DX9&gt;=$EK$39,DY9,0),IF(EA9&gt;=$EK$39,EB9,0),IF(EE9&gt;=$EK$39,EF9,0),IF(EH9&gt;=$EK$39,EI9,0),IF(FF9&gt;=$FS$39,FG9,0),IF(FI9&gt;=$FS$39,FJ9,0),IF(FM9&gt;=$FS$39,FN9,0),IF(FP9&gt;=$FS$39,FQ9,0),IF(GN9&gt;=$HA$39,GO9,0),IF(GQ9&gt;=$HA$39,GR9,0),IF(GU9&gt;=$HA$39,GV9,0),IF(GX9&gt;=$HA$39,GY9,0),IF(HV9&gt;=$II$39,HW9,0),IF(HY9&gt;=$II$39,HZ9,0),IF(IC9&gt;=$II$39,ID9,0),IF(IF9&gt;=$II$39,IG9,0),IF(JD9&gt;=$JQ$39,JE9,0),IF(JG9&gt;=$JQ$39,JH9,0),IF(JK9&gt;=$JQ$39,JL9,0),IF(JN9&gt;=$JQ$39,JO9,0),IF(KL9&gt;=$KY$39,KM9,0),IF(KO9&gt;=$KY$39,KP9,0),IF(KS9&gt;=$KY$39,KT9,0),IF(KV9&gt;=$KY$39,KW9,0),IF(LT9&gt;=$MG$39,LU9,0),IF(LW9&gt;=$MG$39,LX9,0),IF(MA9&gt;=$MG$39,MB9,0),IF(MD9&gt;=$MG$39,ME9,0),IF(NB9&gt;=$NO$39,NC9,0),IF(NE9&gt;=$NO$39,NF9,0),IF(NI9&gt;=$NO$39,NJ9,0),IF(NL9&gt;=$NO$39,NM9,0),IF(OJ9&gt;=$OW$39,OK9,0),IF(OM9&gt;=$OW$39,ON9,0),IF(OQ9&gt;=$OW$39,OR9,0),IF(OT9&gt;=$OW$39,OU9,0),IF(PR9&gt;=$QE$39,PS9,0),IF(PU9&gt;=$QE$39,PV9,0),IF(PY9&gt;=$QE$39,PZ9,0),IF(QB9&gt;=$QE$39,QC9,0),IF(QZ9&gt;=$RM$39,RA9,0),IF(RC9&gt;=$RM$39,RD9,0),IF(RG9&gt;=$RM$39,RH9,0),IF(RJ9&gt;=$RM$39,RK9,0),IF(SH9&gt;=$SU$39,SI9,0),IF(SK9&gt;=$SU$39,SL9,0),IF(SO9&gt;=$SU$39,SP9,0),IF(SR9&gt;=$SU$39,SS9,0)),0)</f>
        <v>13.73</v>
      </c>
      <c r="U9" s="8" t="str">
        <f>IF(T9=0,"",IF(OR(T9=CR9,T9=CU9,T9=CY9),$CA$1,IF(OR(T9=BQ9,T9=BT9,T9=BX9),$AZ$1,IF(OR(T9=AP9,T9=AS9,T9=AW9),$Y$1,IF(OR(T9=SI9,T9=SL9,T9=SP9,T9=SS9),$RN$1,IF(OR(T9=RA9,T9=RD9,T9=RH9,T9=RK9),$QF$1,IF(OR(T9=PS9,T9=PV9,T9=PZ9,T9=QC9),$OX$1,IF(OR(T9=OK9,T9=ON9,T9=OR9,T9=OU9),$NP$1,IF(OR(T9=NC9,T9=NF9,T9=NJ9,T9=NM9),$MH$1,IF(OR(T9=LU9,T9=LX9,T9=MB9,T9=ME9),$KZ$1,IF(OR(T9=KM9,T9=KP9,T9=KT9,T9=KW9),$JR$1,IF(OR(T9=JE9,T9=JH9,T9=JL9,T9=JO9),$IJ$1,IF(OR(T9=HW9,T9=HZ9,T9=ID9,T9=IG9),$HB$1,IF(OR(T9=GO9,T9=GR9,T9=GV9,T9=GY9),$FT$1,IF(OR(T9=FG9,T9=FJ9,T9=FN9,T9=FQ9),$EL$1,IF(OR(T9=DY9,T9=EB9,T9=EF9,T9=EI9),$DD$1,""))))))))))))))))</f>
        <v>2024 Nationals</v>
      </c>
      <c r="V9" s="8" t="str">
        <f>IF(MAX(DB9,DC9)&gt;0,MAX(DB9,DC9),"")</f>
        <v/>
      </c>
      <c r="W9" s="11" t="str">
        <f>IF(V9="","",IF(V9=DB9,"("&amp;DB$2&amp;")",IF(V9=DC9,"("&amp;DC$2&amp;")")))</f>
        <v/>
      </c>
      <c r="X9" s="8" t="str">
        <f>IF(V9="","",IF(V9=DB9,IF(V9+IF(P9="",0,P9)=SM9,$RN$1,IF(V9+IF(P9="",0,P9)=RE9,$QF$1,IF(V9+IF(P9="",0,P9)=PW9,$OX$1,IF(V9+IF(P9="",0,P9)=OO9,$NP$1,IF(V9+IF(P9="",0,P9)=NG9,$MH$1,IF(V9+IF(P9="",0,P9)=LY9,$KZ$1,IF(V9+IF(P9="",0,P9)=KQ9,$JR$1,IF(V9+IF(P9="",0,P9)=JI9,$IJ$1,IF(V9+IF(P9="",0,P9)=IA9,$HB$1,IF(V9+IF(P9="",0,P9)=GS9,$FT$1,IF(V9+IF(P9="",0,P9)=FK9,$EL$1,IF(V9+IF(P9="",0,P9)=EC9,$DD$1,IF(V9+IF(P9="",0,P9)=SJ9,$RN$1,IF(V9+IF(P9="",0,P9)=RB9,$QF$1,IF(V9+IF(P9="",0,P9)=PT9,$OX$1,IF(V9+IF(P9="",0,P9)=OL9,$NP$1,IF(V9+IF(P9="",0,P9)=ND9,$MH$1,IF(V9+IF(P9="",0,P9)=LV9,$KZ$1,IF(V9+IF(P9="",0,P9)=KN9,$JR$1,IF(V9+IF(P9="",0,P9)=JF9,$IJ$1,IF(V9+IF(P9="",0,P9)=HX9,$HB$1,IF(V9+IF(P9="",0,P9)=GP9,$FT$1,IF(V9+IF(P9="",0,P9)=FH9,$EL$1,IF(V9+IF(P9="",0,P9)=DZ9,$DD$1,IF(V9+IF(N9="",0,N9)=SM9,$RN$1,IF(V9+IF(N9="",0,N9)=RE9,$QF$1,IF(V9+IF(N9="",0,N9)=PW9,$OX$1,IF(V9+IF(N9="",0,N9)=OO9,$NP$1,IF(V9+IF(N9="",0,N9)=NG9,$MH$1,IF(V9+IF(N9="",0,N9)=LY9,$KZ$1,IF(V9+IF(N9="",0,N9)=KQ9,$JR$1,IF(V9+IF(N9="",0,N9)=JI9,$IJ$1,IF(V9+IF(N9="",0,N9)=IA9,$HB$1,IF(V9+IF(N9="",0,N9)=GS9,$FT$1,IF(V9+IF(N9="",0,N9)=FK9,$EL$1,IF(V9+IF(N9="",0,N9)=EC9,$DD$1,IF(V9+IF(N9="",0,N9)=SJ9,$RN$1,IF(V9+IF(N9="",0,N9)=RB9,$QF$1,IF(V9+IF(N9="",0,N9)=PT9,$OX$1,IF(V9+IF(N9="",0,N9)=OL9,$NP$1,IF(V9+IF(N9="",0,N9)=ND9,$MH$1,IF(V9+IF(N9="",0,N9)=LV9,$KZ$1,IF(V9+IF(N9="",0,N9)=KN9,$JR$1,IF(V9+IF(N9="",0,N9)=JF9,$IJ$1,IF(V9+IF(N9="",0,N9)=HX9,$HB$1,IF(V9+IF(N9="",0,N9)=GP9,$FT$1,IF(V9+IF(N9="",0,N9)=FH9,$EL$1,IF(V9+IF(N9="",0,N9)=DZ9,$DD$1)))))))))))))))))))))))))))))))))))))))))))))))),IF(V9=DC9,IF(V9+IF(P9="",0,P9)=ST9,$RN$1,IF(V9+IF(P9="",0,P9)=RL9,$QF$1,IF(V9+IF(P9="",0,P9)=QD9,$OX$1,IF(V9+IF(P9="",0,P9)=OV9,$NP$1,IF(V9+IF(P9="",0,P9)=NN9,$MH$1,IF(V9+IF(P9="",0,P9)=MF9,$KZ$1,IF(V9+IF(P9="",0,P9)=KX9,$JR$1,IF(V9+IF(P9="",0,P9)=JP9,$IJ$1,IF(V9+IF(P9="",0,P9)=IH9,$HB$1,IF(V9+IF(P9="",0,P9)=GZ9,$FT$1,IF(V9+IF(P9="",0,P9)=FR9,$EL$1,IF(V9+IF(P9="",0,P9)=EJ9,$DD$1,IF(V9+IF(P9="",0,P9)=SQ9,$RN$1,IF(V9+IF(P9="",0,P9)=RI9,$QF$1,IF(V9+IF(P9="",0,P9)=QA9,$OX$1,IF(V9+IF(P9="",0,P9)=OS9,$NP$1,IF(V9+IF(P9="",0,P9)=NK9,$MH$1,IF(V9+IF(P9="",0,P9)=MC9,$KZ$1,IF(V9+IF(P9="",0,P9)=KU9,$JR$1,IF(V9+IF(P9="",0,P9)=JM9,$IJ$1,IF(V9+IF(P9="",0,P9)=IE9,$HB$1,IF(V9+IF(P9="",0,P9)=GW9,$FT$1,IF(V9+IF(P9="",0,P9)=FO9,$EL$1,IF(V9+IF(P9="",0,P9)=EG9,$DD$1)))))))))))))))))))))))))))</f>
        <v/>
      </c>
      <c r="Y9" s="22">
        <v>7.1</v>
      </c>
      <c r="Z9" s="22">
        <v>4.5999999999999996</v>
      </c>
      <c r="AA9" s="22">
        <v>6.5</v>
      </c>
      <c r="AB9" s="22">
        <v>6.83</v>
      </c>
      <c r="AC9" s="22">
        <v>0</v>
      </c>
      <c r="AD9" s="22"/>
      <c r="AE9" s="22"/>
      <c r="AF9" s="22"/>
      <c r="AG9" s="22"/>
      <c r="AH9" s="22"/>
      <c r="AI9" s="22">
        <v>13.1</v>
      </c>
      <c r="AJ9" s="22">
        <v>8.1</v>
      </c>
      <c r="AK9" s="22">
        <v>8.5</v>
      </c>
      <c r="AL9" s="22">
        <v>12.27</v>
      </c>
      <c r="AM9" s="22">
        <v>0</v>
      </c>
      <c r="AN9" s="27"/>
      <c r="AO9" s="38">
        <f>IF(AA9&gt;0,AA9,"")</f>
        <v>6.5</v>
      </c>
      <c r="AP9" s="38">
        <f>IF(AB9&gt;0,AB9,"")</f>
        <v>6.83</v>
      </c>
      <c r="AQ9" s="40">
        <f>IF(SUM(Y9:AB9)-AC9&gt;0,SUM(Y9:AB9)-AC9,"")</f>
        <v>25.03</v>
      </c>
      <c r="AR9" s="40" t="str">
        <f>IF(AF9&gt;0,AF9,"")</f>
        <v/>
      </c>
      <c r="AS9" s="40" t="str">
        <f>IF(AG9&gt;0,AG9,"")</f>
        <v/>
      </c>
      <c r="AT9" s="40" t="str">
        <f>IF(SUM(AD9:AG9)-AH9&gt;0,SUM(AD9:AG9)-AH9,"")</f>
        <v/>
      </c>
      <c r="AU9" s="40">
        <f>IF(AQ9="","",MAX(AQ9,AT9))</f>
        <v>25.03</v>
      </c>
      <c r="AV9" s="40">
        <f>IF(AK9&gt;0,AK9,"")</f>
        <v>8.5</v>
      </c>
      <c r="AW9" s="40">
        <f>IF(AL9&gt;0,AL9,"")</f>
        <v>12.27</v>
      </c>
      <c r="AX9" s="40">
        <f>IF(SUM(AI9:AL9)-AM9&gt;0,SUM(AI9:AL9)-AM9,"")</f>
        <v>41.97</v>
      </c>
      <c r="AY9" s="40">
        <f>IF(SUM(AU9,AX9)&gt;0,SUM(AU9,AX9),"")</f>
        <v>67</v>
      </c>
      <c r="AZ9" s="26">
        <v>6.1</v>
      </c>
      <c r="BA9" s="26">
        <v>3.6</v>
      </c>
      <c r="BB9" s="26">
        <v>4.5999999999999996</v>
      </c>
      <c r="BC9" s="26">
        <v>5.68</v>
      </c>
      <c r="BD9" s="26">
        <v>0</v>
      </c>
      <c r="BE9" s="26">
        <v>9.8000000000000007</v>
      </c>
      <c r="BF9" s="26">
        <v>6.5</v>
      </c>
      <c r="BG9" s="26">
        <v>7</v>
      </c>
      <c r="BH9" s="26">
        <v>9.52</v>
      </c>
      <c r="BI9" s="26">
        <v>0</v>
      </c>
      <c r="BJ9" s="26"/>
      <c r="BK9" s="26"/>
      <c r="BL9" s="26"/>
      <c r="BM9" s="26"/>
      <c r="BN9" s="26"/>
      <c r="BO9" s="28"/>
      <c r="BP9" s="39">
        <f>IF(BB9&gt;0,BB9,"")</f>
        <v>4.5999999999999996</v>
      </c>
      <c r="BQ9" s="39">
        <f>IF(BC9&gt;0,BC9,"")</f>
        <v>5.68</v>
      </c>
      <c r="BR9" s="11">
        <f>IF(SUM(AZ9:BC9)-BD9&gt;0,SUM(AZ9:BC9)-BD9,"")</f>
        <v>19.979999999999997</v>
      </c>
      <c r="BS9" s="11">
        <f>IF(BG9&gt;0,BG9,"")</f>
        <v>7</v>
      </c>
      <c r="BT9" s="11">
        <f>IF(BH9&gt;0,BH9,"")</f>
        <v>9.52</v>
      </c>
      <c r="BU9" s="11">
        <f>IF(SUM(BE9:BH9)-BI9&gt;0,SUM(BE9:BH9)-BI9,"")</f>
        <v>32.82</v>
      </c>
      <c r="BV9" s="11">
        <f>IF(BR9="","",MAX(BR9,BU9))</f>
        <v>32.82</v>
      </c>
      <c r="BW9" s="11" t="str">
        <f>IF(BL9&gt;0,BL9,"")</f>
        <v/>
      </c>
      <c r="BX9" s="11" t="str">
        <f>IF(BM9&gt;0,BM9,"")</f>
        <v/>
      </c>
      <c r="BY9" s="11" t="str">
        <f>IF(SUM(BJ9:BM9)-BN9&gt;0,SUM(BJ9:BM9)-BN9,"")</f>
        <v/>
      </c>
      <c r="BZ9" s="11">
        <f>IF(SUM(BV9,BY9)&gt;0,SUM(BV9,BY9),"")</f>
        <v>32.82</v>
      </c>
      <c r="CA9" s="22">
        <v>15.7</v>
      </c>
      <c r="CB9" s="22">
        <v>8.6999999999999993</v>
      </c>
      <c r="CC9" s="22">
        <v>11.4</v>
      </c>
      <c r="CD9" s="22">
        <v>13.73</v>
      </c>
      <c r="CE9" s="22">
        <v>0</v>
      </c>
      <c r="CF9" s="22">
        <v>9.4</v>
      </c>
      <c r="CG9" s="22">
        <v>5.5</v>
      </c>
      <c r="CH9" s="22">
        <v>7.1</v>
      </c>
      <c r="CI9" s="22">
        <v>8.33</v>
      </c>
      <c r="CJ9" s="22">
        <v>0</v>
      </c>
      <c r="CK9" s="22">
        <v>14.8</v>
      </c>
      <c r="CL9" s="22">
        <v>8.8000000000000007</v>
      </c>
      <c r="CM9" s="22">
        <v>11.6</v>
      </c>
      <c r="CN9" s="22">
        <v>13.73</v>
      </c>
      <c r="CO9" s="22">
        <v>0</v>
      </c>
      <c r="CP9" s="27"/>
      <c r="CQ9" s="38">
        <f>IF(CC9&gt;0,CC9,"")</f>
        <v>11.4</v>
      </c>
      <c r="CR9" s="38">
        <f>IF(CD9&gt;0,CD9,"")</f>
        <v>13.73</v>
      </c>
      <c r="CS9" s="40">
        <f>IF(SUM(CA9:CD9)-CE9&gt;0,SUM(CA9:CD9)-CE9,"")</f>
        <v>49.53</v>
      </c>
      <c r="CT9" s="40">
        <f>IF(CH9&gt;0,CH9,"")</f>
        <v>7.1</v>
      </c>
      <c r="CU9" s="40">
        <f>IF(CI9&gt;0,CI9,"")</f>
        <v>8.33</v>
      </c>
      <c r="CV9" s="40">
        <f>IF(SUM(CF9:CI9)-CJ9&gt;0,SUM(CF9:CI9)-CJ9,"")</f>
        <v>30.33</v>
      </c>
      <c r="CW9" s="40">
        <f>IF(CS9="","",MAX(CS9,CV9))</f>
        <v>49.53</v>
      </c>
      <c r="CX9" s="40">
        <f>IF(CM9&gt;0,CM9,"")</f>
        <v>11.6</v>
      </c>
      <c r="CY9" s="40">
        <f>IF(CN9&gt;0,CN9,"")</f>
        <v>13.73</v>
      </c>
      <c r="CZ9" s="40">
        <f>IF(SUM(CK9:CN9)-CO9&gt;0,SUM(CK9:CN9)-CO9,"")</f>
        <v>48.930000000000007</v>
      </c>
      <c r="DA9" s="40">
        <f>IF(SUM(CW9,CZ9)&gt;0,SUM(CW9,CZ9),"")</f>
        <v>98.460000000000008</v>
      </c>
      <c r="DB9" s="50" t="str">
        <f>IF(MAX(DZ9,EC9,FH9,FK9,GP9,GS9,HX9,IA9,JF9,JI9,KN9,KQ9,LV9,LY9,ND9,NG9,OL9,OO9,PT9,PW9,RB9,RE9,SJ9,SM9)-MIN(IF(N9="",0,N9),IF(P9="",0,P9))&gt;0.001,MAX(DZ9,EC9,FH9,FK9,GP9,GS9,HX9,IA9,JF9,JI9,KN9,KQ9,LV9,LY9,ND9,NG9,OL9,OO9,PT9,PW9,RB9,RE9,SJ9,SM9)-MIN(IF(N9="",0,N9),IF(P9="",0,P9)),"")</f>
        <v/>
      </c>
      <c r="DC9" s="50" t="str">
        <f>IF(MAX(EG9,EJ9,FO9,FR9,GW9,GZ9,IE9,IH9,JM9,JP9,KU9,KX9,MC9,MF9,NK9,NN9,OS9,OV9,QA9,QD9,RI9,RL9,SQ9,ST9)-IF(P9="",0,P9)&gt;0.001,MAX(EG9,EJ9,FO9,FR9,GW9,GZ9,IE9,IH9,JM9,JP9,KU9,KX9,MC9,MF9,NK9,NN9,OS9,OV9,QA9,QD9,RI9,RL9,SQ9,ST9)-IF(P9="",0,P9),"")</f>
        <v/>
      </c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40" t="str">
        <f>IF(DF9&gt;0,DF9,"")</f>
        <v/>
      </c>
      <c r="DY9" s="40" t="str">
        <f>IF(DG9&gt;0,DG9,"")</f>
        <v/>
      </c>
      <c r="DZ9" s="40" t="str">
        <f>IF(SUM(DD9:DG9)-DH9&gt;0,SUM(DD9:DG9)-DH9,"")</f>
        <v/>
      </c>
      <c r="EA9" s="40" t="str">
        <f>IF(DK9&gt;0,DK9,"")</f>
        <v/>
      </c>
      <c r="EB9" s="40" t="str">
        <f>IF(DL9&gt;0,DL9,"")</f>
        <v/>
      </c>
      <c r="EC9" s="40" t="str">
        <f>IF(SUM(DI9:DL9)-DM9&gt;0,SUM(DI9:DL9)-DM9,"")</f>
        <v/>
      </c>
      <c r="ED9" s="40" t="str">
        <f>IF(MAX(DZ9,EC9)&gt;0,MAX(DZ9,EC9),"")</f>
        <v/>
      </c>
      <c r="EE9" s="40" t="str">
        <f>IF(DP9&gt;0,DP9,"")</f>
        <v/>
      </c>
      <c r="EF9" s="40" t="str">
        <f>IF(DQ9&gt;0,DQ9,"")</f>
        <v/>
      </c>
      <c r="EG9" s="40" t="str">
        <f>IF(SUM(DN9:DQ9)-DR9&gt;0,SUM(DN9:DQ9)-DR9,"")</f>
        <v/>
      </c>
      <c r="EH9" s="40" t="str">
        <f>IF(DU9&gt;0,DU9,"")</f>
        <v/>
      </c>
      <c r="EI9" s="40" t="str">
        <f>IF(DV9&gt;0,DV9,"")</f>
        <v/>
      </c>
      <c r="EJ9" s="40" t="str">
        <f>IF(SUM(DS9:DV9)-DW9&gt;0,SUM(DS9:DV9)-DW9,"")</f>
        <v/>
      </c>
      <c r="EK9" s="40" t="str">
        <f>IF(SUM(ED9,EG9,EJ9)&gt;0,SUM(ED9,EG9,EJ9),"")</f>
        <v/>
      </c>
      <c r="EL9" s="18">
        <v>4.7</v>
      </c>
      <c r="EM9" s="18">
        <v>2.9</v>
      </c>
      <c r="EN9" s="18">
        <v>3.6</v>
      </c>
      <c r="EO9" s="18">
        <v>4.37</v>
      </c>
      <c r="EP9" s="18">
        <v>0</v>
      </c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1">
        <f>IF(EN9&gt;0,EN9,"")</f>
        <v>3.6</v>
      </c>
      <c r="FG9" s="11">
        <f>IF(EO9&gt;0,EO9,"")</f>
        <v>4.37</v>
      </c>
      <c r="FH9" s="11">
        <f>IF(SUM(EL9:EO9)-EP9&gt;0,SUM(EL9:EO9)-EP9,"")</f>
        <v>15.57</v>
      </c>
      <c r="FI9" s="11" t="str">
        <f>IF(ES9&gt;0,ES9,"")</f>
        <v/>
      </c>
      <c r="FJ9" s="11" t="str">
        <f>IF(ET9&gt;0,ET9,"")</f>
        <v/>
      </c>
      <c r="FK9" s="11" t="str">
        <f>IF(SUM(EQ9:ET9)-EU9&gt;0,SUM(EQ9:ET9)-EU9,"")</f>
        <v/>
      </c>
      <c r="FL9" s="11">
        <f>IF(MAX(FH9,FK9)&gt;0,MAX(FH9,FK9),"")</f>
        <v>15.57</v>
      </c>
      <c r="FM9" s="11" t="str">
        <f>IF(EX9&gt;0,EX9,"")</f>
        <v/>
      </c>
      <c r="FN9" s="11" t="str">
        <f>IF(EY9&gt;0,EY9,"")</f>
        <v/>
      </c>
      <c r="FO9" s="11" t="str">
        <f>IF(SUM(EV9:EY9)-EZ9&gt;0,SUM(EV9:EY9)-EZ9,"")</f>
        <v/>
      </c>
      <c r="FP9" s="11" t="str">
        <f>IF(FC9&gt;0,FC9,"")</f>
        <v/>
      </c>
      <c r="FQ9" s="11" t="str">
        <f>IF(FD9&gt;0,FD9,"")</f>
        <v/>
      </c>
      <c r="FR9" s="11" t="str">
        <f>IF(SUM(FA9:FD9)-FE9&gt;0,SUM(FA9:FD9)-FE9,"")</f>
        <v/>
      </c>
      <c r="FS9" s="11">
        <f>IF(SUM(FL9,FO9,FR9)&gt;0,SUM(FL9,FO9,FR9),"")</f>
        <v>15.57</v>
      </c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17"/>
      <c r="GH9" s="17"/>
      <c r="GI9" s="17"/>
      <c r="GJ9" s="17"/>
      <c r="GK9" s="17"/>
      <c r="GL9" s="17"/>
      <c r="GM9" s="17"/>
      <c r="GN9" s="40" t="str">
        <f>IF(FV9&gt;0,FV9,"")</f>
        <v/>
      </c>
      <c r="GO9" s="40" t="str">
        <f>IF(FW9&gt;0,FW9,"")</f>
        <v/>
      </c>
      <c r="GP9" s="40" t="str">
        <f>IF(SUM(FT9:FW9)-FX9&gt;0,SUM(FT9:FW9)-FX9,"")</f>
        <v/>
      </c>
      <c r="GQ9" s="40" t="str">
        <f>IF(GA9&gt;0,GA9,"")</f>
        <v/>
      </c>
      <c r="GR9" s="40" t="str">
        <f>IF(GB9&gt;0,GB9,"")</f>
        <v/>
      </c>
      <c r="GS9" s="40" t="str">
        <f>IF(SUM(FY9:GB9)-GC9&gt;0,SUM(FY9:GB9)-GC9,"")</f>
        <v/>
      </c>
      <c r="GT9" s="40" t="str">
        <f>IF(MAX(GP9,GS9)&gt;0,MAX(GP9,GS9),"")</f>
        <v/>
      </c>
      <c r="GU9" s="40" t="str">
        <f>IF(GF9&gt;0,GF9,"")</f>
        <v/>
      </c>
      <c r="GV9" s="40" t="str">
        <f>IF(GG9&gt;0,GG9,"")</f>
        <v/>
      </c>
      <c r="GW9" s="40" t="str">
        <f>IF(SUM(GD9:GG9)-GH9&gt;0,SUM(GD9:GG9)-GH9,"")</f>
        <v/>
      </c>
      <c r="GX9" s="40" t="str">
        <f>IF(GK9&gt;0,GK9,"")</f>
        <v/>
      </c>
      <c r="GY9" s="40" t="str">
        <f>IF(GL9&gt;0,GL9,"")</f>
        <v/>
      </c>
      <c r="GZ9" s="40" t="str">
        <f>IF(SUM(GI9:GL9)-GM9&gt;0,SUM(GI9:GL9)-GM9,"")</f>
        <v/>
      </c>
      <c r="HA9" s="40" t="str">
        <f>IF(SUM(GT9,GW9,GZ9)&gt;0,SUM(GT9,GW9,GZ9),"")</f>
        <v/>
      </c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1" t="str">
        <f>IF(HD9&gt;0,HD9,"")</f>
        <v/>
      </c>
      <c r="HW9" s="11" t="str">
        <f>IF(HE9&gt;0,HE9,"")</f>
        <v/>
      </c>
      <c r="HX9" s="11" t="str">
        <f>IF(SUM(HB9:HE9)-HF9&gt;0,SUM(HB9:HE9)-HF9,"")</f>
        <v/>
      </c>
      <c r="HY9" s="11" t="str">
        <f>IF(HI9&gt;0,HI9,"")</f>
        <v/>
      </c>
      <c r="HZ9" s="11" t="str">
        <f>IF(HJ9&gt;0,HJ9,"")</f>
        <v/>
      </c>
      <c r="IA9" s="11" t="str">
        <f>IF(SUM(HG9:HJ9)-HK9&gt;0,SUM(HG9:HJ9)-HK9,"")</f>
        <v/>
      </c>
      <c r="IB9" s="11" t="str">
        <f>IF(MAX(HX9,IA9)&gt;0,MAX(HX9,IA9),"")</f>
        <v/>
      </c>
      <c r="IC9" s="11" t="str">
        <f>IF(HN9&gt;0,HN9,"")</f>
        <v/>
      </c>
      <c r="ID9" s="11" t="str">
        <f>IF(HO9&gt;0,HO9,"")</f>
        <v/>
      </c>
      <c r="IE9" s="11" t="str">
        <f>IF(SUM(HL9:HO9)-HP9&gt;0,SUM(HL9:HO9)-HP9,"")</f>
        <v/>
      </c>
      <c r="IF9" s="11" t="str">
        <f>IF(HS9&gt;0,HS9,"")</f>
        <v/>
      </c>
      <c r="IG9" s="11" t="str">
        <f>IF(HT9&gt;0,HT9,"")</f>
        <v/>
      </c>
      <c r="IH9" s="11" t="str">
        <f>IF(SUM(HQ9:HT9)-HU9&gt;0,SUM(HQ9:HT9)-HU9,"")</f>
        <v/>
      </c>
      <c r="II9" s="11" t="str">
        <f>IF(SUM(IB9,IE9,IH9)&gt;0,SUM(IB9,IE9,IH9),"")</f>
        <v/>
      </c>
      <c r="IJ9" s="17"/>
      <c r="IK9" s="17"/>
      <c r="IL9" s="17"/>
      <c r="IM9" s="17"/>
      <c r="IN9" s="17"/>
      <c r="IO9" s="17"/>
      <c r="IP9" s="17"/>
      <c r="IQ9" s="17"/>
      <c r="IR9" s="17"/>
      <c r="IS9" s="17"/>
      <c r="IT9" s="17"/>
      <c r="IU9" s="17"/>
      <c r="IV9" s="17"/>
      <c r="IW9" s="17"/>
      <c r="IX9" s="17"/>
      <c r="IY9" s="17"/>
      <c r="IZ9" s="17"/>
      <c r="JA9" s="17"/>
      <c r="JB9" s="17"/>
      <c r="JC9" s="17"/>
      <c r="JD9" s="40" t="str">
        <f>IF(IL9&gt;0,IL9,"")</f>
        <v/>
      </c>
      <c r="JE9" s="40" t="str">
        <f>IF(IM9&gt;0,IM9,"")</f>
        <v/>
      </c>
      <c r="JF9" s="40" t="str">
        <f>IF(SUM(IJ9:IM9)-IN9&gt;0,SUM(IJ9:IM9)-IN9,"")</f>
        <v/>
      </c>
      <c r="JG9" s="40" t="str">
        <f>IF(IQ9&gt;0,IQ9,"")</f>
        <v/>
      </c>
      <c r="JH9" s="40" t="str">
        <f>IF(IR9&gt;0,IR9,"")</f>
        <v/>
      </c>
      <c r="JI9" s="40" t="str">
        <f>IF(SUM(IO9:IR9)-IS9&gt;0,SUM(IO9:IR9)-IS9,"")</f>
        <v/>
      </c>
      <c r="JJ9" s="40" t="str">
        <f>IF(MAX(JF9,JI9)&gt;0,MAX(JF9,JI9),"")</f>
        <v/>
      </c>
      <c r="JK9" s="40" t="str">
        <f>IF(IV9&gt;0,IV9,"")</f>
        <v/>
      </c>
      <c r="JL9" s="40" t="str">
        <f>IF(IW9&gt;0,IW9,"")</f>
        <v/>
      </c>
      <c r="JM9" s="40" t="str">
        <f>IF(SUM(IT9:IW9)-IX9&gt;0,SUM(IT9:IW9)-IX9,"")</f>
        <v/>
      </c>
      <c r="JN9" s="40" t="str">
        <f>IF(JA9&gt;0,JA9,"")</f>
        <v/>
      </c>
      <c r="JO9" s="40" t="str">
        <f>IF(JB9&gt;0,JB9,"")</f>
        <v/>
      </c>
      <c r="JP9" s="40" t="str">
        <f>IF(SUM(IY9:JB9)-JC9&gt;0,SUM(IY9:JB9)-JC9,"")</f>
        <v/>
      </c>
      <c r="JQ9" s="40" t="str">
        <f>IF(SUM(JJ9,JM9,JP9)&gt;0,SUM(JJ9,JM9,JP9),"")</f>
        <v/>
      </c>
      <c r="JR9" s="18"/>
      <c r="JS9" s="18"/>
      <c r="JT9" s="18"/>
      <c r="JU9" s="18"/>
      <c r="JV9" s="18"/>
      <c r="JW9" s="18"/>
      <c r="JX9" s="18"/>
      <c r="JY9" s="18"/>
      <c r="JZ9" s="18"/>
      <c r="KA9" s="18"/>
      <c r="KB9" s="18"/>
      <c r="KC9" s="18"/>
      <c r="KD9" s="18"/>
      <c r="KE9" s="18"/>
      <c r="KF9" s="18"/>
      <c r="KG9" s="18"/>
      <c r="KH9" s="18"/>
      <c r="KI9" s="18"/>
      <c r="KJ9" s="18"/>
      <c r="KK9" s="18"/>
      <c r="KL9" s="11" t="str">
        <f>IF(JT9&gt;0,JT9,"")</f>
        <v/>
      </c>
      <c r="KM9" s="11" t="str">
        <f>IF(JU9&gt;0,JU9,"")</f>
        <v/>
      </c>
      <c r="KN9" s="11" t="str">
        <f>IF(SUM(JR9:JU9)-JV9&gt;0,SUM(JR9:JU9)-JV9,"")</f>
        <v/>
      </c>
      <c r="KO9" s="11" t="str">
        <f>IF(JY9&gt;0,JY9,"")</f>
        <v/>
      </c>
      <c r="KP9" s="11" t="str">
        <f>IF(JZ9&gt;0,JZ9,"")</f>
        <v/>
      </c>
      <c r="KQ9" s="11" t="str">
        <f>IF(SUM(JW9:JZ9)-KA9&gt;0,SUM(JW9:JZ9)-KA9,"")</f>
        <v/>
      </c>
      <c r="KR9" s="11" t="str">
        <f>IF(MAX(KN9,KQ9)&gt;0,MAX(KN9,KQ9),"")</f>
        <v/>
      </c>
      <c r="KS9" s="11" t="str">
        <f>IF(KD9&gt;0,KD9,"")</f>
        <v/>
      </c>
      <c r="KT9" s="11" t="str">
        <f>IF(KE9&gt;0,KE9,"")</f>
        <v/>
      </c>
      <c r="KU9" s="11" t="str">
        <f>IF(SUM(KB9:KE9)-KF9&gt;0,SUM(KB9:KE9)-KF9,"")</f>
        <v/>
      </c>
      <c r="KV9" s="11" t="str">
        <f>IF(KI9&gt;0,KI9,"")</f>
        <v/>
      </c>
      <c r="KW9" s="11" t="str">
        <f>IF(KJ9&gt;0,KJ9,"")</f>
        <v/>
      </c>
      <c r="KX9" s="11" t="str">
        <f>IF(SUM(KG9:KJ9)-KK9&gt;0,SUM(KG9:KJ9)-KK9,"")</f>
        <v/>
      </c>
      <c r="KY9" s="11" t="str">
        <f>IF(SUM(KR9,KU9,KX9)&gt;0,SUM(KR9,KU9,KX9),"")</f>
        <v/>
      </c>
      <c r="KZ9" s="17"/>
      <c r="LA9" s="17"/>
      <c r="LB9" s="17"/>
      <c r="LC9" s="17"/>
      <c r="LD9" s="17"/>
      <c r="LE9" s="17"/>
      <c r="LF9" s="17"/>
      <c r="LG9" s="17"/>
      <c r="LH9" s="17"/>
      <c r="LI9" s="17"/>
      <c r="LJ9" s="17"/>
      <c r="LK9" s="17"/>
      <c r="LL9" s="17"/>
      <c r="LM9" s="17"/>
      <c r="LN9" s="17"/>
      <c r="LO9" s="17"/>
      <c r="LP9" s="17"/>
      <c r="LQ9" s="17"/>
      <c r="LR9" s="17"/>
      <c r="LS9" s="17"/>
      <c r="LT9" s="40" t="str">
        <f>IF(LB9&gt;0,LB9,"")</f>
        <v/>
      </c>
      <c r="LU9" s="40" t="str">
        <f>IF(LC9&gt;0,LC9,"")</f>
        <v/>
      </c>
      <c r="LV9" s="40" t="str">
        <f>IF(SUM(KZ9:LC9)-LD9&gt;0,SUM(KZ9:LC9)-LD9,"")</f>
        <v/>
      </c>
      <c r="LW9" s="40" t="str">
        <f>IF(LG9&gt;0,LG9,"")</f>
        <v/>
      </c>
      <c r="LX9" s="40" t="str">
        <f>IF(LH9&gt;0,LH9,"")</f>
        <v/>
      </c>
      <c r="LY9" s="40" t="str">
        <f>IF(SUM(LE9:LH9)-LI9&gt;0,SUM(LE9:LH9)-LI9,"")</f>
        <v/>
      </c>
      <c r="LZ9" s="40" t="str">
        <f>IF(MAX(LV9,LY9)&gt;0,MAX(LV9,LY9),"")</f>
        <v/>
      </c>
      <c r="MA9" s="40" t="str">
        <f>IF(LL9&gt;0,LL9,"")</f>
        <v/>
      </c>
      <c r="MB9" s="40" t="str">
        <f>IF(LM9&gt;0,LM9,"")</f>
        <v/>
      </c>
      <c r="MC9" s="40" t="str">
        <f>IF(SUM(LJ9:LM9)-LN9&gt;0,SUM(LJ9:LM9)-LN9,"")</f>
        <v/>
      </c>
      <c r="MD9" s="40" t="str">
        <f>IF(LQ9&gt;0,LQ9,"")</f>
        <v/>
      </c>
      <c r="ME9" s="40" t="str">
        <f>IF(LR9&gt;0,LR9,"")</f>
        <v/>
      </c>
      <c r="MF9" s="40" t="str">
        <f>IF(SUM(LO9:LR9)-LS9&gt;0,SUM(LO9:LR9)-LS9,"")</f>
        <v/>
      </c>
      <c r="MG9" s="40" t="str">
        <f>IF(SUM(LZ9,MC9,MF9)&gt;0,SUM(LZ9,MC9,MF9),"")</f>
        <v/>
      </c>
      <c r="MH9" s="18"/>
      <c r="MI9" s="18"/>
      <c r="MJ9" s="18"/>
      <c r="MK9" s="18"/>
      <c r="ML9" s="18"/>
      <c r="MM9" s="18"/>
      <c r="MN9" s="18"/>
      <c r="MO9" s="18"/>
      <c r="MP9" s="18"/>
      <c r="MQ9" s="18"/>
      <c r="MR9" s="18"/>
      <c r="MS9" s="18"/>
      <c r="MT9" s="18"/>
      <c r="MU9" s="18"/>
      <c r="MV9" s="18"/>
      <c r="MW9" s="18"/>
      <c r="MX9" s="18"/>
      <c r="MY9" s="18"/>
      <c r="MZ9" s="18"/>
      <c r="NA9" s="18"/>
      <c r="NB9" s="11" t="str">
        <f>IF(MJ9&gt;0,MJ9,"")</f>
        <v/>
      </c>
      <c r="NC9" s="11" t="str">
        <f>IF(MK9&gt;0,MK9,"")</f>
        <v/>
      </c>
      <c r="ND9" s="11" t="str">
        <f>IF(SUM(MH9:MK9)-ML9&gt;0,SUM(MH9:MK9)-ML9,"")</f>
        <v/>
      </c>
      <c r="NE9" s="11" t="str">
        <f>IF(MO9&gt;0,MO9,"")</f>
        <v/>
      </c>
      <c r="NF9" s="11" t="str">
        <f>IF(MP9&gt;0,MP9,"")</f>
        <v/>
      </c>
      <c r="NG9" s="11" t="str">
        <f>IF(SUM(MM9:MP9)-MQ9&gt;0,SUM(MM9:MP9)-MQ9,"")</f>
        <v/>
      </c>
      <c r="NH9" s="11" t="str">
        <f>IF(MAX(ND9,NG9)&gt;0,MAX(ND9,NG9),"")</f>
        <v/>
      </c>
      <c r="NI9" s="11" t="str">
        <f>IF(MT9&gt;0,MT9,"")</f>
        <v/>
      </c>
      <c r="NJ9" s="11" t="str">
        <f>IF(MU9&gt;0,MU9,"")</f>
        <v/>
      </c>
      <c r="NK9" s="11" t="str">
        <f>IF(SUM(MR9:MU9)-MV9&gt;0,SUM(MR9:MU9)-MV9,"")</f>
        <v/>
      </c>
      <c r="NL9" s="11" t="str">
        <f>IF(MY9&gt;0,MY9,"")</f>
        <v/>
      </c>
      <c r="NM9" s="11" t="str">
        <f>IF(MZ9&gt;0,MZ9,"")</f>
        <v/>
      </c>
      <c r="NN9" s="11" t="str">
        <f>IF(SUM(MW9:MZ9)-NA9&gt;0,SUM(MW9:MZ9)-NA9,"")</f>
        <v/>
      </c>
      <c r="NO9" s="11" t="str">
        <f>IF(SUM(NH9,NK9,NN9)&gt;0,SUM(NH9,NK9,NN9),"")</f>
        <v/>
      </c>
      <c r="NP9" s="17"/>
      <c r="NQ9" s="17"/>
      <c r="NR9" s="17"/>
      <c r="NS9" s="17"/>
      <c r="NT9" s="17"/>
      <c r="NU9" s="17"/>
      <c r="NV9" s="17"/>
      <c r="NW9" s="17"/>
      <c r="NX9" s="17"/>
      <c r="NY9" s="17"/>
      <c r="NZ9" s="17"/>
      <c r="OA9" s="17"/>
      <c r="OB9" s="17"/>
      <c r="OC9" s="17"/>
      <c r="OD9" s="17"/>
      <c r="OE9" s="17"/>
      <c r="OF9" s="17"/>
      <c r="OG9" s="17"/>
      <c r="OH9" s="17"/>
      <c r="OI9" s="17"/>
      <c r="OJ9" s="40" t="str">
        <f>IF(NR9&gt;0,NR9,"")</f>
        <v/>
      </c>
      <c r="OK9" s="40" t="str">
        <f>IF(NS9&gt;0,NS9,"")</f>
        <v/>
      </c>
      <c r="OL9" s="40" t="str">
        <f>IF(SUM(NP9:NS9)-NT9&gt;0,SUM(NP9:NS9)-NT9,"")</f>
        <v/>
      </c>
      <c r="OM9" s="40" t="str">
        <f>IF(NW9&gt;0,NW9,"")</f>
        <v/>
      </c>
      <c r="ON9" s="40" t="str">
        <f>IF(NX9&gt;0,NX9,"")</f>
        <v/>
      </c>
      <c r="OO9" s="40" t="str">
        <f>IF(SUM(NU9:NX9)-NY9&gt;0,SUM(NU9:NX9)-NY9,"")</f>
        <v/>
      </c>
      <c r="OP9" s="40" t="str">
        <f>IF(MAX(OL9,OO9)&gt;0,MAX(OL9,OO9),"")</f>
        <v/>
      </c>
      <c r="OQ9" s="40" t="str">
        <f>IF(OB9&gt;0,OB9,"")</f>
        <v/>
      </c>
      <c r="OR9" s="40" t="str">
        <f>IF(OC9&gt;0,OC9,"")</f>
        <v/>
      </c>
      <c r="OS9" s="40" t="str">
        <f>IF(SUM(NZ9:OC9)-OD9&gt;0,SUM(NZ9:OC9)-OD9,"")</f>
        <v/>
      </c>
      <c r="OT9" s="40" t="str">
        <f>IF(OG9&gt;0,OG9,"")</f>
        <v/>
      </c>
      <c r="OU9" s="40" t="str">
        <f>IF(OH9&gt;0,OH9,"")</f>
        <v/>
      </c>
      <c r="OV9" s="40" t="str">
        <f>IF(SUM(OE9:OH9)-OI9&gt;0,SUM(OE9:OH9)-OI9,"")</f>
        <v/>
      </c>
      <c r="OW9" s="40" t="str">
        <f>IF(SUM(OP9,OS9,OV9)&gt;0,SUM(OP9,OS9,OV9),"")</f>
        <v/>
      </c>
      <c r="OX9" s="18"/>
      <c r="OY9" s="18"/>
      <c r="OZ9" s="18"/>
      <c r="PA9" s="18"/>
      <c r="PB9" s="18"/>
      <c r="PC9" s="18"/>
      <c r="PD9" s="18"/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1" t="str">
        <f>IF(OZ9&gt;0,OZ9,"")</f>
        <v/>
      </c>
      <c r="PS9" s="11" t="str">
        <f>IF(PA9&gt;0,PA9,"")</f>
        <v/>
      </c>
      <c r="PT9" s="11" t="str">
        <f>IF(SUM(OX9:PA9)-PB9&gt;0,SUM(OX9:PA9)-PB9,"")</f>
        <v/>
      </c>
      <c r="PU9" s="11" t="str">
        <f>IF(PE9&gt;0,PE9,"")</f>
        <v/>
      </c>
      <c r="PV9" s="11" t="str">
        <f>IF(PF9&gt;0,PF9,"")</f>
        <v/>
      </c>
      <c r="PW9" s="11" t="str">
        <f>IF(SUM(PC9:PF9)-PG9&gt;0,SUM(PC9:PF9)-PG9,"")</f>
        <v/>
      </c>
      <c r="PX9" s="11" t="str">
        <f>IF(MAX(PT9,PW9)&gt;0,MAX(PT9,PW9),"")</f>
        <v/>
      </c>
      <c r="PY9" s="11" t="str">
        <f>IF(PJ9&gt;0,PJ9,"")</f>
        <v/>
      </c>
      <c r="PZ9" s="11" t="str">
        <f>IF(PK9&gt;0,PK9,"")</f>
        <v/>
      </c>
      <c r="QA9" s="11" t="str">
        <f>IF(SUM(PH9:PK9)-PL9&gt;0,SUM(PH9:PK9)-PL9,"")</f>
        <v/>
      </c>
      <c r="QB9" s="11" t="str">
        <f>IF(PO9&gt;0,PO9,"")</f>
        <v/>
      </c>
      <c r="QC9" s="11" t="str">
        <f>IF(PP9&gt;0,PP9,"")</f>
        <v/>
      </c>
      <c r="QD9" s="11" t="str">
        <f>IF(SUM(PM9:PP9)-PQ9&gt;0,SUM(PM9:PP9)-PQ9,"")</f>
        <v/>
      </c>
      <c r="QE9" s="11" t="str">
        <f>IF(SUM(PX9,QA9,QD9)&gt;0,SUM(PX9,QA9,QD9),"")</f>
        <v/>
      </c>
      <c r="QF9" s="17"/>
      <c r="QG9" s="17"/>
      <c r="QH9" s="17"/>
      <c r="QI9" s="17"/>
      <c r="QJ9" s="17"/>
      <c r="QK9" s="17"/>
      <c r="QL9" s="17"/>
      <c r="QM9" s="17"/>
      <c r="QN9" s="17"/>
      <c r="QO9" s="17"/>
      <c r="QP9" s="17"/>
      <c r="QQ9" s="17"/>
      <c r="QR9" s="17"/>
      <c r="QS9" s="17"/>
      <c r="QT9" s="17"/>
      <c r="QU9" s="17"/>
      <c r="QV9" s="17"/>
      <c r="QW9" s="17"/>
      <c r="QX9" s="17"/>
      <c r="QY9" s="17"/>
      <c r="QZ9" s="40" t="str">
        <f>IF(QH9&gt;0,QH9,"")</f>
        <v/>
      </c>
      <c r="RA9" s="40" t="str">
        <f>IF(QI9&gt;0,QI9,"")</f>
        <v/>
      </c>
      <c r="RB9" s="40" t="str">
        <f>IF(SUM(QF9:QI9)-QJ9&gt;0,SUM(QF9:QI9)-QJ9,"")</f>
        <v/>
      </c>
      <c r="RC9" s="40" t="str">
        <f>IF(QM9&gt;0,QM9,"")</f>
        <v/>
      </c>
      <c r="RD9" s="40" t="str">
        <f>IF(QN9&gt;0,QN9,"")</f>
        <v/>
      </c>
      <c r="RE9" s="40" t="str">
        <f>IF(SUM(QK9:QN9)-QO9&gt;0,SUM(QK9:QN9)-QO9,"")</f>
        <v/>
      </c>
      <c r="RF9" s="40" t="str">
        <f>IF(MAX(RB9,RE9)&gt;0,MAX(RB9,RE9),"")</f>
        <v/>
      </c>
      <c r="RG9" s="40" t="str">
        <f>IF(QR9&gt;0,QR9,"")</f>
        <v/>
      </c>
      <c r="RH9" s="40" t="str">
        <f>IF(QS9&gt;0,QS9,"")</f>
        <v/>
      </c>
      <c r="RI9" s="40" t="str">
        <f>IF(SUM(QP9:QS9)-QT9&gt;0,SUM(QP9:QS9)-QT9,"")</f>
        <v/>
      </c>
      <c r="RJ9" s="40" t="str">
        <f>IF(QW9&gt;0,QW9,"")</f>
        <v/>
      </c>
      <c r="RK9" s="40" t="str">
        <f>IF(QX9&gt;0,QX9,"")</f>
        <v/>
      </c>
      <c r="RL9" s="40" t="str">
        <f>IF(SUM(QU9:QX9)-QY9&gt;0,SUM(QU9:QX9)-QY9,"")</f>
        <v/>
      </c>
      <c r="RM9" s="40" t="str">
        <f>IF(SUM(RF9,RI9,RL9)&gt;0,SUM(RF9,RI9,RL9),"")</f>
        <v/>
      </c>
      <c r="RN9" s="18"/>
      <c r="RO9" s="18"/>
      <c r="RP9" s="18"/>
      <c r="RQ9" s="18"/>
      <c r="RR9" s="18"/>
      <c r="RS9" s="18"/>
      <c r="RT9" s="18"/>
      <c r="RU9" s="18"/>
      <c r="RV9" s="18"/>
      <c r="RW9" s="18"/>
      <c r="RX9" s="18"/>
      <c r="RY9" s="18"/>
      <c r="RZ9" s="18"/>
      <c r="SA9" s="18"/>
      <c r="SB9" s="18"/>
      <c r="SC9" s="18"/>
      <c r="SD9" s="18"/>
      <c r="SE9" s="18"/>
      <c r="SF9" s="18"/>
      <c r="SG9" s="18"/>
      <c r="SH9" s="11" t="str">
        <f>IF(RP9&gt;0,RP9,"")</f>
        <v/>
      </c>
      <c r="SI9" s="11" t="str">
        <f>IF(RQ9&gt;0,RQ9,"")</f>
        <v/>
      </c>
      <c r="SJ9" s="11" t="str">
        <f>IF(SUM(RN9:RQ9)-RR9&gt;0,SUM(RN9:RQ9)-RR9,"")</f>
        <v/>
      </c>
      <c r="SK9" s="11" t="str">
        <f>IF(RU9&gt;0,RU9,"")</f>
        <v/>
      </c>
      <c r="SL9" s="11" t="str">
        <f>IF(RV9&gt;0,RV9,"")</f>
        <v/>
      </c>
      <c r="SM9" s="11" t="str">
        <f>IF(SUM(RS9:RV9)-RW9&gt;0,SUM(RS9:RV9)-RW9,"")</f>
        <v/>
      </c>
      <c r="SN9" s="11" t="str">
        <f>IF(MAX(SJ9,SM9)&gt;0,MAX(SJ9,SM9),"")</f>
        <v/>
      </c>
      <c r="SO9" s="11" t="str">
        <f>IF(RZ9&gt;0,RZ9,"")</f>
        <v/>
      </c>
      <c r="SP9" s="11" t="str">
        <f>IF(SA9&gt;0,SA9,"")</f>
        <v/>
      </c>
      <c r="SQ9" s="11" t="str">
        <f>IF(SUM(RX9:SA9)-SB9&gt;0,SUM(RX9:SA9)-SB9,"")</f>
        <v/>
      </c>
      <c r="SR9" s="11" t="str">
        <f>IF(SE9&gt;0,SE9,"")</f>
        <v/>
      </c>
      <c r="SS9" s="11" t="str">
        <f>IF(SF9&gt;0,SF9,"")</f>
        <v/>
      </c>
      <c r="ST9" s="11" t="str">
        <f>IF(SUM(SC9:SF9)-SG9&gt;0,SUM(SC9:SF9)-SG9,"")</f>
        <v/>
      </c>
      <c r="SU9" s="11" t="str">
        <f>IF(SUM(SN9,SQ9,ST9)&gt;0,SUM(SN9,SQ9,ST9),"")</f>
        <v/>
      </c>
      <c r="SV9" s="22">
        <f>IF($CP9="P",CA9,(CA9+AZ9)/2)</f>
        <v>10.899999999999999</v>
      </c>
      <c r="SW9" s="22">
        <f>IF($CP9="P",CB9,(CB9+BA9)/2)</f>
        <v>6.1499999999999995</v>
      </c>
      <c r="SX9" s="22">
        <f>IF($CP9="P",CC9,(CC9+BB9)/2)</f>
        <v>8</v>
      </c>
      <c r="SY9" s="22">
        <f>IF($CP9="P",CD9,(CD9+BC9)/2)</f>
        <v>9.7050000000000001</v>
      </c>
      <c r="SZ9" s="22">
        <f>IF($CP9="P",CE9,(CE9+BD9)/2)</f>
        <v>0</v>
      </c>
      <c r="TA9" s="22">
        <f>IF($CP9="P",CF9,(CF9+BE9)/2)</f>
        <v>9.6000000000000014</v>
      </c>
      <c r="TB9" s="22">
        <f>IF($CP9="P",CG9,(CG9+BF9)/2)</f>
        <v>6</v>
      </c>
      <c r="TC9" s="22">
        <f>IF($CP9="P",CH9,(CH9+BG9)/2)</f>
        <v>7.05</v>
      </c>
      <c r="TD9" s="22">
        <f>IF($CP9="P",CI9,(CI9+BH9)/2)</f>
        <v>8.9250000000000007</v>
      </c>
      <c r="TE9" s="22">
        <f>IF($CP9="P",CJ9,(CJ9+BI9)/2)</f>
        <v>0</v>
      </c>
      <c r="TF9" s="22">
        <f>IF($CP9="P",CK9,(CK9+BJ9)/2)</f>
        <v>7.4</v>
      </c>
      <c r="TG9" s="22">
        <f>IF($CP9="P",CL9,(CL9+BK9)/2)</f>
        <v>4.4000000000000004</v>
      </c>
      <c r="TH9" s="22">
        <f>IF($CP9="P",CM9,(CM9+BL9)/2)</f>
        <v>5.8</v>
      </c>
      <c r="TI9" s="22">
        <f>IF($CP9="P",CN9,(CN9+BM9)/2)</f>
        <v>6.8650000000000002</v>
      </c>
      <c r="TJ9" s="22">
        <f>IF($CP9="P",CO9,(CO9+BN9)/2)</f>
        <v>0</v>
      </c>
      <c r="TK9" s="27" t="s">
        <v>46</v>
      </c>
      <c r="TL9" s="40">
        <f>IF(SX9&gt;0,SX9,"")</f>
        <v>8</v>
      </c>
      <c r="TM9" s="40">
        <f>IF(SY9&gt;0,SY9,"")</f>
        <v>9.7050000000000001</v>
      </c>
      <c r="TN9" s="40">
        <f>IF(SUM(SV9:SY9)-SZ9&gt;0,SUM(SV9:SY9)-SZ9,"")</f>
        <v>34.754999999999995</v>
      </c>
      <c r="TO9" s="40">
        <f>IF(TC9&gt;0,TC9,"")</f>
        <v>7.05</v>
      </c>
      <c r="TP9" s="40">
        <f>IF(TD9&gt;0,TD9,"")</f>
        <v>8.9250000000000007</v>
      </c>
      <c r="TQ9" s="40">
        <f>IF(SUM(TA9:TD9)-TE9&gt;0,SUM(TA9:TD9)-TE9,"")</f>
        <v>31.575000000000003</v>
      </c>
      <c r="TR9" s="40">
        <f>IF(MAX(TN9,TQ9)&gt;0,MAX(TN9,TQ9),"")</f>
        <v>34.754999999999995</v>
      </c>
      <c r="TS9" s="40">
        <f>IF(TH9&gt;0,TH9,"")</f>
        <v>5.8</v>
      </c>
      <c r="TT9" s="40">
        <f>IF(TI9&gt;0,TI9,"")</f>
        <v>6.8650000000000002</v>
      </c>
      <c r="TU9" s="40">
        <f>IF(SUM(TF9:TI9)-TJ9&gt;0,SUM(TF9:TI9)-TJ9,"")</f>
        <v>24.465000000000003</v>
      </c>
      <c r="TV9" s="40">
        <f>IF(SUM(TR9,TU9)&gt;0,SUM(TR9,TU9),"")</f>
        <v>59.22</v>
      </c>
    </row>
    <row r="10" spans="1:542" x14ac:dyDescent="0.2">
      <c r="A10" s="4" t="str" cm="1">
        <f t="array" ref="A10">IF(AND(J10&lt;&gt;"",J10&lt;&gt;"No DD"),SUMPRODUCT((J$4:J$37&lt;&gt;"")*(J$4:J$37&lt;&gt;"No DD")*(F$4:F$37&gt;F10))+1,IF(J10="No DD",SUMPRODUCT((J$4:J$37="No DD")*(F$4:F$37&gt;F10))+1+SUMPRODUCT((J$4:J$37&lt;&gt;"")*(J$4:J$37&lt;&gt;"No DD")),""))</f>
        <v/>
      </c>
      <c r="B10" s="4" t="str" cm="1">
        <f t="array" ref="B10">IF(AND(J10&lt;&gt;"",J10&lt;&gt;"No DD",G10=""),SUMPRODUCT((J$4:J$37&lt;&gt;"")*(J$4:J$37&lt;&gt;"No DD")*(G$4:G$37="")*(F$4:F$37&gt;F10))+1,IF(J10="No DD",SUMPRODUCT((J$4:J$37="No DD")*(F$4:F$37&gt;F10)*(G$4:G$37=""))+1+SUMPRODUCT((J$4:J$37&lt;&gt;"")*(G$4:G$37="")*(J$4:J$37&lt;&gt;"No DD")),""))</f>
        <v/>
      </c>
      <c r="C10" s="5" t="s">
        <v>134</v>
      </c>
      <c r="D10" s="4" t="s">
        <v>6</v>
      </c>
      <c r="E10" s="4">
        <v>2004</v>
      </c>
      <c r="F10" s="9">
        <f>SUM(L10:V10)+SUM(L10:T10)*0.0000001+SUM(L10)*0.0000000000001</f>
        <v>151.42001514200479</v>
      </c>
      <c r="G10" s="66"/>
      <c r="H10" s="3" t="str">
        <f>IF(OR(AND(AO10&gt;=AY$39,AO10&lt;&gt;"",AQ10&gt;=AY$43,AQ10&lt;&gt;"",AN10=""),AND(AR10&gt;=AY$39,AR10&lt;&gt;"",AT10&gt;=AY$43,AT10&lt;&gt;"",AN10=""),AND(AV10&gt;=AY$39,AV10&lt;&gt;"",AX10&gt;=AY$43,AX10&lt;&gt;"",AN10=""),AND(BP10&gt;=BZ$39,BP10&lt;&gt;"",BR10&gt;=BZ$43,BR10&lt;&gt;"",BO10=""),AND(BS10&gt;=BZ$39,BS10&lt;&gt;"",BU10&gt;=BZ$43,BU10&lt;&gt;"",BO10=""),AND(BW10&gt;=BZ$39,BW10&lt;&gt;"",BY10&gt;=BZ$43,BY10&lt;&gt;"",BO10=""),AND(CQ10&gt;=DA$39,CQ10&lt;&gt;"",CS10&gt;=DA$43,CS10&lt;&gt;"",CP10=""),AND(CT10&gt;=DA$39,CT10&lt;&gt;"",CV10&gt;=DA$43,CV10&lt;&gt;"",CP10=""),AND(CX10&gt;=DA$39,CX10&lt;&gt;"",CZ10&gt;=DA$43,CZ10&lt;&gt;"",CP10=""),AND(DX10&gt;=EK$39,DX10&lt;&gt;"",DZ10&gt;=EK$43,DZ10&lt;&gt;""),AND(EA10&gt;=EK$39,EA10&lt;&gt;"",EC10&gt;=EK$43,EC10&lt;&gt;""),AND(EE10&gt;=EK$39,EE10&lt;&gt;"",EG10&gt;=EK$43,EG10&lt;&gt;""),AND(EH10&gt;=EK$39,EH10&lt;&gt;"",EJ10&gt;=EK$43,EJ10&lt;&gt;""),AND(FF10&gt;=FS$39,FF10&lt;&gt;"",FH10&gt;=FS$43,FH10&lt;&gt;""),AND(FI10&gt;=FS$39,FI10&lt;&gt;"",FK10&gt;=FS$43,FK10&lt;&gt;""),AND(FM10&gt;=FS$39,FM10&lt;&gt;"",FO10&gt;=FS$43,FO10&lt;&gt;""),AND(FP10&gt;=FS$39,FP10&lt;&gt;"",FR10&gt;=FS$43,FR10&lt;&gt;""),AND(GN10&gt;=HA$39,GN10&lt;&gt;"",GP10&gt;=HA$43,GP10&lt;&gt;""),AND(GQ10&gt;=HA$39,GQ10&lt;&gt;"",GS10&gt;=HA$43,GS10&lt;&gt;""),AND(GU10&gt;=HA$39,GU10&lt;&gt;"",GW10&gt;=HA$43,GW10&lt;&gt;""),AND(GX10&gt;=HA$39,GX10&lt;&gt;"",GZ10&gt;=HA$43,GZ10&lt;&gt;""),AND(HV10&gt;=II$39,HV10&lt;&gt;"",HX10&gt;=II$43,HX10&lt;&gt;""),AND(HY10&gt;=II$39,HY10&lt;&gt;"",IA10&gt;=II$43,IA10&lt;&gt;""),AND(IC10&gt;=II$39,IC10&lt;&gt;"",IE10&gt;=II$43,IE10&lt;&gt;""),AND(IF10&gt;=II$39,IF10&lt;&gt;"",IH10&gt;=II$43,IH10&lt;&gt;""),AND(JD10&gt;=JQ$39,JD10&lt;&gt;"",JF10&gt;=JQ$43,JF10&lt;&gt;""),AND(JG10&gt;=JQ$39,JG10&lt;&gt;"",JI10&gt;=JQ$43,JI10&lt;&gt;""),AND(JK10&gt;=JQ$39,JK10&lt;&gt;"",JM10&gt;=JQ$43,JM10&lt;&gt;""),AND(JN10&gt;=JQ$39,JN10&lt;&gt;"",JP10&gt;=JQ$43,JP10&lt;&gt;""),AND(KL10&gt;=KY$39,KL10&lt;&gt;"",KN10&gt;=KY$43,KN10&lt;&gt;""),AND(KO10&gt;=KY$39,KO10&lt;&gt;"",KQ10&gt;=KY$43,KQ10&lt;&gt;""),AND(KS10&gt;=KY$39,KS10&lt;&gt;"",KU10&gt;=KY$43,KU10&lt;&gt;""),AND(KV10&gt;=KY$39,KV10&lt;&gt;"",KX10&gt;=KY$43,KX10&lt;&gt;""),AND(LT10&gt;=MG$39,LT10&lt;&gt;"",LV10&gt;=MG$43,LV10&lt;&gt;""),AND(LW10&gt;=MG$39,LW10&lt;&gt;"",LY10&gt;=MG$43,LY10&lt;&gt;""),AND(MA10&gt;=MG$39,MA10&lt;&gt;"",MC10&gt;=MG$43,MC10&lt;&gt;""),AND(MD10&gt;=MG$39,MD10&lt;&gt;"",MF10&gt;=MG$43,MF10&lt;&gt;""),AND(NB10&gt;=NO$39,NB10&lt;&gt;"",ND10&gt;=NO$43,ND10&lt;&gt;""),AND(NE10&gt;=NO$39,NE10&lt;&gt;"",NG10&gt;=NO$43,NG10&lt;&gt;""),AND(NI10&gt;=NO$39,NI10&lt;&gt;"",NK10&gt;=NO$43,NK10&lt;&gt;""),AND(NL10&gt;=NO$39,NL10&lt;&gt;"",NN10&gt;=NO$43,NN10&lt;&gt;""),AND(OJ10&gt;=OW$39,OJ10&lt;&gt;"",OL10&gt;=OW$43,OL10&lt;&gt;""),AND(OM10&gt;=OW$39,OM10&lt;&gt;"",OO10&gt;=OW$43,OO10&lt;&gt;""),AND(OQ10&gt;=OW$39,OQ10&lt;&gt;"",OS10&gt;=OW$43,OS10&lt;&gt;""),AND(OT10&gt;=OW$39,OT10&lt;&gt;"",OV10&gt;=OW$43,OV10&lt;&gt;""),AND(PR10&gt;=QE$39,PR10&lt;&gt;"",PT10&gt;=QE$43,PT10&lt;&gt;""),AND(PU10&gt;=QE$39,PU10&lt;&gt;"",PW10&gt;=QE$43,PW10&lt;&gt;""),AND(PY10&gt;=QE$39,PY10&lt;&gt;"",QA10&gt;=QE$43,QA10&lt;&gt;""),AND(QB10&gt;=QE$39,QB10&lt;&gt;"",QD10&gt;=QE$43,QD10&lt;&gt;""),AND(QZ10&gt;=RM$39,QZ10&lt;&gt;"",RB10&gt;=RM$43,RB10&lt;&gt;""),AND(RC10&gt;=RM$39,RC10&lt;&gt;"",RE10&gt;=RM$43,RE10&lt;&gt;""),AND(RG10&gt;=RM$39,RG10&lt;&gt;"",RI10&gt;=RM$43,RI10&lt;&gt;""),AND(RJ10&gt;=RM$39,RJ10&lt;&gt;"",RL10&gt;=RM$43,RL10&lt;&gt;""),AND(SH10&gt;=SU$39,SH10&lt;&gt;"",SJ10&gt;=SU$43,SJ10&lt;&gt;""),AND(SK10&gt;=SU$39,SK10&lt;&gt;"",SM10&gt;=SU$43,SM10&lt;&gt;""),AND(SO10&gt;=SU$39,SO10&lt;&gt;"",SQ10&gt;=SU$43,SQ10&lt;&gt;""),AND(SR10&gt;=SU$39,SR10&lt;&gt;"",ST10&gt;=SU$43,ST10&lt;&gt;"")),"P","")</f>
        <v/>
      </c>
      <c r="I10" s="3" t="str">
        <f>IF(OR(AND(AQ10&gt;=AY$43,AQ10&lt;&gt;"",AN10=""),AND(AT10&gt;=AY$43,AT10&lt;&gt;"",AN10=""),AND(AX10&gt;=AY$43,AX10&lt;&gt;"",AN10=""),AND(BR10&gt;=BZ$43,BR10&lt;&gt;"",BO10=""),AND(BU10&gt;=BZ$43,BU10&lt;&gt;"",BO10=""),AND(BY10&gt;=BZ$43,BY10&lt;&gt;"",BO10=""),AND(CS10&gt;=DA$43,CS10&lt;&gt;"",CP10=""),AND(CV10&gt;=DA$43,CV10&lt;&gt;"",CP10=""),AND(CZ10&gt;=DA$43,CZ10&lt;&gt;"",CP10=""),AND(DZ10&gt;=EK$43,DZ10&lt;&gt;""),AND(EC10&gt;=EK$43,EC10&lt;&gt;""),AND(EG10&gt;=EK$43,EG10&lt;&gt;""),AND(EJ10&gt;=EK$43,EJ10&lt;&gt;""),AND(FH10&gt;=FS$43,FH10&lt;&gt;""),AND(FK10&gt;=FS$43,FK10&lt;&gt;""),AND(FO10&gt;=FS$43,FO10&lt;&gt;""),AND(FR10&gt;=FS$43,FR10&lt;&gt;""),AND(GP10&gt;=HA$43,GP10&lt;&gt;""),AND(GS10&gt;=HA$43,GS10&lt;&gt;""),AND(GW10&gt;=HA$43,GW10&lt;&gt;""),AND(GZ10&gt;=HA$43,GZ10&lt;&gt;""),AND(HX10&gt;=II$43,HX10&lt;&gt;""),AND(IA10&gt;=II$43,IA10&lt;&gt;""),AND(IE10&gt;=II$43,IE10&lt;&gt;""),AND(IH10&gt;=II$43,IH10&lt;&gt;""),AND(JF10&gt;=JQ$43,JF10&lt;&gt;""),AND(JI10&gt;=JQ$43,JI10&lt;&gt;""),AND(JM10&gt;=JQ$43,JM10&lt;&gt;""),AND(JP10&gt;=JQ$43,JP10&lt;&gt;""),AND(KN10&gt;=KY$43,KN10&lt;&gt;""),AND(KQ10&gt;=KY$43,KQ10&lt;&gt;""),AND(KU10&gt;=KY$43,KU10&lt;&gt;""),AND(KX10&gt;=KY$43,KX10&lt;&gt;""),AND(LV10&gt;=MG$43,LV10&lt;&gt;""),AND(LY10&gt;=MG$43,LY10&lt;&gt;""),AND(MC10&gt;=MG$43,MC10&lt;&gt;""),AND(MF10&gt;=MG$43,MF10&lt;&gt;""),AND(ND10&gt;=NO$43,ND10&lt;&gt;""),AND(NG10&gt;=NO$43,NG10&lt;&gt;""),AND(NK10&gt;=NO$43,NK10&lt;&gt;""),AND(NN10&gt;=NO$43,NN10&lt;&gt;""),AND(OL10&gt;=OW$43,OL10&lt;&gt;""),AND(OO10&gt;=OW$43,OO10&lt;&gt;""),AND(OS10&gt;=OW$43,OS10&lt;&gt;""),AND(OV10&gt;=OW$43,OV10&lt;&gt;""),AND(PT10&gt;=QE$43,PT10&lt;&gt;""),AND(PW10&gt;=QE$43,PW10&lt;&gt;""),AND(QA10&gt;=QE$43,QA10&lt;&gt;""),AND(QD10&gt;=QE$43,QD10&lt;&gt;""),AND(RB10&gt;=RM$43,RB10&lt;&gt;""),AND(RE10&gt;=RM$43,RE10&lt;&gt;""),AND(RI10&gt;=RM$43,RI10&lt;&gt;""),AND(RL10&gt;=RM$43,RL10&lt;&gt;""),AND(SJ10&gt;=SU$43,SJ10&lt;&gt;""),AND(SM10&gt;=SU$43,SM10&lt;&gt;""),AND(SQ10&gt;=SU$43,SQ10&lt;&gt;""),AND(ST10&gt;=SU$43,ST10&lt;&gt;"")),"P","")</f>
        <v/>
      </c>
      <c r="J10" s="36" t="str">
        <f>IF(AND(I10="P",H10=""),"No DD",IF(OR(AND(AO10&gt;=AY$42,AO10&lt;&gt;"",AQ10&gt;=AY$46,AQ10&lt;&gt;"",AN10=""),AND(AR10&gt;=AY$42,AR10&lt;&gt;"",AT10&gt;=AY$46,AT10&lt;&gt;"",AN10=""),AND(AV10&gt;=AY$42,AV10&lt;&gt;"",AX10&gt;=AY$46,AX10&lt;&gt;"",AN10=""),AND(BP10&gt;=BZ$42,BP10&lt;&gt;"",BR10&gt;=BZ$46,BR10&lt;&gt;"",BO10=""),AND(BS10&gt;=BZ$42,BS10&lt;&gt;"",BU10&gt;=BZ$46,BU10&lt;&gt;"",BO10=""),AND(BW10&gt;=BZ$42,BW10&lt;&gt;"",BY10&gt;=BZ$46,BY10&lt;&gt;"",BO10=""),AND(CQ10&gt;=DA$42,CQ10&lt;&gt;"",CS10&gt;=DA$46,CS10&lt;&gt;"",CP10=""),AND(CT10&gt;=DA$42,CT10&lt;&gt;"",CV10&gt;=DA$46,CV10&lt;&gt;"",CP10=""),AND(CX10&gt;=DA$42,CX10&lt;&gt;"",CZ10&gt;=DA$46,CZ10&lt;&gt;"",CP10=""),AND(DX10&gt;=EK$42,DX10&lt;&gt;"",DZ10&gt;=EK$46,DZ10&lt;&gt;""),AND(EA10&gt;=EK$42,EA10&lt;&gt;"",EC10&gt;=EK$46,EC10&lt;&gt;""),AND(EE10&gt;=EK$42,EE10&lt;&gt;"",EG10&gt;=EK$46,EG10&lt;&gt;""),AND(EH10&gt;=EK$42,EH10&lt;&gt;"",EJ10&gt;=EK$46,EJ10&lt;&gt;""),AND(FF10&gt;=FS$42,FF10&lt;&gt;"",FH10&gt;=FS$46,FH10&lt;&gt;""),AND(FI10&gt;=FS$42,FI10&lt;&gt;"",FK10&gt;=FS$46,FK10&lt;&gt;""),AND(FM10&gt;=FS$42,FM10&lt;&gt;"",FO10&gt;=FS$46,FO10&lt;&gt;""),AND(FP10&gt;=FS$42,FP10&lt;&gt;"",FR10&gt;=FS$46,FR10&lt;&gt;""),AND(GN10&gt;=HA$42,GN10&lt;&gt;"",GP10&gt;=HA$46,GP10&lt;&gt;""),AND(GQ10&gt;=HA$42,GQ10&lt;&gt;"",GS10&gt;=HA$46,GS10&lt;&gt;""),AND(GU10&gt;=HA$42,GU10&lt;&gt;"",GW10&gt;=HA$46,GW10&lt;&gt;""),AND(GX10&gt;=HA$42,GX10&lt;&gt;"",GZ10&gt;=HA$46,GZ10&lt;&gt;""),AND(HV10&gt;=II$42,HV10&lt;&gt;"",HX10&gt;=II$46,HX10&lt;&gt;""),AND(HY10&gt;=II$42,HY10&lt;&gt;"",IA10&gt;=II$46,IA10&lt;&gt;""),AND(IC10&gt;=II$42,IC10&lt;&gt;"",IE10&gt;=II$46,IE10&lt;&gt;""),AND(IF10&gt;=II$42,IF10&lt;&gt;"",IH10&gt;=II$46,IH10&lt;&gt;""),AND(JD10&gt;=JQ$42,JD10&lt;&gt;"",JF10&gt;=JQ$46,JF10&lt;&gt;""),AND(JG10&gt;=JQ$42,JG10&lt;&gt;"",JI10&gt;=JQ$46,JI10&lt;&gt;""),AND(JK10&gt;=JQ$42,JK10&lt;&gt;"",JM10&gt;=JQ$46,JM10&lt;&gt;""),AND(JN10&gt;=JQ$42,JN10&lt;&gt;"",JP10&gt;=JQ$46,JP10&lt;&gt;""),AND(KL10&gt;=KY$42,KL10&lt;&gt;"",KN10&gt;=KY$46,KN10&lt;&gt;""),AND(KO10&gt;=KY$42,KO10&lt;&gt;"",KQ10&gt;=KY$46,KQ10&lt;&gt;""),AND(KS10&gt;=KY$42,KS10&lt;&gt;"",KU10&gt;=KY$46,KU10&lt;&gt;""),AND(KV10&gt;=KY$42,KV10&lt;&gt;"",KX10&gt;=KY$46,KX10&lt;&gt;""),AND(LT10&gt;=MG$42,LT10&lt;&gt;"",LV10&gt;=MG$46,LV10&lt;&gt;""),AND(LW10&gt;=MG$42,LW10&lt;&gt;"",LY10&gt;=MG$46,LY10&lt;&gt;""),AND(MA10&gt;=MG$42,MA10&lt;&gt;"",MC10&gt;=MG$46,MC10&lt;&gt;""),AND(MD10&gt;=MG$42,MD10&lt;&gt;"",MF10&gt;=MG$46,MF10&lt;&gt;""),AND(NB10&gt;=NO$42,NB10&lt;&gt;"",ND10&gt;=NO$46,ND10&lt;&gt;""),AND(NE10&gt;=NO$42,NE10&lt;&gt;"",NG10&gt;=NO$46,NG10&lt;&gt;""),AND(NI10&gt;=NO$42,NI10&lt;&gt;"",NK10&gt;=NO$46,NK10&lt;&gt;""),AND(NL10&gt;=NO$42,NL10&lt;&gt;"",NN10&gt;=NO$46,NN10&lt;&gt;""),AND(OJ10&gt;=OW$42,OJ10&lt;&gt;"",OL10&gt;=OW$46,OL10&lt;&gt;""),AND(OM10&gt;=OW$42,OM10&lt;&gt;"",OO10&gt;=OW$46,OO10&lt;&gt;""),AND(OQ10&gt;=OW$42,OQ10&lt;&gt;"",OS10&gt;=OW$46,OS10&lt;&gt;""),AND(OT10&gt;=OW$42,OT10&lt;&gt;"",OV10&gt;=OW$46,OV10&lt;&gt;""),AND(PR10&gt;=QE$42,PR10&lt;&gt;"",PT10&gt;=QE$46,PT10&lt;&gt;""),AND(PU10&gt;=QE$42,PU10&lt;&gt;"",PW10&gt;=QE$46,PW10&lt;&gt;""),AND(PY10&gt;=QE$42,PY10&lt;&gt;"",QA10&gt;=QE$46,QA10&lt;&gt;""),AND(QB10&gt;=QE$42,QB10&lt;&gt;"",QD10&gt;=QE$46,QD10&lt;&gt;""),AND(QZ10&gt;=RM$42,QZ10&lt;&gt;"",RB10&gt;=RM$46,RB10&lt;&gt;""),AND(RC10&gt;=RM$42,RC10&lt;&gt;"",RE10&gt;=RM$46,RE10&lt;&gt;""),AND(RG10&gt;=RM$42,RG10&lt;&gt;"",RI10&gt;=RM$46,RI10&lt;&gt;""),AND(RJ10&gt;=RM$42,RJ10&lt;&gt;"",RL10&gt;=RM$46,RL10&lt;&gt;""),AND(SH10&gt;=SU$42,SH10&lt;&gt;"",SJ10&gt;=SU$46,SJ10&lt;&gt;""),AND(SK10&gt;=SU$42,SK10&lt;&gt;"",SM10&gt;=SU$46,SM10&lt;&gt;""),AND(SO10&gt;=SU$42,SO10&lt;&gt;"",SQ10&gt;=SU$46,SQ10&lt;&gt;""),AND(SR10&gt;=SU$42,SR10&lt;&gt;"",ST10&gt;=SU$46,ST10&lt;&gt;"")),"Merit",IF(OR(AND(AO10&gt;=AY$41,AO10&lt;&gt;"",AQ10&gt;=AY$45,AQ10&lt;&gt;"",AN10=""),AND(AR10&gt;=AY$41,AR10&lt;&gt;"",AT10&gt;=AY$45,AT10&lt;&gt;"",AN10=""),AND(AV10&gt;=AY$41,AV10&lt;&gt;"",AX10&gt;=AY$45,AX10&lt;&gt;"",AN10=""),AND(BP10&gt;=BZ$41,BP10&lt;&gt;"",BR10&gt;=BZ$45,BR10&lt;&gt;"",BO10=""),AND(BS10&gt;=BZ$41,BS10&lt;&gt;"",BU10&gt;=BZ$45,BU10&lt;&gt;"",BO10=""),AND(BW10&gt;=BZ$41,BW10&lt;&gt;"",BY10&gt;=BZ$45,BY10&lt;&gt;"",BO10=""),AND(CQ10&gt;=DA$41,CQ10&lt;&gt;"",CS10&gt;=DA$45,CS10&lt;&gt;"",CP10=""),AND(CT10&gt;=DA$41,CT10&lt;&gt;"",CV10&gt;=DA$45,CV10&lt;&gt;"",CP10=""),AND(CX10&gt;=DA$41,CX10&lt;&gt;"",CZ10&gt;=DA$45,CZ10&lt;&gt;"",CP10=""),AND(DX10&gt;=EK$41,DX10&lt;&gt;"",DZ10&gt;=EK$45,DZ10&lt;&gt;""),AND(EA10&gt;=EK$41,EA10&lt;&gt;"",EC10&gt;=EK$45,EC10&lt;&gt;""),AND(EE10&gt;=EK$41,EE10&lt;&gt;"",EG10&gt;=EK$45,EG10&lt;&gt;""),AND(EH10&gt;=EK$41,EH10&lt;&gt;"",EJ10&gt;=EK$45,EJ10&lt;&gt;""),AND(FF10&gt;=FS$41,FF10&lt;&gt;"",FH10&gt;=FS$45,FH10&lt;&gt;""),AND(FI10&gt;=FS$41,FI10&lt;&gt;"",FK10&gt;=FS$45,FK10&lt;&gt;""),AND(FM10&gt;=FS$41,FM10&lt;&gt;"",FO10&gt;=FS$45,FO10&lt;&gt;""),AND(FP10&gt;=FS$41,FP10&lt;&gt;"",FR10&gt;=FS$45,FR10&lt;&gt;""),AND(GN10&gt;=HA$41,GN10&lt;&gt;"",GP10&gt;=HA$45,GP10&lt;&gt;""),AND(GQ10&gt;=HA$41,GQ10&lt;&gt;"",GS10&gt;=HA$45,GS10&lt;&gt;""),AND(GU10&gt;=HA$41,GU10&lt;&gt;"",GW10&gt;=HA$45,GW10&lt;&gt;""),AND(GX10&gt;=HA$41,GX10&lt;&gt;"",GZ10&gt;=HA$45,GZ10&lt;&gt;""),AND(HV10&gt;=II$41,HV10&lt;&gt;"",HX10&gt;=II$45,HX10&lt;&gt;""),AND(HY10&gt;=II$41,HY10&lt;&gt;"",IA10&gt;=II$45,IA10&lt;&gt;""),AND(IC10&gt;=II$41,IC10&lt;&gt;"",IE10&gt;=II$45,IE10&lt;&gt;""),AND(IF10&gt;=II$41,IF10&lt;&gt;"",IH10&gt;=II$45,IH10&lt;&gt;""),AND(JD10&gt;=JQ$41,JD10&lt;&gt;"",JF10&gt;=JQ$45,JF10&lt;&gt;""),AND(JG10&gt;=JQ$41,JG10&lt;&gt;"",JI10&gt;=JQ$45,JI10&lt;&gt;""),AND(JK10&gt;=JQ$41,JK10&lt;&gt;"",JM10&gt;=JQ$45,JM10&lt;&gt;""),AND(JN10&gt;=JQ$41,JN10&lt;&gt;"",JP10&gt;=JQ$45,JP10&lt;&gt;""),AND(KL10&gt;=KY$41,KL10&lt;&gt;"",KN10&gt;=KY$45,KN10&lt;&gt;""),AND(KO10&gt;=KY$41,KO10&lt;&gt;"",KQ10&gt;=KY$45,KQ10&lt;&gt;""),AND(KS10&gt;=KY$41,KS10&lt;&gt;"",KU10&gt;=KY$45,KU10&lt;&gt;""),AND(KV10&gt;=KY$41,KV10&lt;&gt;"",KX10&gt;=KY$45,KX10&lt;&gt;""),AND(LT10&gt;=MG$41,LT10&lt;&gt;"",LV10&gt;=MG$45,LV10&lt;&gt;""),AND(LW10&gt;=MG$41,LW10&lt;&gt;"",LY10&gt;=MG$45,LY10&lt;&gt;""),AND(MA10&gt;=MG$41,MA10&lt;&gt;"",MC10&gt;=MG$45,MC10&lt;&gt;""),AND(MD10&gt;=MG$41,MD10&lt;&gt;"",MF10&gt;=MG$45,MF10&lt;&gt;""),AND(NB10&gt;=NO$41,NB10&lt;&gt;"",ND10&gt;=NO$45,ND10&lt;&gt;""),AND(NE10&gt;=NO$41,NE10&lt;&gt;"",NG10&gt;=NO$45,NG10&lt;&gt;""),AND(NI10&gt;=NO$41,NI10&lt;&gt;"",NK10&gt;=NO$45,NK10&lt;&gt;""),AND(NL10&gt;=NO$41,NL10&lt;&gt;"",NN10&gt;=NO$45,NN10&lt;&gt;""),AND(OJ10&gt;=OW$41,OJ10&lt;&gt;"",OL10&gt;=OW$45,OL10&lt;&gt;""),AND(OM10&gt;=OW$41,OM10&lt;&gt;"",OO10&gt;=OW$45,OO10&lt;&gt;""),AND(OQ10&gt;=OW$41,OQ10&lt;&gt;"",OS10&gt;=OW$45,OS10&lt;&gt;""),AND(OT10&gt;=OW$41,OT10&lt;&gt;"",OV10&gt;=OW$45,OV10&lt;&gt;""),AND(PR10&gt;=QE$41,PR10&lt;&gt;"",PT10&gt;=QE$45,PT10&lt;&gt;""),AND(PU10&gt;=QE$41,PU10&lt;&gt;"",PW10&gt;=QE$45,PW10&lt;&gt;""),AND(PY10&gt;=QE$41,PY10&lt;&gt;"",QA10&gt;=QE$45,QA10&lt;&gt;""),AND(QB10&gt;=QE$41,QB10&lt;&gt;"",QD10&gt;=QE$45,QD10&lt;&gt;""),AND(QZ10&gt;=RM$41,QZ10&lt;&gt;"",RB10&gt;=RM$45,RB10&lt;&gt;""),AND(RC10&gt;=RM$41,RC10&lt;&gt;"",RE10&gt;=RM$45,RE10&lt;&gt;""),AND(RG10&gt;=RM$41,RG10&lt;&gt;"",RI10&gt;=RM$45,RI10&lt;&gt;""),AND(RJ10&gt;=RM$41,RJ10&lt;&gt;"",RL10&gt;=RM$45,RL10&lt;&gt;""),AND(SH10&gt;=SU$41,SH10&lt;&gt;"",SJ10&gt;=SU$45,SJ10&lt;&gt;""),AND(SK10&gt;=SU$41,SK10&lt;&gt;"",SM10&gt;=SU$45,SM10&lt;&gt;""),AND(SO10&gt;=SU$41,SO10&lt;&gt;"",SQ10&gt;=SU$45,SQ10&lt;&gt;""),AND(SR10&gt;=SU$41,SR10&lt;&gt;"",ST10&gt;=SU$45,ST10&lt;&gt;"")),"Excellence",IF(K10="P","Worlds Team",IF(H10="P","National Team","")))))</f>
        <v/>
      </c>
      <c r="K10" s="3" t="str">
        <f>IF(OR(AND(AO10&gt;=AY$40,AO10&lt;&gt;"",AQ10&gt;=AY$44,AQ10&lt;&gt;"",AN10=""),AND(AR10&gt;=AY$40,AR10&lt;&gt;"",AT10&gt;=AY$44,AT10&lt;&gt;"",AN10=""),AND(AV10&gt;=AY$40,AV10&lt;&gt;"",AX10&gt;=AY$44,AX10&lt;&gt;"",AN10=""),AND(BP10&gt;=BZ$40,BP10&lt;&gt;"",BR10&gt;=BZ$44,BR10&lt;&gt;"",BO10=""),AND(BS10&gt;=BZ$40,BS10&lt;&gt;"",BU10&gt;=BZ$44,BU10&lt;&gt;"",BO10=""),AND(BW10&gt;=BZ$40,BW10&lt;&gt;"",BY10&gt;=BZ$44,BY10&lt;&gt;"",BO10=""),AND(CQ10&gt;=DA$40,CQ10&lt;&gt;"",CS10&gt;=DA$44,CS10&lt;&gt;"",CP10=""),AND(CT10&gt;=DA$40,CT10&lt;&gt;"",CV10&gt;=DA$44,CV10&lt;&gt;"",CP10=""),AND(CX10&gt;=DA$40,CX10&lt;&gt;"",CZ10&gt;=DA$44,CZ10&lt;&gt;"",CP10=""),AND(DX10&gt;=EK$40,DX10&lt;&gt;"",DZ10&gt;=EK$44,DZ10&lt;&gt;""),AND(EA10&gt;=EK$40,EA10&lt;&gt;"",EC10&gt;=EK$44,EC10&lt;&gt;""),AND(EE10&gt;=EK$40,EE10&lt;&gt;"",EG10&gt;=EK$44,EG10&lt;&gt;""),AND(EH10&gt;=EK$40,EH10&lt;&gt;"",EJ10&gt;=EK$44,EJ10&lt;&gt;""),AND(FF10&gt;=FS$40,FF10&lt;&gt;"",FH10&gt;=FS$44,FH10&lt;&gt;""),AND(FI10&gt;=FS$40,FI10&lt;&gt;"",FK10&gt;=FS$44,FK10&lt;&gt;""),AND(FM10&gt;=FS$40,FM10&lt;&gt;"",FO10&gt;=FS$44,FO10&lt;&gt;""),AND(FP10&gt;=FS$40,FP10&lt;&gt;"",FR10&gt;=FS$44,FR10&lt;&gt;""),AND(GN10&gt;=HA$40,GN10&lt;&gt;"",GP10&gt;=HA$44,GP10&lt;&gt;""),AND(GQ10&gt;=HA$40,GQ10&lt;&gt;"",GS10&gt;=HA$44,GS10&lt;&gt;""),AND(GU10&gt;=HA$40,GU10&lt;&gt;"",GW10&gt;=HA$44,GW10&lt;&gt;""),AND(GX10&gt;=HA$40,GX10&lt;&gt;"",GZ10&gt;=HA$44,GZ10&lt;&gt;""),AND(HV10&gt;=II$40,HV10&lt;&gt;"",HX10&gt;=II$44,HX10&lt;&gt;""),AND(HY10&gt;=II$40,HY10&lt;&gt;"",IA10&gt;=II$44,IA10&lt;&gt;""),AND(IC10&gt;=II$40,IC10&lt;&gt;"",IE10&gt;=II$44,IE10&lt;&gt;""),AND(IF10&gt;=II$40,IF10&lt;&gt;"",IH10&gt;=II$44,IH10&lt;&gt;""),AND(JD10&gt;=JQ$40,JD10&lt;&gt;"",JF10&gt;=JQ$44,JF10&lt;&gt;""),AND(JG10&gt;=JQ$40,JG10&lt;&gt;"",JI10&gt;=JQ$44,JI10&lt;&gt;""),AND(JK10&gt;=JQ$40,JK10&lt;&gt;"",JM10&gt;=JQ$44,JM10&lt;&gt;""),AND(JN10&gt;=JQ$40,JN10&lt;&gt;"",JP10&gt;=JQ$44,JP10&lt;&gt;""),AND(KL10&gt;=KY$40,KL10&lt;&gt;"",KN10&gt;=KY$44,KN10&lt;&gt;""),AND(KO10&gt;=KY$40,KO10&lt;&gt;"",KQ10&gt;=KY$44,KQ10&lt;&gt;""),AND(KS10&gt;=KY$40,KS10&lt;&gt;"",KU10&gt;=KY$44,KU10&lt;&gt;""),AND(KV10&gt;=KY$40,KV10&lt;&gt;"",KX10&gt;=KY$44,KX10&lt;&gt;""),AND(LT10&gt;=MG$40,LT10&lt;&gt;"",LV10&gt;=MG$44,LV10&lt;&gt;""),AND(LW10&gt;=MG$40,LW10&lt;&gt;"",LY10&gt;=MG$44,LY10&lt;&gt;""),AND(MA10&gt;=MG$40,MA10&lt;&gt;"",MC10&gt;=MG$44,MC10&lt;&gt;""),AND(MD10&gt;=MG$40,MD10&lt;&gt;"",MF10&gt;=MG$44,MF10&lt;&gt;""),AND(NB10&gt;=NO$40,NB10&lt;&gt;"",ND10&gt;=NO$44,ND10&lt;&gt;""),AND(NE10&gt;=NO$40,NE10&lt;&gt;"",NG10&gt;=NO$44,NG10&lt;&gt;""),AND(NI10&gt;=NO$40,NI10&lt;&gt;"",NK10&gt;=NO$44,NK10&lt;&gt;""),AND(NL10&gt;=NO$40,NL10&lt;&gt;"",NN10&gt;=NO$44,NN10&lt;&gt;""),AND(OJ10&gt;=OW$40,OJ10&lt;&gt;"",OL10&gt;=OW$44,OL10&lt;&gt;""),AND(OM10&gt;=OW$40,OM10&lt;&gt;"",OO10&gt;=OW$44,OO10&lt;&gt;""),AND(OQ10&gt;=OW$40,OQ10&lt;&gt;"",OS10&gt;=OW$44,OS10&lt;&gt;""),AND(OT10&gt;=OW$40,OT10&lt;&gt;"",OV10&gt;=OW$44,OV10&lt;&gt;""),AND(PR10&gt;=QE$40,PR10&lt;&gt;"",PT10&gt;=QE$44,PT10&lt;&gt;""),AND(PU10&gt;=QE$40,PU10&lt;&gt;"",PW10&gt;=QE$44,PW10&lt;&gt;""),AND(PY10&gt;=QE$40,PY10&lt;&gt;"",QA10&gt;=QE$44,QA10&lt;&gt;""),AND(QB10&gt;=QE$40,QB10&lt;&gt;"",QD10&gt;=QE$44,QD10&lt;&gt;""),AND(QZ10&gt;=RM$40,QZ10&lt;&gt;"",RB10&gt;=RM$44,RB10&lt;&gt;""),AND(RC10&gt;=RM$40,RC10&lt;&gt;"",RE10&gt;=RM$44,RE10&lt;&gt;""),AND(RG10&gt;=RM$40,RG10&lt;&gt;"",RI10&gt;=RM$44,RI10&lt;&gt;""),AND(RJ10&gt;=RM$40,RJ10&lt;&gt;"",RL10&gt;=RM$44,RL10&lt;&gt;""),AND(SH10&gt;=SU$40,SH10&lt;&gt;"",SJ10&gt;=SU$44,SJ10&lt;&gt;""),AND(SK10&gt;=SU$40,SK10&lt;&gt;"",SM10&gt;=SU$44,SM10&lt;&gt;""),AND(SO10&gt;=SU$40,SO10&lt;&gt;"",SQ10&gt;=SU$44,SQ10&lt;&gt;""),AND(SR10&gt;=SU$40,SR10&lt;&gt;"",ST10&gt;=SU$44,ST10&lt;&gt;"")),"P","")</f>
        <v/>
      </c>
      <c r="L10" s="8">
        <f>IF(COUNT(AQ10,AT10,BR10,BU10,CS10,CV10)&gt;0,LARGE((AQ10,AT10,BR10,BU10,CS10,CV10),1),0)</f>
        <v>47.61</v>
      </c>
      <c r="M10" s="8" t="str">
        <f>IF(L10="","",IF(OR(L10=CS10,L10=CV10),$CA$1,IF(OR(L10=BR10,L10=BU10),$AZ$1,IF(OR(L10=AQ10,L10=AT10),$Y$1,""))))</f>
        <v>2024 Elite Canada</v>
      </c>
      <c r="N10" s="8">
        <f>IF(COUNT(AQ10,AT10,BR10,BU10,CS10,CV10)&gt;1,LARGE((AQ10,AT10,BR10,BU10,CS10,CV10),2),0)</f>
        <v>47.440000000000005</v>
      </c>
      <c r="O10" s="8" t="str">
        <f>IF(N10="","",IF(OR(N10=CS10,N10=CV10),$CA$1,IF(OR(N10=BR10,N10=BU10),$AZ$1,IF(OR(N10=AQ10,N10=AT10),$Y$1,""))))</f>
        <v>2024 Nationals</v>
      </c>
      <c r="P10" s="8">
        <f>IF(COUNT(AQ10,AT10,BR10,BU10,CS10,CV10)&gt;2,MAX(AX10,BY10,CZ10,LARGE((AQ10,AT10,BR10,BU10,CS10,CV10),3)),IF(MAX(AX10,BY10,CZ10)&gt;0,MAX(AX10,BY10,CZ10),0))</f>
        <v>47.37</v>
      </c>
      <c r="Q10" s="8" t="str">
        <f>IF(P10="","",IF(OR(P10=CS10,P10=CV10,P10=CZ10),$CA$1,IF(OR(P10=BR10,P10=BU10,P10=BY10),$AZ$1,IF(OR(P10=AQ10,P10=AT10,P10=AX10),$Y$1,""))))</f>
        <v>2024 Elite Canada</v>
      </c>
      <c r="R10" s="8">
        <f>IF(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&gt;0,MAX(AO10,AR10,AV10,BP10,BS10,BW10,CQ10,CT10,CX10,DX10,EA10,EE10,EH10,FF10,FI10,FM10,FP10,GN10,GQ10,GU10,GX10,HV10,HY10,IC10,IF10,JD10,JG10,JK10,JN10,KL10,KO10,KS10,KV10,LT10,LW10,MA10,MD10,NB10,NE10,NI10,NL10,OJ10,OM10,OQ10,OT10,PR10,PU10,PY10,QB10,QZ10,RC10,RG10,RJ10,SH10,SK10,SO10,SR10),0)</f>
        <v>9</v>
      </c>
      <c r="S10" s="8" t="str">
        <f>IF(R10=0,"",IF(OR(R10=CQ10,R10=CT10,R10=CX10),$CA$1,IF(OR(R10=BP10,R10=BS10,R10=BW10),$AZ$1,IF(OR(R10=AO10,R10=AR10,R10=AV10),$Y$1,IF(OR(R10=SH10,R10=SK10,R10=SO10,R10=SR10),$RN$1,IF(OR(R10=QZ10,R10=RC10,R10=RG10,R10=RJ10),$QF$1,IF(OR(R10=PR10,R10=PU10,R10=PY10,R10=QB10),$OX$1,IF(OR(R10=OJ10,R10=OM10,R10=OQ10,R10=OT10),$NP$1,IF(OR(R10=NB10,R10=NE10,R10=NI10,R10=NL10),$MH$1,IF(OR(R10=LT10,R10=LW10,R10=MA10,R10=MD10),$KZ$1,IF(OR(R10=KL10,R10=KO10,R10=KS10,R10=KV10),$JR$1,IF(OR(R10=JD10,R10=JG10,R10=JK10,R10=JN10),$IJ$1,IF(OR(R10=HV10,R10=HY10,R10=IC10,R10=IF10),$HB$1,IF(OR(R10=GN10,R10=GQ10,R10=GU10,R10=GX10),$FT$1,IF(OR(R10=FF10,R10=FI10,R10=FM10,R10=FP10),$EL$1,IF(OR(R10=DX10,R10=EA10,R10=EE10,R10=EH10),$DD$1,""))))))))))))))))</f>
        <v>2024 Nationals</v>
      </c>
      <c r="T10" s="8">
        <f>IF(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&gt;0,MAX(IF(AO10&gt;=$AY$39,AP10,0),IF(AR10&gt;=$AY$39,AS10,0),IF(AV10&gt;=$AY$39,AW10,0),IF(BP10&gt;=$BZ$39,BQ10,0),IF(BS10&gt;=$BZ$39,BT10,0),IF(BW10&gt;=$BZ$39,BX10,0),IF(CQ10&gt;=$DA$39,CR10,0),IF(CT10&gt;=$DA$39,CU10,0),IF(CX10&gt;=$DA$39,CY10,0),IF(DX10&gt;=$EK$39,DY10,0),IF(EA10&gt;=$EK$39,EB10,0),IF(EE10&gt;=$EK$39,EF10,0),IF(EH10&gt;=$EK$39,EI10,0),IF(FF10&gt;=$FS$39,FG10,0),IF(FI10&gt;=$FS$39,FJ10,0),IF(FM10&gt;=$FS$39,FN10,0),IF(FP10&gt;=$FS$39,FQ10,0),IF(GN10&gt;=$HA$39,GO10,0),IF(GQ10&gt;=$HA$39,GR10,0),IF(GU10&gt;=$HA$39,GV10,0),IF(GX10&gt;=$HA$39,GY10,0),IF(HV10&gt;=$II$39,HW10,0),IF(HY10&gt;=$II$39,HZ10,0),IF(IC10&gt;=$II$39,ID10,0),IF(IF10&gt;=$II$39,IG10,0),IF(JD10&gt;=$JQ$39,JE10,0),IF(JG10&gt;=$JQ$39,JH10,0),IF(JK10&gt;=$JQ$39,JL10,0),IF(JN10&gt;=$JQ$39,JO10,0),IF(KL10&gt;=$KY$39,KM10,0),IF(KO10&gt;=$KY$39,KP10,0),IF(KS10&gt;=$KY$39,KT10,0),IF(KV10&gt;=$KY$39,KW10,0),IF(LT10&gt;=$MG$39,LU10,0),IF(LW10&gt;=$MG$39,LX10,0),IF(MA10&gt;=$MG$39,MB10,0),IF(MD10&gt;=$MG$39,ME10,0),IF(NB10&gt;=$NO$39,NC10,0),IF(NE10&gt;=$NO$39,NF10,0),IF(NI10&gt;=$NO$39,NJ10,0),IF(NL10&gt;=$NO$39,NM10,0),IF(OJ10&gt;=$OW$39,OK10,0),IF(OM10&gt;=$OW$39,ON10,0),IF(OQ10&gt;=$OW$39,OR10,0),IF(OT10&gt;=$OW$39,OU10,0),IF(PR10&gt;=$QE$39,PS10,0),IF(PU10&gt;=$QE$39,PV10,0),IF(PY10&gt;=$QE$39,PZ10,0),IF(QB10&gt;=$QE$39,QC10,0),IF(QZ10&gt;=$RM$39,RA10,0),IF(RC10&gt;=$RM$39,RD10,0),IF(RG10&gt;=$RM$39,RH10,0),IF(RJ10&gt;=$RM$39,RK10,0),IF(SH10&gt;=$SU$39,SI10,0),IF(SK10&gt;=$SU$39,SL10,0),IF(SO10&gt;=$SU$39,SP10,0),IF(SR10&gt;=$SU$39,SS10,0)),0)</f>
        <v>0</v>
      </c>
      <c r="U10" s="8" t="str">
        <f>IF(T10=0,"",IF(OR(T10=CR10,T10=CU10,T10=CY10),$CA$1,IF(OR(T10=BQ10,T10=BT10,T10=BX10),$AZ$1,IF(OR(T10=AP10,T10=AS10,T10=AW10),$Y$1,IF(OR(T10=SI10,T10=SL10,T10=SP10,T10=SS10),$RN$1,IF(OR(T10=RA10,T10=RD10,T10=RH10,T10=RK10),$QF$1,IF(OR(T10=PS10,T10=PV10,T10=PZ10,T10=QC10),$OX$1,IF(OR(T10=OK10,T10=ON10,T10=OR10,T10=OU10),$NP$1,IF(OR(T10=NC10,T10=NF10,T10=NJ10,T10=NM10),$MH$1,IF(OR(T10=LU10,T10=LX10,T10=MB10,T10=ME10),$KZ$1,IF(OR(T10=KM10,T10=KP10,T10=KT10,T10=KW10),$JR$1,IF(OR(T10=JE10,T10=JH10,T10=JL10,T10=JO10),$IJ$1,IF(OR(T10=HW10,T10=HZ10,T10=ID10,T10=IG10),$HB$1,IF(OR(T10=GO10,T10=GR10,T10=GV10,T10=GY10),$FT$1,IF(OR(T10=FG10,T10=FJ10,T10=FN10,T10=FQ10),$EL$1,IF(OR(T10=DY10,T10=EB10,T10=EF10,T10=EI10),$DD$1,""))))))))))))))))</f>
        <v/>
      </c>
      <c r="V10" s="8" t="str">
        <f>IF(MAX(DB10,DC10)&gt;0,MAX(DB10,DC10),"")</f>
        <v/>
      </c>
      <c r="W10" s="11" t="str">
        <f>IF(V10="","",IF(V10=DB10,"("&amp;DB$2&amp;")",IF(V10=DC10,"("&amp;DC$2&amp;")")))</f>
        <v/>
      </c>
      <c r="X10" s="8" t="str">
        <f>IF(V10="","",IF(V10=DB10,IF(V10+IF(P10="",0,P10)=SM10,$RN$1,IF(V10+IF(P10="",0,P10)=RE10,$QF$1,IF(V10+IF(P10="",0,P10)=PW10,$OX$1,IF(V10+IF(P10="",0,P10)=OO10,$NP$1,IF(V10+IF(P10="",0,P10)=NG10,$MH$1,IF(V10+IF(P10="",0,P10)=LY10,$KZ$1,IF(V10+IF(P10="",0,P10)=KQ10,$JR$1,IF(V10+IF(P10="",0,P10)=JI10,$IJ$1,IF(V10+IF(P10="",0,P10)=IA10,$HB$1,IF(V10+IF(P10="",0,P10)=GS10,$FT$1,IF(V10+IF(P10="",0,P10)=FK10,$EL$1,IF(V10+IF(P10="",0,P10)=EC10,$DD$1,IF(V10+IF(P10="",0,P10)=SJ10,$RN$1,IF(V10+IF(P10="",0,P10)=RB10,$QF$1,IF(V10+IF(P10="",0,P10)=PT10,$OX$1,IF(V10+IF(P10="",0,P10)=OL10,$NP$1,IF(V10+IF(P10="",0,P10)=ND10,$MH$1,IF(V10+IF(P10="",0,P10)=LV10,$KZ$1,IF(V10+IF(P10="",0,P10)=KN10,$JR$1,IF(V10+IF(P10="",0,P10)=JF10,$IJ$1,IF(V10+IF(P10="",0,P10)=HX10,$HB$1,IF(V10+IF(P10="",0,P10)=GP10,$FT$1,IF(V10+IF(P10="",0,P10)=FH10,$EL$1,IF(V10+IF(P10="",0,P10)=DZ10,$DD$1,IF(V10+IF(N10="",0,N10)=SM10,$RN$1,IF(V10+IF(N10="",0,N10)=RE10,$QF$1,IF(V10+IF(N10="",0,N10)=PW10,$OX$1,IF(V10+IF(N10="",0,N10)=OO10,$NP$1,IF(V10+IF(N10="",0,N10)=NG10,$MH$1,IF(V10+IF(N10="",0,N10)=LY10,$KZ$1,IF(V10+IF(N10="",0,N10)=KQ10,$JR$1,IF(V10+IF(N10="",0,N10)=JI10,$IJ$1,IF(V10+IF(N10="",0,N10)=IA10,$HB$1,IF(V10+IF(N10="",0,N10)=GS10,$FT$1,IF(V10+IF(N10="",0,N10)=FK10,$EL$1,IF(V10+IF(N10="",0,N10)=EC10,$DD$1,IF(V10+IF(N10="",0,N10)=SJ10,$RN$1,IF(V10+IF(N10="",0,N10)=RB10,$QF$1,IF(V10+IF(N10="",0,N10)=PT10,$OX$1,IF(V10+IF(N10="",0,N10)=OL10,$NP$1,IF(V10+IF(N10="",0,N10)=ND10,$MH$1,IF(V10+IF(N10="",0,N10)=LV10,$KZ$1,IF(V10+IF(N10="",0,N10)=KN10,$JR$1,IF(V10+IF(N10="",0,N10)=JF10,$IJ$1,IF(V10+IF(N10="",0,N10)=HX10,$HB$1,IF(V10+IF(N10="",0,N10)=GP10,$FT$1,IF(V10+IF(N10="",0,N10)=FH10,$EL$1,IF(V10+IF(N10="",0,N10)=DZ10,$DD$1)))))))))))))))))))))))))))))))))))))))))))))))),IF(V10=DC10,IF(V10+IF(P10="",0,P10)=ST10,$RN$1,IF(V10+IF(P10="",0,P10)=RL10,$QF$1,IF(V10+IF(P10="",0,P10)=QD10,$OX$1,IF(V10+IF(P10="",0,P10)=OV10,$NP$1,IF(V10+IF(P10="",0,P10)=NN10,$MH$1,IF(V10+IF(P10="",0,P10)=MF10,$KZ$1,IF(V10+IF(P10="",0,P10)=KX10,$JR$1,IF(V10+IF(P10="",0,P10)=JP10,$IJ$1,IF(V10+IF(P10="",0,P10)=IH10,$HB$1,IF(V10+IF(P10="",0,P10)=GZ10,$FT$1,IF(V10+IF(P10="",0,P10)=FR10,$EL$1,IF(V10+IF(P10="",0,P10)=EJ10,$DD$1,IF(V10+IF(P10="",0,P10)=SQ10,$RN$1,IF(V10+IF(P10="",0,P10)=RI10,$QF$1,IF(V10+IF(P10="",0,P10)=QA10,$OX$1,IF(V10+IF(P10="",0,P10)=OS10,$NP$1,IF(V10+IF(P10="",0,P10)=NK10,$MH$1,IF(V10+IF(P10="",0,P10)=MC10,$KZ$1,IF(V10+IF(P10="",0,P10)=KU10,$JR$1,IF(V10+IF(P10="",0,P10)=JM10,$IJ$1,IF(V10+IF(P10="",0,P10)=IE10,$HB$1,IF(V10+IF(P10="",0,P10)=GW10,$FT$1,IF(V10+IF(P10="",0,P10)=FO10,$EL$1,IF(V10+IF(P10="",0,P10)=EG10,$DD$1)))))))))))))))))))))))))))</f>
        <v/>
      </c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2"/>
      <c r="AK10" s="22"/>
      <c r="AL10" s="22"/>
      <c r="AM10" s="22"/>
      <c r="AN10" s="27"/>
      <c r="AO10" s="38" t="str">
        <f>IF(AA10&gt;0,AA10,"")</f>
        <v/>
      </c>
      <c r="AP10" s="38" t="str">
        <f>IF(AB10&gt;0,AB10,"")</f>
        <v/>
      </c>
      <c r="AQ10" s="40" t="str">
        <f>IF(SUM(Y10:AB10)-AC10&gt;0,SUM(Y10:AB10)-AC10,"")</f>
        <v/>
      </c>
      <c r="AR10" s="40" t="str">
        <f>IF(AF10&gt;0,AF10,"")</f>
        <v/>
      </c>
      <c r="AS10" s="40" t="str">
        <f>IF(AG10&gt;0,AG10,"")</f>
        <v/>
      </c>
      <c r="AT10" s="40" t="str">
        <f>IF(SUM(AD10:AG10)-AH10&gt;0,SUM(AD10:AG10)-AH10,"")</f>
        <v/>
      </c>
      <c r="AU10" s="40" t="str">
        <f>IF(AQ10="","",MAX(AQ10,AT10))</f>
        <v/>
      </c>
      <c r="AV10" s="40" t="str">
        <f>IF(AK10&gt;0,AK10,"")</f>
        <v/>
      </c>
      <c r="AW10" s="40" t="str">
        <f>IF(AL10&gt;0,AL10,"")</f>
        <v/>
      </c>
      <c r="AX10" s="40" t="str">
        <f>IF(SUM(AI10:AL10)-AM10&gt;0,SUM(AI10:AL10)-AM10,"")</f>
        <v/>
      </c>
      <c r="AY10" s="40" t="str">
        <f>IF(SUM(AU10,AX10)&gt;0,SUM(AU10,AX10),"")</f>
        <v/>
      </c>
      <c r="AZ10" s="26">
        <v>15.5</v>
      </c>
      <c r="BA10" s="26">
        <v>9.3000000000000007</v>
      </c>
      <c r="BB10" s="26">
        <v>8.8000000000000007</v>
      </c>
      <c r="BC10" s="26">
        <v>14.01</v>
      </c>
      <c r="BD10" s="26">
        <v>0</v>
      </c>
      <c r="BE10" s="26">
        <v>15</v>
      </c>
      <c r="BF10" s="26">
        <v>9.3000000000000007</v>
      </c>
      <c r="BG10" s="26">
        <v>8.8000000000000007</v>
      </c>
      <c r="BH10" s="26">
        <v>13.8</v>
      </c>
      <c r="BI10" s="26">
        <v>0</v>
      </c>
      <c r="BJ10" s="26">
        <v>15.3</v>
      </c>
      <c r="BK10" s="26">
        <v>9.1999999999999993</v>
      </c>
      <c r="BL10" s="26">
        <v>8.8000000000000007</v>
      </c>
      <c r="BM10" s="26">
        <v>14.07</v>
      </c>
      <c r="BN10" s="26">
        <v>0</v>
      </c>
      <c r="BO10" s="28"/>
      <c r="BP10" s="39">
        <f>IF(BB10&gt;0,BB10,"")</f>
        <v>8.8000000000000007</v>
      </c>
      <c r="BQ10" s="39">
        <f>IF(BC10&gt;0,BC10,"")</f>
        <v>14.01</v>
      </c>
      <c r="BR10" s="11">
        <f>IF(SUM(AZ10:BC10)-BD10&gt;0,SUM(AZ10:BC10)-BD10,"")</f>
        <v>47.61</v>
      </c>
      <c r="BS10" s="11">
        <f>IF(BG10&gt;0,BG10,"")</f>
        <v>8.8000000000000007</v>
      </c>
      <c r="BT10" s="11">
        <f>IF(BH10&gt;0,BH10,"")</f>
        <v>13.8</v>
      </c>
      <c r="BU10" s="11">
        <f>IF(SUM(BE10:BH10)-BI10&gt;0,SUM(BE10:BH10)-BI10,"")</f>
        <v>46.900000000000006</v>
      </c>
      <c r="BV10" s="11">
        <f>IF(BR10="","",MAX(BR10,BU10))</f>
        <v>47.61</v>
      </c>
      <c r="BW10" s="11">
        <f>IF(BL10&gt;0,BL10,"")</f>
        <v>8.8000000000000007</v>
      </c>
      <c r="BX10" s="11">
        <f>IF(BM10&gt;0,BM10,"")</f>
        <v>14.07</v>
      </c>
      <c r="BY10" s="11">
        <f>IF(SUM(BJ10:BM10)-BN10&gt;0,SUM(BJ10:BM10)-BN10,"")</f>
        <v>47.37</v>
      </c>
      <c r="BZ10" s="11">
        <f>IF(SUM(BV10,BY10)&gt;0,SUM(BV10,BY10),"")</f>
        <v>94.97999999999999</v>
      </c>
      <c r="CA10" s="22">
        <v>15</v>
      </c>
      <c r="CB10" s="22">
        <v>9.3000000000000007</v>
      </c>
      <c r="CC10" s="22">
        <v>9</v>
      </c>
      <c r="CD10" s="22">
        <v>13.5</v>
      </c>
      <c r="CE10" s="22">
        <v>0</v>
      </c>
      <c r="CF10" s="22">
        <v>15.2</v>
      </c>
      <c r="CG10" s="22">
        <v>9.5</v>
      </c>
      <c r="CH10" s="22">
        <v>9</v>
      </c>
      <c r="CI10" s="22">
        <v>13.74</v>
      </c>
      <c r="CJ10" s="22">
        <v>0</v>
      </c>
      <c r="CK10" s="22">
        <v>14.4</v>
      </c>
      <c r="CL10" s="22">
        <v>8.8000000000000007</v>
      </c>
      <c r="CM10" s="22">
        <v>9</v>
      </c>
      <c r="CN10" s="22">
        <v>13.51</v>
      </c>
      <c r="CO10" s="22">
        <v>0</v>
      </c>
      <c r="CP10" s="27"/>
      <c r="CQ10" s="38">
        <f>IF(CC10&gt;0,CC10,"")</f>
        <v>9</v>
      </c>
      <c r="CR10" s="38">
        <f>IF(CD10&gt;0,CD10,"")</f>
        <v>13.5</v>
      </c>
      <c r="CS10" s="40">
        <f>IF(SUM(CA10:CD10)-CE10&gt;0,SUM(CA10:CD10)-CE10,"")</f>
        <v>46.8</v>
      </c>
      <c r="CT10" s="40">
        <f>IF(CH10&gt;0,CH10,"")</f>
        <v>9</v>
      </c>
      <c r="CU10" s="40">
        <f>IF(CI10&gt;0,CI10,"")</f>
        <v>13.74</v>
      </c>
      <c r="CV10" s="40">
        <f>IF(SUM(CF10:CI10)-CJ10&gt;0,SUM(CF10:CI10)-CJ10,"")</f>
        <v>47.440000000000005</v>
      </c>
      <c r="CW10" s="40">
        <f>IF(CS10="","",MAX(CS10,CV10))</f>
        <v>47.440000000000005</v>
      </c>
      <c r="CX10" s="40">
        <f>IF(CM10&gt;0,CM10,"")</f>
        <v>9</v>
      </c>
      <c r="CY10" s="40">
        <f>IF(CN10&gt;0,CN10,"")</f>
        <v>13.51</v>
      </c>
      <c r="CZ10" s="40">
        <f>IF(SUM(CK10:CN10)-CO10&gt;0,SUM(CK10:CN10)-CO10,"")</f>
        <v>45.71</v>
      </c>
      <c r="DA10" s="40">
        <f>IF(SUM(CW10,CZ10)&gt;0,SUM(CW10,CZ10),"")</f>
        <v>93.15</v>
      </c>
      <c r="DB10" s="50" t="str">
        <f>IF(MAX(DZ10,EC10,FH10,FK10,GP10,GS10,HX10,IA10,JF10,JI10,KN10,KQ10,LV10,LY10,ND10,NG10,OL10,OO10,PT10,PW10,RB10,RE10,SJ10,SM10)-MIN(IF(N10="",0,N10),IF(P10="",0,P10))&gt;0.001,MAX(DZ10,EC10,FH10,FK10,GP10,GS10,HX10,IA10,JF10,JI10,KN10,KQ10,LV10,LY10,ND10,NG10,OL10,OO10,PT10,PW10,RB10,RE10,SJ10,SM10)-MIN(IF(N10="",0,N10),IF(P10="",0,P10)),"")</f>
        <v/>
      </c>
      <c r="DC10" s="50" t="str">
        <f>IF(MAX(EG10,EJ10,FO10,FR10,GW10,GZ10,IE10,IH10,JM10,JP10,KU10,KX10,MC10,MF10,NK10,NN10,OS10,OV10,QA10,QD10,RI10,RL10,SQ10,ST10)-IF(P10="",0,P10)&gt;0.001,MAX(EG10,EJ10,FO10,FR10,GW10,GZ10,IE10,IH10,JM10,JP10,KU10,KX10,MC10,MF10,NK10,NN10,OS10,OV10,QA10,QD10,RI10,RL10,SQ10,ST10)-IF(P10="",0,P10),"")</f>
        <v/>
      </c>
      <c r="DD10" s="17"/>
      <c r="DE10" s="17"/>
      <c r="DF10" s="17"/>
      <c r="DG10" s="17"/>
      <c r="DH10" s="17"/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40" t="str">
        <f>IF(DF10&gt;0,DF10,"")</f>
        <v/>
      </c>
      <c r="DY10" s="40" t="str">
        <f>IF(DG10&gt;0,DG10,"")</f>
        <v/>
      </c>
      <c r="DZ10" s="40" t="str">
        <f>IF(SUM(DD10:DG10)-DH10&gt;0,SUM(DD10:DG10)-DH10,"")</f>
        <v/>
      </c>
      <c r="EA10" s="40" t="str">
        <f>IF(DK10&gt;0,DK10,"")</f>
        <v/>
      </c>
      <c r="EB10" s="40" t="str">
        <f>IF(DL10&gt;0,DL10,"")</f>
        <v/>
      </c>
      <c r="EC10" s="40" t="str">
        <f>IF(SUM(DI10:DL10)-DM10&gt;0,SUM(DI10:DL10)-DM10,"")</f>
        <v/>
      </c>
      <c r="ED10" s="40" t="str">
        <f>IF(MAX(DZ10,EC10)&gt;0,MAX(DZ10,EC10),"")</f>
        <v/>
      </c>
      <c r="EE10" s="40" t="str">
        <f>IF(DP10&gt;0,DP10,"")</f>
        <v/>
      </c>
      <c r="EF10" s="40" t="str">
        <f>IF(DQ10&gt;0,DQ10,"")</f>
        <v/>
      </c>
      <c r="EG10" s="40" t="str">
        <f>IF(SUM(DN10:DQ10)-DR10&gt;0,SUM(DN10:DQ10)-DR10,"")</f>
        <v/>
      </c>
      <c r="EH10" s="40" t="str">
        <f>IF(DU10&gt;0,DU10,"")</f>
        <v/>
      </c>
      <c r="EI10" s="40" t="str">
        <f>IF(DV10&gt;0,DV10,"")</f>
        <v/>
      </c>
      <c r="EJ10" s="40" t="str">
        <f>IF(SUM(DS10:DV10)-DW10&gt;0,SUM(DS10:DV10)-DW10,"")</f>
        <v/>
      </c>
      <c r="EK10" s="40" t="str">
        <f>IF(SUM(ED10,EG10,EJ10)&gt;0,SUM(ED10,EG10,EJ10),"")</f>
        <v/>
      </c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1" t="str">
        <f>IF(EN10&gt;0,EN10,"")</f>
        <v/>
      </c>
      <c r="FG10" s="11" t="str">
        <f>IF(EO10&gt;0,EO10,"")</f>
        <v/>
      </c>
      <c r="FH10" s="11" t="str">
        <f>IF(SUM(EL10:EO10)-EP10&gt;0,SUM(EL10:EO10)-EP10,"")</f>
        <v/>
      </c>
      <c r="FI10" s="11" t="str">
        <f>IF(ES10&gt;0,ES10,"")</f>
        <v/>
      </c>
      <c r="FJ10" s="11" t="str">
        <f>IF(ET10&gt;0,ET10,"")</f>
        <v/>
      </c>
      <c r="FK10" s="11" t="str">
        <f>IF(SUM(EQ10:ET10)-EU10&gt;0,SUM(EQ10:ET10)-EU10,"")</f>
        <v/>
      </c>
      <c r="FL10" s="11" t="str">
        <f>IF(MAX(FH10,FK10)&gt;0,MAX(FH10,FK10),"")</f>
        <v/>
      </c>
      <c r="FM10" s="11" t="str">
        <f>IF(EX10&gt;0,EX10,"")</f>
        <v/>
      </c>
      <c r="FN10" s="11" t="str">
        <f>IF(EY10&gt;0,EY10,"")</f>
        <v/>
      </c>
      <c r="FO10" s="11" t="str">
        <f>IF(SUM(EV10:EY10)-EZ10&gt;0,SUM(EV10:EY10)-EZ10,"")</f>
        <v/>
      </c>
      <c r="FP10" s="11" t="str">
        <f>IF(FC10&gt;0,FC10,"")</f>
        <v/>
      </c>
      <c r="FQ10" s="11" t="str">
        <f>IF(FD10&gt;0,FD10,"")</f>
        <v/>
      </c>
      <c r="FR10" s="11" t="str">
        <f>IF(SUM(FA10:FD10)-FE10&gt;0,SUM(FA10:FD10)-FE10,"")</f>
        <v/>
      </c>
      <c r="FS10" s="11" t="str">
        <f>IF(SUM(FL10,FO10,FR10)&gt;0,SUM(FL10,FO10,FR10),"")</f>
        <v/>
      </c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17"/>
      <c r="GH10" s="17"/>
      <c r="GI10" s="17"/>
      <c r="GJ10" s="17"/>
      <c r="GK10" s="17"/>
      <c r="GL10" s="17"/>
      <c r="GM10" s="17"/>
      <c r="GN10" s="40" t="str">
        <f>IF(FV10&gt;0,FV10,"")</f>
        <v/>
      </c>
      <c r="GO10" s="40" t="str">
        <f>IF(FW10&gt;0,FW10,"")</f>
        <v/>
      </c>
      <c r="GP10" s="40" t="str">
        <f>IF(SUM(FT10:FW10)-FX10&gt;0,SUM(FT10:FW10)-FX10,"")</f>
        <v/>
      </c>
      <c r="GQ10" s="40" t="str">
        <f>IF(GA10&gt;0,GA10,"")</f>
        <v/>
      </c>
      <c r="GR10" s="40" t="str">
        <f>IF(GB10&gt;0,GB10,"")</f>
        <v/>
      </c>
      <c r="GS10" s="40" t="str">
        <f>IF(SUM(FY10:GB10)-GC10&gt;0,SUM(FY10:GB10)-GC10,"")</f>
        <v/>
      </c>
      <c r="GT10" s="40" t="str">
        <f>IF(MAX(GP10,GS10)&gt;0,MAX(GP10,GS10),"")</f>
        <v/>
      </c>
      <c r="GU10" s="40" t="str">
        <f>IF(GF10&gt;0,GF10,"")</f>
        <v/>
      </c>
      <c r="GV10" s="40" t="str">
        <f>IF(GG10&gt;0,GG10,"")</f>
        <v/>
      </c>
      <c r="GW10" s="40" t="str">
        <f>IF(SUM(GD10:GG10)-GH10&gt;0,SUM(GD10:GG10)-GH10,"")</f>
        <v/>
      </c>
      <c r="GX10" s="40" t="str">
        <f>IF(GK10&gt;0,GK10,"")</f>
        <v/>
      </c>
      <c r="GY10" s="40" t="str">
        <f>IF(GL10&gt;0,GL10,"")</f>
        <v/>
      </c>
      <c r="GZ10" s="40" t="str">
        <f>IF(SUM(GI10:GL10)-GM10&gt;0,SUM(GI10:GL10)-GM10,"")</f>
        <v/>
      </c>
      <c r="HA10" s="40" t="str">
        <f>IF(SUM(GT10,GW10,GZ10)&gt;0,SUM(GT10,GW10,GZ10),"")</f>
        <v/>
      </c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1" t="str">
        <f>IF(HD10&gt;0,HD10,"")</f>
        <v/>
      </c>
      <c r="HW10" s="11" t="str">
        <f>IF(HE10&gt;0,HE10,"")</f>
        <v/>
      </c>
      <c r="HX10" s="11" t="str">
        <f>IF(SUM(HB10:HE10)-HF10&gt;0,SUM(HB10:HE10)-HF10,"")</f>
        <v/>
      </c>
      <c r="HY10" s="11" t="str">
        <f>IF(HI10&gt;0,HI10,"")</f>
        <v/>
      </c>
      <c r="HZ10" s="11" t="str">
        <f>IF(HJ10&gt;0,HJ10,"")</f>
        <v/>
      </c>
      <c r="IA10" s="11" t="str">
        <f>IF(SUM(HG10:HJ10)-HK10&gt;0,SUM(HG10:HJ10)-HK10,"")</f>
        <v/>
      </c>
      <c r="IB10" s="11" t="str">
        <f>IF(MAX(HX10,IA10)&gt;0,MAX(HX10,IA10),"")</f>
        <v/>
      </c>
      <c r="IC10" s="11" t="str">
        <f>IF(HN10&gt;0,HN10,"")</f>
        <v/>
      </c>
      <c r="ID10" s="11" t="str">
        <f>IF(HO10&gt;0,HO10,"")</f>
        <v/>
      </c>
      <c r="IE10" s="11" t="str">
        <f>IF(SUM(HL10:HO10)-HP10&gt;0,SUM(HL10:HO10)-HP10,"")</f>
        <v/>
      </c>
      <c r="IF10" s="11" t="str">
        <f>IF(HS10&gt;0,HS10,"")</f>
        <v/>
      </c>
      <c r="IG10" s="11" t="str">
        <f>IF(HT10&gt;0,HT10,"")</f>
        <v/>
      </c>
      <c r="IH10" s="11" t="str">
        <f>IF(SUM(HQ10:HT10)-HU10&gt;0,SUM(HQ10:HT10)-HU10,"")</f>
        <v/>
      </c>
      <c r="II10" s="11" t="str">
        <f>IF(SUM(IB10,IE10,IH10)&gt;0,SUM(IB10,IE10,IH10),"")</f>
        <v/>
      </c>
      <c r="IJ10" s="17"/>
      <c r="IK10" s="17"/>
      <c r="IL10" s="17"/>
      <c r="IM10" s="17"/>
      <c r="IN10" s="17"/>
      <c r="IO10" s="17"/>
      <c r="IP10" s="17"/>
      <c r="IQ10" s="17"/>
      <c r="IR10" s="17"/>
      <c r="IS10" s="17"/>
      <c r="IT10" s="17"/>
      <c r="IU10" s="17"/>
      <c r="IV10" s="17"/>
      <c r="IW10" s="17"/>
      <c r="IX10" s="17"/>
      <c r="IY10" s="17"/>
      <c r="IZ10" s="17"/>
      <c r="JA10" s="17"/>
      <c r="JB10" s="17"/>
      <c r="JC10" s="17"/>
      <c r="JD10" s="40" t="str">
        <f>IF(IL10&gt;0,IL10,"")</f>
        <v/>
      </c>
      <c r="JE10" s="40" t="str">
        <f>IF(IM10&gt;0,IM10,"")</f>
        <v/>
      </c>
      <c r="JF10" s="40" t="str">
        <f>IF(SUM(IJ10:IM10)-IN10&gt;0,SUM(IJ10:IM10)-IN10,"")</f>
        <v/>
      </c>
      <c r="JG10" s="40" t="str">
        <f>IF(IQ10&gt;0,IQ10,"")</f>
        <v/>
      </c>
      <c r="JH10" s="40" t="str">
        <f>IF(IR10&gt;0,IR10,"")</f>
        <v/>
      </c>
      <c r="JI10" s="40" t="str">
        <f>IF(SUM(IO10:IR10)-IS10&gt;0,SUM(IO10:IR10)-IS10,"")</f>
        <v/>
      </c>
      <c r="JJ10" s="40" t="str">
        <f>IF(MAX(JF10,JI10)&gt;0,MAX(JF10,JI10),"")</f>
        <v/>
      </c>
      <c r="JK10" s="40" t="str">
        <f>IF(IV10&gt;0,IV10,"")</f>
        <v/>
      </c>
      <c r="JL10" s="40" t="str">
        <f>IF(IW10&gt;0,IW10,"")</f>
        <v/>
      </c>
      <c r="JM10" s="40" t="str">
        <f>IF(SUM(IT10:IW10)-IX10&gt;0,SUM(IT10:IW10)-IX10,"")</f>
        <v/>
      </c>
      <c r="JN10" s="40" t="str">
        <f>IF(JA10&gt;0,JA10,"")</f>
        <v/>
      </c>
      <c r="JO10" s="40" t="str">
        <f>IF(JB10&gt;0,JB10,"")</f>
        <v/>
      </c>
      <c r="JP10" s="40" t="str">
        <f>IF(SUM(IY10:JB10)-JC10&gt;0,SUM(IY10:JB10)-JC10,"")</f>
        <v/>
      </c>
      <c r="JQ10" s="40" t="str">
        <f>IF(SUM(JJ10,JM10,JP10)&gt;0,SUM(JJ10,JM10,JP10),"")</f>
        <v/>
      </c>
      <c r="JR10" s="18"/>
      <c r="JS10" s="18"/>
      <c r="JT10" s="18"/>
      <c r="JU10" s="18"/>
      <c r="JV10" s="18"/>
      <c r="JW10" s="18"/>
      <c r="JX10" s="18"/>
      <c r="JY10" s="18"/>
      <c r="JZ10" s="18"/>
      <c r="KA10" s="18"/>
      <c r="KB10" s="18"/>
      <c r="KC10" s="18"/>
      <c r="KD10" s="18"/>
      <c r="KE10" s="18"/>
      <c r="KF10" s="18"/>
      <c r="KG10" s="18"/>
      <c r="KH10" s="18"/>
      <c r="KI10" s="18"/>
      <c r="KJ10" s="18"/>
      <c r="KK10" s="18"/>
      <c r="KL10" s="11" t="str">
        <f>IF(JT10&gt;0,JT10,"")</f>
        <v/>
      </c>
      <c r="KM10" s="11" t="str">
        <f>IF(JU10&gt;0,JU10,"")</f>
        <v/>
      </c>
      <c r="KN10" s="11" t="str">
        <f>IF(SUM(JR10:JU10)-JV10&gt;0,SUM(JR10:JU10)-JV10,"")</f>
        <v/>
      </c>
      <c r="KO10" s="11" t="str">
        <f>IF(JY10&gt;0,JY10,"")</f>
        <v/>
      </c>
      <c r="KP10" s="11" t="str">
        <f>IF(JZ10&gt;0,JZ10,"")</f>
        <v/>
      </c>
      <c r="KQ10" s="11" t="str">
        <f>IF(SUM(JW10:JZ10)-KA10&gt;0,SUM(JW10:JZ10)-KA10,"")</f>
        <v/>
      </c>
      <c r="KR10" s="11" t="str">
        <f>IF(MAX(KN10,KQ10)&gt;0,MAX(KN10,KQ10),"")</f>
        <v/>
      </c>
      <c r="KS10" s="11" t="str">
        <f>IF(KD10&gt;0,KD10,"")</f>
        <v/>
      </c>
      <c r="KT10" s="11" t="str">
        <f>IF(KE10&gt;0,KE10,"")</f>
        <v/>
      </c>
      <c r="KU10" s="11" t="str">
        <f>IF(SUM(KB10:KE10)-KF10&gt;0,SUM(KB10:KE10)-KF10,"")</f>
        <v/>
      </c>
      <c r="KV10" s="11" t="str">
        <f>IF(KI10&gt;0,KI10,"")</f>
        <v/>
      </c>
      <c r="KW10" s="11" t="str">
        <f>IF(KJ10&gt;0,KJ10,"")</f>
        <v/>
      </c>
      <c r="KX10" s="11" t="str">
        <f>IF(SUM(KG10:KJ10)-KK10&gt;0,SUM(KG10:KJ10)-KK10,"")</f>
        <v/>
      </c>
      <c r="KY10" s="11" t="str">
        <f>IF(SUM(KR10,KU10,KX10)&gt;0,SUM(KR10,KU10,KX10),"")</f>
        <v/>
      </c>
      <c r="KZ10" s="17"/>
      <c r="LA10" s="17"/>
      <c r="LB10" s="17"/>
      <c r="LC10" s="17"/>
      <c r="LD10" s="17"/>
      <c r="LE10" s="17"/>
      <c r="LF10" s="17"/>
      <c r="LG10" s="17"/>
      <c r="LH10" s="17"/>
      <c r="LI10" s="17"/>
      <c r="LJ10" s="17"/>
      <c r="LK10" s="17"/>
      <c r="LL10" s="17"/>
      <c r="LM10" s="17"/>
      <c r="LN10" s="17"/>
      <c r="LO10" s="17"/>
      <c r="LP10" s="17"/>
      <c r="LQ10" s="17"/>
      <c r="LR10" s="17"/>
      <c r="LS10" s="17"/>
      <c r="LT10" s="40" t="str">
        <f>IF(LB10&gt;0,LB10,"")</f>
        <v/>
      </c>
      <c r="LU10" s="40" t="str">
        <f>IF(LC10&gt;0,LC10,"")</f>
        <v/>
      </c>
      <c r="LV10" s="40" t="str">
        <f>IF(SUM(KZ10:LC10)-LD10&gt;0,SUM(KZ10:LC10)-LD10,"")</f>
        <v/>
      </c>
      <c r="LW10" s="40" t="str">
        <f>IF(LG10&gt;0,LG10,"")</f>
        <v/>
      </c>
      <c r="LX10" s="40" t="str">
        <f>IF(LH10&gt;0,LH10,"")</f>
        <v/>
      </c>
      <c r="LY10" s="40" t="str">
        <f>IF(SUM(LE10:LH10)-LI10&gt;0,SUM(LE10:LH10)-LI10,"")</f>
        <v/>
      </c>
      <c r="LZ10" s="40" t="str">
        <f>IF(MAX(LV10,LY10)&gt;0,MAX(LV10,LY10),"")</f>
        <v/>
      </c>
      <c r="MA10" s="40" t="str">
        <f>IF(LL10&gt;0,LL10,"")</f>
        <v/>
      </c>
      <c r="MB10" s="40" t="str">
        <f>IF(LM10&gt;0,LM10,"")</f>
        <v/>
      </c>
      <c r="MC10" s="40" t="str">
        <f>IF(SUM(LJ10:LM10)-LN10&gt;0,SUM(LJ10:LM10)-LN10,"")</f>
        <v/>
      </c>
      <c r="MD10" s="40" t="str">
        <f>IF(LQ10&gt;0,LQ10,"")</f>
        <v/>
      </c>
      <c r="ME10" s="40" t="str">
        <f>IF(LR10&gt;0,LR10,"")</f>
        <v/>
      </c>
      <c r="MF10" s="40" t="str">
        <f>IF(SUM(LO10:LR10)-LS10&gt;0,SUM(LO10:LR10)-LS10,"")</f>
        <v/>
      </c>
      <c r="MG10" s="40" t="str">
        <f>IF(SUM(LZ10,MC10,MF10)&gt;0,SUM(LZ10,MC10,MF10),"")</f>
        <v/>
      </c>
      <c r="MH10" s="18"/>
      <c r="MI10" s="18"/>
      <c r="MJ10" s="18"/>
      <c r="MK10" s="18"/>
      <c r="ML10" s="18"/>
      <c r="MM10" s="18"/>
      <c r="MN10" s="18"/>
      <c r="MO10" s="18"/>
      <c r="MP10" s="18"/>
      <c r="MQ10" s="18"/>
      <c r="MR10" s="18"/>
      <c r="MS10" s="18"/>
      <c r="MT10" s="18"/>
      <c r="MU10" s="18"/>
      <c r="MV10" s="18"/>
      <c r="MW10" s="18"/>
      <c r="MX10" s="18"/>
      <c r="MY10" s="18"/>
      <c r="MZ10" s="18"/>
      <c r="NA10" s="18"/>
      <c r="NB10" s="11" t="str">
        <f>IF(MJ10&gt;0,MJ10,"")</f>
        <v/>
      </c>
      <c r="NC10" s="11" t="str">
        <f>IF(MK10&gt;0,MK10,"")</f>
        <v/>
      </c>
      <c r="ND10" s="11" t="str">
        <f>IF(SUM(MH10:MK10)-ML10&gt;0,SUM(MH10:MK10)-ML10,"")</f>
        <v/>
      </c>
      <c r="NE10" s="11" t="str">
        <f>IF(MO10&gt;0,MO10,"")</f>
        <v/>
      </c>
      <c r="NF10" s="11" t="str">
        <f>IF(MP10&gt;0,MP10,"")</f>
        <v/>
      </c>
      <c r="NG10" s="11" t="str">
        <f>IF(SUM(MM10:MP10)-MQ10&gt;0,SUM(MM10:MP10)-MQ10,"")</f>
        <v/>
      </c>
      <c r="NH10" s="11" t="str">
        <f>IF(MAX(ND10,NG10)&gt;0,MAX(ND10,NG10),"")</f>
        <v/>
      </c>
      <c r="NI10" s="11" t="str">
        <f>IF(MT10&gt;0,MT10,"")</f>
        <v/>
      </c>
      <c r="NJ10" s="11" t="str">
        <f>IF(MU10&gt;0,MU10,"")</f>
        <v/>
      </c>
      <c r="NK10" s="11" t="str">
        <f>IF(SUM(MR10:MU10)-MV10&gt;0,SUM(MR10:MU10)-MV10,"")</f>
        <v/>
      </c>
      <c r="NL10" s="11" t="str">
        <f>IF(MY10&gt;0,MY10,"")</f>
        <v/>
      </c>
      <c r="NM10" s="11" t="str">
        <f>IF(MZ10&gt;0,MZ10,"")</f>
        <v/>
      </c>
      <c r="NN10" s="11" t="str">
        <f>IF(SUM(MW10:MZ10)-NA10&gt;0,SUM(MW10:MZ10)-NA10,"")</f>
        <v/>
      </c>
      <c r="NO10" s="11" t="str">
        <f>IF(SUM(NH10,NK10,NN10)&gt;0,SUM(NH10,NK10,NN10),"")</f>
        <v/>
      </c>
      <c r="NP10" s="17"/>
      <c r="NQ10" s="17"/>
      <c r="NR10" s="17"/>
      <c r="NS10" s="17"/>
      <c r="NT10" s="17"/>
      <c r="NU10" s="17"/>
      <c r="NV10" s="17"/>
      <c r="NW10" s="17"/>
      <c r="NX10" s="17"/>
      <c r="NY10" s="17"/>
      <c r="NZ10" s="17"/>
      <c r="OA10" s="17"/>
      <c r="OB10" s="17"/>
      <c r="OC10" s="17"/>
      <c r="OD10" s="17"/>
      <c r="OE10" s="17"/>
      <c r="OF10" s="17"/>
      <c r="OG10" s="17"/>
      <c r="OH10" s="17"/>
      <c r="OI10" s="17"/>
      <c r="OJ10" s="40" t="str">
        <f>IF(NR10&gt;0,NR10,"")</f>
        <v/>
      </c>
      <c r="OK10" s="40" t="str">
        <f>IF(NS10&gt;0,NS10,"")</f>
        <v/>
      </c>
      <c r="OL10" s="40" t="str">
        <f>IF(SUM(NP10:NS10)-NT10&gt;0,SUM(NP10:NS10)-NT10,"")</f>
        <v/>
      </c>
      <c r="OM10" s="40" t="str">
        <f>IF(NW10&gt;0,NW10,"")</f>
        <v/>
      </c>
      <c r="ON10" s="40" t="str">
        <f>IF(NX10&gt;0,NX10,"")</f>
        <v/>
      </c>
      <c r="OO10" s="40" t="str">
        <f>IF(SUM(NU10:NX10)-NY10&gt;0,SUM(NU10:NX10)-NY10,"")</f>
        <v/>
      </c>
      <c r="OP10" s="40" t="str">
        <f>IF(MAX(OL10,OO10)&gt;0,MAX(OL10,OO10),"")</f>
        <v/>
      </c>
      <c r="OQ10" s="40" t="str">
        <f>IF(OB10&gt;0,OB10,"")</f>
        <v/>
      </c>
      <c r="OR10" s="40" t="str">
        <f>IF(OC10&gt;0,OC10,"")</f>
        <v/>
      </c>
      <c r="OS10" s="40" t="str">
        <f>IF(SUM(NZ10:OC10)-OD10&gt;0,SUM(NZ10:OC10)-OD10,"")</f>
        <v/>
      </c>
      <c r="OT10" s="40" t="str">
        <f>IF(OG10&gt;0,OG10,"")</f>
        <v/>
      </c>
      <c r="OU10" s="40" t="str">
        <f>IF(OH10&gt;0,OH10,"")</f>
        <v/>
      </c>
      <c r="OV10" s="40" t="str">
        <f>IF(SUM(OE10:OH10)-OI10&gt;0,SUM(OE10:OH10)-OI10,"")</f>
        <v/>
      </c>
      <c r="OW10" s="40" t="str">
        <f>IF(SUM(OP10,OS10,OV10)&gt;0,SUM(OP10,OS10,OV10),"")</f>
        <v/>
      </c>
      <c r="OX10" s="18"/>
      <c r="OY10" s="18"/>
      <c r="OZ10" s="18"/>
      <c r="PA10" s="18"/>
      <c r="PB10" s="18"/>
      <c r="PC10" s="18"/>
      <c r="PD10" s="18"/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1" t="str">
        <f>IF(OZ10&gt;0,OZ10,"")</f>
        <v/>
      </c>
      <c r="PS10" s="11" t="str">
        <f>IF(PA10&gt;0,PA10,"")</f>
        <v/>
      </c>
      <c r="PT10" s="11" t="str">
        <f>IF(SUM(OX10:PA10)-PB10&gt;0,SUM(OX10:PA10)-PB10,"")</f>
        <v/>
      </c>
      <c r="PU10" s="11" t="str">
        <f>IF(PE10&gt;0,PE10,"")</f>
        <v/>
      </c>
      <c r="PV10" s="11" t="str">
        <f>IF(PF10&gt;0,PF10,"")</f>
        <v/>
      </c>
      <c r="PW10" s="11" t="str">
        <f>IF(SUM(PC10:PF10)-PG10&gt;0,SUM(PC10:PF10)-PG10,"")</f>
        <v/>
      </c>
      <c r="PX10" s="11" t="str">
        <f>IF(MAX(PT10,PW10)&gt;0,MAX(PT10,PW10),"")</f>
        <v/>
      </c>
      <c r="PY10" s="11" t="str">
        <f>IF(PJ10&gt;0,PJ10,"")</f>
        <v/>
      </c>
      <c r="PZ10" s="11" t="str">
        <f>IF(PK10&gt;0,PK10,"")</f>
        <v/>
      </c>
      <c r="QA10" s="11" t="str">
        <f>IF(SUM(PH10:PK10)-PL10&gt;0,SUM(PH10:PK10)-PL10,"")</f>
        <v/>
      </c>
      <c r="QB10" s="11" t="str">
        <f>IF(PO10&gt;0,PO10,"")</f>
        <v/>
      </c>
      <c r="QC10" s="11" t="str">
        <f>IF(PP10&gt;0,PP10,"")</f>
        <v/>
      </c>
      <c r="QD10" s="11" t="str">
        <f>IF(SUM(PM10:PP10)-PQ10&gt;0,SUM(PM10:PP10)-PQ10,"")</f>
        <v/>
      </c>
      <c r="QE10" s="11" t="str">
        <f>IF(SUM(PX10,QA10,QD10)&gt;0,SUM(PX10,QA10,QD10),"")</f>
        <v/>
      </c>
      <c r="QF10" s="17"/>
      <c r="QG10" s="17"/>
      <c r="QH10" s="17"/>
      <c r="QI10" s="17"/>
      <c r="QJ10" s="17"/>
      <c r="QK10" s="17"/>
      <c r="QL10" s="17"/>
      <c r="QM10" s="17"/>
      <c r="QN10" s="17"/>
      <c r="QO10" s="17"/>
      <c r="QP10" s="17"/>
      <c r="QQ10" s="17"/>
      <c r="QR10" s="17"/>
      <c r="QS10" s="17"/>
      <c r="QT10" s="17"/>
      <c r="QU10" s="17"/>
      <c r="QV10" s="17"/>
      <c r="QW10" s="17"/>
      <c r="QX10" s="17"/>
      <c r="QY10" s="17"/>
      <c r="QZ10" s="40" t="str">
        <f>IF(QH10&gt;0,QH10,"")</f>
        <v/>
      </c>
      <c r="RA10" s="40" t="str">
        <f>IF(QI10&gt;0,QI10,"")</f>
        <v/>
      </c>
      <c r="RB10" s="40" t="str">
        <f>IF(SUM(QF10:QI10)-QJ10&gt;0,SUM(QF10:QI10)-QJ10,"")</f>
        <v/>
      </c>
      <c r="RC10" s="40" t="str">
        <f>IF(QM10&gt;0,QM10,"")</f>
        <v/>
      </c>
      <c r="RD10" s="40" t="str">
        <f>IF(QN10&gt;0,QN10,"")</f>
        <v/>
      </c>
      <c r="RE10" s="40" t="str">
        <f>IF(SUM(QK10:QN10)-QO10&gt;0,SUM(QK10:QN10)-QO10,"")</f>
        <v/>
      </c>
      <c r="RF10" s="40" t="str">
        <f>IF(MAX(RB10,RE10)&gt;0,MAX(RB10,RE10),"")</f>
        <v/>
      </c>
      <c r="RG10" s="40" t="str">
        <f>IF(QR10&gt;0,QR10,"")</f>
        <v/>
      </c>
      <c r="RH10" s="40" t="str">
        <f>IF(QS10&gt;0,QS10,"")</f>
        <v/>
      </c>
      <c r="RI10" s="40" t="str">
        <f>IF(SUM(QP10:QS10)-QT10&gt;0,SUM(QP10:QS10)-QT10,"")</f>
        <v/>
      </c>
      <c r="RJ10" s="40" t="str">
        <f>IF(QW10&gt;0,QW10,"")</f>
        <v/>
      </c>
      <c r="RK10" s="40" t="str">
        <f>IF(QX10&gt;0,QX10,"")</f>
        <v/>
      </c>
      <c r="RL10" s="40" t="str">
        <f>IF(SUM(QU10:QX10)-QY10&gt;0,SUM(QU10:QX10)-QY10,"")</f>
        <v/>
      </c>
      <c r="RM10" s="40" t="str">
        <f>IF(SUM(RF10,RI10,RL10)&gt;0,SUM(RF10,RI10,RL10),"")</f>
        <v/>
      </c>
      <c r="RN10" s="18"/>
      <c r="RO10" s="18"/>
      <c r="RP10" s="18"/>
      <c r="RQ10" s="18"/>
      <c r="RR10" s="18"/>
      <c r="RS10" s="18"/>
      <c r="RT10" s="18"/>
      <c r="RU10" s="18"/>
      <c r="RV10" s="18"/>
      <c r="RW10" s="18"/>
      <c r="RX10" s="18"/>
      <c r="RY10" s="18"/>
      <c r="RZ10" s="18"/>
      <c r="SA10" s="18"/>
      <c r="SB10" s="18"/>
      <c r="SC10" s="18"/>
      <c r="SD10" s="18"/>
      <c r="SE10" s="18"/>
      <c r="SF10" s="18"/>
      <c r="SG10" s="18"/>
      <c r="SH10" s="11" t="str">
        <f>IF(RP10&gt;0,RP10,"")</f>
        <v/>
      </c>
      <c r="SI10" s="11" t="str">
        <f>IF(RQ10&gt;0,RQ10,"")</f>
        <v/>
      </c>
      <c r="SJ10" s="11" t="str">
        <f>IF(SUM(RN10:RQ10)-RR10&gt;0,SUM(RN10:RQ10)-RR10,"")</f>
        <v/>
      </c>
      <c r="SK10" s="11" t="str">
        <f>IF(RU10&gt;0,RU10,"")</f>
        <v/>
      </c>
      <c r="SL10" s="11" t="str">
        <f>IF(RV10&gt;0,RV10,"")</f>
        <v/>
      </c>
      <c r="SM10" s="11" t="str">
        <f>IF(SUM(RS10:RV10)-RW10&gt;0,SUM(RS10:RV10)-RW10,"")</f>
        <v/>
      </c>
      <c r="SN10" s="11" t="str">
        <f>IF(MAX(SJ10,SM10)&gt;0,MAX(SJ10,SM10),"")</f>
        <v/>
      </c>
      <c r="SO10" s="11" t="str">
        <f>IF(RZ10&gt;0,RZ10,"")</f>
        <v/>
      </c>
      <c r="SP10" s="11" t="str">
        <f>IF(SA10&gt;0,SA10,"")</f>
        <v/>
      </c>
      <c r="SQ10" s="11" t="str">
        <f>IF(SUM(RX10:SA10)-SB10&gt;0,SUM(RX10:SA10)-SB10,"")</f>
        <v/>
      </c>
      <c r="SR10" s="11" t="str">
        <f>IF(SE10&gt;0,SE10,"")</f>
        <v/>
      </c>
      <c r="SS10" s="11" t="str">
        <f>IF(SF10&gt;0,SF10,"")</f>
        <v/>
      </c>
      <c r="ST10" s="11" t="str">
        <f>IF(SUM(SC10:SF10)-SG10&gt;0,SUM(SC10:SF10)-SG10,"")</f>
        <v/>
      </c>
      <c r="SU10" s="11" t="str">
        <f>IF(SUM(SN10,SQ10,ST10)&gt;0,SUM(SN10,SQ10,ST10),"")</f>
        <v/>
      </c>
      <c r="SV10" s="22">
        <f>IF($CP10="P",CA10,(CA10+AZ10)/2)</f>
        <v>15.25</v>
      </c>
      <c r="SW10" s="22">
        <f>IF($CP10="P",CB10,(CB10+BA10)/2)</f>
        <v>9.3000000000000007</v>
      </c>
      <c r="SX10" s="22">
        <f>IF($CP10="P",CC10,(CC10+BB10)/2)</f>
        <v>8.9</v>
      </c>
      <c r="SY10" s="22">
        <f>IF($CP10="P",CD10,(CD10+BC10)/2)</f>
        <v>13.754999999999999</v>
      </c>
      <c r="SZ10" s="22">
        <f>IF($CP10="P",CE10,(CE10+BD10)/2)</f>
        <v>0</v>
      </c>
      <c r="TA10" s="22">
        <f>IF($CP10="P",CF10,(CF10+BE10)/2)</f>
        <v>15.1</v>
      </c>
      <c r="TB10" s="22">
        <f>IF($CP10="P",CG10,(CG10+BF10)/2)</f>
        <v>9.4</v>
      </c>
      <c r="TC10" s="22">
        <f>IF($CP10="P",CH10,(CH10+BG10)/2)</f>
        <v>8.9</v>
      </c>
      <c r="TD10" s="22">
        <f>IF($CP10="P",CI10,(CI10+BH10)/2)</f>
        <v>13.77</v>
      </c>
      <c r="TE10" s="22">
        <f>IF($CP10="P",CJ10,(CJ10+BI10)/2)</f>
        <v>0</v>
      </c>
      <c r="TF10" s="22">
        <f>IF($CP10="P",CK10,(CK10+BJ10)/2)</f>
        <v>14.850000000000001</v>
      </c>
      <c r="TG10" s="22">
        <f>IF($CP10="P",CL10,(CL10+BK10)/2)</f>
        <v>9</v>
      </c>
      <c r="TH10" s="22">
        <f>IF($CP10="P",CM10,(CM10+BL10)/2)</f>
        <v>8.9</v>
      </c>
      <c r="TI10" s="22">
        <f>IF($CP10="P",CN10,(CN10+BM10)/2)</f>
        <v>13.79</v>
      </c>
      <c r="TJ10" s="22">
        <f>IF($CP10="P",CO10,(CO10+BN10)/2)</f>
        <v>0</v>
      </c>
      <c r="TK10" s="27" t="s">
        <v>46</v>
      </c>
      <c r="TL10" s="40">
        <f>IF(SX10&gt;0,SX10,"")</f>
        <v>8.9</v>
      </c>
      <c r="TM10" s="40">
        <f>IF(SY10&gt;0,SY10,"")</f>
        <v>13.754999999999999</v>
      </c>
      <c r="TN10" s="40">
        <f>IF(SUM(SV10:SY10)-SZ10&gt;0,SUM(SV10:SY10)-SZ10,"")</f>
        <v>47.204999999999998</v>
      </c>
      <c r="TO10" s="40">
        <f>IF(TC10&gt;0,TC10,"")</f>
        <v>8.9</v>
      </c>
      <c r="TP10" s="40">
        <f>IF(TD10&gt;0,TD10,"")</f>
        <v>13.77</v>
      </c>
      <c r="TQ10" s="40">
        <f>IF(SUM(TA10:TD10)-TE10&gt;0,SUM(TA10:TD10)-TE10,"")</f>
        <v>47.17</v>
      </c>
      <c r="TR10" s="40">
        <f>IF(MAX(TN10,TQ10)&gt;0,MAX(TN10,TQ10),"")</f>
        <v>47.204999999999998</v>
      </c>
      <c r="TS10" s="40">
        <f>IF(TH10&gt;0,TH10,"")</f>
        <v>8.9</v>
      </c>
      <c r="TT10" s="40">
        <f>IF(TI10&gt;0,TI10,"")</f>
        <v>13.79</v>
      </c>
      <c r="TU10" s="40">
        <f>IF(SUM(TF10:TI10)-TJ10&gt;0,SUM(TF10:TI10)-TJ10,"")</f>
        <v>46.54</v>
      </c>
      <c r="TV10" s="40">
        <f>IF(SUM(TR10,TU10)&gt;0,SUM(TR10,TU10),"")</f>
        <v>93.745000000000005</v>
      </c>
    </row>
    <row r="11" spans="1:542" x14ac:dyDescent="0.2">
      <c r="A11" s="4" t="str" cm="1">
        <f t="array" ref="A11">IF(AND(J11&lt;&gt;"",J11&lt;&gt;"No DD"),SUMPRODUCT((J$4:J$37&lt;&gt;"")*(J$4:J$37&lt;&gt;"No DD")*(F$4:F$37&gt;F11))+1,IF(J11="No DD",SUMPRODUCT((J$4:J$37="No DD")*(F$4:F$37&gt;F11))+1+SUMPRODUCT((J$4:J$37&lt;&gt;"")*(J$4:J$37&lt;&gt;"No DD")),""))</f>
        <v/>
      </c>
      <c r="B11" s="4" t="str" cm="1">
        <f t="array" ref="B11">IF(AND(J11&lt;&gt;"",J11&lt;&gt;"No DD",G11=""),SUMPRODUCT((J$4:J$37&lt;&gt;"")*(J$4:J$37&lt;&gt;"No DD")*(G$4:G$37="")*(F$4:F$37&gt;F11))+1,IF(J11="No DD",SUMPRODUCT((J$4:J$37="No DD")*(F$4:F$37&gt;F11)*(G$4:G$37=""))+1+SUMPRODUCT((J$4:J$37&lt;&gt;"")*(G$4:G$37="")*(J$4:J$37&lt;&gt;"No DD")),""))</f>
        <v/>
      </c>
      <c r="C11" s="5" t="s">
        <v>199</v>
      </c>
      <c r="D11" s="4" t="s">
        <v>6</v>
      </c>
      <c r="E11" s="4">
        <v>2007</v>
      </c>
      <c r="F11" s="9">
        <f>SUM(L11:V11)+SUM(L11:T11)*0.0000001+SUM(L11)*0.0000000000001</f>
        <v>151.40001514000471</v>
      </c>
      <c r="G11" s="66"/>
      <c r="H11" s="3" t="str">
        <f>IF(OR(AND(AO11&gt;=AY$39,AO11&lt;&gt;"",AQ11&gt;=AY$43,AQ11&lt;&gt;"",AN11=""),AND(AR11&gt;=AY$39,AR11&lt;&gt;"",AT11&gt;=AY$43,AT11&lt;&gt;"",AN11=""),AND(AV11&gt;=AY$39,AV11&lt;&gt;"",AX11&gt;=AY$43,AX11&lt;&gt;"",AN11=""),AND(BP11&gt;=BZ$39,BP11&lt;&gt;"",BR11&gt;=BZ$43,BR11&lt;&gt;"",BO11=""),AND(BS11&gt;=BZ$39,BS11&lt;&gt;"",BU11&gt;=BZ$43,BU11&lt;&gt;"",BO11=""),AND(BW11&gt;=BZ$39,BW11&lt;&gt;"",BY11&gt;=BZ$43,BY11&lt;&gt;"",BO11=""),AND(CQ11&gt;=DA$39,CQ11&lt;&gt;"",CS11&gt;=DA$43,CS11&lt;&gt;"",CP11=""),AND(CT11&gt;=DA$39,CT11&lt;&gt;"",CV11&gt;=DA$43,CV11&lt;&gt;"",CP11=""),AND(CX11&gt;=DA$39,CX11&lt;&gt;"",CZ11&gt;=DA$43,CZ11&lt;&gt;"",CP11=""),AND(DX11&gt;=EK$39,DX11&lt;&gt;"",DZ11&gt;=EK$43,DZ11&lt;&gt;""),AND(EA11&gt;=EK$39,EA11&lt;&gt;"",EC11&gt;=EK$43,EC11&lt;&gt;""),AND(EE11&gt;=EK$39,EE11&lt;&gt;"",EG11&gt;=EK$43,EG11&lt;&gt;""),AND(EH11&gt;=EK$39,EH11&lt;&gt;"",EJ11&gt;=EK$43,EJ11&lt;&gt;""),AND(FF11&gt;=FS$39,FF11&lt;&gt;"",FH11&gt;=FS$43,FH11&lt;&gt;""),AND(FI11&gt;=FS$39,FI11&lt;&gt;"",FK11&gt;=FS$43,FK11&lt;&gt;""),AND(FM11&gt;=FS$39,FM11&lt;&gt;"",FO11&gt;=FS$43,FO11&lt;&gt;""),AND(FP11&gt;=FS$39,FP11&lt;&gt;"",FR11&gt;=FS$43,FR11&lt;&gt;""),AND(GN11&gt;=HA$39,GN11&lt;&gt;"",GP11&gt;=HA$43,GP11&lt;&gt;""),AND(GQ11&gt;=HA$39,GQ11&lt;&gt;"",GS11&gt;=HA$43,GS11&lt;&gt;""),AND(GU11&gt;=HA$39,GU11&lt;&gt;"",GW11&gt;=HA$43,GW11&lt;&gt;""),AND(GX11&gt;=HA$39,GX11&lt;&gt;"",GZ11&gt;=HA$43,GZ11&lt;&gt;""),AND(HV11&gt;=II$39,HV11&lt;&gt;"",HX11&gt;=II$43,HX11&lt;&gt;""),AND(HY11&gt;=II$39,HY11&lt;&gt;"",IA11&gt;=II$43,IA11&lt;&gt;""),AND(IC11&gt;=II$39,IC11&lt;&gt;"",IE11&gt;=II$43,IE11&lt;&gt;""),AND(IF11&gt;=II$39,IF11&lt;&gt;"",IH11&gt;=II$43,IH11&lt;&gt;""),AND(JD11&gt;=JQ$39,JD11&lt;&gt;"",JF11&gt;=JQ$43,JF11&lt;&gt;""),AND(JG11&gt;=JQ$39,JG11&lt;&gt;"",JI11&gt;=JQ$43,JI11&lt;&gt;""),AND(JK11&gt;=JQ$39,JK11&lt;&gt;"",JM11&gt;=JQ$43,JM11&lt;&gt;""),AND(JN11&gt;=JQ$39,JN11&lt;&gt;"",JP11&gt;=JQ$43,JP11&lt;&gt;""),AND(KL11&gt;=KY$39,KL11&lt;&gt;"",KN11&gt;=KY$43,KN11&lt;&gt;""),AND(KO11&gt;=KY$39,KO11&lt;&gt;"",KQ11&gt;=KY$43,KQ11&lt;&gt;""),AND(KS11&gt;=KY$39,KS11&lt;&gt;"",KU11&gt;=KY$43,KU11&lt;&gt;""),AND(KV11&gt;=KY$39,KV11&lt;&gt;"",KX11&gt;=KY$43,KX11&lt;&gt;""),AND(LT11&gt;=MG$39,LT11&lt;&gt;"",LV11&gt;=MG$43,LV11&lt;&gt;""),AND(LW11&gt;=MG$39,LW11&lt;&gt;"",LY11&gt;=MG$43,LY11&lt;&gt;""),AND(MA11&gt;=MG$39,MA11&lt;&gt;"",MC11&gt;=MG$43,MC11&lt;&gt;""),AND(MD11&gt;=MG$39,MD11&lt;&gt;"",MF11&gt;=MG$43,MF11&lt;&gt;""),AND(NB11&gt;=NO$39,NB11&lt;&gt;"",ND11&gt;=NO$43,ND11&lt;&gt;""),AND(NE11&gt;=NO$39,NE11&lt;&gt;"",NG11&gt;=NO$43,NG11&lt;&gt;""),AND(NI11&gt;=NO$39,NI11&lt;&gt;"",NK11&gt;=NO$43,NK11&lt;&gt;""),AND(NL11&gt;=NO$39,NL11&lt;&gt;"",NN11&gt;=NO$43,NN11&lt;&gt;""),AND(OJ11&gt;=OW$39,OJ11&lt;&gt;"",OL11&gt;=OW$43,OL11&lt;&gt;""),AND(OM11&gt;=OW$39,OM11&lt;&gt;"",OO11&gt;=OW$43,OO11&lt;&gt;""),AND(OQ11&gt;=OW$39,OQ11&lt;&gt;"",OS11&gt;=OW$43,OS11&lt;&gt;""),AND(OT11&gt;=OW$39,OT11&lt;&gt;"",OV11&gt;=OW$43,OV11&lt;&gt;""),AND(PR11&gt;=QE$39,PR11&lt;&gt;"",PT11&gt;=QE$43,PT11&lt;&gt;""),AND(PU11&gt;=QE$39,PU11&lt;&gt;"",PW11&gt;=QE$43,PW11&lt;&gt;""),AND(PY11&gt;=QE$39,PY11&lt;&gt;"",QA11&gt;=QE$43,QA11&lt;&gt;""),AND(QB11&gt;=QE$39,QB11&lt;&gt;"",QD11&gt;=QE$43,QD11&lt;&gt;""),AND(QZ11&gt;=RM$39,QZ11&lt;&gt;"",RB11&gt;=RM$43,RB11&lt;&gt;""),AND(RC11&gt;=RM$39,RC11&lt;&gt;"",RE11&gt;=RM$43,RE11&lt;&gt;""),AND(RG11&gt;=RM$39,RG11&lt;&gt;"",RI11&gt;=RM$43,RI11&lt;&gt;""),AND(RJ11&gt;=RM$39,RJ11&lt;&gt;"",RL11&gt;=RM$43,RL11&lt;&gt;""),AND(SH11&gt;=SU$39,SH11&lt;&gt;"",SJ11&gt;=SU$43,SJ11&lt;&gt;""),AND(SK11&gt;=SU$39,SK11&lt;&gt;"",SM11&gt;=SU$43,SM11&lt;&gt;""),AND(SO11&gt;=SU$39,SO11&lt;&gt;"",SQ11&gt;=SU$43,SQ11&lt;&gt;""),AND(SR11&gt;=SU$39,SR11&lt;&gt;"",ST11&gt;=SU$43,ST11&lt;&gt;"")),"P","")</f>
        <v/>
      </c>
      <c r="I11" s="3" t="str">
        <f>IF(OR(AND(AQ11&gt;=AY$43,AQ11&lt;&gt;"",AN11=""),AND(AT11&gt;=AY$43,AT11&lt;&gt;"",AN11=""),AND(AX11&gt;=AY$43,AX11&lt;&gt;"",AN11=""),AND(BR11&gt;=BZ$43,BR11&lt;&gt;"",BO11=""),AND(BU11&gt;=BZ$43,BU11&lt;&gt;"",BO11=""),AND(BY11&gt;=BZ$43,BY11&lt;&gt;"",BO11=""),AND(CS11&gt;=DA$43,CS11&lt;&gt;"",CP11=""),AND(CV11&gt;=DA$43,CV11&lt;&gt;"",CP11=""),AND(CZ11&gt;=DA$43,CZ11&lt;&gt;"",CP11=""),AND(DZ11&gt;=EK$43,DZ11&lt;&gt;""),AND(EC11&gt;=EK$43,EC11&lt;&gt;""),AND(EG11&gt;=EK$43,EG11&lt;&gt;""),AND(EJ11&gt;=EK$43,EJ11&lt;&gt;""),AND(FH11&gt;=FS$43,FH11&lt;&gt;""),AND(FK11&gt;=FS$43,FK11&lt;&gt;""),AND(FO11&gt;=FS$43,FO11&lt;&gt;""),AND(FR11&gt;=FS$43,FR11&lt;&gt;""),AND(GP11&gt;=HA$43,GP11&lt;&gt;""),AND(GS11&gt;=HA$43,GS11&lt;&gt;""),AND(GW11&gt;=HA$43,GW11&lt;&gt;""),AND(GZ11&gt;=HA$43,GZ11&lt;&gt;""),AND(HX11&gt;=II$43,HX11&lt;&gt;""),AND(IA11&gt;=II$43,IA11&lt;&gt;""),AND(IE11&gt;=II$43,IE11&lt;&gt;""),AND(IH11&gt;=II$43,IH11&lt;&gt;""),AND(JF11&gt;=JQ$43,JF11&lt;&gt;""),AND(JI11&gt;=JQ$43,JI11&lt;&gt;""),AND(JM11&gt;=JQ$43,JM11&lt;&gt;""),AND(JP11&gt;=JQ$43,JP11&lt;&gt;""),AND(KN11&gt;=KY$43,KN11&lt;&gt;""),AND(KQ11&gt;=KY$43,KQ11&lt;&gt;""),AND(KU11&gt;=KY$43,KU11&lt;&gt;""),AND(KX11&gt;=KY$43,KX11&lt;&gt;""),AND(LV11&gt;=MG$43,LV11&lt;&gt;""),AND(LY11&gt;=MG$43,LY11&lt;&gt;""),AND(MC11&gt;=MG$43,MC11&lt;&gt;""),AND(MF11&gt;=MG$43,MF11&lt;&gt;""),AND(ND11&gt;=NO$43,ND11&lt;&gt;""),AND(NG11&gt;=NO$43,NG11&lt;&gt;""),AND(NK11&gt;=NO$43,NK11&lt;&gt;""),AND(NN11&gt;=NO$43,NN11&lt;&gt;""),AND(OL11&gt;=OW$43,OL11&lt;&gt;""),AND(OO11&gt;=OW$43,OO11&lt;&gt;""),AND(OS11&gt;=OW$43,OS11&lt;&gt;""),AND(OV11&gt;=OW$43,OV11&lt;&gt;""),AND(PT11&gt;=QE$43,PT11&lt;&gt;""),AND(PW11&gt;=QE$43,PW11&lt;&gt;""),AND(QA11&gt;=QE$43,QA11&lt;&gt;""),AND(QD11&gt;=QE$43,QD11&lt;&gt;""),AND(RB11&gt;=RM$43,RB11&lt;&gt;""),AND(RE11&gt;=RM$43,RE11&lt;&gt;""),AND(RI11&gt;=RM$43,RI11&lt;&gt;""),AND(RL11&gt;=RM$43,RL11&lt;&gt;""),AND(SJ11&gt;=SU$43,SJ11&lt;&gt;""),AND(SM11&gt;=SU$43,SM11&lt;&gt;""),AND(SQ11&gt;=SU$43,SQ11&lt;&gt;""),AND(ST11&gt;=SU$43,ST11&lt;&gt;"")),"P","")</f>
        <v/>
      </c>
      <c r="J11" s="36" t="str">
        <f>IF(AND(I11="P",H11=""),"No DD",IF(OR(AND(AO11&gt;=AY$42,AO11&lt;&gt;"",AQ11&gt;=AY$46,AQ11&lt;&gt;"",AN11=""),AND(AR11&gt;=AY$42,AR11&lt;&gt;"",AT11&gt;=AY$46,AT11&lt;&gt;"",AN11=""),AND(AV11&gt;=AY$42,AV11&lt;&gt;"",AX11&gt;=AY$46,AX11&lt;&gt;"",AN11=""),AND(BP11&gt;=BZ$42,BP11&lt;&gt;"",BR11&gt;=BZ$46,BR11&lt;&gt;"",BO11=""),AND(BS11&gt;=BZ$42,BS11&lt;&gt;"",BU11&gt;=BZ$46,BU11&lt;&gt;"",BO11=""),AND(BW11&gt;=BZ$42,BW11&lt;&gt;"",BY11&gt;=BZ$46,BY11&lt;&gt;"",BO11=""),AND(CQ11&gt;=DA$42,CQ11&lt;&gt;"",CS11&gt;=DA$46,CS11&lt;&gt;"",CP11=""),AND(CT11&gt;=DA$42,CT11&lt;&gt;"",CV11&gt;=DA$46,CV11&lt;&gt;"",CP11=""),AND(CX11&gt;=DA$42,CX11&lt;&gt;"",CZ11&gt;=DA$46,CZ11&lt;&gt;"",CP11=""),AND(DX11&gt;=EK$42,DX11&lt;&gt;"",DZ11&gt;=EK$46,DZ11&lt;&gt;""),AND(EA11&gt;=EK$42,EA11&lt;&gt;"",EC11&gt;=EK$46,EC11&lt;&gt;""),AND(EE11&gt;=EK$42,EE11&lt;&gt;"",EG11&gt;=EK$46,EG11&lt;&gt;""),AND(EH11&gt;=EK$42,EH11&lt;&gt;"",EJ11&gt;=EK$46,EJ11&lt;&gt;""),AND(FF11&gt;=FS$42,FF11&lt;&gt;"",FH11&gt;=FS$46,FH11&lt;&gt;""),AND(FI11&gt;=FS$42,FI11&lt;&gt;"",FK11&gt;=FS$46,FK11&lt;&gt;""),AND(FM11&gt;=FS$42,FM11&lt;&gt;"",FO11&gt;=FS$46,FO11&lt;&gt;""),AND(FP11&gt;=FS$42,FP11&lt;&gt;"",FR11&gt;=FS$46,FR11&lt;&gt;""),AND(GN11&gt;=HA$42,GN11&lt;&gt;"",GP11&gt;=HA$46,GP11&lt;&gt;""),AND(GQ11&gt;=HA$42,GQ11&lt;&gt;"",GS11&gt;=HA$46,GS11&lt;&gt;""),AND(GU11&gt;=HA$42,GU11&lt;&gt;"",GW11&gt;=HA$46,GW11&lt;&gt;""),AND(GX11&gt;=HA$42,GX11&lt;&gt;"",GZ11&gt;=HA$46,GZ11&lt;&gt;""),AND(HV11&gt;=II$42,HV11&lt;&gt;"",HX11&gt;=II$46,HX11&lt;&gt;""),AND(HY11&gt;=II$42,HY11&lt;&gt;"",IA11&gt;=II$46,IA11&lt;&gt;""),AND(IC11&gt;=II$42,IC11&lt;&gt;"",IE11&gt;=II$46,IE11&lt;&gt;""),AND(IF11&gt;=II$42,IF11&lt;&gt;"",IH11&gt;=II$46,IH11&lt;&gt;""),AND(JD11&gt;=JQ$42,JD11&lt;&gt;"",JF11&gt;=JQ$46,JF11&lt;&gt;""),AND(JG11&gt;=JQ$42,JG11&lt;&gt;"",JI11&gt;=JQ$46,JI11&lt;&gt;""),AND(JK11&gt;=JQ$42,JK11&lt;&gt;"",JM11&gt;=JQ$46,JM11&lt;&gt;""),AND(JN11&gt;=JQ$42,JN11&lt;&gt;"",JP11&gt;=JQ$46,JP11&lt;&gt;""),AND(KL11&gt;=KY$42,KL11&lt;&gt;"",KN11&gt;=KY$46,KN11&lt;&gt;""),AND(KO11&gt;=KY$42,KO11&lt;&gt;"",KQ11&gt;=KY$46,KQ11&lt;&gt;""),AND(KS11&gt;=KY$42,KS11&lt;&gt;"",KU11&gt;=KY$46,KU11&lt;&gt;""),AND(KV11&gt;=KY$42,KV11&lt;&gt;"",KX11&gt;=KY$46,KX11&lt;&gt;""),AND(LT11&gt;=MG$42,LT11&lt;&gt;"",LV11&gt;=MG$46,LV11&lt;&gt;""),AND(LW11&gt;=MG$42,LW11&lt;&gt;"",LY11&gt;=MG$46,LY11&lt;&gt;""),AND(MA11&gt;=MG$42,MA11&lt;&gt;"",MC11&gt;=MG$46,MC11&lt;&gt;""),AND(MD11&gt;=MG$42,MD11&lt;&gt;"",MF11&gt;=MG$46,MF11&lt;&gt;""),AND(NB11&gt;=NO$42,NB11&lt;&gt;"",ND11&gt;=NO$46,ND11&lt;&gt;""),AND(NE11&gt;=NO$42,NE11&lt;&gt;"",NG11&gt;=NO$46,NG11&lt;&gt;""),AND(NI11&gt;=NO$42,NI11&lt;&gt;"",NK11&gt;=NO$46,NK11&lt;&gt;""),AND(NL11&gt;=NO$42,NL11&lt;&gt;"",NN11&gt;=NO$46,NN11&lt;&gt;""),AND(OJ11&gt;=OW$42,OJ11&lt;&gt;"",OL11&gt;=OW$46,OL11&lt;&gt;""),AND(OM11&gt;=OW$42,OM11&lt;&gt;"",OO11&gt;=OW$46,OO11&lt;&gt;""),AND(OQ11&gt;=OW$42,OQ11&lt;&gt;"",OS11&gt;=OW$46,OS11&lt;&gt;""),AND(OT11&gt;=OW$42,OT11&lt;&gt;"",OV11&gt;=OW$46,OV11&lt;&gt;""),AND(PR11&gt;=QE$42,PR11&lt;&gt;"",PT11&gt;=QE$46,PT11&lt;&gt;""),AND(PU11&gt;=QE$42,PU11&lt;&gt;"",PW11&gt;=QE$46,PW11&lt;&gt;""),AND(PY11&gt;=QE$42,PY11&lt;&gt;"",QA11&gt;=QE$46,QA11&lt;&gt;""),AND(QB11&gt;=QE$42,QB11&lt;&gt;"",QD11&gt;=QE$46,QD11&lt;&gt;""),AND(QZ11&gt;=RM$42,QZ11&lt;&gt;"",RB11&gt;=RM$46,RB11&lt;&gt;""),AND(RC11&gt;=RM$42,RC11&lt;&gt;"",RE11&gt;=RM$46,RE11&lt;&gt;""),AND(RG11&gt;=RM$42,RG11&lt;&gt;"",RI11&gt;=RM$46,RI11&lt;&gt;""),AND(RJ11&gt;=RM$42,RJ11&lt;&gt;"",RL11&gt;=RM$46,RL11&lt;&gt;""),AND(SH11&gt;=SU$42,SH11&lt;&gt;"",SJ11&gt;=SU$46,SJ11&lt;&gt;""),AND(SK11&gt;=SU$42,SK11&lt;&gt;"",SM11&gt;=SU$46,SM11&lt;&gt;""),AND(SO11&gt;=SU$42,SO11&lt;&gt;"",SQ11&gt;=SU$46,SQ11&lt;&gt;""),AND(SR11&gt;=SU$42,SR11&lt;&gt;"",ST11&gt;=SU$46,ST11&lt;&gt;"")),"Merit",IF(OR(AND(AO11&gt;=AY$41,AO11&lt;&gt;"",AQ11&gt;=AY$45,AQ11&lt;&gt;"",AN11=""),AND(AR11&gt;=AY$41,AR11&lt;&gt;"",AT11&gt;=AY$45,AT11&lt;&gt;"",AN11=""),AND(AV11&gt;=AY$41,AV11&lt;&gt;"",AX11&gt;=AY$45,AX11&lt;&gt;"",AN11=""),AND(BP11&gt;=BZ$41,BP11&lt;&gt;"",BR11&gt;=BZ$45,BR11&lt;&gt;"",BO11=""),AND(BS11&gt;=BZ$41,BS11&lt;&gt;"",BU11&gt;=BZ$45,BU11&lt;&gt;"",BO11=""),AND(BW11&gt;=BZ$41,BW11&lt;&gt;"",BY11&gt;=BZ$45,BY11&lt;&gt;"",BO11=""),AND(CQ11&gt;=DA$41,CQ11&lt;&gt;"",CS11&gt;=DA$45,CS11&lt;&gt;"",CP11=""),AND(CT11&gt;=DA$41,CT11&lt;&gt;"",CV11&gt;=DA$45,CV11&lt;&gt;"",CP11=""),AND(CX11&gt;=DA$41,CX11&lt;&gt;"",CZ11&gt;=DA$45,CZ11&lt;&gt;"",CP11=""),AND(DX11&gt;=EK$41,DX11&lt;&gt;"",DZ11&gt;=EK$45,DZ11&lt;&gt;""),AND(EA11&gt;=EK$41,EA11&lt;&gt;"",EC11&gt;=EK$45,EC11&lt;&gt;""),AND(EE11&gt;=EK$41,EE11&lt;&gt;"",EG11&gt;=EK$45,EG11&lt;&gt;""),AND(EH11&gt;=EK$41,EH11&lt;&gt;"",EJ11&gt;=EK$45,EJ11&lt;&gt;""),AND(FF11&gt;=FS$41,FF11&lt;&gt;"",FH11&gt;=FS$45,FH11&lt;&gt;""),AND(FI11&gt;=FS$41,FI11&lt;&gt;"",FK11&gt;=FS$45,FK11&lt;&gt;""),AND(FM11&gt;=FS$41,FM11&lt;&gt;"",FO11&gt;=FS$45,FO11&lt;&gt;""),AND(FP11&gt;=FS$41,FP11&lt;&gt;"",FR11&gt;=FS$45,FR11&lt;&gt;""),AND(GN11&gt;=HA$41,GN11&lt;&gt;"",GP11&gt;=HA$45,GP11&lt;&gt;""),AND(GQ11&gt;=HA$41,GQ11&lt;&gt;"",GS11&gt;=HA$45,GS11&lt;&gt;""),AND(GU11&gt;=HA$41,GU11&lt;&gt;"",GW11&gt;=HA$45,GW11&lt;&gt;""),AND(GX11&gt;=HA$41,GX11&lt;&gt;"",GZ11&gt;=HA$45,GZ11&lt;&gt;""),AND(HV11&gt;=II$41,HV11&lt;&gt;"",HX11&gt;=II$45,HX11&lt;&gt;""),AND(HY11&gt;=II$41,HY11&lt;&gt;"",IA11&gt;=II$45,IA11&lt;&gt;""),AND(IC11&gt;=II$41,IC11&lt;&gt;"",IE11&gt;=II$45,IE11&lt;&gt;""),AND(IF11&gt;=II$41,IF11&lt;&gt;"",IH11&gt;=II$45,IH11&lt;&gt;""),AND(JD11&gt;=JQ$41,JD11&lt;&gt;"",JF11&gt;=JQ$45,JF11&lt;&gt;""),AND(JG11&gt;=JQ$41,JG11&lt;&gt;"",JI11&gt;=JQ$45,JI11&lt;&gt;""),AND(JK11&gt;=JQ$41,JK11&lt;&gt;"",JM11&gt;=JQ$45,JM11&lt;&gt;""),AND(JN11&gt;=JQ$41,JN11&lt;&gt;"",JP11&gt;=JQ$45,JP11&lt;&gt;""),AND(KL11&gt;=KY$41,KL11&lt;&gt;"",KN11&gt;=KY$45,KN11&lt;&gt;""),AND(KO11&gt;=KY$41,KO11&lt;&gt;"",KQ11&gt;=KY$45,KQ11&lt;&gt;""),AND(KS11&gt;=KY$41,KS11&lt;&gt;"",KU11&gt;=KY$45,KU11&lt;&gt;""),AND(KV11&gt;=KY$41,KV11&lt;&gt;"",KX11&gt;=KY$45,KX11&lt;&gt;""),AND(LT11&gt;=MG$41,LT11&lt;&gt;"",LV11&gt;=MG$45,LV11&lt;&gt;""),AND(LW11&gt;=MG$41,LW11&lt;&gt;"",LY11&gt;=MG$45,LY11&lt;&gt;""),AND(MA11&gt;=MG$41,MA11&lt;&gt;"",MC11&gt;=MG$45,MC11&lt;&gt;""),AND(MD11&gt;=MG$41,MD11&lt;&gt;"",MF11&gt;=MG$45,MF11&lt;&gt;""),AND(NB11&gt;=NO$41,NB11&lt;&gt;"",ND11&gt;=NO$45,ND11&lt;&gt;""),AND(NE11&gt;=NO$41,NE11&lt;&gt;"",NG11&gt;=NO$45,NG11&lt;&gt;""),AND(NI11&gt;=NO$41,NI11&lt;&gt;"",NK11&gt;=NO$45,NK11&lt;&gt;""),AND(NL11&gt;=NO$41,NL11&lt;&gt;"",NN11&gt;=NO$45,NN11&lt;&gt;""),AND(OJ11&gt;=OW$41,OJ11&lt;&gt;"",OL11&gt;=OW$45,OL11&lt;&gt;""),AND(OM11&gt;=OW$41,OM11&lt;&gt;"",OO11&gt;=OW$45,OO11&lt;&gt;""),AND(OQ11&gt;=OW$41,OQ11&lt;&gt;"",OS11&gt;=OW$45,OS11&lt;&gt;""),AND(OT11&gt;=OW$41,OT11&lt;&gt;"",OV11&gt;=OW$45,OV11&lt;&gt;""),AND(PR11&gt;=QE$41,PR11&lt;&gt;"",PT11&gt;=QE$45,PT11&lt;&gt;""),AND(PU11&gt;=QE$41,PU11&lt;&gt;"",PW11&gt;=QE$45,PW11&lt;&gt;""),AND(PY11&gt;=QE$41,PY11&lt;&gt;"",QA11&gt;=QE$45,QA11&lt;&gt;""),AND(QB11&gt;=QE$41,QB11&lt;&gt;"",QD11&gt;=QE$45,QD11&lt;&gt;""),AND(QZ11&gt;=RM$41,QZ11&lt;&gt;"",RB11&gt;=RM$45,RB11&lt;&gt;""),AND(RC11&gt;=RM$41,RC11&lt;&gt;"",RE11&gt;=RM$45,RE11&lt;&gt;""),AND(RG11&gt;=RM$41,RG11&lt;&gt;"",RI11&gt;=RM$45,RI11&lt;&gt;""),AND(RJ11&gt;=RM$41,RJ11&lt;&gt;"",RL11&gt;=RM$45,RL11&lt;&gt;""),AND(SH11&gt;=SU$41,SH11&lt;&gt;"",SJ11&gt;=SU$45,SJ11&lt;&gt;""),AND(SK11&gt;=SU$41,SK11&lt;&gt;"",SM11&gt;=SU$45,SM11&lt;&gt;""),AND(SO11&gt;=SU$41,SO11&lt;&gt;"",SQ11&gt;=SU$45,SQ11&lt;&gt;""),AND(SR11&gt;=SU$41,SR11&lt;&gt;"",ST11&gt;=SU$45,ST11&lt;&gt;"")),"Excellence",IF(K11="P","Worlds Team",IF(H11="P","National Team","")))))</f>
        <v/>
      </c>
      <c r="K11" s="3" t="str">
        <f>IF(OR(AND(AO11&gt;=AY$40,AO11&lt;&gt;"",AQ11&gt;=AY$44,AQ11&lt;&gt;"",AN11=""),AND(AR11&gt;=AY$40,AR11&lt;&gt;"",AT11&gt;=AY$44,AT11&lt;&gt;"",AN11=""),AND(AV11&gt;=AY$40,AV11&lt;&gt;"",AX11&gt;=AY$44,AX11&lt;&gt;"",AN11=""),AND(BP11&gt;=BZ$40,BP11&lt;&gt;"",BR11&gt;=BZ$44,BR11&lt;&gt;"",BO11=""),AND(BS11&gt;=BZ$40,BS11&lt;&gt;"",BU11&gt;=BZ$44,BU11&lt;&gt;"",BO11=""),AND(BW11&gt;=BZ$40,BW11&lt;&gt;"",BY11&gt;=BZ$44,BY11&lt;&gt;"",BO11=""),AND(CQ11&gt;=DA$40,CQ11&lt;&gt;"",CS11&gt;=DA$44,CS11&lt;&gt;"",CP11=""),AND(CT11&gt;=DA$40,CT11&lt;&gt;"",CV11&gt;=DA$44,CV11&lt;&gt;"",CP11=""),AND(CX11&gt;=DA$40,CX11&lt;&gt;"",CZ11&gt;=DA$44,CZ11&lt;&gt;"",CP11=""),AND(DX11&gt;=EK$40,DX11&lt;&gt;"",DZ11&gt;=EK$44,DZ11&lt;&gt;""),AND(EA11&gt;=EK$40,EA11&lt;&gt;"",EC11&gt;=EK$44,EC11&lt;&gt;""),AND(EE11&gt;=EK$40,EE11&lt;&gt;"",EG11&gt;=EK$44,EG11&lt;&gt;""),AND(EH11&gt;=EK$40,EH11&lt;&gt;"",EJ11&gt;=EK$44,EJ11&lt;&gt;""),AND(FF11&gt;=FS$40,FF11&lt;&gt;"",FH11&gt;=FS$44,FH11&lt;&gt;""),AND(FI11&gt;=FS$40,FI11&lt;&gt;"",FK11&gt;=FS$44,FK11&lt;&gt;""),AND(FM11&gt;=FS$40,FM11&lt;&gt;"",FO11&gt;=FS$44,FO11&lt;&gt;""),AND(FP11&gt;=FS$40,FP11&lt;&gt;"",FR11&gt;=FS$44,FR11&lt;&gt;""),AND(GN11&gt;=HA$40,GN11&lt;&gt;"",GP11&gt;=HA$44,GP11&lt;&gt;""),AND(GQ11&gt;=HA$40,GQ11&lt;&gt;"",GS11&gt;=HA$44,GS11&lt;&gt;""),AND(GU11&gt;=HA$40,GU11&lt;&gt;"",GW11&gt;=HA$44,GW11&lt;&gt;""),AND(GX11&gt;=HA$40,GX11&lt;&gt;"",GZ11&gt;=HA$44,GZ11&lt;&gt;""),AND(HV11&gt;=II$40,HV11&lt;&gt;"",HX11&gt;=II$44,HX11&lt;&gt;""),AND(HY11&gt;=II$40,HY11&lt;&gt;"",IA11&gt;=II$44,IA11&lt;&gt;""),AND(IC11&gt;=II$40,IC11&lt;&gt;"",IE11&gt;=II$44,IE11&lt;&gt;""),AND(IF11&gt;=II$40,IF11&lt;&gt;"",IH11&gt;=II$44,IH11&lt;&gt;""),AND(JD11&gt;=JQ$40,JD11&lt;&gt;"",JF11&gt;=JQ$44,JF11&lt;&gt;""),AND(JG11&gt;=JQ$40,JG11&lt;&gt;"",JI11&gt;=JQ$44,JI11&lt;&gt;""),AND(JK11&gt;=JQ$40,JK11&lt;&gt;"",JM11&gt;=JQ$44,JM11&lt;&gt;""),AND(JN11&gt;=JQ$40,JN11&lt;&gt;"",JP11&gt;=JQ$44,JP11&lt;&gt;""),AND(KL11&gt;=KY$40,KL11&lt;&gt;"",KN11&gt;=KY$44,KN11&lt;&gt;""),AND(KO11&gt;=KY$40,KO11&lt;&gt;"",KQ11&gt;=KY$44,KQ11&lt;&gt;""),AND(KS11&gt;=KY$40,KS11&lt;&gt;"",KU11&gt;=KY$44,KU11&lt;&gt;""),AND(KV11&gt;=KY$40,KV11&lt;&gt;"",KX11&gt;=KY$44,KX11&lt;&gt;""),AND(LT11&gt;=MG$40,LT11&lt;&gt;"",LV11&gt;=MG$44,LV11&lt;&gt;""),AND(LW11&gt;=MG$40,LW11&lt;&gt;"",LY11&gt;=MG$44,LY11&lt;&gt;""),AND(MA11&gt;=MG$40,MA11&lt;&gt;"",MC11&gt;=MG$44,MC11&lt;&gt;""),AND(MD11&gt;=MG$40,MD11&lt;&gt;"",MF11&gt;=MG$44,MF11&lt;&gt;""),AND(NB11&gt;=NO$40,NB11&lt;&gt;"",ND11&gt;=NO$44,ND11&lt;&gt;""),AND(NE11&gt;=NO$40,NE11&lt;&gt;"",NG11&gt;=NO$44,NG11&lt;&gt;""),AND(NI11&gt;=NO$40,NI11&lt;&gt;"",NK11&gt;=NO$44,NK11&lt;&gt;""),AND(NL11&gt;=NO$40,NL11&lt;&gt;"",NN11&gt;=NO$44,NN11&lt;&gt;""),AND(OJ11&gt;=OW$40,OJ11&lt;&gt;"",OL11&gt;=OW$44,OL11&lt;&gt;""),AND(OM11&gt;=OW$40,OM11&lt;&gt;"",OO11&gt;=OW$44,OO11&lt;&gt;""),AND(OQ11&gt;=OW$40,OQ11&lt;&gt;"",OS11&gt;=OW$44,OS11&lt;&gt;""),AND(OT11&gt;=OW$40,OT11&lt;&gt;"",OV11&gt;=OW$44,OV11&lt;&gt;""),AND(PR11&gt;=QE$40,PR11&lt;&gt;"",PT11&gt;=QE$44,PT11&lt;&gt;""),AND(PU11&gt;=QE$40,PU11&lt;&gt;"",PW11&gt;=QE$44,PW11&lt;&gt;""),AND(PY11&gt;=QE$40,PY11&lt;&gt;"",QA11&gt;=QE$44,QA11&lt;&gt;""),AND(QB11&gt;=QE$40,QB11&lt;&gt;"",QD11&gt;=QE$44,QD11&lt;&gt;""),AND(QZ11&gt;=RM$40,QZ11&lt;&gt;"",RB11&gt;=RM$44,RB11&lt;&gt;""),AND(RC11&gt;=RM$40,RC11&lt;&gt;"",RE11&gt;=RM$44,RE11&lt;&gt;""),AND(RG11&gt;=RM$40,RG11&lt;&gt;"",RI11&gt;=RM$44,RI11&lt;&gt;""),AND(RJ11&gt;=RM$40,RJ11&lt;&gt;"",RL11&gt;=RM$44,RL11&lt;&gt;""),AND(SH11&gt;=SU$40,SH11&lt;&gt;"",SJ11&gt;=SU$44,SJ11&lt;&gt;""),AND(SK11&gt;=SU$40,SK11&lt;&gt;"",SM11&gt;=SU$44,SM11&lt;&gt;""),AND(SO11&gt;=SU$40,SO11&lt;&gt;"",SQ11&gt;=SU$44,SQ11&lt;&gt;""),AND(SR11&gt;=SU$40,SR11&lt;&gt;"",ST11&gt;=SU$44,ST11&lt;&gt;"")),"P","")</f>
        <v/>
      </c>
      <c r="L11" s="8">
        <f>IF(COUNT(AQ11,AT11,BR11,BU11,CS11,CV11)&gt;0,LARGE((AQ11,AT11,BR11,BU11,CS11,CV11),1),0)</f>
        <v>47.349999999999994</v>
      </c>
      <c r="M11" s="8" t="str">
        <f>IF(L11="","",IF(OR(L11=CS11,L11=CV11),$CA$1,IF(OR(L11=BR11,L11=BU11),$AZ$1,IF(OR(L11=AQ11,L11=AT11),$Y$1,""))))</f>
        <v>2024 Elite Canada</v>
      </c>
      <c r="N11" s="8">
        <f>IF(COUNT(AQ11,AT11,BR11,BU11,CS11,CV11)&gt;1,LARGE((AQ11,AT11,BR11,BU11,CS11,CV11),2),0)</f>
        <v>46.599999999999994</v>
      </c>
      <c r="O11" s="8" t="str">
        <f>IF(N11="","",IF(OR(N11=CS11,N11=CV11),$CA$1,IF(OR(N11=BR11,N11=BU11),$AZ$1,IF(OR(N11=AQ11,N11=AT11),$Y$1,""))))</f>
        <v>2024 Elite Canada</v>
      </c>
      <c r="P11" s="8">
        <f>IF(COUNT(AQ11,AT11,BR11,BU11,CS11,CV11)&gt;2,MAX(AX11,BY11,CZ11,LARGE((AQ11,AT11,BR11,BU11,CS11,CV11),3)),IF(MAX(AX11,BY11,CZ11)&gt;0,MAX(AX11,BY11,CZ11),0))</f>
        <v>47.75</v>
      </c>
      <c r="Q11" s="8" t="str">
        <f>IF(P11="","",IF(OR(P11=CS11,P11=CV11,P11=CZ11),$CA$1,IF(OR(P11=BR11,P11=BU11,P11=BY11),$AZ$1,IF(OR(P11=AQ11,P11=AT11,P11=AX11),$Y$1,""))))</f>
        <v>2024 Elite Canada</v>
      </c>
      <c r="R11" s="8">
        <f>IF(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&gt;0,MAX(AO11,AR11,AV11,BP11,BS11,BW11,CQ11,CT11,CX11,DX11,EA11,EE11,EH11,FF11,FI11,FM11,FP11,GN11,GQ11,GU11,GX11,HV11,HY11,IC11,IF11,JD11,JG11,JK11,JN11,KL11,KO11,KS11,KV11,LT11,LW11,MA11,MD11,NB11,NE11,NI11,NL11,OJ11,OM11,OQ11,OT11,PR11,PU11,PY11,QB11,QZ11,RC11,RG11,RJ11,SH11,SK11,SO11,SR11),0)</f>
        <v>9.6999999999999993</v>
      </c>
      <c r="S11" s="8" t="str">
        <f>IF(R11=0,"",IF(OR(R11=CQ11,R11=CT11,R11=CX11),$CA$1,IF(OR(R11=BP11,R11=BS11,R11=BW11),$AZ$1,IF(OR(R11=AO11,R11=AR11,R11=AV11),$Y$1,IF(OR(R11=SH11,R11=SK11,R11=SO11,R11=SR11),$RN$1,IF(OR(R11=QZ11,R11=RC11,R11=RG11,R11=RJ11),$QF$1,IF(OR(R11=PR11,R11=PU11,R11=PY11,R11=QB11),$OX$1,IF(OR(R11=OJ11,R11=OM11,R11=OQ11,R11=OT11),$NP$1,IF(OR(R11=NB11,R11=NE11,R11=NI11,R11=NL11),$MH$1,IF(OR(R11=LT11,R11=LW11,R11=MA11,R11=MD11),$KZ$1,IF(OR(R11=KL11,R11=KO11,R11=KS11,R11=KV11),$JR$1,IF(OR(R11=JD11,R11=JG11,R11=JK11,R11=JN11),$IJ$1,IF(OR(R11=HV11,R11=HY11,R11=IC11,R11=IF11),$HB$1,IF(OR(R11=GN11,R11=GQ11,R11=GU11,R11=GX11),$FT$1,IF(OR(R11=FF11,R11=FI11,R11=FM11,R11=FP11),$EL$1,IF(OR(R11=DX11,R11=EA11,R11=EE11,R11=EH11),$DD$1,""))))))))))))))))</f>
        <v>2024 Elite Canada</v>
      </c>
      <c r="T11" s="8">
        <f>IF(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&gt;0,MAX(IF(AO11&gt;=$AY$39,AP11,0),IF(AR11&gt;=$AY$39,AS11,0),IF(AV11&gt;=$AY$39,AW11,0),IF(BP11&gt;=$BZ$39,BQ11,0),IF(BS11&gt;=$BZ$39,BT11,0),IF(BW11&gt;=$BZ$39,BX11,0),IF(CQ11&gt;=$DA$39,CR11,0),IF(CT11&gt;=$DA$39,CU11,0),IF(CX11&gt;=$DA$39,CY11,0),IF(DX11&gt;=$EK$39,DY11,0),IF(EA11&gt;=$EK$39,EB11,0),IF(EE11&gt;=$EK$39,EF11,0),IF(EH11&gt;=$EK$39,EI11,0),IF(FF11&gt;=$FS$39,FG11,0),IF(FI11&gt;=$FS$39,FJ11,0),IF(FM11&gt;=$FS$39,FN11,0),IF(FP11&gt;=$FS$39,FQ11,0),IF(GN11&gt;=$HA$39,GO11,0),IF(GQ11&gt;=$HA$39,GR11,0),IF(GU11&gt;=$HA$39,GV11,0),IF(GX11&gt;=$HA$39,GY11,0),IF(HV11&gt;=$II$39,HW11,0),IF(HY11&gt;=$II$39,HZ11,0),IF(IC11&gt;=$II$39,ID11,0),IF(IF11&gt;=$II$39,IG11,0),IF(JD11&gt;=$JQ$39,JE11,0),IF(JG11&gt;=$JQ$39,JH11,0),IF(JK11&gt;=$JQ$39,JL11,0),IF(JN11&gt;=$JQ$39,JO11,0),IF(KL11&gt;=$KY$39,KM11,0),IF(KO11&gt;=$KY$39,KP11,0),IF(KS11&gt;=$KY$39,KT11,0),IF(KV11&gt;=$KY$39,KW11,0),IF(LT11&gt;=$MG$39,LU11,0),IF(LW11&gt;=$MG$39,LX11,0),IF(MA11&gt;=$MG$39,MB11,0),IF(MD11&gt;=$MG$39,ME11,0),IF(NB11&gt;=$NO$39,NC11,0),IF(NE11&gt;=$NO$39,NF11,0),IF(NI11&gt;=$NO$39,NJ11,0),IF(NL11&gt;=$NO$39,NM11,0),IF(OJ11&gt;=$OW$39,OK11,0),IF(OM11&gt;=$OW$39,ON11,0),IF(OQ11&gt;=$OW$39,OR11,0),IF(OT11&gt;=$OW$39,OU11,0),IF(PR11&gt;=$QE$39,PS11,0),IF(PU11&gt;=$QE$39,PV11,0),IF(PY11&gt;=$QE$39,PZ11,0),IF(QB11&gt;=$QE$39,QC11,0),IF(QZ11&gt;=$RM$39,RA11,0),IF(RC11&gt;=$RM$39,RD11,0),IF(RG11&gt;=$RM$39,RH11,0),IF(RJ11&gt;=$RM$39,RK11,0),IF(SH11&gt;=$SU$39,SI11,0),IF(SK11&gt;=$SU$39,SL11,0),IF(SO11&gt;=$SU$39,SP11,0),IF(SR11&gt;=$SU$39,SS11,0)),0)</f>
        <v>0</v>
      </c>
      <c r="U11" s="8" t="str">
        <f>IF(T11=0,"",IF(OR(T11=CR11,T11=CU11,T11=CY11),$CA$1,IF(OR(T11=BQ11,T11=BT11,T11=BX11),$AZ$1,IF(OR(T11=AP11,T11=AS11,T11=AW11),$Y$1,IF(OR(T11=SI11,T11=SL11,T11=SP11,T11=SS11),$RN$1,IF(OR(T11=RA11,T11=RD11,T11=RH11,T11=RK11),$QF$1,IF(OR(T11=PS11,T11=PV11,T11=PZ11,T11=QC11),$OX$1,IF(OR(T11=OK11,T11=ON11,T11=OR11,T11=OU11),$NP$1,IF(OR(T11=NC11,T11=NF11,T11=NJ11,T11=NM11),$MH$1,IF(OR(T11=LU11,T11=LX11,T11=MB11,T11=ME11),$KZ$1,IF(OR(T11=KM11,T11=KP11,T11=KT11,T11=KW11),$JR$1,IF(OR(T11=JE11,T11=JH11,T11=JL11,T11=JO11),$IJ$1,IF(OR(T11=HW11,T11=HZ11,T11=ID11,T11=IG11),$HB$1,IF(OR(T11=GO11,T11=GR11,T11=GV11,T11=GY11),$FT$1,IF(OR(T11=FG11,T11=FJ11,T11=FN11,T11=FQ11),$EL$1,IF(OR(T11=DY11,T11=EB11,T11=EF11,T11=EI11),$DD$1,""))))))))))))))))</f>
        <v/>
      </c>
      <c r="V11" s="8" t="str">
        <f>IF(MAX(DB11,DC11)&gt;0,MAX(DB11,DC11),"")</f>
        <v/>
      </c>
      <c r="W11" s="11" t="str">
        <f>IF(V11="","",IF(V11=DB11,"("&amp;DB$2&amp;")",IF(V11=DC11,"("&amp;DC$2&amp;")")))</f>
        <v/>
      </c>
      <c r="X11" s="8" t="str">
        <f>IF(V11="","",IF(V11=DB11,IF(V11+IF(P11="",0,P11)=SM11,$RN$1,IF(V11+IF(P11="",0,P11)=RE11,$QF$1,IF(V11+IF(P11="",0,P11)=PW11,$OX$1,IF(V11+IF(P11="",0,P11)=OO11,$NP$1,IF(V11+IF(P11="",0,P11)=NG11,$MH$1,IF(V11+IF(P11="",0,P11)=LY11,$KZ$1,IF(V11+IF(P11="",0,P11)=KQ11,$JR$1,IF(V11+IF(P11="",0,P11)=JI11,$IJ$1,IF(V11+IF(P11="",0,P11)=IA11,$HB$1,IF(V11+IF(P11="",0,P11)=GS11,$FT$1,IF(V11+IF(P11="",0,P11)=FK11,$EL$1,IF(V11+IF(P11="",0,P11)=EC11,$DD$1,IF(V11+IF(P11="",0,P11)=SJ11,$RN$1,IF(V11+IF(P11="",0,P11)=RB11,$QF$1,IF(V11+IF(P11="",0,P11)=PT11,$OX$1,IF(V11+IF(P11="",0,P11)=OL11,$NP$1,IF(V11+IF(P11="",0,P11)=ND11,$MH$1,IF(V11+IF(P11="",0,P11)=LV11,$KZ$1,IF(V11+IF(P11="",0,P11)=KN11,$JR$1,IF(V11+IF(P11="",0,P11)=JF11,$IJ$1,IF(V11+IF(P11="",0,P11)=HX11,$HB$1,IF(V11+IF(P11="",0,P11)=GP11,$FT$1,IF(V11+IF(P11="",0,P11)=FH11,$EL$1,IF(V11+IF(P11="",0,P11)=DZ11,$DD$1,IF(V11+IF(N11="",0,N11)=SM11,$RN$1,IF(V11+IF(N11="",0,N11)=RE11,$QF$1,IF(V11+IF(N11="",0,N11)=PW11,$OX$1,IF(V11+IF(N11="",0,N11)=OO11,$NP$1,IF(V11+IF(N11="",0,N11)=NG11,$MH$1,IF(V11+IF(N11="",0,N11)=LY11,$KZ$1,IF(V11+IF(N11="",0,N11)=KQ11,$JR$1,IF(V11+IF(N11="",0,N11)=JI11,$IJ$1,IF(V11+IF(N11="",0,N11)=IA11,$HB$1,IF(V11+IF(N11="",0,N11)=GS11,$FT$1,IF(V11+IF(N11="",0,N11)=FK11,$EL$1,IF(V11+IF(N11="",0,N11)=EC11,$DD$1,IF(V11+IF(N11="",0,N11)=SJ11,$RN$1,IF(V11+IF(N11="",0,N11)=RB11,$QF$1,IF(V11+IF(N11="",0,N11)=PT11,$OX$1,IF(V11+IF(N11="",0,N11)=OL11,$NP$1,IF(V11+IF(N11="",0,N11)=ND11,$MH$1,IF(V11+IF(N11="",0,N11)=LV11,$KZ$1,IF(V11+IF(N11="",0,N11)=KN11,$JR$1,IF(V11+IF(N11="",0,N11)=JF11,$IJ$1,IF(V11+IF(N11="",0,N11)=HX11,$HB$1,IF(V11+IF(N11="",0,N11)=GP11,$FT$1,IF(V11+IF(N11="",0,N11)=FH11,$EL$1,IF(V11+IF(N11="",0,N11)=DZ11,$DD$1)))))))))))))))))))))))))))))))))))))))))))))))),IF(V11=DC11,IF(V11+IF(P11="",0,P11)=ST11,$RN$1,IF(V11+IF(P11="",0,P11)=RL11,$QF$1,IF(V11+IF(P11="",0,P11)=QD11,$OX$1,IF(V11+IF(P11="",0,P11)=OV11,$NP$1,IF(V11+IF(P11="",0,P11)=NN11,$MH$1,IF(V11+IF(P11="",0,P11)=MF11,$KZ$1,IF(V11+IF(P11="",0,P11)=KX11,$JR$1,IF(V11+IF(P11="",0,P11)=JP11,$IJ$1,IF(V11+IF(P11="",0,P11)=IH11,$HB$1,IF(V11+IF(P11="",0,P11)=GZ11,$FT$1,IF(V11+IF(P11="",0,P11)=FR11,$EL$1,IF(V11+IF(P11="",0,P11)=EJ11,$DD$1,IF(V11+IF(P11="",0,P11)=SQ11,$RN$1,IF(V11+IF(P11="",0,P11)=RI11,$QF$1,IF(V11+IF(P11="",0,P11)=QA11,$OX$1,IF(V11+IF(P11="",0,P11)=OS11,$NP$1,IF(V11+IF(P11="",0,P11)=NK11,$MH$1,IF(V11+IF(P11="",0,P11)=MC11,$KZ$1,IF(V11+IF(P11="",0,P11)=KU11,$JR$1,IF(V11+IF(P11="",0,P11)=JM11,$IJ$1,IF(V11+IF(P11="",0,P11)=IE11,$HB$1,IF(V11+IF(P11="",0,P11)=GW11,$FT$1,IF(V11+IF(P11="",0,P11)=FO11,$EL$1,IF(V11+IF(P11="",0,P11)=EG11,$DD$1)))))))))))))))))))))))))))</f>
        <v/>
      </c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2"/>
      <c r="AK11" s="22"/>
      <c r="AL11" s="22"/>
      <c r="AM11" s="22"/>
      <c r="AN11" s="27"/>
      <c r="AO11" s="38" t="str">
        <f>IF(AA11&gt;0,AA11,"")</f>
        <v/>
      </c>
      <c r="AP11" s="38" t="str">
        <f>IF(AB11&gt;0,AB11,"")</f>
        <v/>
      </c>
      <c r="AQ11" s="40" t="str">
        <f>IF(SUM(Y11:AB11)-AC11&gt;0,SUM(Y11:AB11)-AC11,"")</f>
        <v/>
      </c>
      <c r="AR11" s="40" t="str">
        <f>IF(AF11&gt;0,AF11,"")</f>
        <v/>
      </c>
      <c r="AS11" s="40" t="str">
        <f>IF(AG11&gt;0,AG11,"")</f>
        <v/>
      </c>
      <c r="AT11" s="40" t="str">
        <f>IF(SUM(AD11:AG11)-AH11&gt;0,SUM(AD11:AG11)-AH11,"")</f>
        <v/>
      </c>
      <c r="AU11" s="40" t="str">
        <f>IF(AQ11="","",MAX(AQ11,AT11))</f>
        <v/>
      </c>
      <c r="AV11" s="40" t="str">
        <f>IF(AK11&gt;0,AK11,"")</f>
        <v/>
      </c>
      <c r="AW11" s="40" t="str">
        <f>IF(AL11&gt;0,AL11,"")</f>
        <v/>
      </c>
      <c r="AX11" s="40" t="str">
        <f>IF(SUM(AI11:AL11)-AM11&gt;0,SUM(AI11:AL11)-AM11,"")</f>
        <v/>
      </c>
      <c r="AY11" s="40" t="str">
        <f>IF(SUM(AU11,AX11)&gt;0,SUM(AU11,AX11),"")</f>
        <v/>
      </c>
      <c r="AZ11" s="26">
        <v>14.7</v>
      </c>
      <c r="BA11" s="26">
        <v>9.1999999999999993</v>
      </c>
      <c r="BB11" s="26">
        <v>9.6999999999999993</v>
      </c>
      <c r="BC11" s="26">
        <v>13.75</v>
      </c>
      <c r="BD11" s="26">
        <v>0</v>
      </c>
      <c r="BE11" s="26">
        <v>14.7</v>
      </c>
      <c r="BF11" s="26">
        <v>9</v>
      </c>
      <c r="BG11" s="26">
        <v>9.1</v>
      </c>
      <c r="BH11" s="26">
        <v>13.8</v>
      </c>
      <c r="BI11" s="26">
        <v>0</v>
      </c>
      <c r="BJ11" s="26">
        <v>14.9</v>
      </c>
      <c r="BK11" s="26">
        <v>9.4</v>
      </c>
      <c r="BL11" s="26">
        <v>9.6999999999999993</v>
      </c>
      <c r="BM11" s="26">
        <v>13.75</v>
      </c>
      <c r="BN11" s="26">
        <v>0</v>
      </c>
      <c r="BO11" s="28"/>
      <c r="BP11" s="39">
        <f>IF(BB11&gt;0,BB11,"")</f>
        <v>9.6999999999999993</v>
      </c>
      <c r="BQ11" s="39">
        <f>IF(BC11&gt;0,BC11,"")</f>
        <v>13.75</v>
      </c>
      <c r="BR11" s="11">
        <f>IF(SUM(AZ11:BC11)-BD11&gt;0,SUM(AZ11:BC11)-BD11,"")</f>
        <v>47.349999999999994</v>
      </c>
      <c r="BS11" s="11">
        <f>IF(BG11&gt;0,BG11,"")</f>
        <v>9.1</v>
      </c>
      <c r="BT11" s="11">
        <f>IF(BH11&gt;0,BH11,"")</f>
        <v>13.8</v>
      </c>
      <c r="BU11" s="11">
        <f>IF(SUM(BE11:BH11)-BI11&gt;0,SUM(BE11:BH11)-BI11,"")</f>
        <v>46.599999999999994</v>
      </c>
      <c r="BV11" s="11">
        <f>IF(BR11="","",MAX(BR11,BU11))</f>
        <v>47.349999999999994</v>
      </c>
      <c r="BW11" s="11">
        <f>IF(BL11&gt;0,BL11,"")</f>
        <v>9.6999999999999993</v>
      </c>
      <c r="BX11" s="11">
        <f>IF(BM11&gt;0,BM11,"")</f>
        <v>13.75</v>
      </c>
      <c r="BY11" s="11">
        <f>IF(SUM(BJ11:BM11)-BN11&gt;0,SUM(BJ11:BM11)-BN11,"")</f>
        <v>47.75</v>
      </c>
      <c r="BZ11" s="11">
        <f>IF(SUM(BV11,BY11)&gt;0,SUM(BV11,BY11),"")</f>
        <v>95.1</v>
      </c>
      <c r="CA11" s="22">
        <v>1.2</v>
      </c>
      <c r="CB11" s="22">
        <v>1</v>
      </c>
      <c r="CC11" s="22">
        <v>1.3</v>
      </c>
      <c r="CD11" s="22">
        <v>1.46</v>
      </c>
      <c r="CE11" s="22">
        <v>0</v>
      </c>
      <c r="CF11" s="22"/>
      <c r="CG11" s="22"/>
      <c r="CH11" s="22"/>
      <c r="CI11" s="22"/>
      <c r="CJ11" s="22"/>
      <c r="CK11" s="22"/>
      <c r="CL11" s="22"/>
      <c r="CM11" s="22"/>
      <c r="CN11" s="22"/>
      <c r="CO11" s="22"/>
      <c r="CP11" s="27"/>
      <c r="CQ11" s="38">
        <f>IF(CC11&gt;0,CC11,"")</f>
        <v>1.3</v>
      </c>
      <c r="CR11" s="38">
        <f>IF(CD11&gt;0,CD11,"")</f>
        <v>1.46</v>
      </c>
      <c r="CS11" s="40">
        <f>IF(SUM(CA11:CD11)-CE11&gt;0,SUM(CA11:CD11)-CE11,"")</f>
        <v>4.96</v>
      </c>
      <c r="CT11" s="40" t="str">
        <f>IF(CH11&gt;0,CH11,"")</f>
        <v/>
      </c>
      <c r="CU11" s="40" t="str">
        <f>IF(CI11&gt;0,CI11,"")</f>
        <v/>
      </c>
      <c r="CV11" s="40" t="str">
        <f>IF(SUM(CF11:CI11)-CJ11&gt;0,SUM(CF11:CI11)-CJ11,"")</f>
        <v/>
      </c>
      <c r="CW11" s="40">
        <f>IF(CS11="","",MAX(CS11,CV11))</f>
        <v>4.96</v>
      </c>
      <c r="CX11" s="40" t="str">
        <f>IF(CM11&gt;0,CM11,"")</f>
        <v/>
      </c>
      <c r="CY11" s="40" t="str">
        <f>IF(CN11&gt;0,CN11,"")</f>
        <v/>
      </c>
      <c r="CZ11" s="40" t="str">
        <f>IF(SUM(CK11:CN11)-CO11&gt;0,SUM(CK11:CN11)-CO11,"")</f>
        <v/>
      </c>
      <c r="DA11" s="40">
        <f>IF(SUM(CW11,CZ11)&gt;0,SUM(CW11,CZ11),"")</f>
        <v>4.96</v>
      </c>
      <c r="DB11" s="50" t="str">
        <f>IF(MAX(DZ11,EC11,FH11,FK11,GP11,GS11,HX11,IA11,JF11,JI11,KN11,KQ11,LV11,LY11,ND11,NG11,OL11,OO11,PT11,PW11,RB11,RE11,SJ11,SM11)-MIN(IF(N11="",0,N11),IF(P11="",0,P11))&gt;0.001,MAX(DZ11,EC11,FH11,FK11,GP11,GS11,HX11,IA11,JF11,JI11,KN11,KQ11,LV11,LY11,ND11,NG11,OL11,OO11,PT11,PW11,RB11,RE11,SJ11,SM11)-MIN(IF(N11="",0,N11),IF(P11="",0,P11)),"")</f>
        <v/>
      </c>
      <c r="DC11" s="50" t="str">
        <f>IF(MAX(EG11,EJ11,FO11,FR11,GW11,GZ11,IE11,IH11,JM11,JP11,KU11,KX11,MC11,MF11,NK11,NN11,OS11,OV11,QA11,QD11,RI11,RL11,SQ11,ST11)-IF(P11="",0,P11)&gt;0.001,MAX(EG11,EJ11,FO11,FR11,GW11,GZ11,IE11,IH11,JM11,JP11,KU11,KX11,MC11,MF11,NK11,NN11,OS11,OV11,QA11,QD11,RI11,RL11,SQ11,ST11)-IF(P11="",0,P11),"")</f>
        <v/>
      </c>
      <c r="DD11" s="17"/>
      <c r="DE11" s="17"/>
      <c r="DF11" s="17"/>
      <c r="DG11" s="17"/>
      <c r="DH11" s="17"/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40" t="str">
        <f>IF(DF11&gt;0,DF11,"")</f>
        <v/>
      </c>
      <c r="DY11" s="40" t="str">
        <f>IF(DG11&gt;0,DG11,"")</f>
        <v/>
      </c>
      <c r="DZ11" s="40" t="str">
        <f>IF(SUM(DD11:DG11)-DH11&gt;0,SUM(DD11:DG11)-DH11,"")</f>
        <v/>
      </c>
      <c r="EA11" s="40" t="str">
        <f>IF(DK11&gt;0,DK11,"")</f>
        <v/>
      </c>
      <c r="EB11" s="40" t="str">
        <f>IF(DL11&gt;0,DL11,"")</f>
        <v/>
      </c>
      <c r="EC11" s="40" t="str">
        <f>IF(SUM(DI11:DL11)-DM11&gt;0,SUM(DI11:DL11)-DM11,"")</f>
        <v/>
      </c>
      <c r="ED11" s="40" t="str">
        <f>IF(MAX(DZ11,EC11)&gt;0,MAX(DZ11,EC11),"")</f>
        <v/>
      </c>
      <c r="EE11" s="40" t="str">
        <f>IF(DP11&gt;0,DP11,"")</f>
        <v/>
      </c>
      <c r="EF11" s="40" t="str">
        <f>IF(DQ11&gt;0,DQ11,"")</f>
        <v/>
      </c>
      <c r="EG11" s="40" t="str">
        <f>IF(SUM(DN11:DQ11)-DR11&gt;0,SUM(DN11:DQ11)-DR11,"")</f>
        <v/>
      </c>
      <c r="EH11" s="40" t="str">
        <f>IF(DU11&gt;0,DU11,"")</f>
        <v/>
      </c>
      <c r="EI11" s="40" t="str">
        <f>IF(DV11&gt;0,DV11,"")</f>
        <v/>
      </c>
      <c r="EJ11" s="40" t="str">
        <f>IF(SUM(DS11:DV11)-DW11&gt;0,SUM(DS11:DV11)-DW11,"")</f>
        <v/>
      </c>
      <c r="EK11" s="40" t="str">
        <f>IF(SUM(ED11,EG11,EJ11)&gt;0,SUM(ED11,EG11,EJ11),"")</f>
        <v/>
      </c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1" t="str">
        <f>IF(EN11&gt;0,EN11,"")</f>
        <v/>
      </c>
      <c r="FG11" s="11" t="str">
        <f>IF(EO11&gt;0,EO11,"")</f>
        <v/>
      </c>
      <c r="FH11" s="11" t="str">
        <f>IF(SUM(EL11:EO11)-EP11&gt;0,SUM(EL11:EO11)-EP11,"")</f>
        <v/>
      </c>
      <c r="FI11" s="11" t="str">
        <f>IF(ES11&gt;0,ES11,"")</f>
        <v/>
      </c>
      <c r="FJ11" s="11" t="str">
        <f>IF(ET11&gt;0,ET11,"")</f>
        <v/>
      </c>
      <c r="FK11" s="11" t="str">
        <f>IF(SUM(EQ11:ET11)-EU11&gt;0,SUM(EQ11:ET11)-EU11,"")</f>
        <v/>
      </c>
      <c r="FL11" s="11" t="str">
        <f>IF(MAX(FH11,FK11)&gt;0,MAX(FH11,FK11),"")</f>
        <v/>
      </c>
      <c r="FM11" s="11" t="str">
        <f>IF(EX11&gt;0,EX11,"")</f>
        <v/>
      </c>
      <c r="FN11" s="11" t="str">
        <f>IF(EY11&gt;0,EY11,"")</f>
        <v/>
      </c>
      <c r="FO11" s="11" t="str">
        <f>IF(SUM(EV11:EY11)-EZ11&gt;0,SUM(EV11:EY11)-EZ11,"")</f>
        <v/>
      </c>
      <c r="FP11" s="11" t="str">
        <f>IF(FC11&gt;0,FC11,"")</f>
        <v/>
      </c>
      <c r="FQ11" s="11" t="str">
        <f>IF(FD11&gt;0,FD11,"")</f>
        <v/>
      </c>
      <c r="FR11" s="11" t="str">
        <f>IF(SUM(FA11:FD11)-FE11&gt;0,SUM(FA11:FD11)-FE11,"")</f>
        <v/>
      </c>
      <c r="FS11" s="11" t="str">
        <f>IF(SUM(FL11,FO11,FR11)&gt;0,SUM(FL11,FO11,FR11),"")</f>
        <v/>
      </c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17"/>
      <c r="GH11" s="17"/>
      <c r="GI11" s="17"/>
      <c r="GJ11" s="17"/>
      <c r="GK11" s="17"/>
      <c r="GL11" s="17"/>
      <c r="GM11" s="17"/>
      <c r="GN11" s="40" t="str">
        <f>IF(FV11&gt;0,FV11,"")</f>
        <v/>
      </c>
      <c r="GO11" s="40" t="str">
        <f>IF(FW11&gt;0,FW11,"")</f>
        <v/>
      </c>
      <c r="GP11" s="40" t="str">
        <f>IF(SUM(FT11:FW11)-FX11&gt;0,SUM(FT11:FW11)-FX11,"")</f>
        <v/>
      </c>
      <c r="GQ11" s="40" t="str">
        <f>IF(GA11&gt;0,GA11,"")</f>
        <v/>
      </c>
      <c r="GR11" s="40" t="str">
        <f>IF(GB11&gt;0,GB11,"")</f>
        <v/>
      </c>
      <c r="GS11" s="40" t="str">
        <f>IF(SUM(FY11:GB11)-GC11&gt;0,SUM(FY11:GB11)-GC11,"")</f>
        <v/>
      </c>
      <c r="GT11" s="40" t="str">
        <f>IF(MAX(GP11,GS11)&gt;0,MAX(GP11,GS11),"")</f>
        <v/>
      </c>
      <c r="GU11" s="40" t="str">
        <f>IF(GF11&gt;0,GF11,"")</f>
        <v/>
      </c>
      <c r="GV11" s="40" t="str">
        <f>IF(GG11&gt;0,GG11,"")</f>
        <v/>
      </c>
      <c r="GW11" s="40" t="str">
        <f>IF(SUM(GD11:GG11)-GH11&gt;0,SUM(GD11:GG11)-GH11,"")</f>
        <v/>
      </c>
      <c r="GX11" s="40" t="str">
        <f>IF(GK11&gt;0,GK11,"")</f>
        <v/>
      </c>
      <c r="GY11" s="40" t="str">
        <f>IF(GL11&gt;0,GL11,"")</f>
        <v/>
      </c>
      <c r="GZ11" s="40" t="str">
        <f>IF(SUM(GI11:GL11)-GM11&gt;0,SUM(GI11:GL11)-GM11,"")</f>
        <v/>
      </c>
      <c r="HA11" s="40" t="str">
        <f>IF(SUM(GT11,GW11,GZ11)&gt;0,SUM(GT11,GW11,GZ11),"")</f>
        <v/>
      </c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1" t="str">
        <f>IF(HD11&gt;0,HD11,"")</f>
        <v/>
      </c>
      <c r="HW11" s="11" t="str">
        <f>IF(HE11&gt;0,HE11,"")</f>
        <v/>
      </c>
      <c r="HX11" s="11" t="str">
        <f>IF(SUM(HB11:HE11)-HF11&gt;0,SUM(HB11:HE11)-HF11,"")</f>
        <v/>
      </c>
      <c r="HY11" s="11" t="str">
        <f>IF(HI11&gt;0,HI11,"")</f>
        <v/>
      </c>
      <c r="HZ11" s="11" t="str">
        <f>IF(HJ11&gt;0,HJ11,"")</f>
        <v/>
      </c>
      <c r="IA11" s="11" t="str">
        <f>IF(SUM(HG11:HJ11)-HK11&gt;0,SUM(HG11:HJ11)-HK11,"")</f>
        <v/>
      </c>
      <c r="IB11" s="11" t="str">
        <f>IF(MAX(HX11,IA11)&gt;0,MAX(HX11,IA11),"")</f>
        <v/>
      </c>
      <c r="IC11" s="11" t="str">
        <f>IF(HN11&gt;0,HN11,"")</f>
        <v/>
      </c>
      <c r="ID11" s="11" t="str">
        <f>IF(HO11&gt;0,HO11,"")</f>
        <v/>
      </c>
      <c r="IE11" s="11" t="str">
        <f>IF(SUM(HL11:HO11)-HP11&gt;0,SUM(HL11:HO11)-HP11,"")</f>
        <v/>
      </c>
      <c r="IF11" s="11" t="str">
        <f>IF(HS11&gt;0,HS11,"")</f>
        <v/>
      </c>
      <c r="IG11" s="11" t="str">
        <f>IF(HT11&gt;0,HT11,"")</f>
        <v/>
      </c>
      <c r="IH11" s="11" t="str">
        <f>IF(SUM(HQ11:HT11)-HU11&gt;0,SUM(HQ11:HT11)-HU11,"")</f>
        <v/>
      </c>
      <c r="II11" s="11" t="str">
        <f>IF(SUM(IB11,IE11,IH11)&gt;0,SUM(IB11,IE11,IH11),"")</f>
        <v/>
      </c>
      <c r="IJ11" s="17"/>
      <c r="IK11" s="17"/>
      <c r="IL11" s="17"/>
      <c r="IM11" s="17"/>
      <c r="IN11" s="17"/>
      <c r="IO11" s="17"/>
      <c r="IP11" s="17"/>
      <c r="IQ11" s="17"/>
      <c r="IR11" s="17"/>
      <c r="IS11" s="17"/>
      <c r="IT11" s="17"/>
      <c r="IU11" s="17"/>
      <c r="IV11" s="17"/>
      <c r="IW11" s="17"/>
      <c r="IX11" s="17"/>
      <c r="IY11" s="17"/>
      <c r="IZ11" s="17"/>
      <c r="JA11" s="17"/>
      <c r="JB11" s="17"/>
      <c r="JC11" s="17"/>
      <c r="JD11" s="40" t="str">
        <f>IF(IL11&gt;0,IL11,"")</f>
        <v/>
      </c>
      <c r="JE11" s="40" t="str">
        <f>IF(IM11&gt;0,IM11,"")</f>
        <v/>
      </c>
      <c r="JF11" s="40" t="str">
        <f>IF(SUM(IJ11:IM11)-IN11&gt;0,SUM(IJ11:IM11)-IN11,"")</f>
        <v/>
      </c>
      <c r="JG11" s="40" t="str">
        <f>IF(IQ11&gt;0,IQ11,"")</f>
        <v/>
      </c>
      <c r="JH11" s="40" t="str">
        <f>IF(IR11&gt;0,IR11,"")</f>
        <v/>
      </c>
      <c r="JI11" s="40" t="str">
        <f>IF(SUM(IO11:IR11)-IS11&gt;0,SUM(IO11:IR11)-IS11,"")</f>
        <v/>
      </c>
      <c r="JJ11" s="40" t="str">
        <f>IF(MAX(JF11,JI11)&gt;0,MAX(JF11,JI11),"")</f>
        <v/>
      </c>
      <c r="JK11" s="40" t="str">
        <f>IF(IV11&gt;0,IV11,"")</f>
        <v/>
      </c>
      <c r="JL11" s="40" t="str">
        <f>IF(IW11&gt;0,IW11,"")</f>
        <v/>
      </c>
      <c r="JM11" s="40" t="str">
        <f>IF(SUM(IT11:IW11)-IX11&gt;0,SUM(IT11:IW11)-IX11,"")</f>
        <v/>
      </c>
      <c r="JN11" s="40" t="str">
        <f>IF(JA11&gt;0,JA11,"")</f>
        <v/>
      </c>
      <c r="JO11" s="40" t="str">
        <f>IF(JB11&gt;0,JB11,"")</f>
        <v/>
      </c>
      <c r="JP11" s="40" t="str">
        <f>IF(SUM(IY11:JB11)-JC11&gt;0,SUM(IY11:JB11)-JC11,"")</f>
        <v/>
      </c>
      <c r="JQ11" s="40" t="str">
        <f>IF(SUM(JJ11,JM11,JP11)&gt;0,SUM(JJ11,JM11,JP11),"")</f>
        <v/>
      </c>
      <c r="JR11" s="18"/>
      <c r="JS11" s="18"/>
      <c r="JT11" s="18"/>
      <c r="JU11" s="18"/>
      <c r="JV11" s="18"/>
      <c r="JW11" s="18"/>
      <c r="JX11" s="18"/>
      <c r="JY11" s="18"/>
      <c r="JZ11" s="18"/>
      <c r="KA11" s="18"/>
      <c r="KB11" s="18"/>
      <c r="KC11" s="18"/>
      <c r="KD11" s="18"/>
      <c r="KE11" s="18"/>
      <c r="KF11" s="18"/>
      <c r="KG11" s="18"/>
      <c r="KH11" s="18"/>
      <c r="KI11" s="18"/>
      <c r="KJ11" s="18"/>
      <c r="KK11" s="18"/>
      <c r="KL11" s="11" t="str">
        <f>IF(JT11&gt;0,JT11,"")</f>
        <v/>
      </c>
      <c r="KM11" s="11" t="str">
        <f>IF(JU11&gt;0,JU11,"")</f>
        <v/>
      </c>
      <c r="KN11" s="11" t="str">
        <f>IF(SUM(JR11:JU11)-JV11&gt;0,SUM(JR11:JU11)-JV11,"")</f>
        <v/>
      </c>
      <c r="KO11" s="11" t="str">
        <f>IF(JY11&gt;0,JY11,"")</f>
        <v/>
      </c>
      <c r="KP11" s="11" t="str">
        <f>IF(JZ11&gt;0,JZ11,"")</f>
        <v/>
      </c>
      <c r="KQ11" s="11" t="str">
        <f>IF(SUM(JW11:JZ11)-KA11&gt;0,SUM(JW11:JZ11)-KA11,"")</f>
        <v/>
      </c>
      <c r="KR11" s="11" t="str">
        <f>IF(MAX(KN11,KQ11)&gt;0,MAX(KN11,KQ11),"")</f>
        <v/>
      </c>
      <c r="KS11" s="11" t="str">
        <f>IF(KD11&gt;0,KD11,"")</f>
        <v/>
      </c>
      <c r="KT11" s="11" t="str">
        <f>IF(KE11&gt;0,KE11,"")</f>
        <v/>
      </c>
      <c r="KU11" s="11" t="str">
        <f>IF(SUM(KB11:KE11)-KF11&gt;0,SUM(KB11:KE11)-KF11,"")</f>
        <v/>
      </c>
      <c r="KV11" s="11" t="str">
        <f>IF(KI11&gt;0,KI11,"")</f>
        <v/>
      </c>
      <c r="KW11" s="11" t="str">
        <f>IF(KJ11&gt;0,KJ11,"")</f>
        <v/>
      </c>
      <c r="KX11" s="11" t="str">
        <f>IF(SUM(KG11:KJ11)-KK11&gt;0,SUM(KG11:KJ11)-KK11,"")</f>
        <v/>
      </c>
      <c r="KY11" s="11" t="str">
        <f>IF(SUM(KR11,KU11,KX11)&gt;0,SUM(KR11,KU11,KX11),"")</f>
        <v/>
      </c>
      <c r="KZ11" s="17"/>
      <c r="LA11" s="17"/>
      <c r="LB11" s="17"/>
      <c r="LC11" s="17"/>
      <c r="LD11" s="17"/>
      <c r="LE11" s="17"/>
      <c r="LF11" s="17"/>
      <c r="LG11" s="17"/>
      <c r="LH11" s="17"/>
      <c r="LI11" s="17"/>
      <c r="LJ11" s="17"/>
      <c r="LK11" s="17"/>
      <c r="LL11" s="17"/>
      <c r="LM11" s="17"/>
      <c r="LN11" s="17"/>
      <c r="LO11" s="17"/>
      <c r="LP11" s="17"/>
      <c r="LQ11" s="17"/>
      <c r="LR11" s="17"/>
      <c r="LS11" s="17"/>
      <c r="LT11" s="40" t="str">
        <f>IF(LB11&gt;0,LB11,"")</f>
        <v/>
      </c>
      <c r="LU11" s="40" t="str">
        <f>IF(LC11&gt;0,LC11,"")</f>
        <v/>
      </c>
      <c r="LV11" s="40" t="str">
        <f>IF(SUM(KZ11:LC11)-LD11&gt;0,SUM(KZ11:LC11)-LD11,"")</f>
        <v/>
      </c>
      <c r="LW11" s="40" t="str">
        <f>IF(LG11&gt;0,LG11,"")</f>
        <v/>
      </c>
      <c r="LX11" s="40" t="str">
        <f>IF(LH11&gt;0,LH11,"")</f>
        <v/>
      </c>
      <c r="LY11" s="40" t="str">
        <f>IF(SUM(LE11:LH11)-LI11&gt;0,SUM(LE11:LH11)-LI11,"")</f>
        <v/>
      </c>
      <c r="LZ11" s="40" t="str">
        <f>IF(MAX(LV11,LY11)&gt;0,MAX(LV11,LY11),"")</f>
        <v/>
      </c>
      <c r="MA11" s="40" t="str">
        <f>IF(LL11&gt;0,LL11,"")</f>
        <v/>
      </c>
      <c r="MB11" s="40" t="str">
        <f>IF(LM11&gt;0,LM11,"")</f>
        <v/>
      </c>
      <c r="MC11" s="40" t="str">
        <f>IF(SUM(LJ11:LM11)-LN11&gt;0,SUM(LJ11:LM11)-LN11,"")</f>
        <v/>
      </c>
      <c r="MD11" s="40" t="str">
        <f>IF(LQ11&gt;0,LQ11,"")</f>
        <v/>
      </c>
      <c r="ME11" s="40" t="str">
        <f>IF(LR11&gt;0,LR11,"")</f>
        <v/>
      </c>
      <c r="MF11" s="40" t="str">
        <f>IF(SUM(LO11:LR11)-LS11&gt;0,SUM(LO11:LR11)-LS11,"")</f>
        <v/>
      </c>
      <c r="MG11" s="40" t="str">
        <f>IF(SUM(LZ11,MC11,MF11)&gt;0,SUM(LZ11,MC11,MF11),"")</f>
        <v/>
      </c>
      <c r="MH11" s="18"/>
      <c r="MI11" s="18"/>
      <c r="MJ11" s="18"/>
      <c r="MK11" s="18"/>
      <c r="ML11" s="18"/>
      <c r="MM11" s="18"/>
      <c r="MN11" s="18"/>
      <c r="MO11" s="18"/>
      <c r="MP11" s="18"/>
      <c r="MQ11" s="18"/>
      <c r="MR11" s="18"/>
      <c r="MS11" s="18"/>
      <c r="MT11" s="18"/>
      <c r="MU11" s="18"/>
      <c r="MV11" s="18"/>
      <c r="MW11" s="18"/>
      <c r="MX11" s="18"/>
      <c r="MY11" s="18"/>
      <c r="MZ11" s="18"/>
      <c r="NA11" s="18"/>
      <c r="NB11" s="11" t="str">
        <f>IF(MJ11&gt;0,MJ11,"")</f>
        <v/>
      </c>
      <c r="NC11" s="11" t="str">
        <f>IF(MK11&gt;0,MK11,"")</f>
        <v/>
      </c>
      <c r="ND11" s="11" t="str">
        <f>IF(SUM(MH11:MK11)-ML11&gt;0,SUM(MH11:MK11)-ML11,"")</f>
        <v/>
      </c>
      <c r="NE11" s="11" t="str">
        <f>IF(MO11&gt;0,MO11,"")</f>
        <v/>
      </c>
      <c r="NF11" s="11" t="str">
        <f>IF(MP11&gt;0,MP11,"")</f>
        <v/>
      </c>
      <c r="NG11" s="11" t="str">
        <f>IF(SUM(MM11:MP11)-MQ11&gt;0,SUM(MM11:MP11)-MQ11,"")</f>
        <v/>
      </c>
      <c r="NH11" s="11" t="str">
        <f>IF(MAX(ND11,NG11)&gt;0,MAX(ND11,NG11),"")</f>
        <v/>
      </c>
      <c r="NI11" s="11" t="str">
        <f>IF(MT11&gt;0,MT11,"")</f>
        <v/>
      </c>
      <c r="NJ11" s="11" t="str">
        <f>IF(MU11&gt;0,MU11,"")</f>
        <v/>
      </c>
      <c r="NK11" s="11" t="str">
        <f>IF(SUM(MR11:MU11)-MV11&gt;0,SUM(MR11:MU11)-MV11,"")</f>
        <v/>
      </c>
      <c r="NL11" s="11" t="str">
        <f>IF(MY11&gt;0,MY11,"")</f>
        <v/>
      </c>
      <c r="NM11" s="11" t="str">
        <f>IF(MZ11&gt;0,MZ11,"")</f>
        <v/>
      </c>
      <c r="NN11" s="11" t="str">
        <f>IF(SUM(MW11:MZ11)-NA11&gt;0,SUM(MW11:MZ11)-NA11,"")</f>
        <v/>
      </c>
      <c r="NO11" s="11" t="str">
        <f>IF(SUM(NH11,NK11,NN11)&gt;0,SUM(NH11,NK11,NN11),"")</f>
        <v/>
      </c>
      <c r="NP11" s="17"/>
      <c r="NQ11" s="17"/>
      <c r="NR11" s="17"/>
      <c r="NS11" s="17"/>
      <c r="NT11" s="17"/>
      <c r="NU11" s="17"/>
      <c r="NV11" s="17"/>
      <c r="NW11" s="17"/>
      <c r="NX11" s="17"/>
      <c r="NY11" s="17"/>
      <c r="NZ11" s="17"/>
      <c r="OA11" s="17"/>
      <c r="OB11" s="17"/>
      <c r="OC11" s="17"/>
      <c r="OD11" s="17"/>
      <c r="OE11" s="17"/>
      <c r="OF11" s="17"/>
      <c r="OG11" s="17"/>
      <c r="OH11" s="17"/>
      <c r="OI11" s="17"/>
      <c r="OJ11" s="40" t="str">
        <f>IF(NR11&gt;0,NR11,"")</f>
        <v/>
      </c>
      <c r="OK11" s="40" t="str">
        <f>IF(NS11&gt;0,NS11,"")</f>
        <v/>
      </c>
      <c r="OL11" s="40" t="str">
        <f>IF(SUM(NP11:NS11)-NT11&gt;0,SUM(NP11:NS11)-NT11,"")</f>
        <v/>
      </c>
      <c r="OM11" s="40" t="str">
        <f>IF(NW11&gt;0,NW11,"")</f>
        <v/>
      </c>
      <c r="ON11" s="40" t="str">
        <f>IF(NX11&gt;0,NX11,"")</f>
        <v/>
      </c>
      <c r="OO11" s="40" t="str">
        <f>IF(SUM(NU11:NX11)-NY11&gt;0,SUM(NU11:NX11)-NY11,"")</f>
        <v/>
      </c>
      <c r="OP11" s="40" t="str">
        <f>IF(MAX(OL11,OO11)&gt;0,MAX(OL11,OO11),"")</f>
        <v/>
      </c>
      <c r="OQ11" s="40" t="str">
        <f>IF(OB11&gt;0,OB11,"")</f>
        <v/>
      </c>
      <c r="OR11" s="40" t="str">
        <f>IF(OC11&gt;0,OC11,"")</f>
        <v/>
      </c>
      <c r="OS11" s="40" t="str">
        <f>IF(SUM(NZ11:OC11)-OD11&gt;0,SUM(NZ11:OC11)-OD11,"")</f>
        <v/>
      </c>
      <c r="OT11" s="40" t="str">
        <f>IF(OG11&gt;0,OG11,"")</f>
        <v/>
      </c>
      <c r="OU11" s="40" t="str">
        <f>IF(OH11&gt;0,OH11,"")</f>
        <v/>
      </c>
      <c r="OV11" s="40" t="str">
        <f>IF(SUM(OE11:OH11)-OI11&gt;0,SUM(OE11:OH11)-OI11,"")</f>
        <v/>
      </c>
      <c r="OW11" s="40" t="str">
        <f>IF(SUM(OP11,OS11,OV11)&gt;0,SUM(OP11,OS11,OV11),"")</f>
        <v/>
      </c>
      <c r="OX11" s="18"/>
      <c r="OY11" s="18"/>
      <c r="OZ11" s="18"/>
      <c r="PA11" s="18"/>
      <c r="PB11" s="18"/>
      <c r="PC11" s="18"/>
      <c r="PD11" s="18"/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1" t="str">
        <f>IF(OZ11&gt;0,OZ11,"")</f>
        <v/>
      </c>
      <c r="PS11" s="11" t="str">
        <f>IF(PA11&gt;0,PA11,"")</f>
        <v/>
      </c>
      <c r="PT11" s="11" t="str">
        <f>IF(SUM(OX11:PA11)-PB11&gt;0,SUM(OX11:PA11)-PB11,"")</f>
        <v/>
      </c>
      <c r="PU11" s="11" t="str">
        <f>IF(PE11&gt;0,PE11,"")</f>
        <v/>
      </c>
      <c r="PV11" s="11" t="str">
        <f>IF(PF11&gt;0,PF11,"")</f>
        <v/>
      </c>
      <c r="PW11" s="11" t="str">
        <f>IF(SUM(PC11:PF11)-PG11&gt;0,SUM(PC11:PF11)-PG11,"")</f>
        <v/>
      </c>
      <c r="PX11" s="11" t="str">
        <f>IF(MAX(PT11,PW11)&gt;0,MAX(PT11,PW11),"")</f>
        <v/>
      </c>
      <c r="PY11" s="11" t="str">
        <f>IF(PJ11&gt;0,PJ11,"")</f>
        <v/>
      </c>
      <c r="PZ11" s="11" t="str">
        <f>IF(PK11&gt;0,PK11,"")</f>
        <v/>
      </c>
      <c r="QA11" s="11" t="str">
        <f>IF(SUM(PH11:PK11)-PL11&gt;0,SUM(PH11:PK11)-PL11,"")</f>
        <v/>
      </c>
      <c r="QB11" s="11" t="str">
        <f>IF(PO11&gt;0,PO11,"")</f>
        <v/>
      </c>
      <c r="QC11" s="11" t="str">
        <f>IF(PP11&gt;0,PP11,"")</f>
        <v/>
      </c>
      <c r="QD11" s="11" t="str">
        <f>IF(SUM(PM11:PP11)-PQ11&gt;0,SUM(PM11:PP11)-PQ11,"")</f>
        <v/>
      </c>
      <c r="QE11" s="11" t="str">
        <f>IF(SUM(PX11,QA11,QD11)&gt;0,SUM(PX11,QA11,QD11),"")</f>
        <v/>
      </c>
      <c r="QF11" s="17"/>
      <c r="QG11" s="17"/>
      <c r="QH11" s="17"/>
      <c r="QI11" s="17"/>
      <c r="QJ11" s="17"/>
      <c r="QK11" s="17"/>
      <c r="QL11" s="17"/>
      <c r="QM11" s="17"/>
      <c r="QN11" s="17"/>
      <c r="QO11" s="17"/>
      <c r="QP11" s="17"/>
      <c r="QQ11" s="17"/>
      <c r="QR11" s="17"/>
      <c r="QS11" s="17"/>
      <c r="QT11" s="17"/>
      <c r="QU11" s="17"/>
      <c r="QV11" s="17"/>
      <c r="QW11" s="17"/>
      <c r="QX11" s="17"/>
      <c r="QY11" s="17"/>
      <c r="QZ11" s="40" t="str">
        <f>IF(QH11&gt;0,QH11,"")</f>
        <v/>
      </c>
      <c r="RA11" s="40" t="str">
        <f>IF(QI11&gt;0,QI11,"")</f>
        <v/>
      </c>
      <c r="RB11" s="40" t="str">
        <f>IF(SUM(QF11:QI11)-QJ11&gt;0,SUM(QF11:QI11)-QJ11,"")</f>
        <v/>
      </c>
      <c r="RC11" s="40" t="str">
        <f>IF(QM11&gt;0,QM11,"")</f>
        <v/>
      </c>
      <c r="RD11" s="40" t="str">
        <f>IF(QN11&gt;0,QN11,"")</f>
        <v/>
      </c>
      <c r="RE11" s="40" t="str">
        <f>IF(SUM(QK11:QN11)-QO11&gt;0,SUM(QK11:QN11)-QO11,"")</f>
        <v/>
      </c>
      <c r="RF11" s="40" t="str">
        <f>IF(MAX(RB11,RE11)&gt;0,MAX(RB11,RE11),"")</f>
        <v/>
      </c>
      <c r="RG11" s="40" t="str">
        <f>IF(QR11&gt;0,QR11,"")</f>
        <v/>
      </c>
      <c r="RH11" s="40" t="str">
        <f>IF(QS11&gt;0,QS11,"")</f>
        <v/>
      </c>
      <c r="RI11" s="40" t="str">
        <f>IF(SUM(QP11:QS11)-QT11&gt;0,SUM(QP11:QS11)-QT11,"")</f>
        <v/>
      </c>
      <c r="RJ11" s="40" t="str">
        <f>IF(QW11&gt;0,QW11,"")</f>
        <v/>
      </c>
      <c r="RK11" s="40" t="str">
        <f>IF(QX11&gt;0,QX11,"")</f>
        <v/>
      </c>
      <c r="RL11" s="40" t="str">
        <f>IF(SUM(QU11:QX11)-QY11&gt;0,SUM(QU11:QX11)-QY11,"")</f>
        <v/>
      </c>
      <c r="RM11" s="40" t="str">
        <f>IF(SUM(RF11,RI11,RL11)&gt;0,SUM(RF11,RI11,RL11),"")</f>
        <v/>
      </c>
      <c r="RN11" s="18"/>
      <c r="RO11" s="18"/>
      <c r="RP11" s="18"/>
      <c r="RQ11" s="18"/>
      <c r="RR11" s="18"/>
      <c r="RS11" s="18"/>
      <c r="RT11" s="18"/>
      <c r="RU11" s="18"/>
      <c r="RV11" s="18"/>
      <c r="RW11" s="18"/>
      <c r="RX11" s="18"/>
      <c r="RY11" s="18"/>
      <c r="RZ11" s="18"/>
      <c r="SA11" s="18"/>
      <c r="SB11" s="18"/>
      <c r="SC11" s="18"/>
      <c r="SD11" s="18"/>
      <c r="SE11" s="18"/>
      <c r="SF11" s="18"/>
      <c r="SG11" s="18"/>
      <c r="SH11" s="11" t="str">
        <f>IF(RP11&gt;0,RP11,"")</f>
        <v/>
      </c>
      <c r="SI11" s="11" t="str">
        <f>IF(RQ11&gt;0,RQ11,"")</f>
        <v/>
      </c>
      <c r="SJ11" s="11" t="str">
        <f>IF(SUM(RN11:RQ11)-RR11&gt;0,SUM(RN11:RQ11)-RR11,"")</f>
        <v/>
      </c>
      <c r="SK11" s="11" t="str">
        <f>IF(RU11&gt;0,RU11,"")</f>
        <v/>
      </c>
      <c r="SL11" s="11" t="str">
        <f>IF(RV11&gt;0,RV11,"")</f>
        <v/>
      </c>
      <c r="SM11" s="11" t="str">
        <f>IF(SUM(RS11:RV11)-RW11&gt;0,SUM(RS11:RV11)-RW11,"")</f>
        <v/>
      </c>
      <c r="SN11" s="11" t="str">
        <f>IF(MAX(SJ11,SM11)&gt;0,MAX(SJ11,SM11),"")</f>
        <v/>
      </c>
      <c r="SO11" s="11" t="str">
        <f>IF(RZ11&gt;0,RZ11,"")</f>
        <v/>
      </c>
      <c r="SP11" s="11" t="str">
        <f>IF(SA11&gt;0,SA11,"")</f>
        <v/>
      </c>
      <c r="SQ11" s="11" t="str">
        <f>IF(SUM(RX11:SA11)-SB11&gt;0,SUM(RX11:SA11)-SB11,"")</f>
        <v/>
      </c>
      <c r="SR11" s="11" t="str">
        <f>IF(SE11&gt;0,SE11,"")</f>
        <v/>
      </c>
      <c r="SS11" s="11" t="str">
        <f>IF(SF11&gt;0,SF11,"")</f>
        <v/>
      </c>
      <c r="ST11" s="11" t="str">
        <f>IF(SUM(SC11:SF11)-SG11&gt;0,SUM(SC11:SF11)-SG11,"")</f>
        <v/>
      </c>
      <c r="SU11" s="11" t="str">
        <f>IF(SUM(SN11,SQ11,ST11)&gt;0,SUM(SN11,SQ11,ST11),"")</f>
        <v/>
      </c>
      <c r="SV11" s="22">
        <f>IF($CP11="P",CA11,(CA11+AZ11)/2)</f>
        <v>7.9499999999999993</v>
      </c>
      <c r="SW11" s="22">
        <f>IF($CP11="P",CB11,(CB11+BA11)/2)</f>
        <v>5.0999999999999996</v>
      </c>
      <c r="SX11" s="22">
        <f>IF($CP11="P",CC11,(CC11+BB11)/2)</f>
        <v>5.5</v>
      </c>
      <c r="SY11" s="22">
        <f>IF($CP11="P",CD11,(CD11+BC11)/2)</f>
        <v>7.6050000000000004</v>
      </c>
      <c r="SZ11" s="22">
        <f>IF($CP11="P",CE11,(CE11+BD11)/2)</f>
        <v>0</v>
      </c>
      <c r="TA11" s="22">
        <f>IF($CP11="P",CF11,(CF11+BE11)/2)</f>
        <v>7.35</v>
      </c>
      <c r="TB11" s="22">
        <f>IF($CP11="P",CG11,(CG11+BF11)/2)</f>
        <v>4.5</v>
      </c>
      <c r="TC11" s="22">
        <f>IF($CP11="P",CH11,(CH11+BG11)/2)</f>
        <v>4.55</v>
      </c>
      <c r="TD11" s="22">
        <f>IF($CP11="P",CI11,(CI11+BH11)/2)</f>
        <v>6.9</v>
      </c>
      <c r="TE11" s="22">
        <f>IF($CP11="P",CJ11,(CJ11+BI11)/2)</f>
        <v>0</v>
      </c>
      <c r="TF11" s="22">
        <f>IF($CP11="P",CK11,(CK11+BJ11)/2)</f>
        <v>7.45</v>
      </c>
      <c r="TG11" s="22">
        <f>IF($CP11="P",CL11,(CL11+BK11)/2)</f>
        <v>4.7</v>
      </c>
      <c r="TH11" s="22">
        <f>IF($CP11="P",CM11,(CM11+BL11)/2)</f>
        <v>4.8499999999999996</v>
      </c>
      <c r="TI11" s="22">
        <f>IF($CP11="P",CN11,(CN11+BM11)/2)</f>
        <v>6.875</v>
      </c>
      <c r="TJ11" s="22">
        <f>IF($CP11="P",CO11,(CO11+BN11)/2)</f>
        <v>0</v>
      </c>
      <c r="TK11" s="27" t="s">
        <v>46</v>
      </c>
      <c r="TL11" s="40">
        <f>IF(SX11&gt;0,SX11,"")</f>
        <v>5.5</v>
      </c>
      <c r="TM11" s="40">
        <f>IF(SY11&gt;0,SY11,"")</f>
        <v>7.6050000000000004</v>
      </c>
      <c r="TN11" s="40">
        <f>IF(SUM(SV11:SY11)-SZ11&gt;0,SUM(SV11:SY11)-SZ11,"")</f>
        <v>26.154999999999998</v>
      </c>
      <c r="TO11" s="40">
        <f>IF(TC11&gt;0,TC11,"")</f>
        <v>4.55</v>
      </c>
      <c r="TP11" s="40">
        <f>IF(TD11&gt;0,TD11,"")</f>
        <v>6.9</v>
      </c>
      <c r="TQ11" s="40">
        <f>IF(SUM(TA11:TD11)-TE11&gt;0,SUM(TA11:TD11)-TE11,"")</f>
        <v>23.299999999999997</v>
      </c>
      <c r="TR11" s="40">
        <f>IF(MAX(TN11,TQ11)&gt;0,MAX(TN11,TQ11),"")</f>
        <v>26.154999999999998</v>
      </c>
      <c r="TS11" s="40">
        <f>IF(TH11&gt;0,TH11,"")</f>
        <v>4.8499999999999996</v>
      </c>
      <c r="TT11" s="40">
        <f>IF(TI11&gt;0,TI11,"")</f>
        <v>6.875</v>
      </c>
      <c r="TU11" s="40">
        <f>IF(SUM(TF11:TI11)-TJ11&gt;0,SUM(TF11:TI11)-TJ11,"")</f>
        <v>23.875</v>
      </c>
      <c r="TV11" s="40">
        <f>IF(SUM(TR11,TU11)&gt;0,SUM(TR11,TU11),"")</f>
        <v>50.03</v>
      </c>
    </row>
    <row r="12" spans="1:542" x14ac:dyDescent="0.2">
      <c r="A12" s="4" t="str" cm="1">
        <f t="array" ref="A12">IF(AND(J12&lt;&gt;"",J12&lt;&gt;"No DD"),SUMPRODUCT((J$4:J$37&lt;&gt;"")*(J$4:J$37&lt;&gt;"No DD")*(F$4:F$37&gt;F12))+1,IF(J12="No DD",SUMPRODUCT((J$4:J$37="No DD")*(F$4:F$37&gt;F12))+1+SUMPRODUCT((J$4:J$37&lt;&gt;"")*(J$4:J$37&lt;&gt;"No DD")),""))</f>
        <v/>
      </c>
      <c r="B12" s="4" t="str" cm="1">
        <f t="array" ref="B12">IF(AND(J12&lt;&gt;"",J12&lt;&gt;"No DD",G12=""),SUMPRODUCT((J$4:J$37&lt;&gt;"")*(J$4:J$37&lt;&gt;"No DD")*(G$4:G$37="")*(F$4:F$37&gt;F12))+1,IF(J12="No DD",SUMPRODUCT((J$4:J$37="No DD")*(F$4:F$37&gt;F12)*(G$4:G$37=""))+1+SUMPRODUCT((J$4:J$37&lt;&gt;"")*(G$4:G$37="")*(J$4:J$37&lt;&gt;"No DD")),""))</f>
        <v/>
      </c>
      <c r="C12" s="5" t="s">
        <v>160</v>
      </c>
      <c r="D12" s="4" t="s">
        <v>3</v>
      </c>
      <c r="E12" s="4">
        <v>2004</v>
      </c>
      <c r="F12" s="9">
        <f>SUM(L12:V12)+SUM(L12:T12)*0.0000001+SUM(L12)*0.0000000000001</f>
        <v>150.90001509000473</v>
      </c>
      <c r="G12" s="66"/>
      <c r="H12" s="3" t="str">
        <f>IF(OR(AND(AO12&gt;=AY$39,AO12&lt;&gt;"",AQ12&gt;=AY$43,AQ12&lt;&gt;"",AN12=""),AND(AR12&gt;=AY$39,AR12&lt;&gt;"",AT12&gt;=AY$43,AT12&lt;&gt;"",AN12=""),AND(AV12&gt;=AY$39,AV12&lt;&gt;"",AX12&gt;=AY$43,AX12&lt;&gt;"",AN12=""),AND(BP12&gt;=BZ$39,BP12&lt;&gt;"",BR12&gt;=BZ$43,BR12&lt;&gt;"",BO12=""),AND(BS12&gt;=BZ$39,BS12&lt;&gt;"",BU12&gt;=BZ$43,BU12&lt;&gt;"",BO12=""),AND(BW12&gt;=BZ$39,BW12&lt;&gt;"",BY12&gt;=BZ$43,BY12&lt;&gt;"",BO12=""),AND(CQ12&gt;=DA$39,CQ12&lt;&gt;"",CS12&gt;=DA$43,CS12&lt;&gt;"",CP12=""),AND(CT12&gt;=DA$39,CT12&lt;&gt;"",CV12&gt;=DA$43,CV12&lt;&gt;"",CP12=""),AND(CX12&gt;=DA$39,CX12&lt;&gt;"",CZ12&gt;=DA$43,CZ12&lt;&gt;"",CP12=""),AND(DX12&gt;=EK$39,DX12&lt;&gt;"",DZ12&gt;=EK$43,DZ12&lt;&gt;""),AND(EA12&gt;=EK$39,EA12&lt;&gt;"",EC12&gt;=EK$43,EC12&lt;&gt;""),AND(EE12&gt;=EK$39,EE12&lt;&gt;"",EG12&gt;=EK$43,EG12&lt;&gt;""),AND(EH12&gt;=EK$39,EH12&lt;&gt;"",EJ12&gt;=EK$43,EJ12&lt;&gt;""),AND(FF12&gt;=FS$39,FF12&lt;&gt;"",FH12&gt;=FS$43,FH12&lt;&gt;""),AND(FI12&gt;=FS$39,FI12&lt;&gt;"",FK12&gt;=FS$43,FK12&lt;&gt;""),AND(FM12&gt;=FS$39,FM12&lt;&gt;"",FO12&gt;=FS$43,FO12&lt;&gt;""),AND(FP12&gt;=FS$39,FP12&lt;&gt;"",FR12&gt;=FS$43,FR12&lt;&gt;""),AND(GN12&gt;=HA$39,GN12&lt;&gt;"",GP12&gt;=HA$43,GP12&lt;&gt;""),AND(GQ12&gt;=HA$39,GQ12&lt;&gt;"",GS12&gt;=HA$43,GS12&lt;&gt;""),AND(GU12&gt;=HA$39,GU12&lt;&gt;"",GW12&gt;=HA$43,GW12&lt;&gt;""),AND(GX12&gt;=HA$39,GX12&lt;&gt;"",GZ12&gt;=HA$43,GZ12&lt;&gt;""),AND(HV12&gt;=II$39,HV12&lt;&gt;"",HX12&gt;=II$43,HX12&lt;&gt;""),AND(HY12&gt;=II$39,HY12&lt;&gt;"",IA12&gt;=II$43,IA12&lt;&gt;""),AND(IC12&gt;=II$39,IC12&lt;&gt;"",IE12&gt;=II$43,IE12&lt;&gt;""),AND(IF12&gt;=II$39,IF12&lt;&gt;"",IH12&gt;=II$43,IH12&lt;&gt;""),AND(JD12&gt;=JQ$39,JD12&lt;&gt;"",JF12&gt;=JQ$43,JF12&lt;&gt;""),AND(JG12&gt;=JQ$39,JG12&lt;&gt;"",JI12&gt;=JQ$43,JI12&lt;&gt;""),AND(JK12&gt;=JQ$39,JK12&lt;&gt;"",JM12&gt;=JQ$43,JM12&lt;&gt;""),AND(JN12&gt;=JQ$39,JN12&lt;&gt;"",JP12&gt;=JQ$43,JP12&lt;&gt;""),AND(KL12&gt;=KY$39,KL12&lt;&gt;"",KN12&gt;=KY$43,KN12&lt;&gt;""),AND(KO12&gt;=KY$39,KO12&lt;&gt;"",KQ12&gt;=KY$43,KQ12&lt;&gt;""),AND(KS12&gt;=KY$39,KS12&lt;&gt;"",KU12&gt;=KY$43,KU12&lt;&gt;""),AND(KV12&gt;=KY$39,KV12&lt;&gt;"",KX12&gt;=KY$43,KX12&lt;&gt;""),AND(LT12&gt;=MG$39,LT12&lt;&gt;"",LV12&gt;=MG$43,LV12&lt;&gt;""),AND(LW12&gt;=MG$39,LW12&lt;&gt;"",LY12&gt;=MG$43,LY12&lt;&gt;""),AND(MA12&gt;=MG$39,MA12&lt;&gt;"",MC12&gt;=MG$43,MC12&lt;&gt;""),AND(MD12&gt;=MG$39,MD12&lt;&gt;"",MF12&gt;=MG$43,MF12&lt;&gt;""),AND(NB12&gt;=NO$39,NB12&lt;&gt;"",ND12&gt;=NO$43,ND12&lt;&gt;""),AND(NE12&gt;=NO$39,NE12&lt;&gt;"",NG12&gt;=NO$43,NG12&lt;&gt;""),AND(NI12&gt;=NO$39,NI12&lt;&gt;"",NK12&gt;=NO$43,NK12&lt;&gt;""),AND(NL12&gt;=NO$39,NL12&lt;&gt;"",NN12&gt;=NO$43,NN12&lt;&gt;""),AND(OJ12&gt;=OW$39,OJ12&lt;&gt;"",OL12&gt;=OW$43,OL12&lt;&gt;""),AND(OM12&gt;=OW$39,OM12&lt;&gt;"",OO12&gt;=OW$43,OO12&lt;&gt;""),AND(OQ12&gt;=OW$39,OQ12&lt;&gt;"",OS12&gt;=OW$43,OS12&lt;&gt;""),AND(OT12&gt;=OW$39,OT12&lt;&gt;"",OV12&gt;=OW$43,OV12&lt;&gt;""),AND(PR12&gt;=QE$39,PR12&lt;&gt;"",PT12&gt;=QE$43,PT12&lt;&gt;""),AND(PU12&gt;=QE$39,PU12&lt;&gt;"",PW12&gt;=QE$43,PW12&lt;&gt;""),AND(PY12&gt;=QE$39,PY12&lt;&gt;"",QA12&gt;=QE$43,QA12&lt;&gt;""),AND(QB12&gt;=QE$39,QB12&lt;&gt;"",QD12&gt;=QE$43,QD12&lt;&gt;""),AND(QZ12&gt;=RM$39,QZ12&lt;&gt;"",RB12&gt;=RM$43,RB12&lt;&gt;""),AND(RC12&gt;=RM$39,RC12&lt;&gt;"",RE12&gt;=RM$43,RE12&lt;&gt;""),AND(RG12&gt;=RM$39,RG12&lt;&gt;"",RI12&gt;=RM$43,RI12&lt;&gt;""),AND(RJ12&gt;=RM$39,RJ12&lt;&gt;"",RL12&gt;=RM$43,RL12&lt;&gt;""),AND(SH12&gt;=SU$39,SH12&lt;&gt;"",SJ12&gt;=SU$43,SJ12&lt;&gt;""),AND(SK12&gt;=SU$39,SK12&lt;&gt;"",SM12&gt;=SU$43,SM12&lt;&gt;""),AND(SO12&gt;=SU$39,SO12&lt;&gt;"",SQ12&gt;=SU$43,SQ12&lt;&gt;""),AND(SR12&gt;=SU$39,SR12&lt;&gt;"",ST12&gt;=SU$43,ST12&lt;&gt;"")),"P","")</f>
        <v/>
      </c>
      <c r="I12" s="3" t="str">
        <f>IF(OR(AND(AQ12&gt;=AY$43,AQ12&lt;&gt;"",AN12=""),AND(AT12&gt;=AY$43,AT12&lt;&gt;"",AN12=""),AND(AX12&gt;=AY$43,AX12&lt;&gt;"",AN12=""),AND(BR12&gt;=BZ$43,BR12&lt;&gt;"",BO12=""),AND(BU12&gt;=BZ$43,BU12&lt;&gt;"",BO12=""),AND(BY12&gt;=BZ$43,BY12&lt;&gt;"",BO12=""),AND(CS12&gt;=DA$43,CS12&lt;&gt;"",CP12=""),AND(CV12&gt;=DA$43,CV12&lt;&gt;"",CP12=""),AND(CZ12&gt;=DA$43,CZ12&lt;&gt;"",CP12=""),AND(DZ12&gt;=EK$43,DZ12&lt;&gt;""),AND(EC12&gt;=EK$43,EC12&lt;&gt;""),AND(EG12&gt;=EK$43,EG12&lt;&gt;""),AND(EJ12&gt;=EK$43,EJ12&lt;&gt;""),AND(FH12&gt;=FS$43,FH12&lt;&gt;""),AND(FK12&gt;=FS$43,FK12&lt;&gt;""),AND(FO12&gt;=FS$43,FO12&lt;&gt;""),AND(FR12&gt;=FS$43,FR12&lt;&gt;""),AND(GP12&gt;=HA$43,GP12&lt;&gt;""),AND(GS12&gt;=HA$43,GS12&lt;&gt;""),AND(GW12&gt;=HA$43,GW12&lt;&gt;""),AND(GZ12&gt;=HA$43,GZ12&lt;&gt;""),AND(HX12&gt;=II$43,HX12&lt;&gt;""),AND(IA12&gt;=II$43,IA12&lt;&gt;""),AND(IE12&gt;=II$43,IE12&lt;&gt;""),AND(IH12&gt;=II$43,IH12&lt;&gt;""),AND(JF12&gt;=JQ$43,JF12&lt;&gt;""),AND(JI12&gt;=JQ$43,JI12&lt;&gt;""),AND(JM12&gt;=JQ$43,JM12&lt;&gt;""),AND(JP12&gt;=JQ$43,JP12&lt;&gt;""),AND(KN12&gt;=KY$43,KN12&lt;&gt;""),AND(KQ12&gt;=KY$43,KQ12&lt;&gt;""),AND(KU12&gt;=KY$43,KU12&lt;&gt;""),AND(KX12&gt;=KY$43,KX12&lt;&gt;""),AND(LV12&gt;=MG$43,LV12&lt;&gt;""),AND(LY12&gt;=MG$43,LY12&lt;&gt;""),AND(MC12&gt;=MG$43,MC12&lt;&gt;""),AND(MF12&gt;=MG$43,MF12&lt;&gt;""),AND(ND12&gt;=NO$43,ND12&lt;&gt;""),AND(NG12&gt;=NO$43,NG12&lt;&gt;""),AND(NK12&gt;=NO$43,NK12&lt;&gt;""),AND(NN12&gt;=NO$43,NN12&lt;&gt;""),AND(OL12&gt;=OW$43,OL12&lt;&gt;""),AND(OO12&gt;=OW$43,OO12&lt;&gt;""),AND(OS12&gt;=OW$43,OS12&lt;&gt;""),AND(OV12&gt;=OW$43,OV12&lt;&gt;""),AND(PT12&gt;=QE$43,PT12&lt;&gt;""),AND(PW12&gt;=QE$43,PW12&lt;&gt;""),AND(QA12&gt;=QE$43,QA12&lt;&gt;""),AND(QD12&gt;=QE$43,QD12&lt;&gt;""),AND(RB12&gt;=RM$43,RB12&lt;&gt;""),AND(RE12&gt;=RM$43,RE12&lt;&gt;""),AND(RI12&gt;=RM$43,RI12&lt;&gt;""),AND(RL12&gt;=RM$43,RL12&lt;&gt;""),AND(SJ12&gt;=SU$43,SJ12&lt;&gt;""),AND(SM12&gt;=SU$43,SM12&lt;&gt;""),AND(SQ12&gt;=SU$43,SQ12&lt;&gt;""),AND(ST12&gt;=SU$43,ST12&lt;&gt;"")),"P","")</f>
        <v/>
      </c>
      <c r="J12" s="36" t="str">
        <f>IF(AND(I12="P",H12=""),"No DD",IF(OR(AND(AO12&gt;=AY$42,AO12&lt;&gt;"",AQ12&gt;=AY$46,AQ12&lt;&gt;"",AN12=""),AND(AR12&gt;=AY$42,AR12&lt;&gt;"",AT12&gt;=AY$46,AT12&lt;&gt;"",AN12=""),AND(AV12&gt;=AY$42,AV12&lt;&gt;"",AX12&gt;=AY$46,AX12&lt;&gt;"",AN12=""),AND(BP12&gt;=BZ$42,BP12&lt;&gt;"",BR12&gt;=BZ$46,BR12&lt;&gt;"",BO12=""),AND(BS12&gt;=BZ$42,BS12&lt;&gt;"",BU12&gt;=BZ$46,BU12&lt;&gt;"",BO12=""),AND(BW12&gt;=BZ$42,BW12&lt;&gt;"",BY12&gt;=BZ$46,BY12&lt;&gt;"",BO12=""),AND(CQ12&gt;=DA$42,CQ12&lt;&gt;"",CS12&gt;=DA$46,CS12&lt;&gt;"",CP12=""),AND(CT12&gt;=DA$42,CT12&lt;&gt;"",CV12&gt;=DA$46,CV12&lt;&gt;"",CP12=""),AND(CX12&gt;=DA$42,CX12&lt;&gt;"",CZ12&gt;=DA$46,CZ12&lt;&gt;"",CP12=""),AND(DX12&gt;=EK$42,DX12&lt;&gt;"",DZ12&gt;=EK$46,DZ12&lt;&gt;""),AND(EA12&gt;=EK$42,EA12&lt;&gt;"",EC12&gt;=EK$46,EC12&lt;&gt;""),AND(EE12&gt;=EK$42,EE12&lt;&gt;"",EG12&gt;=EK$46,EG12&lt;&gt;""),AND(EH12&gt;=EK$42,EH12&lt;&gt;"",EJ12&gt;=EK$46,EJ12&lt;&gt;""),AND(FF12&gt;=FS$42,FF12&lt;&gt;"",FH12&gt;=FS$46,FH12&lt;&gt;""),AND(FI12&gt;=FS$42,FI12&lt;&gt;"",FK12&gt;=FS$46,FK12&lt;&gt;""),AND(FM12&gt;=FS$42,FM12&lt;&gt;"",FO12&gt;=FS$46,FO12&lt;&gt;""),AND(FP12&gt;=FS$42,FP12&lt;&gt;"",FR12&gt;=FS$46,FR12&lt;&gt;""),AND(GN12&gt;=HA$42,GN12&lt;&gt;"",GP12&gt;=HA$46,GP12&lt;&gt;""),AND(GQ12&gt;=HA$42,GQ12&lt;&gt;"",GS12&gt;=HA$46,GS12&lt;&gt;""),AND(GU12&gt;=HA$42,GU12&lt;&gt;"",GW12&gt;=HA$46,GW12&lt;&gt;""),AND(GX12&gt;=HA$42,GX12&lt;&gt;"",GZ12&gt;=HA$46,GZ12&lt;&gt;""),AND(HV12&gt;=II$42,HV12&lt;&gt;"",HX12&gt;=II$46,HX12&lt;&gt;""),AND(HY12&gt;=II$42,HY12&lt;&gt;"",IA12&gt;=II$46,IA12&lt;&gt;""),AND(IC12&gt;=II$42,IC12&lt;&gt;"",IE12&gt;=II$46,IE12&lt;&gt;""),AND(IF12&gt;=II$42,IF12&lt;&gt;"",IH12&gt;=II$46,IH12&lt;&gt;""),AND(JD12&gt;=JQ$42,JD12&lt;&gt;"",JF12&gt;=JQ$46,JF12&lt;&gt;""),AND(JG12&gt;=JQ$42,JG12&lt;&gt;"",JI12&gt;=JQ$46,JI12&lt;&gt;""),AND(JK12&gt;=JQ$42,JK12&lt;&gt;"",JM12&gt;=JQ$46,JM12&lt;&gt;""),AND(JN12&gt;=JQ$42,JN12&lt;&gt;"",JP12&gt;=JQ$46,JP12&lt;&gt;""),AND(KL12&gt;=KY$42,KL12&lt;&gt;"",KN12&gt;=KY$46,KN12&lt;&gt;""),AND(KO12&gt;=KY$42,KO12&lt;&gt;"",KQ12&gt;=KY$46,KQ12&lt;&gt;""),AND(KS12&gt;=KY$42,KS12&lt;&gt;"",KU12&gt;=KY$46,KU12&lt;&gt;""),AND(KV12&gt;=KY$42,KV12&lt;&gt;"",KX12&gt;=KY$46,KX12&lt;&gt;""),AND(LT12&gt;=MG$42,LT12&lt;&gt;"",LV12&gt;=MG$46,LV12&lt;&gt;""),AND(LW12&gt;=MG$42,LW12&lt;&gt;"",LY12&gt;=MG$46,LY12&lt;&gt;""),AND(MA12&gt;=MG$42,MA12&lt;&gt;"",MC12&gt;=MG$46,MC12&lt;&gt;""),AND(MD12&gt;=MG$42,MD12&lt;&gt;"",MF12&gt;=MG$46,MF12&lt;&gt;""),AND(NB12&gt;=NO$42,NB12&lt;&gt;"",ND12&gt;=NO$46,ND12&lt;&gt;""),AND(NE12&gt;=NO$42,NE12&lt;&gt;"",NG12&gt;=NO$46,NG12&lt;&gt;""),AND(NI12&gt;=NO$42,NI12&lt;&gt;"",NK12&gt;=NO$46,NK12&lt;&gt;""),AND(NL12&gt;=NO$42,NL12&lt;&gt;"",NN12&gt;=NO$46,NN12&lt;&gt;""),AND(OJ12&gt;=OW$42,OJ12&lt;&gt;"",OL12&gt;=OW$46,OL12&lt;&gt;""),AND(OM12&gt;=OW$42,OM12&lt;&gt;"",OO12&gt;=OW$46,OO12&lt;&gt;""),AND(OQ12&gt;=OW$42,OQ12&lt;&gt;"",OS12&gt;=OW$46,OS12&lt;&gt;""),AND(OT12&gt;=OW$42,OT12&lt;&gt;"",OV12&gt;=OW$46,OV12&lt;&gt;""),AND(PR12&gt;=QE$42,PR12&lt;&gt;"",PT12&gt;=QE$46,PT12&lt;&gt;""),AND(PU12&gt;=QE$42,PU12&lt;&gt;"",PW12&gt;=QE$46,PW12&lt;&gt;""),AND(PY12&gt;=QE$42,PY12&lt;&gt;"",QA12&gt;=QE$46,QA12&lt;&gt;""),AND(QB12&gt;=QE$42,QB12&lt;&gt;"",QD12&gt;=QE$46,QD12&lt;&gt;""),AND(QZ12&gt;=RM$42,QZ12&lt;&gt;"",RB12&gt;=RM$46,RB12&lt;&gt;""),AND(RC12&gt;=RM$42,RC12&lt;&gt;"",RE12&gt;=RM$46,RE12&lt;&gt;""),AND(RG12&gt;=RM$42,RG12&lt;&gt;"",RI12&gt;=RM$46,RI12&lt;&gt;""),AND(RJ12&gt;=RM$42,RJ12&lt;&gt;"",RL12&gt;=RM$46,RL12&lt;&gt;""),AND(SH12&gt;=SU$42,SH12&lt;&gt;"",SJ12&gt;=SU$46,SJ12&lt;&gt;""),AND(SK12&gt;=SU$42,SK12&lt;&gt;"",SM12&gt;=SU$46,SM12&lt;&gt;""),AND(SO12&gt;=SU$42,SO12&lt;&gt;"",SQ12&gt;=SU$46,SQ12&lt;&gt;""),AND(SR12&gt;=SU$42,SR12&lt;&gt;"",ST12&gt;=SU$46,ST12&lt;&gt;"")),"Merit",IF(OR(AND(AO12&gt;=AY$41,AO12&lt;&gt;"",AQ12&gt;=AY$45,AQ12&lt;&gt;"",AN12=""),AND(AR12&gt;=AY$41,AR12&lt;&gt;"",AT12&gt;=AY$45,AT12&lt;&gt;"",AN12=""),AND(AV12&gt;=AY$41,AV12&lt;&gt;"",AX12&gt;=AY$45,AX12&lt;&gt;"",AN12=""),AND(BP12&gt;=BZ$41,BP12&lt;&gt;"",BR12&gt;=BZ$45,BR12&lt;&gt;"",BO12=""),AND(BS12&gt;=BZ$41,BS12&lt;&gt;"",BU12&gt;=BZ$45,BU12&lt;&gt;"",BO12=""),AND(BW12&gt;=BZ$41,BW12&lt;&gt;"",BY12&gt;=BZ$45,BY12&lt;&gt;"",BO12=""),AND(CQ12&gt;=DA$41,CQ12&lt;&gt;"",CS12&gt;=DA$45,CS12&lt;&gt;"",CP12=""),AND(CT12&gt;=DA$41,CT12&lt;&gt;"",CV12&gt;=DA$45,CV12&lt;&gt;"",CP12=""),AND(CX12&gt;=DA$41,CX12&lt;&gt;"",CZ12&gt;=DA$45,CZ12&lt;&gt;"",CP12=""),AND(DX12&gt;=EK$41,DX12&lt;&gt;"",DZ12&gt;=EK$45,DZ12&lt;&gt;""),AND(EA12&gt;=EK$41,EA12&lt;&gt;"",EC12&gt;=EK$45,EC12&lt;&gt;""),AND(EE12&gt;=EK$41,EE12&lt;&gt;"",EG12&gt;=EK$45,EG12&lt;&gt;""),AND(EH12&gt;=EK$41,EH12&lt;&gt;"",EJ12&gt;=EK$45,EJ12&lt;&gt;""),AND(FF12&gt;=FS$41,FF12&lt;&gt;"",FH12&gt;=FS$45,FH12&lt;&gt;""),AND(FI12&gt;=FS$41,FI12&lt;&gt;"",FK12&gt;=FS$45,FK12&lt;&gt;""),AND(FM12&gt;=FS$41,FM12&lt;&gt;"",FO12&gt;=FS$45,FO12&lt;&gt;""),AND(FP12&gt;=FS$41,FP12&lt;&gt;"",FR12&gt;=FS$45,FR12&lt;&gt;""),AND(GN12&gt;=HA$41,GN12&lt;&gt;"",GP12&gt;=HA$45,GP12&lt;&gt;""),AND(GQ12&gt;=HA$41,GQ12&lt;&gt;"",GS12&gt;=HA$45,GS12&lt;&gt;""),AND(GU12&gt;=HA$41,GU12&lt;&gt;"",GW12&gt;=HA$45,GW12&lt;&gt;""),AND(GX12&gt;=HA$41,GX12&lt;&gt;"",GZ12&gt;=HA$45,GZ12&lt;&gt;""),AND(HV12&gt;=II$41,HV12&lt;&gt;"",HX12&gt;=II$45,HX12&lt;&gt;""),AND(HY12&gt;=II$41,HY12&lt;&gt;"",IA12&gt;=II$45,IA12&lt;&gt;""),AND(IC12&gt;=II$41,IC12&lt;&gt;"",IE12&gt;=II$45,IE12&lt;&gt;""),AND(IF12&gt;=II$41,IF12&lt;&gt;"",IH12&gt;=II$45,IH12&lt;&gt;""),AND(JD12&gt;=JQ$41,JD12&lt;&gt;"",JF12&gt;=JQ$45,JF12&lt;&gt;""),AND(JG12&gt;=JQ$41,JG12&lt;&gt;"",JI12&gt;=JQ$45,JI12&lt;&gt;""),AND(JK12&gt;=JQ$41,JK12&lt;&gt;"",JM12&gt;=JQ$45,JM12&lt;&gt;""),AND(JN12&gt;=JQ$41,JN12&lt;&gt;"",JP12&gt;=JQ$45,JP12&lt;&gt;""),AND(KL12&gt;=KY$41,KL12&lt;&gt;"",KN12&gt;=KY$45,KN12&lt;&gt;""),AND(KO12&gt;=KY$41,KO12&lt;&gt;"",KQ12&gt;=KY$45,KQ12&lt;&gt;""),AND(KS12&gt;=KY$41,KS12&lt;&gt;"",KU12&gt;=KY$45,KU12&lt;&gt;""),AND(KV12&gt;=KY$41,KV12&lt;&gt;"",KX12&gt;=KY$45,KX12&lt;&gt;""),AND(LT12&gt;=MG$41,LT12&lt;&gt;"",LV12&gt;=MG$45,LV12&lt;&gt;""),AND(LW12&gt;=MG$41,LW12&lt;&gt;"",LY12&gt;=MG$45,LY12&lt;&gt;""),AND(MA12&gt;=MG$41,MA12&lt;&gt;"",MC12&gt;=MG$45,MC12&lt;&gt;""),AND(MD12&gt;=MG$41,MD12&lt;&gt;"",MF12&gt;=MG$45,MF12&lt;&gt;""),AND(NB12&gt;=NO$41,NB12&lt;&gt;"",ND12&gt;=NO$45,ND12&lt;&gt;""),AND(NE12&gt;=NO$41,NE12&lt;&gt;"",NG12&gt;=NO$45,NG12&lt;&gt;""),AND(NI12&gt;=NO$41,NI12&lt;&gt;"",NK12&gt;=NO$45,NK12&lt;&gt;""),AND(NL12&gt;=NO$41,NL12&lt;&gt;"",NN12&gt;=NO$45,NN12&lt;&gt;""),AND(OJ12&gt;=OW$41,OJ12&lt;&gt;"",OL12&gt;=OW$45,OL12&lt;&gt;""),AND(OM12&gt;=OW$41,OM12&lt;&gt;"",OO12&gt;=OW$45,OO12&lt;&gt;""),AND(OQ12&gt;=OW$41,OQ12&lt;&gt;"",OS12&gt;=OW$45,OS12&lt;&gt;""),AND(OT12&gt;=OW$41,OT12&lt;&gt;"",OV12&gt;=OW$45,OV12&lt;&gt;""),AND(PR12&gt;=QE$41,PR12&lt;&gt;"",PT12&gt;=QE$45,PT12&lt;&gt;""),AND(PU12&gt;=QE$41,PU12&lt;&gt;"",PW12&gt;=QE$45,PW12&lt;&gt;""),AND(PY12&gt;=QE$41,PY12&lt;&gt;"",QA12&gt;=QE$45,QA12&lt;&gt;""),AND(QB12&gt;=QE$41,QB12&lt;&gt;"",QD12&gt;=QE$45,QD12&lt;&gt;""),AND(QZ12&gt;=RM$41,QZ12&lt;&gt;"",RB12&gt;=RM$45,RB12&lt;&gt;""),AND(RC12&gt;=RM$41,RC12&lt;&gt;"",RE12&gt;=RM$45,RE12&lt;&gt;""),AND(RG12&gt;=RM$41,RG12&lt;&gt;"",RI12&gt;=RM$45,RI12&lt;&gt;""),AND(RJ12&gt;=RM$41,RJ12&lt;&gt;"",RL12&gt;=RM$45,RL12&lt;&gt;""),AND(SH12&gt;=SU$41,SH12&lt;&gt;"",SJ12&gt;=SU$45,SJ12&lt;&gt;""),AND(SK12&gt;=SU$41,SK12&lt;&gt;"",SM12&gt;=SU$45,SM12&lt;&gt;""),AND(SO12&gt;=SU$41,SO12&lt;&gt;"",SQ12&gt;=SU$45,SQ12&lt;&gt;""),AND(SR12&gt;=SU$41,SR12&lt;&gt;"",ST12&gt;=SU$45,ST12&lt;&gt;"")),"Excellence",IF(K12="P","Worlds Team",IF(H12="P","National Team","")))))</f>
        <v/>
      </c>
      <c r="K12" s="3" t="str">
        <f>IF(OR(AND(AO12&gt;=AY$40,AO12&lt;&gt;"",AQ12&gt;=AY$44,AQ12&lt;&gt;"",AN12=""),AND(AR12&gt;=AY$40,AR12&lt;&gt;"",AT12&gt;=AY$44,AT12&lt;&gt;"",AN12=""),AND(AV12&gt;=AY$40,AV12&lt;&gt;"",AX12&gt;=AY$44,AX12&lt;&gt;"",AN12=""),AND(BP12&gt;=BZ$40,BP12&lt;&gt;"",BR12&gt;=BZ$44,BR12&lt;&gt;"",BO12=""),AND(BS12&gt;=BZ$40,BS12&lt;&gt;"",BU12&gt;=BZ$44,BU12&lt;&gt;"",BO12=""),AND(BW12&gt;=BZ$40,BW12&lt;&gt;"",BY12&gt;=BZ$44,BY12&lt;&gt;"",BO12=""),AND(CQ12&gt;=DA$40,CQ12&lt;&gt;"",CS12&gt;=DA$44,CS12&lt;&gt;"",CP12=""),AND(CT12&gt;=DA$40,CT12&lt;&gt;"",CV12&gt;=DA$44,CV12&lt;&gt;"",CP12=""),AND(CX12&gt;=DA$40,CX12&lt;&gt;"",CZ12&gt;=DA$44,CZ12&lt;&gt;"",CP12=""),AND(DX12&gt;=EK$40,DX12&lt;&gt;"",DZ12&gt;=EK$44,DZ12&lt;&gt;""),AND(EA12&gt;=EK$40,EA12&lt;&gt;"",EC12&gt;=EK$44,EC12&lt;&gt;""),AND(EE12&gt;=EK$40,EE12&lt;&gt;"",EG12&gt;=EK$44,EG12&lt;&gt;""),AND(EH12&gt;=EK$40,EH12&lt;&gt;"",EJ12&gt;=EK$44,EJ12&lt;&gt;""),AND(FF12&gt;=FS$40,FF12&lt;&gt;"",FH12&gt;=FS$44,FH12&lt;&gt;""),AND(FI12&gt;=FS$40,FI12&lt;&gt;"",FK12&gt;=FS$44,FK12&lt;&gt;""),AND(FM12&gt;=FS$40,FM12&lt;&gt;"",FO12&gt;=FS$44,FO12&lt;&gt;""),AND(FP12&gt;=FS$40,FP12&lt;&gt;"",FR12&gt;=FS$44,FR12&lt;&gt;""),AND(GN12&gt;=HA$40,GN12&lt;&gt;"",GP12&gt;=HA$44,GP12&lt;&gt;""),AND(GQ12&gt;=HA$40,GQ12&lt;&gt;"",GS12&gt;=HA$44,GS12&lt;&gt;""),AND(GU12&gt;=HA$40,GU12&lt;&gt;"",GW12&gt;=HA$44,GW12&lt;&gt;""),AND(GX12&gt;=HA$40,GX12&lt;&gt;"",GZ12&gt;=HA$44,GZ12&lt;&gt;""),AND(HV12&gt;=II$40,HV12&lt;&gt;"",HX12&gt;=II$44,HX12&lt;&gt;""),AND(HY12&gt;=II$40,HY12&lt;&gt;"",IA12&gt;=II$44,IA12&lt;&gt;""),AND(IC12&gt;=II$40,IC12&lt;&gt;"",IE12&gt;=II$44,IE12&lt;&gt;""),AND(IF12&gt;=II$40,IF12&lt;&gt;"",IH12&gt;=II$44,IH12&lt;&gt;""),AND(JD12&gt;=JQ$40,JD12&lt;&gt;"",JF12&gt;=JQ$44,JF12&lt;&gt;""),AND(JG12&gt;=JQ$40,JG12&lt;&gt;"",JI12&gt;=JQ$44,JI12&lt;&gt;""),AND(JK12&gt;=JQ$40,JK12&lt;&gt;"",JM12&gt;=JQ$44,JM12&lt;&gt;""),AND(JN12&gt;=JQ$40,JN12&lt;&gt;"",JP12&gt;=JQ$44,JP12&lt;&gt;""),AND(KL12&gt;=KY$40,KL12&lt;&gt;"",KN12&gt;=KY$44,KN12&lt;&gt;""),AND(KO12&gt;=KY$40,KO12&lt;&gt;"",KQ12&gt;=KY$44,KQ12&lt;&gt;""),AND(KS12&gt;=KY$40,KS12&lt;&gt;"",KU12&gt;=KY$44,KU12&lt;&gt;""),AND(KV12&gt;=KY$40,KV12&lt;&gt;"",KX12&gt;=KY$44,KX12&lt;&gt;""),AND(LT12&gt;=MG$40,LT12&lt;&gt;"",LV12&gt;=MG$44,LV12&lt;&gt;""),AND(LW12&gt;=MG$40,LW12&lt;&gt;"",LY12&gt;=MG$44,LY12&lt;&gt;""),AND(MA12&gt;=MG$40,MA12&lt;&gt;"",MC12&gt;=MG$44,MC12&lt;&gt;""),AND(MD12&gt;=MG$40,MD12&lt;&gt;"",MF12&gt;=MG$44,MF12&lt;&gt;""),AND(NB12&gt;=NO$40,NB12&lt;&gt;"",ND12&gt;=NO$44,ND12&lt;&gt;""),AND(NE12&gt;=NO$40,NE12&lt;&gt;"",NG12&gt;=NO$44,NG12&lt;&gt;""),AND(NI12&gt;=NO$40,NI12&lt;&gt;"",NK12&gt;=NO$44,NK12&lt;&gt;""),AND(NL12&gt;=NO$40,NL12&lt;&gt;"",NN12&gt;=NO$44,NN12&lt;&gt;""),AND(OJ12&gt;=OW$40,OJ12&lt;&gt;"",OL12&gt;=OW$44,OL12&lt;&gt;""),AND(OM12&gt;=OW$40,OM12&lt;&gt;"",OO12&gt;=OW$44,OO12&lt;&gt;""),AND(OQ12&gt;=OW$40,OQ12&lt;&gt;"",OS12&gt;=OW$44,OS12&lt;&gt;""),AND(OT12&gt;=OW$40,OT12&lt;&gt;"",OV12&gt;=OW$44,OV12&lt;&gt;""),AND(PR12&gt;=QE$40,PR12&lt;&gt;"",PT12&gt;=QE$44,PT12&lt;&gt;""),AND(PU12&gt;=QE$40,PU12&lt;&gt;"",PW12&gt;=QE$44,PW12&lt;&gt;""),AND(PY12&gt;=QE$40,PY12&lt;&gt;"",QA12&gt;=QE$44,QA12&lt;&gt;""),AND(QB12&gt;=QE$40,QB12&lt;&gt;"",QD12&gt;=QE$44,QD12&lt;&gt;""),AND(QZ12&gt;=RM$40,QZ12&lt;&gt;"",RB12&gt;=RM$44,RB12&lt;&gt;""),AND(RC12&gt;=RM$40,RC12&lt;&gt;"",RE12&gt;=RM$44,RE12&lt;&gt;""),AND(RG12&gt;=RM$40,RG12&lt;&gt;"",RI12&gt;=RM$44,RI12&lt;&gt;""),AND(RJ12&gt;=RM$40,RJ12&lt;&gt;"",RL12&gt;=RM$44,RL12&lt;&gt;""),AND(SH12&gt;=SU$40,SH12&lt;&gt;"",SJ12&gt;=SU$44,SJ12&lt;&gt;""),AND(SK12&gt;=SU$40,SK12&lt;&gt;"",SM12&gt;=SU$44,SM12&lt;&gt;""),AND(SO12&gt;=SU$40,SO12&lt;&gt;"",SQ12&gt;=SU$44,SQ12&lt;&gt;""),AND(SR12&gt;=SU$40,SR12&lt;&gt;"",ST12&gt;=SU$44,ST12&lt;&gt;"")),"P","")</f>
        <v/>
      </c>
      <c r="L12" s="8">
        <f>IF(COUNT(AQ12,AT12,BR12,BU12,CS12,CV12)&gt;0,LARGE((AQ12,AT12,BR12,BU12,CS12,CV12),1),0)</f>
        <v>47.53</v>
      </c>
      <c r="M12" s="8" t="str">
        <f>IF(L12="","",IF(OR(L12=CS12,L12=CV12),$CA$1,IF(OR(L12=BR12,L12=BU12),$AZ$1,IF(OR(L12=AQ12,L12=AT12),$Y$1,""))))</f>
        <v>2024 Nationals</v>
      </c>
      <c r="N12" s="8">
        <f>IF(COUNT(AQ12,AT12,BR12,BU12,CS12,CV12)&gt;1,LARGE((AQ12,AT12,BR12,BU12,CS12,CV12),2),0)</f>
        <v>46.67</v>
      </c>
      <c r="O12" s="8" t="str">
        <f>IF(N12="","",IF(OR(N12=CS12,N12=CV12),$CA$1,IF(OR(N12=BR12,N12=BU12),$AZ$1,IF(OR(N12=AQ12,N12=AT12),$Y$1,""))))</f>
        <v>2024 Nationals</v>
      </c>
      <c r="P12" s="8">
        <f>IF(COUNT(AQ12,AT12,BR12,BU12,CS12,CV12)&gt;2,MAX(AX12,BY12,CZ12,LARGE((AQ12,AT12,BR12,BU12,CS12,CV12),3)),IF(MAX(AX12,BY12,CZ12)&gt;0,MAX(AX12,BY12,CZ12),0))</f>
        <v>46.499999999999993</v>
      </c>
      <c r="Q12" s="8" t="str">
        <f>IF(P12="","",IF(OR(P12=CS12,P12=CV12,P12=CZ12),$CA$1,IF(OR(P12=BR12,P12=BU12,P12=BY12),$AZ$1,IF(OR(P12=AQ12,P12=AT12,P12=AX12),$Y$1,""))))</f>
        <v>2024 Nationals</v>
      </c>
      <c r="R12" s="8">
        <f>IF(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&gt;0,MAX(AO12,AR12,AV12,BP12,BS12,BW12,CQ12,CT12,CX12,DX12,EA12,EE12,EH12,FF12,FI12,FM12,FP12,GN12,GQ12,GU12,GX12,HV12,HY12,IC12,IF12,JD12,JG12,JK12,JN12,KL12,KO12,KS12,KV12,LT12,LW12,MA12,MD12,NB12,NE12,NI12,NL12,OJ12,OM12,OQ12,OT12,PR12,PU12,PY12,QB12,QZ12,RC12,RG12,RJ12,SH12,SK12,SO12,SR12),0)</f>
        <v>10.199999999999999</v>
      </c>
      <c r="S12" s="8" t="str">
        <f>IF(R12=0,"",IF(OR(R12=CQ12,R12=CT12,R12=CX12),$CA$1,IF(OR(R12=BP12,R12=BS12,R12=BW12),$AZ$1,IF(OR(R12=AO12,R12=AR12,R12=AV12),$Y$1,IF(OR(R12=SH12,R12=SK12,R12=SO12,R12=SR12),$RN$1,IF(OR(R12=QZ12,R12=RC12,R12=RG12,R12=RJ12),$QF$1,IF(OR(R12=PR12,R12=PU12,R12=PY12,R12=QB12),$OX$1,IF(OR(R12=OJ12,R12=OM12,R12=OQ12,R12=OT12),$NP$1,IF(OR(R12=NB12,R12=NE12,R12=NI12,R12=NL12),$MH$1,IF(OR(R12=LT12,R12=LW12,R12=MA12,R12=MD12),$KZ$1,IF(OR(R12=KL12,R12=KO12,R12=KS12,R12=KV12),$JR$1,IF(OR(R12=JD12,R12=JG12,R12=JK12,R12=JN12),$IJ$1,IF(OR(R12=HV12,R12=HY12,R12=IC12,R12=IF12),$HB$1,IF(OR(R12=GN12,R12=GQ12,R12=GU12,R12=GX12),$FT$1,IF(OR(R12=FF12,R12=FI12,R12=FM12,R12=FP12),$EL$1,IF(OR(R12=DX12,R12=EA12,R12=EE12,R12=EH12),$DD$1,""))))))))))))))))</f>
        <v>2024 Nationals</v>
      </c>
      <c r="T12" s="8">
        <f>IF(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&gt;0,MAX(IF(AO12&gt;=$AY$39,AP12,0),IF(AR12&gt;=$AY$39,AS12,0),IF(AV12&gt;=$AY$39,AW12,0),IF(BP12&gt;=$BZ$39,BQ12,0),IF(BS12&gt;=$BZ$39,BT12,0),IF(BW12&gt;=$BZ$39,BX12,0),IF(CQ12&gt;=$DA$39,CR12,0),IF(CT12&gt;=$DA$39,CU12,0),IF(CX12&gt;=$DA$39,CY12,0),IF(DX12&gt;=$EK$39,DY12,0),IF(EA12&gt;=$EK$39,EB12,0),IF(EE12&gt;=$EK$39,EF12,0),IF(EH12&gt;=$EK$39,EI12,0),IF(FF12&gt;=$FS$39,FG12,0),IF(FI12&gt;=$FS$39,FJ12,0),IF(FM12&gt;=$FS$39,FN12,0),IF(FP12&gt;=$FS$39,FQ12,0),IF(GN12&gt;=$HA$39,GO12,0),IF(GQ12&gt;=$HA$39,GR12,0),IF(GU12&gt;=$HA$39,GV12,0),IF(GX12&gt;=$HA$39,GY12,0),IF(HV12&gt;=$II$39,HW12,0),IF(HY12&gt;=$II$39,HZ12,0),IF(IC12&gt;=$II$39,ID12,0),IF(IF12&gt;=$II$39,IG12,0),IF(JD12&gt;=$JQ$39,JE12,0),IF(JG12&gt;=$JQ$39,JH12,0),IF(JK12&gt;=$JQ$39,JL12,0),IF(JN12&gt;=$JQ$39,JO12,0),IF(KL12&gt;=$KY$39,KM12,0),IF(KO12&gt;=$KY$39,KP12,0),IF(KS12&gt;=$KY$39,KT12,0),IF(KV12&gt;=$KY$39,KW12,0),IF(LT12&gt;=$MG$39,LU12,0),IF(LW12&gt;=$MG$39,LX12,0),IF(MA12&gt;=$MG$39,MB12,0),IF(MD12&gt;=$MG$39,ME12,0),IF(NB12&gt;=$NO$39,NC12,0),IF(NE12&gt;=$NO$39,NF12,0),IF(NI12&gt;=$NO$39,NJ12,0),IF(NL12&gt;=$NO$39,NM12,0),IF(OJ12&gt;=$OW$39,OK12,0),IF(OM12&gt;=$OW$39,ON12,0),IF(OQ12&gt;=$OW$39,OR12,0),IF(OT12&gt;=$OW$39,OU12,0),IF(PR12&gt;=$QE$39,PS12,0),IF(PU12&gt;=$QE$39,PV12,0),IF(PY12&gt;=$QE$39,PZ12,0),IF(QB12&gt;=$QE$39,QC12,0),IF(QZ12&gt;=$RM$39,RA12,0),IF(RC12&gt;=$RM$39,RD12,0),IF(RG12&gt;=$RM$39,RH12,0),IF(RJ12&gt;=$RM$39,RK12,0),IF(SH12&gt;=$SU$39,SI12,0),IF(SK12&gt;=$SU$39,SL12,0),IF(SO12&gt;=$SU$39,SP12,0),IF(SR12&gt;=$SU$39,SS12,0)),0)</f>
        <v>0</v>
      </c>
      <c r="U12" s="8" t="str">
        <f>IF(T12=0,"",IF(OR(T12=CR12,T12=CU12,T12=CY12),$CA$1,IF(OR(T12=BQ12,T12=BT12,T12=BX12),$AZ$1,IF(OR(T12=AP12,T12=AS12,T12=AW12),$Y$1,IF(OR(T12=SI12,T12=SL12,T12=SP12,T12=SS12),$RN$1,IF(OR(T12=RA12,T12=RD12,T12=RH12,T12=RK12),$QF$1,IF(OR(T12=PS12,T12=PV12,T12=PZ12,T12=QC12),$OX$1,IF(OR(T12=OK12,T12=ON12,T12=OR12,T12=OU12),$NP$1,IF(OR(T12=NC12,T12=NF12,T12=NJ12,T12=NM12),$MH$1,IF(OR(T12=LU12,T12=LX12,T12=MB12,T12=ME12),$KZ$1,IF(OR(T12=KM12,T12=KP12,T12=KT12,T12=KW12),$JR$1,IF(OR(T12=JE12,T12=JH12,T12=JL12,T12=JO12),$IJ$1,IF(OR(T12=HW12,T12=HZ12,T12=ID12,T12=IG12),$HB$1,IF(OR(T12=GO12,T12=GR12,T12=GV12,T12=GY12),$FT$1,IF(OR(T12=FG12,T12=FJ12,T12=FN12,T12=FQ12),$EL$1,IF(OR(T12=DY12,T12=EB12,T12=EF12,T12=EI12),$DD$1,""))))))))))))))))</f>
        <v/>
      </c>
      <c r="V12" s="8" t="str">
        <f>IF(MAX(DB12,DC12)&gt;0,MAX(DB12,DC12),"")</f>
        <v/>
      </c>
      <c r="W12" s="11" t="str">
        <f>IF(V12="","",IF(V12=DB12,"("&amp;DB$2&amp;")",IF(V12=DC12,"("&amp;DC$2&amp;")")))</f>
        <v/>
      </c>
      <c r="X12" s="8" t="str">
        <f>IF(V12="","",IF(V12=DB12,IF(V12+IF(P12="",0,P12)=SM12,$RN$1,IF(V12+IF(P12="",0,P12)=RE12,$QF$1,IF(V12+IF(P12="",0,P12)=PW12,$OX$1,IF(V12+IF(P12="",0,P12)=OO12,$NP$1,IF(V12+IF(P12="",0,P12)=NG12,$MH$1,IF(V12+IF(P12="",0,P12)=LY12,$KZ$1,IF(V12+IF(P12="",0,P12)=KQ12,$JR$1,IF(V12+IF(P12="",0,P12)=JI12,$IJ$1,IF(V12+IF(P12="",0,P12)=IA12,$HB$1,IF(V12+IF(P12="",0,P12)=GS12,$FT$1,IF(V12+IF(P12="",0,P12)=FK12,$EL$1,IF(V12+IF(P12="",0,P12)=EC12,$DD$1,IF(V12+IF(P12="",0,P12)=SJ12,$RN$1,IF(V12+IF(P12="",0,P12)=RB12,$QF$1,IF(V12+IF(P12="",0,P12)=PT12,$OX$1,IF(V12+IF(P12="",0,P12)=OL12,$NP$1,IF(V12+IF(P12="",0,P12)=ND12,$MH$1,IF(V12+IF(P12="",0,P12)=LV12,$KZ$1,IF(V12+IF(P12="",0,P12)=KN12,$JR$1,IF(V12+IF(P12="",0,P12)=JF12,$IJ$1,IF(V12+IF(P12="",0,P12)=HX12,$HB$1,IF(V12+IF(P12="",0,P12)=GP12,$FT$1,IF(V12+IF(P12="",0,P12)=FH12,$EL$1,IF(V12+IF(P12="",0,P12)=DZ12,$DD$1,IF(V12+IF(N12="",0,N12)=SM12,$RN$1,IF(V12+IF(N12="",0,N12)=RE12,$QF$1,IF(V12+IF(N12="",0,N12)=PW12,$OX$1,IF(V12+IF(N12="",0,N12)=OO12,$NP$1,IF(V12+IF(N12="",0,N12)=NG12,$MH$1,IF(V12+IF(N12="",0,N12)=LY12,$KZ$1,IF(V12+IF(N12="",0,N12)=KQ12,$JR$1,IF(V12+IF(N12="",0,N12)=JI12,$IJ$1,IF(V12+IF(N12="",0,N12)=IA12,$HB$1,IF(V12+IF(N12="",0,N12)=GS12,$FT$1,IF(V12+IF(N12="",0,N12)=FK12,$EL$1,IF(V12+IF(N12="",0,N12)=EC12,$DD$1,IF(V12+IF(N12="",0,N12)=SJ12,$RN$1,IF(V12+IF(N12="",0,N12)=RB12,$QF$1,IF(V12+IF(N12="",0,N12)=PT12,$OX$1,IF(V12+IF(N12="",0,N12)=OL12,$NP$1,IF(V12+IF(N12="",0,N12)=ND12,$MH$1,IF(V12+IF(N12="",0,N12)=LV12,$KZ$1,IF(V12+IF(N12="",0,N12)=KN12,$JR$1,IF(V12+IF(N12="",0,N12)=JF12,$IJ$1,IF(V12+IF(N12="",0,N12)=HX12,$HB$1,IF(V12+IF(N12="",0,N12)=GP12,$FT$1,IF(V12+IF(N12="",0,N12)=FH12,$EL$1,IF(V12+IF(N12="",0,N12)=DZ12,$DD$1)))))))))))))))))))))))))))))))))))))))))))))))),IF(V12=DC12,IF(V12+IF(P12="",0,P12)=ST12,$RN$1,IF(V12+IF(P12="",0,P12)=RL12,$QF$1,IF(V12+IF(P12="",0,P12)=QD12,$OX$1,IF(V12+IF(P12="",0,P12)=OV12,$NP$1,IF(V12+IF(P12="",0,P12)=NN12,$MH$1,IF(V12+IF(P12="",0,P12)=MF12,$KZ$1,IF(V12+IF(P12="",0,P12)=KX12,$JR$1,IF(V12+IF(P12="",0,P12)=JP12,$IJ$1,IF(V12+IF(P12="",0,P12)=IH12,$HB$1,IF(V12+IF(P12="",0,P12)=GZ12,$FT$1,IF(V12+IF(P12="",0,P12)=FR12,$EL$1,IF(V12+IF(P12="",0,P12)=EJ12,$DD$1,IF(V12+IF(P12="",0,P12)=SQ12,$RN$1,IF(V12+IF(P12="",0,P12)=RI12,$QF$1,IF(V12+IF(P12="",0,P12)=QA12,$OX$1,IF(V12+IF(P12="",0,P12)=OS12,$NP$1,IF(V12+IF(P12="",0,P12)=NK12,$MH$1,IF(V12+IF(P12="",0,P12)=MC12,$KZ$1,IF(V12+IF(P12="",0,P12)=KU12,$JR$1,IF(V12+IF(P12="",0,P12)=JM12,$IJ$1,IF(V12+IF(P12="",0,P12)=IE12,$HB$1,IF(V12+IF(P12="",0,P12)=GW12,$FT$1,IF(V12+IF(P12="",0,P12)=FO12,$EL$1,IF(V12+IF(P12="",0,P12)=EG12,$DD$1)))))))))))))))))))))))))))</f>
        <v/>
      </c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7"/>
      <c r="AO12" s="38" t="str">
        <f>IF(AA12&gt;0,AA12,"")</f>
        <v/>
      </c>
      <c r="AP12" s="38" t="str">
        <f>IF(AB12&gt;0,AB12,"")</f>
        <v/>
      </c>
      <c r="AQ12" s="40" t="str">
        <f>IF(SUM(Y12:AB12)-AC12&gt;0,SUM(Y12:AB12)-AC12,"")</f>
        <v/>
      </c>
      <c r="AR12" s="40" t="str">
        <f>IF(AF12&gt;0,AF12,"")</f>
        <v/>
      </c>
      <c r="AS12" s="40" t="str">
        <f>IF(AG12&gt;0,AG12,"")</f>
        <v/>
      </c>
      <c r="AT12" s="40" t="str">
        <f>IF(SUM(AD12:AG12)-AH12&gt;0,SUM(AD12:AG12)-AH12,"")</f>
        <v/>
      </c>
      <c r="AU12" s="40" t="str">
        <f>IF(AQ12="","",MAX(AQ12,AT12))</f>
        <v/>
      </c>
      <c r="AV12" s="40" t="str">
        <f>IF(AK12&gt;0,AK12,"")</f>
        <v/>
      </c>
      <c r="AW12" s="40" t="str">
        <f>IF(AL12&gt;0,AL12,"")</f>
        <v/>
      </c>
      <c r="AX12" s="40" t="str">
        <f>IF(SUM(AI12:AL12)-AM12&gt;0,SUM(AI12:AL12)-AM12,"")</f>
        <v/>
      </c>
      <c r="AY12" s="40" t="str">
        <f>IF(SUM(AU12,AX12)&gt;0,SUM(AU12,AX12),"")</f>
        <v/>
      </c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8"/>
      <c r="BP12" s="39" t="str">
        <f>IF(BB12&gt;0,BB12,"")</f>
        <v/>
      </c>
      <c r="BQ12" s="39" t="str">
        <f>IF(BC12&gt;0,BC12,"")</f>
        <v/>
      </c>
      <c r="BR12" s="11" t="str">
        <f>IF(SUM(AZ12:BC12)-BD12&gt;0,SUM(AZ12:BC12)-BD12,"")</f>
        <v/>
      </c>
      <c r="BS12" s="11" t="str">
        <f>IF(BG12&gt;0,BG12,"")</f>
        <v/>
      </c>
      <c r="BT12" s="11" t="str">
        <f>IF(BH12&gt;0,BH12,"")</f>
        <v/>
      </c>
      <c r="BU12" s="11" t="str">
        <f>IF(SUM(BE12:BH12)-BI12&gt;0,SUM(BE12:BH12)-BI12,"")</f>
        <v/>
      </c>
      <c r="BV12" s="11" t="str">
        <f>IF(BR12="","",MAX(BR12,BU12))</f>
        <v/>
      </c>
      <c r="BW12" s="11" t="str">
        <f>IF(BL12&gt;0,BL12,"")</f>
        <v/>
      </c>
      <c r="BX12" s="11" t="str">
        <f>IF(BM12&gt;0,BM12,"")</f>
        <v/>
      </c>
      <c r="BY12" s="11" t="str">
        <f>IF(SUM(BJ12:BM12)-BN12&gt;0,SUM(BJ12:BM12)-BN12,"")</f>
        <v/>
      </c>
      <c r="BZ12" s="11" t="str">
        <f>IF(SUM(BV12,BY12)&gt;0,SUM(BV12,BY12),"")</f>
        <v/>
      </c>
      <c r="CA12" s="22">
        <v>13.7</v>
      </c>
      <c r="CB12" s="22">
        <v>9.6</v>
      </c>
      <c r="CC12" s="22">
        <v>10.199999999999999</v>
      </c>
      <c r="CD12" s="22">
        <v>13.17</v>
      </c>
      <c r="CE12" s="22">
        <v>0</v>
      </c>
      <c r="CF12" s="22">
        <v>14.8</v>
      </c>
      <c r="CG12" s="22">
        <v>9.1999999999999993</v>
      </c>
      <c r="CH12" s="22">
        <v>10.199999999999999</v>
      </c>
      <c r="CI12" s="22">
        <v>13.33</v>
      </c>
      <c r="CJ12" s="22">
        <v>0</v>
      </c>
      <c r="CK12" s="22">
        <v>14.2</v>
      </c>
      <c r="CL12" s="22">
        <v>9.1999999999999993</v>
      </c>
      <c r="CM12" s="22">
        <v>10.199999999999999</v>
      </c>
      <c r="CN12" s="22">
        <v>12.9</v>
      </c>
      <c r="CO12" s="22">
        <v>0</v>
      </c>
      <c r="CP12" s="27"/>
      <c r="CQ12" s="38">
        <f>IF(CC12&gt;0,CC12,"")</f>
        <v>10.199999999999999</v>
      </c>
      <c r="CR12" s="38">
        <f>IF(CD12&gt;0,CD12,"")</f>
        <v>13.17</v>
      </c>
      <c r="CS12" s="40">
        <f>IF(SUM(CA12:CD12)-CE12&gt;0,SUM(CA12:CD12)-CE12,"")</f>
        <v>46.67</v>
      </c>
      <c r="CT12" s="40">
        <f>IF(CH12&gt;0,CH12,"")</f>
        <v>10.199999999999999</v>
      </c>
      <c r="CU12" s="40">
        <f>IF(CI12&gt;0,CI12,"")</f>
        <v>13.33</v>
      </c>
      <c r="CV12" s="40">
        <f>IF(SUM(CF12:CI12)-CJ12&gt;0,SUM(CF12:CI12)-CJ12,"")</f>
        <v>47.53</v>
      </c>
      <c r="CW12" s="40">
        <f>IF(CS12="","",MAX(CS12,CV12))</f>
        <v>47.53</v>
      </c>
      <c r="CX12" s="40">
        <f>IF(CM12&gt;0,CM12,"")</f>
        <v>10.199999999999999</v>
      </c>
      <c r="CY12" s="40">
        <f>IF(CN12&gt;0,CN12,"")</f>
        <v>12.9</v>
      </c>
      <c r="CZ12" s="40">
        <f>IF(SUM(CK12:CN12)-CO12&gt;0,SUM(CK12:CN12)-CO12,"")</f>
        <v>46.499999999999993</v>
      </c>
      <c r="DA12" s="40">
        <f>IF(SUM(CW12,CZ12)&gt;0,SUM(CW12,CZ12),"")</f>
        <v>94.03</v>
      </c>
      <c r="DB12" s="50" t="str">
        <f>IF(MAX(DZ12,EC12,FH12,FK12,GP12,GS12,HX12,IA12,JF12,JI12,KN12,KQ12,LV12,LY12,ND12,NG12,OL12,OO12,PT12,PW12,RB12,RE12,SJ12,SM12)-MIN(IF(N12="",0,N12),IF(P12="",0,P12))&gt;0.001,MAX(DZ12,EC12,FH12,FK12,GP12,GS12,HX12,IA12,JF12,JI12,KN12,KQ12,LV12,LY12,ND12,NG12,OL12,OO12,PT12,PW12,RB12,RE12,SJ12,SM12)-MIN(IF(N12="",0,N12),IF(P12="",0,P12)),"")</f>
        <v/>
      </c>
      <c r="DC12" s="50" t="str">
        <f>IF(MAX(EG12,EJ12,FO12,FR12,GW12,GZ12,IE12,IH12,JM12,JP12,KU12,KX12,MC12,MF12,NK12,NN12,OS12,OV12,QA12,QD12,RI12,RL12,SQ12,ST12)-IF(P12="",0,P12)&gt;0.001,MAX(EG12,EJ12,FO12,FR12,GW12,GZ12,IE12,IH12,JM12,JP12,KU12,KX12,MC12,MF12,NK12,NN12,OS12,OV12,QA12,QD12,RI12,RL12,SQ12,ST12)-IF(P12="",0,P12),"")</f>
        <v/>
      </c>
      <c r="DD12" s="17"/>
      <c r="DE12" s="17"/>
      <c r="DF12" s="17"/>
      <c r="DG12" s="17"/>
      <c r="DH12" s="17"/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40" t="str">
        <f>IF(DF12&gt;0,DF12,"")</f>
        <v/>
      </c>
      <c r="DY12" s="40" t="str">
        <f>IF(DG12&gt;0,DG12,"")</f>
        <v/>
      </c>
      <c r="DZ12" s="40" t="str">
        <f>IF(SUM(DD12:DG12)-DH12&gt;0,SUM(DD12:DG12)-DH12,"")</f>
        <v/>
      </c>
      <c r="EA12" s="40" t="str">
        <f>IF(DK12&gt;0,DK12,"")</f>
        <v/>
      </c>
      <c r="EB12" s="40" t="str">
        <f>IF(DL12&gt;0,DL12,"")</f>
        <v/>
      </c>
      <c r="EC12" s="40" t="str">
        <f>IF(SUM(DI12:DL12)-DM12&gt;0,SUM(DI12:DL12)-DM12,"")</f>
        <v/>
      </c>
      <c r="ED12" s="40" t="str">
        <f>IF(MAX(DZ12,EC12)&gt;0,MAX(DZ12,EC12),"")</f>
        <v/>
      </c>
      <c r="EE12" s="40" t="str">
        <f>IF(DP12&gt;0,DP12,"")</f>
        <v/>
      </c>
      <c r="EF12" s="40" t="str">
        <f>IF(DQ12&gt;0,DQ12,"")</f>
        <v/>
      </c>
      <c r="EG12" s="40" t="str">
        <f>IF(SUM(DN12:DQ12)-DR12&gt;0,SUM(DN12:DQ12)-DR12,"")</f>
        <v/>
      </c>
      <c r="EH12" s="40" t="str">
        <f>IF(DU12&gt;0,DU12,"")</f>
        <v/>
      </c>
      <c r="EI12" s="40" t="str">
        <f>IF(DV12&gt;0,DV12,"")</f>
        <v/>
      </c>
      <c r="EJ12" s="40" t="str">
        <f>IF(SUM(DS12:DV12)-DW12&gt;0,SUM(DS12:DV12)-DW12,"")</f>
        <v/>
      </c>
      <c r="EK12" s="40" t="str">
        <f>IF(SUM(ED12,EG12,EJ12)&gt;0,SUM(ED12,EG12,EJ12),"")</f>
        <v/>
      </c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1" t="str">
        <f>IF(EN12&gt;0,EN12,"")</f>
        <v/>
      </c>
      <c r="FG12" s="11" t="str">
        <f>IF(EO12&gt;0,EO12,"")</f>
        <v/>
      </c>
      <c r="FH12" s="11" t="str">
        <f>IF(SUM(EL12:EO12)-EP12&gt;0,SUM(EL12:EO12)-EP12,"")</f>
        <v/>
      </c>
      <c r="FI12" s="11" t="str">
        <f>IF(ES12&gt;0,ES12,"")</f>
        <v/>
      </c>
      <c r="FJ12" s="11" t="str">
        <f>IF(ET12&gt;0,ET12,"")</f>
        <v/>
      </c>
      <c r="FK12" s="11" t="str">
        <f>IF(SUM(EQ12:ET12)-EU12&gt;0,SUM(EQ12:ET12)-EU12,"")</f>
        <v/>
      </c>
      <c r="FL12" s="11" t="str">
        <f>IF(MAX(FH12,FK12)&gt;0,MAX(FH12,FK12),"")</f>
        <v/>
      </c>
      <c r="FM12" s="11" t="str">
        <f>IF(EX12&gt;0,EX12,"")</f>
        <v/>
      </c>
      <c r="FN12" s="11" t="str">
        <f>IF(EY12&gt;0,EY12,"")</f>
        <v/>
      </c>
      <c r="FO12" s="11" t="str">
        <f>IF(SUM(EV12:EY12)-EZ12&gt;0,SUM(EV12:EY12)-EZ12,"")</f>
        <v/>
      </c>
      <c r="FP12" s="11" t="str">
        <f>IF(FC12&gt;0,FC12,"")</f>
        <v/>
      </c>
      <c r="FQ12" s="11" t="str">
        <f>IF(FD12&gt;0,FD12,"")</f>
        <v/>
      </c>
      <c r="FR12" s="11" t="str">
        <f>IF(SUM(FA12:FD12)-FE12&gt;0,SUM(FA12:FD12)-FE12,"")</f>
        <v/>
      </c>
      <c r="FS12" s="11" t="str">
        <f>IF(SUM(FL12,FO12,FR12)&gt;0,SUM(FL12,FO12,FR12),"")</f>
        <v/>
      </c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17"/>
      <c r="GH12" s="17"/>
      <c r="GI12" s="17"/>
      <c r="GJ12" s="17"/>
      <c r="GK12" s="17"/>
      <c r="GL12" s="17"/>
      <c r="GM12" s="17"/>
      <c r="GN12" s="40" t="str">
        <f>IF(FV12&gt;0,FV12,"")</f>
        <v/>
      </c>
      <c r="GO12" s="40" t="str">
        <f>IF(FW12&gt;0,FW12,"")</f>
        <v/>
      </c>
      <c r="GP12" s="40" t="str">
        <f>IF(SUM(FT12:FW12)-FX12&gt;0,SUM(FT12:FW12)-FX12,"")</f>
        <v/>
      </c>
      <c r="GQ12" s="40" t="str">
        <f>IF(GA12&gt;0,GA12,"")</f>
        <v/>
      </c>
      <c r="GR12" s="40" t="str">
        <f>IF(GB12&gt;0,GB12,"")</f>
        <v/>
      </c>
      <c r="GS12" s="40" t="str">
        <f>IF(SUM(FY12:GB12)-GC12&gt;0,SUM(FY12:GB12)-GC12,"")</f>
        <v/>
      </c>
      <c r="GT12" s="40" t="str">
        <f>IF(MAX(GP12,GS12)&gt;0,MAX(GP12,GS12),"")</f>
        <v/>
      </c>
      <c r="GU12" s="40" t="str">
        <f>IF(GF12&gt;0,GF12,"")</f>
        <v/>
      </c>
      <c r="GV12" s="40" t="str">
        <f>IF(GG12&gt;0,GG12,"")</f>
        <v/>
      </c>
      <c r="GW12" s="40" t="str">
        <f>IF(SUM(GD12:GG12)-GH12&gt;0,SUM(GD12:GG12)-GH12,"")</f>
        <v/>
      </c>
      <c r="GX12" s="40" t="str">
        <f>IF(GK12&gt;0,GK12,"")</f>
        <v/>
      </c>
      <c r="GY12" s="40" t="str">
        <f>IF(GL12&gt;0,GL12,"")</f>
        <v/>
      </c>
      <c r="GZ12" s="40" t="str">
        <f>IF(SUM(GI12:GL12)-GM12&gt;0,SUM(GI12:GL12)-GM12,"")</f>
        <v/>
      </c>
      <c r="HA12" s="40" t="str">
        <f>IF(SUM(GT12,GW12,GZ12)&gt;0,SUM(GT12,GW12,GZ12),"")</f>
        <v/>
      </c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1" t="str">
        <f>IF(HD12&gt;0,HD12,"")</f>
        <v/>
      </c>
      <c r="HW12" s="11" t="str">
        <f>IF(HE12&gt;0,HE12,"")</f>
        <v/>
      </c>
      <c r="HX12" s="11" t="str">
        <f>IF(SUM(HB12:HE12)-HF12&gt;0,SUM(HB12:HE12)-HF12,"")</f>
        <v/>
      </c>
      <c r="HY12" s="11" t="str">
        <f>IF(HI12&gt;0,HI12,"")</f>
        <v/>
      </c>
      <c r="HZ12" s="11" t="str">
        <f>IF(HJ12&gt;0,HJ12,"")</f>
        <v/>
      </c>
      <c r="IA12" s="11" t="str">
        <f>IF(SUM(HG12:HJ12)-HK12&gt;0,SUM(HG12:HJ12)-HK12,"")</f>
        <v/>
      </c>
      <c r="IB12" s="11" t="str">
        <f>IF(MAX(HX12,IA12)&gt;0,MAX(HX12,IA12),"")</f>
        <v/>
      </c>
      <c r="IC12" s="11" t="str">
        <f>IF(HN12&gt;0,HN12,"")</f>
        <v/>
      </c>
      <c r="ID12" s="11" t="str">
        <f>IF(HO12&gt;0,HO12,"")</f>
        <v/>
      </c>
      <c r="IE12" s="11" t="str">
        <f>IF(SUM(HL12:HO12)-HP12&gt;0,SUM(HL12:HO12)-HP12,"")</f>
        <v/>
      </c>
      <c r="IF12" s="11" t="str">
        <f>IF(HS12&gt;0,HS12,"")</f>
        <v/>
      </c>
      <c r="IG12" s="11" t="str">
        <f>IF(HT12&gt;0,HT12,"")</f>
        <v/>
      </c>
      <c r="IH12" s="11" t="str">
        <f>IF(SUM(HQ12:HT12)-HU12&gt;0,SUM(HQ12:HT12)-HU12,"")</f>
        <v/>
      </c>
      <c r="II12" s="11" t="str">
        <f>IF(SUM(IB12,IE12,IH12)&gt;0,SUM(IB12,IE12,IH12),"")</f>
        <v/>
      </c>
      <c r="IJ12" s="17"/>
      <c r="IK12" s="17"/>
      <c r="IL12" s="17"/>
      <c r="IM12" s="17"/>
      <c r="IN12" s="17"/>
      <c r="IO12" s="17"/>
      <c r="IP12" s="17"/>
      <c r="IQ12" s="17"/>
      <c r="IR12" s="17"/>
      <c r="IS12" s="17"/>
      <c r="IT12" s="17"/>
      <c r="IU12" s="17"/>
      <c r="IV12" s="17"/>
      <c r="IW12" s="17"/>
      <c r="IX12" s="17"/>
      <c r="IY12" s="17"/>
      <c r="IZ12" s="17"/>
      <c r="JA12" s="17"/>
      <c r="JB12" s="17"/>
      <c r="JC12" s="17"/>
      <c r="JD12" s="40" t="str">
        <f>IF(IL12&gt;0,IL12,"")</f>
        <v/>
      </c>
      <c r="JE12" s="40" t="str">
        <f>IF(IM12&gt;0,IM12,"")</f>
        <v/>
      </c>
      <c r="JF12" s="40" t="str">
        <f>IF(SUM(IJ12:IM12)-IN12&gt;0,SUM(IJ12:IM12)-IN12,"")</f>
        <v/>
      </c>
      <c r="JG12" s="40" t="str">
        <f>IF(IQ12&gt;0,IQ12,"")</f>
        <v/>
      </c>
      <c r="JH12" s="40" t="str">
        <f>IF(IR12&gt;0,IR12,"")</f>
        <v/>
      </c>
      <c r="JI12" s="40" t="str">
        <f>IF(SUM(IO12:IR12)-IS12&gt;0,SUM(IO12:IR12)-IS12,"")</f>
        <v/>
      </c>
      <c r="JJ12" s="40" t="str">
        <f>IF(MAX(JF12,JI12)&gt;0,MAX(JF12,JI12),"")</f>
        <v/>
      </c>
      <c r="JK12" s="40" t="str">
        <f>IF(IV12&gt;0,IV12,"")</f>
        <v/>
      </c>
      <c r="JL12" s="40" t="str">
        <f>IF(IW12&gt;0,IW12,"")</f>
        <v/>
      </c>
      <c r="JM12" s="40" t="str">
        <f>IF(SUM(IT12:IW12)-IX12&gt;0,SUM(IT12:IW12)-IX12,"")</f>
        <v/>
      </c>
      <c r="JN12" s="40" t="str">
        <f>IF(JA12&gt;0,JA12,"")</f>
        <v/>
      </c>
      <c r="JO12" s="40" t="str">
        <f>IF(JB12&gt;0,JB12,"")</f>
        <v/>
      </c>
      <c r="JP12" s="40" t="str">
        <f>IF(SUM(IY12:JB12)-JC12&gt;0,SUM(IY12:JB12)-JC12,"")</f>
        <v/>
      </c>
      <c r="JQ12" s="40" t="str">
        <f>IF(SUM(JJ12,JM12,JP12)&gt;0,SUM(JJ12,JM12,JP12),"")</f>
        <v/>
      </c>
      <c r="JR12" s="18"/>
      <c r="JS12" s="18"/>
      <c r="JT12" s="18"/>
      <c r="JU12" s="18"/>
      <c r="JV12" s="18"/>
      <c r="JW12" s="18"/>
      <c r="JX12" s="18"/>
      <c r="JY12" s="18"/>
      <c r="JZ12" s="18"/>
      <c r="KA12" s="18"/>
      <c r="KB12" s="18"/>
      <c r="KC12" s="18"/>
      <c r="KD12" s="18"/>
      <c r="KE12" s="18"/>
      <c r="KF12" s="18"/>
      <c r="KG12" s="18"/>
      <c r="KH12" s="18"/>
      <c r="KI12" s="18"/>
      <c r="KJ12" s="18"/>
      <c r="KK12" s="18"/>
      <c r="KL12" s="11" t="str">
        <f>IF(JT12&gt;0,JT12,"")</f>
        <v/>
      </c>
      <c r="KM12" s="11" t="str">
        <f>IF(JU12&gt;0,JU12,"")</f>
        <v/>
      </c>
      <c r="KN12" s="11" t="str">
        <f>IF(SUM(JR12:JU12)-JV12&gt;0,SUM(JR12:JU12)-JV12,"")</f>
        <v/>
      </c>
      <c r="KO12" s="11" t="str">
        <f>IF(JY12&gt;0,JY12,"")</f>
        <v/>
      </c>
      <c r="KP12" s="11" t="str">
        <f>IF(JZ12&gt;0,JZ12,"")</f>
        <v/>
      </c>
      <c r="KQ12" s="11" t="str">
        <f>IF(SUM(JW12:JZ12)-KA12&gt;0,SUM(JW12:JZ12)-KA12,"")</f>
        <v/>
      </c>
      <c r="KR12" s="11" t="str">
        <f>IF(MAX(KN12,KQ12)&gt;0,MAX(KN12,KQ12),"")</f>
        <v/>
      </c>
      <c r="KS12" s="11" t="str">
        <f>IF(KD12&gt;0,KD12,"")</f>
        <v/>
      </c>
      <c r="KT12" s="11" t="str">
        <f>IF(KE12&gt;0,KE12,"")</f>
        <v/>
      </c>
      <c r="KU12" s="11" t="str">
        <f>IF(SUM(KB12:KE12)-KF12&gt;0,SUM(KB12:KE12)-KF12,"")</f>
        <v/>
      </c>
      <c r="KV12" s="11" t="str">
        <f>IF(KI12&gt;0,KI12,"")</f>
        <v/>
      </c>
      <c r="KW12" s="11" t="str">
        <f>IF(KJ12&gt;0,KJ12,"")</f>
        <v/>
      </c>
      <c r="KX12" s="11" t="str">
        <f>IF(SUM(KG12:KJ12)-KK12&gt;0,SUM(KG12:KJ12)-KK12,"")</f>
        <v/>
      </c>
      <c r="KY12" s="11" t="str">
        <f>IF(SUM(KR12,KU12,KX12)&gt;0,SUM(KR12,KU12,KX12),"")</f>
        <v/>
      </c>
      <c r="KZ12" s="17"/>
      <c r="LA12" s="17"/>
      <c r="LB12" s="17"/>
      <c r="LC12" s="17"/>
      <c r="LD12" s="17"/>
      <c r="LE12" s="17"/>
      <c r="LF12" s="17"/>
      <c r="LG12" s="17"/>
      <c r="LH12" s="17"/>
      <c r="LI12" s="17"/>
      <c r="LJ12" s="17"/>
      <c r="LK12" s="17"/>
      <c r="LL12" s="17"/>
      <c r="LM12" s="17"/>
      <c r="LN12" s="17"/>
      <c r="LO12" s="17"/>
      <c r="LP12" s="17"/>
      <c r="LQ12" s="17"/>
      <c r="LR12" s="17"/>
      <c r="LS12" s="17"/>
      <c r="LT12" s="40" t="str">
        <f>IF(LB12&gt;0,LB12,"")</f>
        <v/>
      </c>
      <c r="LU12" s="40" t="str">
        <f>IF(LC12&gt;0,LC12,"")</f>
        <v/>
      </c>
      <c r="LV12" s="40" t="str">
        <f>IF(SUM(KZ12:LC12)-LD12&gt;0,SUM(KZ12:LC12)-LD12,"")</f>
        <v/>
      </c>
      <c r="LW12" s="40" t="str">
        <f>IF(LG12&gt;0,LG12,"")</f>
        <v/>
      </c>
      <c r="LX12" s="40" t="str">
        <f>IF(LH12&gt;0,LH12,"")</f>
        <v/>
      </c>
      <c r="LY12" s="40" t="str">
        <f>IF(SUM(LE12:LH12)-LI12&gt;0,SUM(LE12:LH12)-LI12,"")</f>
        <v/>
      </c>
      <c r="LZ12" s="40" t="str">
        <f>IF(MAX(LV12,LY12)&gt;0,MAX(LV12,LY12),"")</f>
        <v/>
      </c>
      <c r="MA12" s="40" t="str">
        <f>IF(LL12&gt;0,LL12,"")</f>
        <v/>
      </c>
      <c r="MB12" s="40" t="str">
        <f>IF(LM12&gt;0,LM12,"")</f>
        <v/>
      </c>
      <c r="MC12" s="40" t="str">
        <f>IF(SUM(LJ12:LM12)-LN12&gt;0,SUM(LJ12:LM12)-LN12,"")</f>
        <v/>
      </c>
      <c r="MD12" s="40" t="str">
        <f>IF(LQ12&gt;0,LQ12,"")</f>
        <v/>
      </c>
      <c r="ME12" s="40" t="str">
        <f>IF(LR12&gt;0,LR12,"")</f>
        <v/>
      </c>
      <c r="MF12" s="40" t="str">
        <f>IF(SUM(LO12:LR12)-LS12&gt;0,SUM(LO12:LR12)-LS12,"")</f>
        <v/>
      </c>
      <c r="MG12" s="40" t="str">
        <f>IF(SUM(LZ12,MC12,MF12)&gt;0,SUM(LZ12,MC12,MF12),"")</f>
        <v/>
      </c>
      <c r="MH12" s="18"/>
      <c r="MI12" s="18"/>
      <c r="MJ12" s="18"/>
      <c r="MK12" s="18"/>
      <c r="ML12" s="18"/>
      <c r="MM12" s="18"/>
      <c r="MN12" s="18"/>
      <c r="MO12" s="18"/>
      <c r="MP12" s="18"/>
      <c r="MQ12" s="18"/>
      <c r="MR12" s="18"/>
      <c r="MS12" s="18"/>
      <c r="MT12" s="18"/>
      <c r="MU12" s="18"/>
      <c r="MV12" s="18"/>
      <c r="MW12" s="18"/>
      <c r="MX12" s="18"/>
      <c r="MY12" s="18"/>
      <c r="MZ12" s="18"/>
      <c r="NA12" s="18"/>
      <c r="NB12" s="11" t="str">
        <f>IF(MJ12&gt;0,MJ12,"")</f>
        <v/>
      </c>
      <c r="NC12" s="11" t="str">
        <f>IF(MK12&gt;0,MK12,"")</f>
        <v/>
      </c>
      <c r="ND12" s="11" t="str">
        <f>IF(SUM(MH12:MK12)-ML12&gt;0,SUM(MH12:MK12)-ML12,"")</f>
        <v/>
      </c>
      <c r="NE12" s="11" t="str">
        <f>IF(MO12&gt;0,MO12,"")</f>
        <v/>
      </c>
      <c r="NF12" s="11" t="str">
        <f>IF(MP12&gt;0,MP12,"")</f>
        <v/>
      </c>
      <c r="NG12" s="11" t="str">
        <f>IF(SUM(MM12:MP12)-MQ12&gt;0,SUM(MM12:MP12)-MQ12,"")</f>
        <v/>
      </c>
      <c r="NH12" s="11" t="str">
        <f>IF(MAX(ND12,NG12)&gt;0,MAX(ND12,NG12),"")</f>
        <v/>
      </c>
      <c r="NI12" s="11" t="str">
        <f>IF(MT12&gt;0,MT12,"")</f>
        <v/>
      </c>
      <c r="NJ12" s="11" t="str">
        <f>IF(MU12&gt;0,MU12,"")</f>
        <v/>
      </c>
      <c r="NK12" s="11" t="str">
        <f>IF(SUM(MR12:MU12)-MV12&gt;0,SUM(MR12:MU12)-MV12,"")</f>
        <v/>
      </c>
      <c r="NL12" s="11" t="str">
        <f>IF(MY12&gt;0,MY12,"")</f>
        <v/>
      </c>
      <c r="NM12" s="11" t="str">
        <f>IF(MZ12&gt;0,MZ12,"")</f>
        <v/>
      </c>
      <c r="NN12" s="11" t="str">
        <f>IF(SUM(MW12:MZ12)-NA12&gt;0,SUM(MW12:MZ12)-NA12,"")</f>
        <v/>
      </c>
      <c r="NO12" s="11" t="str">
        <f>IF(SUM(NH12,NK12,NN12)&gt;0,SUM(NH12,NK12,NN12),"")</f>
        <v/>
      </c>
      <c r="NP12" s="17"/>
      <c r="NQ12" s="17"/>
      <c r="NR12" s="17"/>
      <c r="NS12" s="17"/>
      <c r="NT12" s="17"/>
      <c r="NU12" s="17"/>
      <c r="NV12" s="17"/>
      <c r="NW12" s="17"/>
      <c r="NX12" s="17"/>
      <c r="NY12" s="17"/>
      <c r="NZ12" s="17"/>
      <c r="OA12" s="17"/>
      <c r="OB12" s="17"/>
      <c r="OC12" s="17"/>
      <c r="OD12" s="17"/>
      <c r="OE12" s="17"/>
      <c r="OF12" s="17"/>
      <c r="OG12" s="17"/>
      <c r="OH12" s="17"/>
      <c r="OI12" s="17"/>
      <c r="OJ12" s="40" t="str">
        <f>IF(NR12&gt;0,NR12,"")</f>
        <v/>
      </c>
      <c r="OK12" s="40" t="str">
        <f>IF(NS12&gt;0,NS12,"")</f>
        <v/>
      </c>
      <c r="OL12" s="40" t="str">
        <f>IF(SUM(NP12:NS12)-NT12&gt;0,SUM(NP12:NS12)-NT12,"")</f>
        <v/>
      </c>
      <c r="OM12" s="40" t="str">
        <f>IF(NW12&gt;0,NW12,"")</f>
        <v/>
      </c>
      <c r="ON12" s="40" t="str">
        <f>IF(NX12&gt;0,NX12,"")</f>
        <v/>
      </c>
      <c r="OO12" s="40" t="str">
        <f>IF(SUM(NU12:NX12)-NY12&gt;0,SUM(NU12:NX12)-NY12,"")</f>
        <v/>
      </c>
      <c r="OP12" s="40" t="str">
        <f>IF(MAX(OL12,OO12)&gt;0,MAX(OL12,OO12),"")</f>
        <v/>
      </c>
      <c r="OQ12" s="40" t="str">
        <f>IF(OB12&gt;0,OB12,"")</f>
        <v/>
      </c>
      <c r="OR12" s="40" t="str">
        <f>IF(OC12&gt;0,OC12,"")</f>
        <v/>
      </c>
      <c r="OS12" s="40" t="str">
        <f>IF(SUM(NZ12:OC12)-OD12&gt;0,SUM(NZ12:OC12)-OD12,"")</f>
        <v/>
      </c>
      <c r="OT12" s="40" t="str">
        <f>IF(OG12&gt;0,OG12,"")</f>
        <v/>
      </c>
      <c r="OU12" s="40" t="str">
        <f>IF(OH12&gt;0,OH12,"")</f>
        <v/>
      </c>
      <c r="OV12" s="40" t="str">
        <f>IF(SUM(OE12:OH12)-OI12&gt;0,SUM(OE12:OH12)-OI12,"")</f>
        <v/>
      </c>
      <c r="OW12" s="40" t="str">
        <f>IF(SUM(OP12,OS12,OV12)&gt;0,SUM(OP12,OS12,OV12),"")</f>
        <v/>
      </c>
      <c r="OX12" s="18"/>
      <c r="OY12" s="18"/>
      <c r="OZ12" s="18"/>
      <c r="PA12" s="18"/>
      <c r="PB12" s="18"/>
      <c r="PC12" s="18"/>
      <c r="PD12" s="18"/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1" t="str">
        <f>IF(OZ12&gt;0,OZ12,"")</f>
        <v/>
      </c>
      <c r="PS12" s="11" t="str">
        <f>IF(PA12&gt;0,PA12,"")</f>
        <v/>
      </c>
      <c r="PT12" s="11" t="str">
        <f>IF(SUM(OX12:PA12)-PB12&gt;0,SUM(OX12:PA12)-PB12,"")</f>
        <v/>
      </c>
      <c r="PU12" s="11" t="str">
        <f>IF(PE12&gt;0,PE12,"")</f>
        <v/>
      </c>
      <c r="PV12" s="11" t="str">
        <f>IF(PF12&gt;0,PF12,"")</f>
        <v/>
      </c>
      <c r="PW12" s="11" t="str">
        <f>IF(SUM(PC12:PF12)-PG12&gt;0,SUM(PC12:PF12)-PG12,"")</f>
        <v/>
      </c>
      <c r="PX12" s="11" t="str">
        <f>IF(MAX(PT12,PW12)&gt;0,MAX(PT12,PW12),"")</f>
        <v/>
      </c>
      <c r="PY12" s="11" t="str">
        <f>IF(PJ12&gt;0,PJ12,"")</f>
        <v/>
      </c>
      <c r="PZ12" s="11" t="str">
        <f>IF(PK12&gt;0,PK12,"")</f>
        <v/>
      </c>
      <c r="QA12" s="11" t="str">
        <f>IF(SUM(PH12:PK12)-PL12&gt;0,SUM(PH12:PK12)-PL12,"")</f>
        <v/>
      </c>
      <c r="QB12" s="11" t="str">
        <f>IF(PO12&gt;0,PO12,"")</f>
        <v/>
      </c>
      <c r="QC12" s="11" t="str">
        <f>IF(PP12&gt;0,PP12,"")</f>
        <v/>
      </c>
      <c r="QD12" s="11" t="str">
        <f>IF(SUM(PM12:PP12)-PQ12&gt;0,SUM(PM12:PP12)-PQ12,"")</f>
        <v/>
      </c>
      <c r="QE12" s="11" t="str">
        <f>IF(SUM(PX12,QA12,QD12)&gt;0,SUM(PX12,QA12,QD12),"")</f>
        <v/>
      </c>
      <c r="QF12" s="17"/>
      <c r="QG12" s="17"/>
      <c r="QH12" s="17"/>
      <c r="QI12" s="17"/>
      <c r="QJ12" s="17"/>
      <c r="QK12" s="17"/>
      <c r="QL12" s="17"/>
      <c r="QM12" s="17"/>
      <c r="QN12" s="17"/>
      <c r="QO12" s="17"/>
      <c r="QP12" s="17"/>
      <c r="QQ12" s="17"/>
      <c r="QR12" s="17"/>
      <c r="QS12" s="17"/>
      <c r="QT12" s="17"/>
      <c r="QU12" s="17"/>
      <c r="QV12" s="17"/>
      <c r="QW12" s="17"/>
      <c r="QX12" s="17"/>
      <c r="QY12" s="17"/>
      <c r="QZ12" s="40" t="str">
        <f>IF(QH12&gt;0,QH12,"")</f>
        <v/>
      </c>
      <c r="RA12" s="40" t="str">
        <f>IF(QI12&gt;0,QI12,"")</f>
        <v/>
      </c>
      <c r="RB12" s="40" t="str">
        <f>IF(SUM(QF12:QI12)-QJ12&gt;0,SUM(QF12:QI12)-QJ12,"")</f>
        <v/>
      </c>
      <c r="RC12" s="40" t="str">
        <f>IF(QM12&gt;0,QM12,"")</f>
        <v/>
      </c>
      <c r="RD12" s="40" t="str">
        <f>IF(QN12&gt;0,QN12,"")</f>
        <v/>
      </c>
      <c r="RE12" s="40" t="str">
        <f>IF(SUM(QK12:QN12)-QO12&gt;0,SUM(QK12:QN12)-QO12,"")</f>
        <v/>
      </c>
      <c r="RF12" s="40" t="str">
        <f>IF(MAX(RB12,RE12)&gt;0,MAX(RB12,RE12),"")</f>
        <v/>
      </c>
      <c r="RG12" s="40" t="str">
        <f>IF(QR12&gt;0,QR12,"")</f>
        <v/>
      </c>
      <c r="RH12" s="40" t="str">
        <f>IF(QS12&gt;0,QS12,"")</f>
        <v/>
      </c>
      <c r="RI12" s="40" t="str">
        <f>IF(SUM(QP12:QS12)-QT12&gt;0,SUM(QP12:QS12)-QT12,"")</f>
        <v/>
      </c>
      <c r="RJ12" s="40" t="str">
        <f>IF(QW12&gt;0,QW12,"")</f>
        <v/>
      </c>
      <c r="RK12" s="40" t="str">
        <f>IF(QX12&gt;0,QX12,"")</f>
        <v/>
      </c>
      <c r="RL12" s="40" t="str">
        <f>IF(SUM(QU12:QX12)-QY12&gt;0,SUM(QU12:QX12)-QY12,"")</f>
        <v/>
      </c>
      <c r="RM12" s="40" t="str">
        <f>IF(SUM(RF12,RI12,RL12)&gt;0,SUM(RF12,RI12,RL12),"")</f>
        <v/>
      </c>
      <c r="RN12" s="18"/>
      <c r="RO12" s="18"/>
      <c r="RP12" s="18"/>
      <c r="RQ12" s="18"/>
      <c r="RR12" s="18"/>
      <c r="RS12" s="18"/>
      <c r="RT12" s="18"/>
      <c r="RU12" s="18"/>
      <c r="RV12" s="18"/>
      <c r="RW12" s="18"/>
      <c r="RX12" s="18"/>
      <c r="RY12" s="18"/>
      <c r="RZ12" s="18"/>
      <c r="SA12" s="18"/>
      <c r="SB12" s="18"/>
      <c r="SC12" s="18"/>
      <c r="SD12" s="18"/>
      <c r="SE12" s="18"/>
      <c r="SF12" s="18"/>
      <c r="SG12" s="18"/>
      <c r="SH12" s="11" t="str">
        <f>IF(RP12&gt;0,RP12,"")</f>
        <v/>
      </c>
      <c r="SI12" s="11" t="str">
        <f>IF(RQ12&gt;0,RQ12,"")</f>
        <v/>
      </c>
      <c r="SJ12" s="11" t="str">
        <f>IF(SUM(RN12:RQ12)-RR12&gt;0,SUM(RN12:RQ12)-RR12,"")</f>
        <v/>
      </c>
      <c r="SK12" s="11" t="str">
        <f>IF(RU12&gt;0,RU12,"")</f>
        <v/>
      </c>
      <c r="SL12" s="11" t="str">
        <f>IF(RV12&gt;0,RV12,"")</f>
        <v/>
      </c>
      <c r="SM12" s="11" t="str">
        <f>IF(SUM(RS12:RV12)-RW12&gt;0,SUM(RS12:RV12)-RW12,"")</f>
        <v/>
      </c>
      <c r="SN12" s="11" t="str">
        <f>IF(MAX(SJ12,SM12)&gt;0,MAX(SJ12,SM12),"")</f>
        <v/>
      </c>
      <c r="SO12" s="11" t="str">
        <f>IF(RZ12&gt;0,RZ12,"")</f>
        <v/>
      </c>
      <c r="SP12" s="11" t="str">
        <f>IF(SA12&gt;0,SA12,"")</f>
        <v/>
      </c>
      <c r="SQ12" s="11" t="str">
        <f>IF(SUM(RX12:SA12)-SB12&gt;0,SUM(RX12:SA12)-SB12,"")</f>
        <v/>
      </c>
      <c r="SR12" s="11" t="str">
        <f>IF(SE12&gt;0,SE12,"")</f>
        <v/>
      </c>
      <c r="SS12" s="11" t="str">
        <f>IF(SF12&gt;0,SF12,"")</f>
        <v/>
      </c>
      <c r="ST12" s="11" t="str">
        <f>IF(SUM(SC12:SF12)-SG12&gt;0,SUM(SC12:SF12)-SG12,"")</f>
        <v/>
      </c>
      <c r="SU12" s="11" t="str">
        <f>IF(SUM(SN12,SQ12,ST12)&gt;0,SUM(SN12,SQ12,ST12),"")</f>
        <v/>
      </c>
      <c r="SV12" s="22">
        <f>IF($CP12="P",CA12,(CA12+AZ12)/2)</f>
        <v>6.85</v>
      </c>
      <c r="SW12" s="22">
        <f>IF($CP12="P",CB12,(CB12+BA12)/2)</f>
        <v>4.8</v>
      </c>
      <c r="SX12" s="22">
        <f>IF($CP12="P",CC12,(CC12+BB12)/2)</f>
        <v>5.0999999999999996</v>
      </c>
      <c r="SY12" s="22">
        <f>IF($CP12="P",CD12,(CD12+BC12)/2)</f>
        <v>6.585</v>
      </c>
      <c r="SZ12" s="22">
        <f>IF($CP12="P",CE12,(CE12+BD12)/2)</f>
        <v>0</v>
      </c>
      <c r="TA12" s="22">
        <f>IF($CP12="P",CF12,(CF12+BE12)/2)</f>
        <v>7.4</v>
      </c>
      <c r="TB12" s="22">
        <f>IF($CP12="P",CG12,(CG12+BF12)/2)</f>
        <v>4.5999999999999996</v>
      </c>
      <c r="TC12" s="22">
        <f>IF($CP12="P",CH12,(CH12+BG12)/2)</f>
        <v>5.0999999999999996</v>
      </c>
      <c r="TD12" s="22">
        <f>IF($CP12="P",CI12,(CI12+BH12)/2)</f>
        <v>6.665</v>
      </c>
      <c r="TE12" s="22">
        <f>IF($CP12="P",CJ12,(CJ12+BI12)/2)</f>
        <v>0</v>
      </c>
      <c r="TF12" s="22">
        <f>IF($CP12="P",CK12,(CK12+BJ12)/2)</f>
        <v>7.1</v>
      </c>
      <c r="TG12" s="22">
        <f>IF($CP12="P",CL12,(CL12+BK12)/2)</f>
        <v>4.5999999999999996</v>
      </c>
      <c r="TH12" s="22">
        <f>IF($CP12="P",CM12,(CM12+BL12)/2)</f>
        <v>5.0999999999999996</v>
      </c>
      <c r="TI12" s="22">
        <f>IF($CP12="P",CN12,(CN12+BM12)/2)</f>
        <v>6.45</v>
      </c>
      <c r="TJ12" s="22">
        <f>IF($CP12="P",CO12,(CO12+BN12)/2)</f>
        <v>0</v>
      </c>
      <c r="TK12" s="27" t="s">
        <v>46</v>
      </c>
      <c r="TL12" s="40">
        <f>IF(SX12&gt;0,SX12,"")</f>
        <v>5.0999999999999996</v>
      </c>
      <c r="TM12" s="40">
        <f>IF(SY12&gt;0,SY12,"")</f>
        <v>6.585</v>
      </c>
      <c r="TN12" s="40">
        <f>IF(SUM(SV12:SY12)-SZ12&gt;0,SUM(SV12:SY12)-SZ12,"")</f>
        <v>23.335000000000001</v>
      </c>
      <c r="TO12" s="40">
        <f>IF(TC12&gt;0,TC12,"")</f>
        <v>5.0999999999999996</v>
      </c>
      <c r="TP12" s="40">
        <f>IF(TD12&gt;0,TD12,"")</f>
        <v>6.665</v>
      </c>
      <c r="TQ12" s="40">
        <f>IF(SUM(TA12:TD12)-TE12&gt;0,SUM(TA12:TD12)-TE12,"")</f>
        <v>23.765000000000001</v>
      </c>
      <c r="TR12" s="40">
        <f>IF(MAX(TN12,TQ12)&gt;0,MAX(TN12,TQ12),"")</f>
        <v>23.765000000000001</v>
      </c>
      <c r="TS12" s="40">
        <f>IF(TH12&gt;0,TH12,"")</f>
        <v>5.0999999999999996</v>
      </c>
      <c r="TT12" s="40">
        <f>IF(TI12&gt;0,TI12,"")</f>
        <v>6.45</v>
      </c>
      <c r="TU12" s="40">
        <f>IF(SUM(TF12:TI12)-TJ12&gt;0,SUM(TF12:TI12)-TJ12,"")</f>
        <v>23.249999999999996</v>
      </c>
      <c r="TV12" s="40">
        <f>IF(SUM(TR12,TU12)&gt;0,SUM(TR12,TU12),"")</f>
        <v>47.015000000000001</v>
      </c>
    </row>
    <row r="13" spans="1:542" x14ac:dyDescent="0.2">
      <c r="A13" s="4" t="str" cm="1">
        <f t="array" ref="A13">IF(AND(J13&lt;&gt;"",J13&lt;&gt;"No DD"),SUMPRODUCT((J$4:J$37&lt;&gt;"")*(J$4:J$37&lt;&gt;"No DD")*(F$4:F$37&gt;F13))+1,IF(J13="No DD",SUMPRODUCT((J$4:J$37="No DD")*(F$4:F$37&gt;F13))+1+SUMPRODUCT((J$4:J$37&lt;&gt;"")*(J$4:J$37&lt;&gt;"No DD")),""))</f>
        <v/>
      </c>
      <c r="B13" s="4" t="str" cm="1">
        <f t="array" ref="B13">IF(AND(J13&lt;&gt;"",J13&lt;&gt;"No DD",G13=""),SUMPRODUCT((J$4:J$37&lt;&gt;"")*(J$4:J$37&lt;&gt;"No DD")*(G$4:G$37="")*(F$4:F$37&gt;F13))+1,IF(J13="No DD",SUMPRODUCT((J$4:J$37="No DD")*(F$4:F$37&gt;F13)*(G$4:G$37=""))+1+SUMPRODUCT((J$4:J$37&lt;&gt;"")*(G$4:G$37="")*(J$4:J$37&lt;&gt;"No DD")),""))</f>
        <v/>
      </c>
      <c r="C13" s="5" t="s">
        <v>132</v>
      </c>
      <c r="D13" s="4" t="s">
        <v>6</v>
      </c>
      <c r="E13" s="4">
        <v>2005</v>
      </c>
      <c r="F13" s="9">
        <f>SUM(L13:V13)+SUM(L13:T13)*0.0000001+SUM(L13)*0.0000000000001</f>
        <v>149.04001490400469</v>
      </c>
      <c r="G13" s="66"/>
      <c r="H13" s="3" t="str">
        <f>IF(OR(AND(AO13&gt;=AY$39,AO13&lt;&gt;"",AQ13&gt;=AY$43,AQ13&lt;&gt;"",AN13=""),AND(AR13&gt;=AY$39,AR13&lt;&gt;"",AT13&gt;=AY$43,AT13&lt;&gt;"",AN13=""),AND(AV13&gt;=AY$39,AV13&lt;&gt;"",AX13&gt;=AY$43,AX13&lt;&gt;"",AN13=""),AND(BP13&gt;=BZ$39,BP13&lt;&gt;"",BR13&gt;=BZ$43,BR13&lt;&gt;"",BO13=""),AND(BS13&gt;=BZ$39,BS13&lt;&gt;"",BU13&gt;=BZ$43,BU13&lt;&gt;"",BO13=""),AND(BW13&gt;=BZ$39,BW13&lt;&gt;"",BY13&gt;=BZ$43,BY13&lt;&gt;"",BO13=""),AND(CQ13&gt;=DA$39,CQ13&lt;&gt;"",CS13&gt;=DA$43,CS13&lt;&gt;"",CP13=""),AND(CT13&gt;=DA$39,CT13&lt;&gt;"",CV13&gt;=DA$43,CV13&lt;&gt;"",CP13=""),AND(CX13&gt;=DA$39,CX13&lt;&gt;"",CZ13&gt;=DA$43,CZ13&lt;&gt;"",CP13=""),AND(DX13&gt;=EK$39,DX13&lt;&gt;"",DZ13&gt;=EK$43,DZ13&lt;&gt;""),AND(EA13&gt;=EK$39,EA13&lt;&gt;"",EC13&gt;=EK$43,EC13&lt;&gt;""),AND(EE13&gt;=EK$39,EE13&lt;&gt;"",EG13&gt;=EK$43,EG13&lt;&gt;""),AND(EH13&gt;=EK$39,EH13&lt;&gt;"",EJ13&gt;=EK$43,EJ13&lt;&gt;""),AND(FF13&gt;=FS$39,FF13&lt;&gt;"",FH13&gt;=FS$43,FH13&lt;&gt;""),AND(FI13&gt;=FS$39,FI13&lt;&gt;"",FK13&gt;=FS$43,FK13&lt;&gt;""),AND(FM13&gt;=FS$39,FM13&lt;&gt;"",FO13&gt;=FS$43,FO13&lt;&gt;""),AND(FP13&gt;=FS$39,FP13&lt;&gt;"",FR13&gt;=FS$43,FR13&lt;&gt;""),AND(GN13&gt;=HA$39,GN13&lt;&gt;"",GP13&gt;=HA$43,GP13&lt;&gt;""),AND(GQ13&gt;=HA$39,GQ13&lt;&gt;"",GS13&gt;=HA$43,GS13&lt;&gt;""),AND(GU13&gt;=HA$39,GU13&lt;&gt;"",GW13&gt;=HA$43,GW13&lt;&gt;""),AND(GX13&gt;=HA$39,GX13&lt;&gt;"",GZ13&gt;=HA$43,GZ13&lt;&gt;""),AND(HV13&gt;=II$39,HV13&lt;&gt;"",HX13&gt;=II$43,HX13&lt;&gt;""),AND(HY13&gt;=II$39,HY13&lt;&gt;"",IA13&gt;=II$43,IA13&lt;&gt;""),AND(IC13&gt;=II$39,IC13&lt;&gt;"",IE13&gt;=II$43,IE13&lt;&gt;""),AND(IF13&gt;=II$39,IF13&lt;&gt;"",IH13&gt;=II$43,IH13&lt;&gt;""),AND(JD13&gt;=JQ$39,JD13&lt;&gt;"",JF13&gt;=JQ$43,JF13&lt;&gt;""),AND(JG13&gt;=JQ$39,JG13&lt;&gt;"",JI13&gt;=JQ$43,JI13&lt;&gt;""),AND(JK13&gt;=JQ$39,JK13&lt;&gt;"",JM13&gt;=JQ$43,JM13&lt;&gt;""),AND(JN13&gt;=JQ$39,JN13&lt;&gt;"",JP13&gt;=JQ$43,JP13&lt;&gt;""),AND(KL13&gt;=KY$39,KL13&lt;&gt;"",KN13&gt;=KY$43,KN13&lt;&gt;""),AND(KO13&gt;=KY$39,KO13&lt;&gt;"",KQ13&gt;=KY$43,KQ13&lt;&gt;""),AND(KS13&gt;=KY$39,KS13&lt;&gt;"",KU13&gt;=KY$43,KU13&lt;&gt;""),AND(KV13&gt;=KY$39,KV13&lt;&gt;"",KX13&gt;=KY$43,KX13&lt;&gt;""),AND(LT13&gt;=MG$39,LT13&lt;&gt;"",LV13&gt;=MG$43,LV13&lt;&gt;""),AND(LW13&gt;=MG$39,LW13&lt;&gt;"",LY13&gt;=MG$43,LY13&lt;&gt;""),AND(MA13&gt;=MG$39,MA13&lt;&gt;"",MC13&gt;=MG$43,MC13&lt;&gt;""),AND(MD13&gt;=MG$39,MD13&lt;&gt;"",MF13&gt;=MG$43,MF13&lt;&gt;""),AND(NB13&gt;=NO$39,NB13&lt;&gt;"",ND13&gt;=NO$43,ND13&lt;&gt;""),AND(NE13&gt;=NO$39,NE13&lt;&gt;"",NG13&gt;=NO$43,NG13&lt;&gt;""),AND(NI13&gt;=NO$39,NI13&lt;&gt;"",NK13&gt;=NO$43,NK13&lt;&gt;""),AND(NL13&gt;=NO$39,NL13&lt;&gt;"",NN13&gt;=NO$43,NN13&lt;&gt;""),AND(OJ13&gt;=OW$39,OJ13&lt;&gt;"",OL13&gt;=OW$43,OL13&lt;&gt;""),AND(OM13&gt;=OW$39,OM13&lt;&gt;"",OO13&gt;=OW$43,OO13&lt;&gt;""),AND(OQ13&gt;=OW$39,OQ13&lt;&gt;"",OS13&gt;=OW$43,OS13&lt;&gt;""),AND(OT13&gt;=OW$39,OT13&lt;&gt;"",OV13&gt;=OW$43,OV13&lt;&gt;""),AND(PR13&gt;=QE$39,PR13&lt;&gt;"",PT13&gt;=QE$43,PT13&lt;&gt;""),AND(PU13&gt;=QE$39,PU13&lt;&gt;"",PW13&gt;=QE$43,PW13&lt;&gt;""),AND(PY13&gt;=QE$39,PY13&lt;&gt;"",QA13&gt;=QE$43,QA13&lt;&gt;""),AND(QB13&gt;=QE$39,QB13&lt;&gt;"",QD13&gt;=QE$43,QD13&lt;&gt;""),AND(QZ13&gt;=RM$39,QZ13&lt;&gt;"",RB13&gt;=RM$43,RB13&lt;&gt;""),AND(RC13&gt;=RM$39,RC13&lt;&gt;"",RE13&gt;=RM$43,RE13&lt;&gt;""),AND(RG13&gt;=RM$39,RG13&lt;&gt;"",RI13&gt;=RM$43,RI13&lt;&gt;""),AND(RJ13&gt;=RM$39,RJ13&lt;&gt;"",RL13&gt;=RM$43,RL13&lt;&gt;""),AND(SH13&gt;=SU$39,SH13&lt;&gt;"",SJ13&gt;=SU$43,SJ13&lt;&gt;""),AND(SK13&gt;=SU$39,SK13&lt;&gt;"",SM13&gt;=SU$43,SM13&lt;&gt;""),AND(SO13&gt;=SU$39,SO13&lt;&gt;"",SQ13&gt;=SU$43,SQ13&lt;&gt;""),AND(SR13&gt;=SU$39,SR13&lt;&gt;"",ST13&gt;=SU$43,ST13&lt;&gt;"")),"P","")</f>
        <v/>
      </c>
      <c r="I13" s="3" t="str">
        <f>IF(OR(AND(AQ13&gt;=AY$43,AQ13&lt;&gt;"",AN13=""),AND(AT13&gt;=AY$43,AT13&lt;&gt;"",AN13=""),AND(AX13&gt;=AY$43,AX13&lt;&gt;"",AN13=""),AND(BR13&gt;=BZ$43,BR13&lt;&gt;"",BO13=""),AND(BU13&gt;=BZ$43,BU13&lt;&gt;"",BO13=""),AND(BY13&gt;=BZ$43,BY13&lt;&gt;"",BO13=""),AND(CS13&gt;=DA$43,CS13&lt;&gt;"",CP13=""),AND(CV13&gt;=DA$43,CV13&lt;&gt;"",CP13=""),AND(CZ13&gt;=DA$43,CZ13&lt;&gt;"",CP13=""),AND(DZ13&gt;=EK$43,DZ13&lt;&gt;""),AND(EC13&gt;=EK$43,EC13&lt;&gt;""),AND(EG13&gt;=EK$43,EG13&lt;&gt;""),AND(EJ13&gt;=EK$43,EJ13&lt;&gt;""),AND(FH13&gt;=FS$43,FH13&lt;&gt;""),AND(FK13&gt;=FS$43,FK13&lt;&gt;""),AND(FO13&gt;=FS$43,FO13&lt;&gt;""),AND(FR13&gt;=FS$43,FR13&lt;&gt;""),AND(GP13&gt;=HA$43,GP13&lt;&gt;""),AND(GS13&gt;=HA$43,GS13&lt;&gt;""),AND(GW13&gt;=HA$43,GW13&lt;&gt;""),AND(GZ13&gt;=HA$43,GZ13&lt;&gt;""),AND(HX13&gt;=II$43,HX13&lt;&gt;""),AND(IA13&gt;=II$43,IA13&lt;&gt;""),AND(IE13&gt;=II$43,IE13&lt;&gt;""),AND(IH13&gt;=II$43,IH13&lt;&gt;""),AND(JF13&gt;=JQ$43,JF13&lt;&gt;""),AND(JI13&gt;=JQ$43,JI13&lt;&gt;""),AND(JM13&gt;=JQ$43,JM13&lt;&gt;""),AND(JP13&gt;=JQ$43,JP13&lt;&gt;""),AND(KN13&gt;=KY$43,KN13&lt;&gt;""),AND(KQ13&gt;=KY$43,KQ13&lt;&gt;""),AND(KU13&gt;=KY$43,KU13&lt;&gt;""),AND(KX13&gt;=KY$43,KX13&lt;&gt;""),AND(LV13&gt;=MG$43,LV13&lt;&gt;""),AND(LY13&gt;=MG$43,LY13&lt;&gt;""),AND(MC13&gt;=MG$43,MC13&lt;&gt;""),AND(MF13&gt;=MG$43,MF13&lt;&gt;""),AND(ND13&gt;=NO$43,ND13&lt;&gt;""),AND(NG13&gt;=NO$43,NG13&lt;&gt;""),AND(NK13&gt;=NO$43,NK13&lt;&gt;""),AND(NN13&gt;=NO$43,NN13&lt;&gt;""),AND(OL13&gt;=OW$43,OL13&lt;&gt;""),AND(OO13&gt;=OW$43,OO13&lt;&gt;""),AND(OS13&gt;=OW$43,OS13&lt;&gt;""),AND(OV13&gt;=OW$43,OV13&lt;&gt;""),AND(PT13&gt;=QE$43,PT13&lt;&gt;""),AND(PW13&gt;=QE$43,PW13&lt;&gt;""),AND(QA13&gt;=QE$43,QA13&lt;&gt;""),AND(QD13&gt;=QE$43,QD13&lt;&gt;""),AND(RB13&gt;=RM$43,RB13&lt;&gt;""),AND(RE13&gt;=RM$43,RE13&lt;&gt;""),AND(RI13&gt;=RM$43,RI13&lt;&gt;""),AND(RL13&gt;=RM$43,RL13&lt;&gt;""),AND(SJ13&gt;=SU$43,SJ13&lt;&gt;""),AND(SM13&gt;=SU$43,SM13&lt;&gt;""),AND(SQ13&gt;=SU$43,SQ13&lt;&gt;""),AND(ST13&gt;=SU$43,ST13&lt;&gt;"")),"P","")</f>
        <v/>
      </c>
      <c r="J13" s="36" t="str">
        <f>IF(AND(I13="P",H13=""),"No DD",IF(OR(AND(AO13&gt;=AY$42,AO13&lt;&gt;"",AQ13&gt;=AY$46,AQ13&lt;&gt;"",AN13=""),AND(AR13&gt;=AY$42,AR13&lt;&gt;"",AT13&gt;=AY$46,AT13&lt;&gt;"",AN13=""),AND(AV13&gt;=AY$42,AV13&lt;&gt;"",AX13&gt;=AY$46,AX13&lt;&gt;"",AN13=""),AND(BP13&gt;=BZ$42,BP13&lt;&gt;"",BR13&gt;=BZ$46,BR13&lt;&gt;"",BO13=""),AND(BS13&gt;=BZ$42,BS13&lt;&gt;"",BU13&gt;=BZ$46,BU13&lt;&gt;"",BO13=""),AND(BW13&gt;=BZ$42,BW13&lt;&gt;"",BY13&gt;=BZ$46,BY13&lt;&gt;"",BO13=""),AND(CQ13&gt;=DA$42,CQ13&lt;&gt;"",CS13&gt;=DA$46,CS13&lt;&gt;"",CP13=""),AND(CT13&gt;=DA$42,CT13&lt;&gt;"",CV13&gt;=DA$46,CV13&lt;&gt;"",CP13=""),AND(CX13&gt;=DA$42,CX13&lt;&gt;"",CZ13&gt;=DA$46,CZ13&lt;&gt;"",CP13=""),AND(DX13&gt;=EK$42,DX13&lt;&gt;"",DZ13&gt;=EK$46,DZ13&lt;&gt;""),AND(EA13&gt;=EK$42,EA13&lt;&gt;"",EC13&gt;=EK$46,EC13&lt;&gt;""),AND(EE13&gt;=EK$42,EE13&lt;&gt;"",EG13&gt;=EK$46,EG13&lt;&gt;""),AND(EH13&gt;=EK$42,EH13&lt;&gt;"",EJ13&gt;=EK$46,EJ13&lt;&gt;""),AND(FF13&gt;=FS$42,FF13&lt;&gt;"",FH13&gt;=FS$46,FH13&lt;&gt;""),AND(FI13&gt;=FS$42,FI13&lt;&gt;"",FK13&gt;=FS$46,FK13&lt;&gt;""),AND(FM13&gt;=FS$42,FM13&lt;&gt;"",FO13&gt;=FS$46,FO13&lt;&gt;""),AND(FP13&gt;=FS$42,FP13&lt;&gt;"",FR13&gt;=FS$46,FR13&lt;&gt;""),AND(GN13&gt;=HA$42,GN13&lt;&gt;"",GP13&gt;=HA$46,GP13&lt;&gt;""),AND(GQ13&gt;=HA$42,GQ13&lt;&gt;"",GS13&gt;=HA$46,GS13&lt;&gt;""),AND(GU13&gt;=HA$42,GU13&lt;&gt;"",GW13&gt;=HA$46,GW13&lt;&gt;""),AND(GX13&gt;=HA$42,GX13&lt;&gt;"",GZ13&gt;=HA$46,GZ13&lt;&gt;""),AND(HV13&gt;=II$42,HV13&lt;&gt;"",HX13&gt;=II$46,HX13&lt;&gt;""),AND(HY13&gt;=II$42,HY13&lt;&gt;"",IA13&gt;=II$46,IA13&lt;&gt;""),AND(IC13&gt;=II$42,IC13&lt;&gt;"",IE13&gt;=II$46,IE13&lt;&gt;""),AND(IF13&gt;=II$42,IF13&lt;&gt;"",IH13&gt;=II$46,IH13&lt;&gt;""),AND(JD13&gt;=JQ$42,JD13&lt;&gt;"",JF13&gt;=JQ$46,JF13&lt;&gt;""),AND(JG13&gt;=JQ$42,JG13&lt;&gt;"",JI13&gt;=JQ$46,JI13&lt;&gt;""),AND(JK13&gt;=JQ$42,JK13&lt;&gt;"",JM13&gt;=JQ$46,JM13&lt;&gt;""),AND(JN13&gt;=JQ$42,JN13&lt;&gt;"",JP13&gt;=JQ$46,JP13&lt;&gt;""),AND(KL13&gt;=KY$42,KL13&lt;&gt;"",KN13&gt;=KY$46,KN13&lt;&gt;""),AND(KO13&gt;=KY$42,KO13&lt;&gt;"",KQ13&gt;=KY$46,KQ13&lt;&gt;""),AND(KS13&gt;=KY$42,KS13&lt;&gt;"",KU13&gt;=KY$46,KU13&lt;&gt;""),AND(KV13&gt;=KY$42,KV13&lt;&gt;"",KX13&gt;=KY$46,KX13&lt;&gt;""),AND(LT13&gt;=MG$42,LT13&lt;&gt;"",LV13&gt;=MG$46,LV13&lt;&gt;""),AND(LW13&gt;=MG$42,LW13&lt;&gt;"",LY13&gt;=MG$46,LY13&lt;&gt;""),AND(MA13&gt;=MG$42,MA13&lt;&gt;"",MC13&gt;=MG$46,MC13&lt;&gt;""),AND(MD13&gt;=MG$42,MD13&lt;&gt;"",MF13&gt;=MG$46,MF13&lt;&gt;""),AND(NB13&gt;=NO$42,NB13&lt;&gt;"",ND13&gt;=NO$46,ND13&lt;&gt;""),AND(NE13&gt;=NO$42,NE13&lt;&gt;"",NG13&gt;=NO$46,NG13&lt;&gt;""),AND(NI13&gt;=NO$42,NI13&lt;&gt;"",NK13&gt;=NO$46,NK13&lt;&gt;""),AND(NL13&gt;=NO$42,NL13&lt;&gt;"",NN13&gt;=NO$46,NN13&lt;&gt;""),AND(OJ13&gt;=OW$42,OJ13&lt;&gt;"",OL13&gt;=OW$46,OL13&lt;&gt;""),AND(OM13&gt;=OW$42,OM13&lt;&gt;"",OO13&gt;=OW$46,OO13&lt;&gt;""),AND(OQ13&gt;=OW$42,OQ13&lt;&gt;"",OS13&gt;=OW$46,OS13&lt;&gt;""),AND(OT13&gt;=OW$42,OT13&lt;&gt;"",OV13&gt;=OW$46,OV13&lt;&gt;""),AND(PR13&gt;=QE$42,PR13&lt;&gt;"",PT13&gt;=QE$46,PT13&lt;&gt;""),AND(PU13&gt;=QE$42,PU13&lt;&gt;"",PW13&gt;=QE$46,PW13&lt;&gt;""),AND(PY13&gt;=QE$42,PY13&lt;&gt;"",QA13&gt;=QE$46,QA13&lt;&gt;""),AND(QB13&gt;=QE$42,QB13&lt;&gt;"",QD13&gt;=QE$46,QD13&lt;&gt;""),AND(QZ13&gt;=RM$42,QZ13&lt;&gt;"",RB13&gt;=RM$46,RB13&lt;&gt;""),AND(RC13&gt;=RM$42,RC13&lt;&gt;"",RE13&gt;=RM$46,RE13&lt;&gt;""),AND(RG13&gt;=RM$42,RG13&lt;&gt;"",RI13&gt;=RM$46,RI13&lt;&gt;""),AND(RJ13&gt;=RM$42,RJ13&lt;&gt;"",RL13&gt;=RM$46,RL13&lt;&gt;""),AND(SH13&gt;=SU$42,SH13&lt;&gt;"",SJ13&gt;=SU$46,SJ13&lt;&gt;""),AND(SK13&gt;=SU$42,SK13&lt;&gt;"",SM13&gt;=SU$46,SM13&lt;&gt;""),AND(SO13&gt;=SU$42,SO13&lt;&gt;"",SQ13&gt;=SU$46,SQ13&lt;&gt;""),AND(SR13&gt;=SU$42,SR13&lt;&gt;"",ST13&gt;=SU$46,ST13&lt;&gt;"")),"Merit",IF(OR(AND(AO13&gt;=AY$41,AO13&lt;&gt;"",AQ13&gt;=AY$45,AQ13&lt;&gt;"",AN13=""),AND(AR13&gt;=AY$41,AR13&lt;&gt;"",AT13&gt;=AY$45,AT13&lt;&gt;"",AN13=""),AND(AV13&gt;=AY$41,AV13&lt;&gt;"",AX13&gt;=AY$45,AX13&lt;&gt;"",AN13=""),AND(BP13&gt;=BZ$41,BP13&lt;&gt;"",BR13&gt;=BZ$45,BR13&lt;&gt;"",BO13=""),AND(BS13&gt;=BZ$41,BS13&lt;&gt;"",BU13&gt;=BZ$45,BU13&lt;&gt;"",BO13=""),AND(BW13&gt;=BZ$41,BW13&lt;&gt;"",BY13&gt;=BZ$45,BY13&lt;&gt;"",BO13=""),AND(CQ13&gt;=DA$41,CQ13&lt;&gt;"",CS13&gt;=DA$45,CS13&lt;&gt;"",CP13=""),AND(CT13&gt;=DA$41,CT13&lt;&gt;"",CV13&gt;=DA$45,CV13&lt;&gt;"",CP13=""),AND(CX13&gt;=DA$41,CX13&lt;&gt;"",CZ13&gt;=DA$45,CZ13&lt;&gt;"",CP13=""),AND(DX13&gt;=EK$41,DX13&lt;&gt;"",DZ13&gt;=EK$45,DZ13&lt;&gt;""),AND(EA13&gt;=EK$41,EA13&lt;&gt;"",EC13&gt;=EK$45,EC13&lt;&gt;""),AND(EE13&gt;=EK$41,EE13&lt;&gt;"",EG13&gt;=EK$45,EG13&lt;&gt;""),AND(EH13&gt;=EK$41,EH13&lt;&gt;"",EJ13&gt;=EK$45,EJ13&lt;&gt;""),AND(FF13&gt;=FS$41,FF13&lt;&gt;"",FH13&gt;=FS$45,FH13&lt;&gt;""),AND(FI13&gt;=FS$41,FI13&lt;&gt;"",FK13&gt;=FS$45,FK13&lt;&gt;""),AND(FM13&gt;=FS$41,FM13&lt;&gt;"",FO13&gt;=FS$45,FO13&lt;&gt;""),AND(FP13&gt;=FS$41,FP13&lt;&gt;"",FR13&gt;=FS$45,FR13&lt;&gt;""),AND(GN13&gt;=HA$41,GN13&lt;&gt;"",GP13&gt;=HA$45,GP13&lt;&gt;""),AND(GQ13&gt;=HA$41,GQ13&lt;&gt;"",GS13&gt;=HA$45,GS13&lt;&gt;""),AND(GU13&gt;=HA$41,GU13&lt;&gt;"",GW13&gt;=HA$45,GW13&lt;&gt;""),AND(GX13&gt;=HA$41,GX13&lt;&gt;"",GZ13&gt;=HA$45,GZ13&lt;&gt;""),AND(HV13&gt;=II$41,HV13&lt;&gt;"",HX13&gt;=II$45,HX13&lt;&gt;""),AND(HY13&gt;=II$41,HY13&lt;&gt;"",IA13&gt;=II$45,IA13&lt;&gt;""),AND(IC13&gt;=II$41,IC13&lt;&gt;"",IE13&gt;=II$45,IE13&lt;&gt;""),AND(IF13&gt;=II$41,IF13&lt;&gt;"",IH13&gt;=II$45,IH13&lt;&gt;""),AND(JD13&gt;=JQ$41,JD13&lt;&gt;"",JF13&gt;=JQ$45,JF13&lt;&gt;""),AND(JG13&gt;=JQ$41,JG13&lt;&gt;"",JI13&gt;=JQ$45,JI13&lt;&gt;""),AND(JK13&gt;=JQ$41,JK13&lt;&gt;"",JM13&gt;=JQ$45,JM13&lt;&gt;""),AND(JN13&gt;=JQ$41,JN13&lt;&gt;"",JP13&gt;=JQ$45,JP13&lt;&gt;""),AND(KL13&gt;=KY$41,KL13&lt;&gt;"",KN13&gt;=KY$45,KN13&lt;&gt;""),AND(KO13&gt;=KY$41,KO13&lt;&gt;"",KQ13&gt;=KY$45,KQ13&lt;&gt;""),AND(KS13&gt;=KY$41,KS13&lt;&gt;"",KU13&gt;=KY$45,KU13&lt;&gt;""),AND(KV13&gt;=KY$41,KV13&lt;&gt;"",KX13&gt;=KY$45,KX13&lt;&gt;""),AND(LT13&gt;=MG$41,LT13&lt;&gt;"",LV13&gt;=MG$45,LV13&lt;&gt;""),AND(LW13&gt;=MG$41,LW13&lt;&gt;"",LY13&gt;=MG$45,LY13&lt;&gt;""),AND(MA13&gt;=MG$41,MA13&lt;&gt;"",MC13&gt;=MG$45,MC13&lt;&gt;""),AND(MD13&gt;=MG$41,MD13&lt;&gt;"",MF13&gt;=MG$45,MF13&lt;&gt;""),AND(NB13&gt;=NO$41,NB13&lt;&gt;"",ND13&gt;=NO$45,ND13&lt;&gt;""),AND(NE13&gt;=NO$41,NE13&lt;&gt;"",NG13&gt;=NO$45,NG13&lt;&gt;""),AND(NI13&gt;=NO$41,NI13&lt;&gt;"",NK13&gt;=NO$45,NK13&lt;&gt;""),AND(NL13&gt;=NO$41,NL13&lt;&gt;"",NN13&gt;=NO$45,NN13&lt;&gt;""),AND(OJ13&gt;=OW$41,OJ13&lt;&gt;"",OL13&gt;=OW$45,OL13&lt;&gt;""),AND(OM13&gt;=OW$41,OM13&lt;&gt;"",OO13&gt;=OW$45,OO13&lt;&gt;""),AND(OQ13&gt;=OW$41,OQ13&lt;&gt;"",OS13&gt;=OW$45,OS13&lt;&gt;""),AND(OT13&gt;=OW$41,OT13&lt;&gt;"",OV13&gt;=OW$45,OV13&lt;&gt;""),AND(PR13&gt;=QE$41,PR13&lt;&gt;"",PT13&gt;=QE$45,PT13&lt;&gt;""),AND(PU13&gt;=QE$41,PU13&lt;&gt;"",PW13&gt;=QE$45,PW13&lt;&gt;""),AND(PY13&gt;=QE$41,PY13&lt;&gt;"",QA13&gt;=QE$45,QA13&lt;&gt;""),AND(QB13&gt;=QE$41,QB13&lt;&gt;"",QD13&gt;=QE$45,QD13&lt;&gt;""),AND(QZ13&gt;=RM$41,QZ13&lt;&gt;"",RB13&gt;=RM$45,RB13&lt;&gt;""),AND(RC13&gt;=RM$41,RC13&lt;&gt;"",RE13&gt;=RM$45,RE13&lt;&gt;""),AND(RG13&gt;=RM$41,RG13&lt;&gt;"",RI13&gt;=RM$45,RI13&lt;&gt;""),AND(RJ13&gt;=RM$41,RJ13&lt;&gt;"",RL13&gt;=RM$45,RL13&lt;&gt;""),AND(SH13&gt;=SU$41,SH13&lt;&gt;"",SJ13&gt;=SU$45,SJ13&lt;&gt;""),AND(SK13&gt;=SU$41,SK13&lt;&gt;"",SM13&gt;=SU$45,SM13&lt;&gt;""),AND(SO13&gt;=SU$41,SO13&lt;&gt;"",SQ13&gt;=SU$45,SQ13&lt;&gt;""),AND(SR13&gt;=SU$41,SR13&lt;&gt;"",ST13&gt;=SU$45,ST13&lt;&gt;"")),"Excellence",IF(K13="P","Worlds Team",IF(H13="P","National Team","")))))</f>
        <v/>
      </c>
      <c r="K13" s="3" t="str">
        <f>IF(OR(AND(AO13&gt;=AY$40,AO13&lt;&gt;"",AQ13&gt;=AY$44,AQ13&lt;&gt;"",AN13=""),AND(AR13&gt;=AY$40,AR13&lt;&gt;"",AT13&gt;=AY$44,AT13&lt;&gt;"",AN13=""),AND(AV13&gt;=AY$40,AV13&lt;&gt;"",AX13&gt;=AY$44,AX13&lt;&gt;"",AN13=""),AND(BP13&gt;=BZ$40,BP13&lt;&gt;"",BR13&gt;=BZ$44,BR13&lt;&gt;"",BO13=""),AND(BS13&gt;=BZ$40,BS13&lt;&gt;"",BU13&gt;=BZ$44,BU13&lt;&gt;"",BO13=""),AND(BW13&gt;=BZ$40,BW13&lt;&gt;"",BY13&gt;=BZ$44,BY13&lt;&gt;"",BO13=""),AND(CQ13&gt;=DA$40,CQ13&lt;&gt;"",CS13&gt;=DA$44,CS13&lt;&gt;"",CP13=""),AND(CT13&gt;=DA$40,CT13&lt;&gt;"",CV13&gt;=DA$44,CV13&lt;&gt;"",CP13=""),AND(CX13&gt;=DA$40,CX13&lt;&gt;"",CZ13&gt;=DA$44,CZ13&lt;&gt;"",CP13=""),AND(DX13&gt;=EK$40,DX13&lt;&gt;"",DZ13&gt;=EK$44,DZ13&lt;&gt;""),AND(EA13&gt;=EK$40,EA13&lt;&gt;"",EC13&gt;=EK$44,EC13&lt;&gt;""),AND(EE13&gt;=EK$40,EE13&lt;&gt;"",EG13&gt;=EK$44,EG13&lt;&gt;""),AND(EH13&gt;=EK$40,EH13&lt;&gt;"",EJ13&gt;=EK$44,EJ13&lt;&gt;""),AND(FF13&gt;=FS$40,FF13&lt;&gt;"",FH13&gt;=FS$44,FH13&lt;&gt;""),AND(FI13&gt;=FS$40,FI13&lt;&gt;"",FK13&gt;=FS$44,FK13&lt;&gt;""),AND(FM13&gt;=FS$40,FM13&lt;&gt;"",FO13&gt;=FS$44,FO13&lt;&gt;""),AND(FP13&gt;=FS$40,FP13&lt;&gt;"",FR13&gt;=FS$44,FR13&lt;&gt;""),AND(GN13&gt;=HA$40,GN13&lt;&gt;"",GP13&gt;=HA$44,GP13&lt;&gt;""),AND(GQ13&gt;=HA$40,GQ13&lt;&gt;"",GS13&gt;=HA$44,GS13&lt;&gt;""),AND(GU13&gt;=HA$40,GU13&lt;&gt;"",GW13&gt;=HA$44,GW13&lt;&gt;""),AND(GX13&gt;=HA$40,GX13&lt;&gt;"",GZ13&gt;=HA$44,GZ13&lt;&gt;""),AND(HV13&gt;=II$40,HV13&lt;&gt;"",HX13&gt;=II$44,HX13&lt;&gt;""),AND(HY13&gt;=II$40,HY13&lt;&gt;"",IA13&gt;=II$44,IA13&lt;&gt;""),AND(IC13&gt;=II$40,IC13&lt;&gt;"",IE13&gt;=II$44,IE13&lt;&gt;""),AND(IF13&gt;=II$40,IF13&lt;&gt;"",IH13&gt;=II$44,IH13&lt;&gt;""),AND(JD13&gt;=JQ$40,JD13&lt;&gt;"",JF13&gt;=JQ$44,JF13&lt;&gt;""),AND(JG13&gt;=JQ$40,JG13&lt;&gt;"",JI13&gt;=JQ$44,JI13&lt;&gt;""),AND(JK13&gt;=JQ$40,JK13&lt;&gt;"",JM13&gt;=JQ$44,JM13&lt;&gt;""),AND(JN13&gt;=JQ$40,JN13&lt;&gt;"",JP13&gt;=JQ$44,JP13&lt;&gt;""),AND(KL13&gt;=KY$40,KL13&lt;&gt;"",KN13&gt;=KY$44,KN13&lt;&gt;""),AND(KO13&gt;=KY$40,KO13&lt;&gt;"",KQ13&gt;=KY$44,KQ13&lt;&gt;""),AND(KS13&gt;=KY$40,KS13&lt;&gt;"",KU13&gt;=KY$44,KU13&lt;&gt;""),AND(KV13&gt;=KY$40,KV13&lt;&gt;"",KX13&gt;=KY$44,KX13&lt;&gt;""),AND(LT13&gt;=MG$40,LT13&lt;&gt;"",LV13&gt;=MG$44,LV13&lt;&gt;""),AND(LW13&gt;=MG$40,LW13&lt;&gt;"",LY13&gt;=MG$44,LY13&lt;&gt;""),AND(MA13&gt;=MG$40,MA13&lt;&gt;"",MC13&gt;=MG$44,MC13&lt;&gt;""),AND(MD13&gt;=MG$40,MD13&lt;&gt;"",MF13&gt;=MG$44,MF13&lt;&gt;""),AND(NB13&gt;=NO$40,NB13&lt;&gt;"",ND13&gt;=NO$44,ND13&lt;&gt;""),AND(NE13&gt;=NO$40,NE13&lt;&gt;"",NG13&gt;=NO$44,NG13&lt;&gt;""),AND(NI13&gt;=NO$40,NI13&lt;&gt;"",NK13&gt;=NO$44,NK13&lt;&gt;""),AND(NL13&gt;=NO$40,NL13&lt;&gt;"",NN13&gt;=NO$44,NN13&lt;&gt;""),AND(OJ13&gt;=OW$40,OJ13&lt;&gt;"",OL13&gt;=OW$44,OL13&lt;&gt;""),AND(OM13&gt;=OW$40,OM13&lt;&gt;"",OO13&gt;=OW$44,OO13&lt;&gt;""),AND(OQ13&gt;=OW$40,OQ13&lt;&gt;"",OS13&gt;=OW$44,OS13&lt;&gt;""),AND(OT13&gt;=OW$40,OT13&lt;&gt;"",OV13&gt;=OW$44,OV13&lt;&gt;""),AND(PR13&gt;=QE$40,PR13&lt;&gt;"",PT13&gt;=QE$44,PT13&lt;&gt;""),AND(PU13&gt;=QE$40,PU13&lt;&gt;"",PW13&gt;=QE$44,PW13&lt;&gt;""),AND(PY13&gt;=QE$40,PY13&lt;&gt;"",QA13&gt;=QE$44,QA13&lt;&gt;""),AND(QB13&gt;=QE$40,QB13&lt;&gt;"",QD13&gt;=QE$44,QD13&lt;&gt;""),AND(QZ13&gt;=RM$40,QZ13&lt;&gt;"",RB13&gt;=RM$44,RB13&lt;&gt;""),AND(RC13&gt;=RM$40,RC13&lt;&gt;"",RE13&gt;=RM$44,RE13&lt;&gt;""),AND(RG13&gt;=RM$40,RG13&lt;&gt;"",RI13&gt;=RM$44,RI13&lt;&gt;""),AND(RJ13&gt;=RM$40,RJ13&lt;&gt;"",RL13&gt;=RM$44,RL13&lt;&gt;""),AND(SH13&gt;=SU$40,SH13&lt;&gt;"",SJ13&gt;=SU$44,SJ13&lt;&gt;""),AND(SK13&gt;=SU$40,SK13&lt;&gt;"",SM13&gt;=SU$44,SM13&lt;&gt;""),AND(SO13&gt;=SU$40,SO13&lt;&gt;"",SQ13&gt;=SU$44,SQ13&lt;&gt;""),AND(SR13&gt;=SU$40,SR13&lt;&gt;"",ST13&gt;=SU$44,ST13&lt;&gt;"")),"P","")</f>
        <v/>
      </c>
      <c r="L13" s="8">
        <f>IF(COUNT(AQ13,AT13,BR13,BU13,CS13,CV13)&gt;0,LARGE((AQ13,AT13,BR13,BU13,CS13,CV13),1),0)</f>
        <v>46.79</v>
      </c>
      <c r="M13" s="8" t="str">
        <f>IF(L13="","",IF(OR(L13=CS13,L13=CV13),$CA$1,IF(OR(L13=BR13,L13=BU13),$AZ$1,IF(OR(L13=AQ13,L13=AT13),$Y$1,""))))</f>
        <v>2024 Elite Canada</v>
      </c>
      <c r="N13" s="8">
        <f>IF(COUNT(AQ13,AT13,BR13,BU13,CS13,CV13)&gt;1,LARGE((AQ13,AT13,BR13,BU13,CS13,CV13),2),0)</f>
        <v>45.77</v>
      </c>
      <c r="O13" s="8" t="str">
        <f>IF(N13="","",IF(OR(N13=CS13,N13=CV13),$CA$1,IF(OR(N13=BR13,N13=BU13),$AZ$1,IF(OR(N13=AQ13,N13=AT13),$Y$1,""))))</f>
        <v>2024 Nationals</v>
      </c>
      <c r="P13" s="8">
        <f>IF(COUNT(AQ13,AT13,BR13,BU13,CS13,CV13)&gt;2,MAX(AX13,BY13,CZ13,LARGE((AQ13,AT13,BR13,BU13,CS13,CV13),3)),IF(MAX(AX13,BY13,CZ13)&gt;0,MAX(AX13,BY13,CZ13),0))</f>
        <v>47.38</v>
      </c>
      <c r="Q13" s="8" t="str">
        <f>IF(P13="","",IF(OR(P13=CS13,P13=CV13,P13=CZ13),$CA$1,IF(OR(P13=BR13,P13=BU13,P13=BY13),$AZ$1,IF(OR(P13=AQ13,P13=AT13,P13=AX13),$Y$1,""))))</f>
        <v>2024 Nationals</v>
      </c>
      <c r="R13" s="8">
        <f>IF(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&gt;0,MAX(AO13,AR13,AV13,BP13,BS13,BW13,CQ13,CT13,CX13,DX13,EA13,EE13,EH13,FF13,FI13,FM13,FP13,GN13,GQ13,GU13,GX13,HV13,HY13,IC13,IF13,JD13,JG13,JK13,JN13,KL13,KO13,KS13,KV13,LT13,LW13,MA13,MD13,NB13,NE13,NI13,NL13,OJ13,OM13,OQ13,OT13,PR13,PU13,PY13,QB13,QZ13,RC13,RG13,RJ13,SH13,SK13,SO13,SR13),0)</f>
        <v>9.1</v>
      </c>
      <c r="S13" s="8" t="str">
        <f>IF(R13=0,"",IF(OR(R13=CQ13,R13=CT13,R13=CX13),$CA$1,IF(OR(R13=BP13,R13=BS13,R13=BW13),$AZ$1,IF(OR(R13=AO13,R13=AR13,R13=AV13),$Y$1,IF(OR(R13=SH13,R13=SK13,R13=SO13,R13=SR13),$RN$1,IF(OR(R13=QZ13,R13=RC13,R13=RG13,R13=RJ13),$QF$1,IF(OR(R13=PR13,R13=PU13,R13=PY13,R13=QB13),$OX$1,IF(OR(R13=OJ13,R13=OM13,R13=OQ13,R13=OT13),$NP$1,IF(OR(R13=NB13,R13=NE13,R13=NI13,R13=NL13),$MH$1,IF(OR(R13=LT13,R13=LW13,R13=MA13,R13=MD13),$KZ$1,IF(OR(R13=KL13,R13=KO13,R13=KS13,R13=KV13),$JR$1,IF(OR(R13=JD13,R13=JG13,R13=JK13,R13=JN13),$IJ$1,IF(OR(R13=HV13,R13=HY13,R13=IC13,R13=IF13),$HB$1,IF(OR(R13=GN13,R13=GQ13,R13=GU13,R13=GX13),$FT$1,IF(OR(R13=FF13,R13=FI13,R13=FM13,R13=FP13),$EL$1,IF(OR(R13=DX13,R13=EA13,R13=EE13,R13=EH13),$DD$1,""))))))))))))))))</f>
        <v>2024 Nationals</v>
      </c>
      <c r="T13" s="8">
        <f>IF(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&gt;0,MAX(IF(AO13&gt;=$AY$39,AP13,0),IF(AR13&gt;=$AY$39,AS13,0),IF(AV13&gt;=$AY$39,AW13,0),IF(BP13&gt;=$BZ$39,BQ13,0),IF(BS13&gt;=$BZ$39,BT13,0),IF(BW13&gt;=$BZ$39,BX13,0),IF(CQ13&gt;=$DA$39,CR13,0),IF(CT13&gt;=$DA$39,CU13,0),IF(CX13&gt;=$DA$39,CY13,0),IF(DX13&gt;=$EK$39,DY13,0),IF(EA13&gt;=$EK$39,EB13,0),IF(EE13&gt;=$EK$39,EF13,0),IF(EH13&gt;=$EK$39,EI13,0),IF(FF13&gt;=$FS$39,FG13,0),IF(FI13&gt;=$FS$39,FJ13,0),IF(FM13&gt;=$FS$39,FN13,0),IF(FP13&gt;=$FS$39,FQ13,0),IF(GN13&gt;=$HA$39,GO13,0),IF(GQ13&gt;=$HA$39,GR13,0),IF(GU13&gt;=$HA$39,GV13,0),IF(GX13&gt;=$HA$39,GY13,0),IF(HV13&gt;=$II$39,HW13,0),IF(HY13&gt;=$II$39,HZ13,0),IF(IC13&gt;=$II$39,ID13,0),IF(IF13&gt;=$II$39,IG13,0),IF(JD13&gt;=$JQ$39,JE13,0),IF(JG13&gt;=$JQ$39,JH13,0),IF(JK13&gt;=$JQ$39,JL13,0),IF(JN13&gt;=$JQ$39,JO13,0),IF(KL13&gt;=$KY$39,KM13,0),IF(KO13&gt;=$KY$39,KP13,0),IF(KS13&gt;=$KY$39,KT13,0),IF(KV13&gt;=$KY$39,KW13,0),IF(LT13&gt;=$MG$39,LU13,0),IF(LW13&gt;=$MG$39,LX13,0),IF(MA13&gt;=$MG$39,MB13,0),IF(MD13&gt;=$MG$39,ME13,0),IF(NB13&gt;=$NO$39,NC13,0),IF(NE13&gt;=$NO$39,NF13,0),IF(NI13&gt;=$NO$39,NJ13,0),IF(NL13&gt;=$NO$39,NM13,0),IF(OJ13&gt;=$OW$39,OK13,0),IF(OM13&gt;=$OW$39,ON13,0),IF(OQ13&gt;=$OW$39,OR13,0),IF(OT13&gt;=$OW$39,OU13,0),IF(PR13&gt;=$QE$39,PS13,0),IF(PU13&gt;=$QE$39,PV13,0),IF(PY13&gt;=$QE$39,PZ13,0),IF(QB13&gt;=$QE$39,QC13,0),IF(QZ13&gt;=$RM$39,RA13,0),IF(RC13&gt;=$RM$39,RD13,0),IF(RG13&gt;=$RM$39,RH13,0),IF(RJ13&gt;=$RM$39,RK13,0),IF(SH13&gt;=$SU$39,SI13,0),IF(SK13&gt;=$SU$39,SL13,0),IF(SO13&gt;=$SU$39,SP13,0),IF(SR13&gt;=$SU$39,SS13,0)),0)</f>
        <v>0</v>
      </c>
      <c r="U13" s="8" t="str">
        <f>IF(T13=0,"",IF(OR(T13=CR13,T13=CU13,T13=CY13),$CA$1,IF(OR(T13=BQ13,T13=BT13,T13=BX13),$AZ$1,IF(OR(T13=AP13,T13=AS13,T13=AW13),$Y$1,IF(OR(T13=SI13,T13=SL13,T13=SP13,T13=SS13),$RN$1,IF(OR(T13=RA13,T13=RD13,T13=RH13,T13=RK13),$QF$1,IF(OR(T13=PS13,T13=PV13,T13=PZ13,T13=QC13),$OX$1,IF(OR(T13=OK13,T13=ON13,T13=OR13,T13=OU13),$NP$1,IF(OR(T13=NC13,T13=NF13,T13=NJ13,T13=NM13),$MH$1,IF(OR(T13=LU13,T13=LX13,T13=MB13,T13=ME13),$KZ$1,IF(OR(T13=KM13,T13=KP13,T13=KT13,T13=KW13),$JR$1,IF(OR(T13=JE13,T13=JH13,T13=JL13,T13=JO13),$IJ$1,IF(OR(T13=HW13,T13=HZ13,T13=ID13,T13=IG13),$HB$1,IF(OR(T13=GO13,T13=GR13,T13=GV13,T13=GY13),$FT$1,IF(OR(T13=FG13,T13=FJ13,T13=FN13,T13=FQ13),$EL$1,IF(OR(T13=DY13,T13=EB13,T13=EF13,T13=EI13),$DD$1,""))))))))))))))))</f>
        <v/>
      </c>
      <c r="V13" s="8" t="str">
        <f>IF(MAX(DB13,DC13)&gt;0,MAX(DB13,DC13),"")</f>
        <v/>
      </c>
      <c r="W13" s="11" t="str">
        <f>IF(V13="","",IF(V13=DB13,"("&amp;DB$2&amp;")",IF(V13=DC13,"("&amp;DC$2&amp;")")))</f>
        <v/>
      </c>
      <c r="X13" s="8" t="str">
        <f>IF(V13="","",IF(V13=DB13,IF(V13+IF(P13="",0,P13)=SM13,$RN$1,IF(V13+IF(P13="",0,P13)=RE13,$QF$1,IF(V13+IF(P13="",0,P13)=PW13,$OX$1,IF(V13+IF(P13="",0,P13)=OO13,$NP$1,IF(V13+IF(P13="",0,P13)=NG13,$MH$1,IF(V13+IF(P13="",0,P13)=LY13,$KZ$1,IF(V13+IF(P13="",0,P13)=KQ13,$JR$1,IF(V13+IF(P13="",0,P13)=JI13,$IJ$1,IF(V13+IF(P13="",0,P13)=IA13,$HB$1,IF(V13+IF(P13="",0,P13)=GS13,$FT$1,IF(V13+IF(P13="",0,P13)=FK13,$EL$1,IF(V13+IF(P13="",0,P13)=EC13,$DD$1,IF(V13+IF(P13="",0,P13)=SJ13,$RN$1,IF(V13+IF(P13="",0,P13)=RB13,$QF$1,IF(V13+IF(P13="",0,P13)=PT13,$OX$1,IF(V13+IF(P13="",0,P13)=OL13,$NP$1,IF(V13+IF(P13="",0,P13)=ND13,$MH$1,IF(V13+IF(P13="",0,P13)=LV13,$KZ$1,IF(V13+IF(P13="",0,P13)=KN13,$JR$1,IF(V13+IF(P13="",0,P13)=JF13,$IJ$1,IF(V13+IF(P13="",0,P13)=HX13,$HB$1,IF(V13+IF(P13="",0,P13)=GP13,$FT$1,IF(V13+IF(P13="",0,P13)=FH13,$EL$1,IF(V13+IF(P13="",0,P13)=DZ13,$DD$1,IF(V13+IF(N13="",0,N13)=SM13,$RN$1,IF(V13+IF(N13="",0,N13)=RE13,$QF$1,IF(V13+IF(N13="",0,N13)=PW13,$OX$1,IF(V13+IF(N13="",0,N13)=OO13,$NP$1,IF(V13+IF(N13="",0,N13)=NG13,$MH$1,IF(V13+IF(N13="",0,N13)=LY13,$KZ$1,IF(V13+IF(N13="",0,N13)=KQ13,$JR$1,IF(V13+IF(N13="",0,N13)=JI13,$IJ$1,IF(V13+IF(N13="",0,N13)=IA13,$HB$1,IF(V13+IF(N13="",0,N13)=GS13,$FT$1,IF(V13+IF(N13="",0,N13)=FK13,$EL$1,IF(V13+IF(N13="",0,N13)=EC13,$DD$1,IF(V13+IF(N13="",0,N13)=SJ13,$RN$1,IF(V13+IF(N13="",0,N13)=RB13,$QF$1,IF(V13+IF(N13="",0,N13)=PT13,$OX$1,IF(V13+IF(N13="",0,N13)=OL13,$NP$1,IF(V13+IF(N13="",0,N13)=ND13,$MH$1,IF(V13+IF(N13="",0,N13)=LV13,$KZ$1,IF(V13+IF(N13="",0,N13)=KN13,$JR$1,IF(V13+IF(N13="",0,N13)=JF13,$IJ$1,IF(V13+IF(N13="",0,N13)=HX13,$HB$1,IF(V13+IF(N13="",0,N13)=GP13,$FT$1,IF(V13+IF(N13="",0,N13)=FH13,$EL$1,IF(V13+IF(N13="",0,N13)=DZ13,$DD$1)))))))))))))))))))))))))))))))))))))))))))))))),IF(V13=DC13,IF(V13+IF(P13="",0,P13)=ST13,$RN$1,IF(V13+IF(P13="",0,P13)=RL13,$QF$1,IF(V13+IF(P13="",0,P13)=QD13,$OX$1,IF(V13+IF(P13="",0,P13)=OV13,$NP$1,IF(V13+IF(P13="",0,P13)=NN13,$MH$1,IF(V13+IF(P13="",0,P13)=MF13,$KZ$1,IF(V13+IF(P13="",0,P13)=KX13,$JR$1,IF(V13+IF(P13="",0,P13)=JP13,$IJ$1,IF(V13+IF(P13="",0,P13)=IH13,$HB$1,IF(V13+IF(P13="",0,P13)=GZ13,$FT$1,IF(V13+IF(P13="",0,P13)=FR13,$EL$1,IF(V13+IF(P13="",0,P13)=EJ13,$DD$1,IF(V13+IF(P13="",0,P13)=SQ13,$RN$1,IF(V13+IF(P13="",0,P13)=RI13,$QF$1,IF(V13+IF(P13="",0,P13)=QA13,$OX$1,IF(V13+IF(P13="",0,P13)=OS13,$NP$1,IF(V13+IF(P13="",0,P13)=NK13,$MH$1,IF(V13+IF(P13="",0,P13)=MC13,$KZ$1,IF(V13+IF(P13="",0,P13)=KU13,$JR$1,IF(V13+IF(P13="",0,P13)=JM13,$IJ$1,IF(V13+IF(P13="",0,P13)=IE13,$HB$1,IF(V13+IF(P13="",0,P13)=GW13,$FT$1,IF(V13+IF(P13="",0,P13)=FO13,$EL$1,IF(V13+IF(P13="",0,P13)=EG13,$DD$1)))))))))))))))))))))))))))</f>
        <v/>
      </c>
      <c r="Y13" s="22">
        <v>15.15</v>
      </c>
      <c r="Z13" s="22">
        <v>9.1</v>
      </c>
      <c r="AA13" s="22">
        <v>8.0500000000000007</v>
      </c>
      <c r="AB13" s="22">
        <v>13.715</v>
      </c>
      <c r="AC13" s="22">
        <v>0.75</v>
      </c>
      <c r="AD13" s="22">
        <v>9.6999999999999993</v>
      </c>
      <c r="AE13" s="22">
        <v>6.2</v>
      </c>
      <c r="AF13" s="22">
        <v>6.4</v>
      </c>
      <c r="AG13" s="22">
        <v>9.8999999999999986</v>
      </c>
      <c r="AH13" s="22">
        <v>0</v>
      </c>
      <c r="AI13" s="22">
        <v>8.3000000000000007</v>
      </c>
      <c r="AJ13" s="22">
        <v>4.4000000000000004</v>
      </c>
      <c r="AK13" s="22">
        <v>4.25</v>
      </c>
      <c r="AL13" s="22">
        <v>7.09</v>
      </c>
      <c r="AM13" s="22">
        <v>0.15</v>
      </c>
      <c r="AN13" s="27" t="s">
        <v>46</v>
      </c>
      <c r="AO13" s="38">
        <f>IF(AA13&gt;0,AA13,"")</f>
        <v>8.0500000000000007</v>
      </c>
      <c r="AP13" s="38">
        <f>IF(AB13&gt;0,AB13,"")</f>
        <v>13.715</v>
      </c>
      <c r="AQ13" s="40">
        <f>IF(SUM(Y13:AB13)-AC13&gt;0,SUM(Y13:AB13)-AC13,"")</f>
        <v>45.265000000000001</v>
      </c>
      <c r="AR13" s="40">
        <f>IF(AF13&gt;0,AF13,"")</f>
        <v>6.4</v>
      </c>
      <c r="AS13" s="40">
        <f>IF(AG13&gt;0,AG13,"")</f>
        <v>9.8999999999999986</v>
      </c>
      <c r="AT13" s="40">
        <f>IF(SUM(AD13:AG13)-AH13&gt;0,SUM(AD13:AG13)-AH13,"")</f>
        <v>32.199999999999996</v>
      </c>
      <c r="AU13" s="40">
        <f>IF(AQ13="","",MAX(AQ13,AT13))</f>
        <v>45.265000000000001</v>
      </c>
      <c r="AV13" s="40">
        <f>IF(AK13&gt;0,AK13,"")</f>
        <v>4.25</v>
      </c>
      <c r="AW13" s="40">
        <f>IF(AL13&gt;0,AL13,"")</f>
        <v>7.09</v>
      </c>
      <c r="AX13" s="40">
        <f>IF(SUM(AI13:AL13)-AM13&gt;0,SUM(AI13:AL13)-AM13,"")</f>
        <v>23.890000000000004</v>
      </c>
      <c r="AY13" s="40">
        <f>IF(SUM(AU13,AX13)&gt;0,SUM(AU13,AX13),"")</f>
        <v>69.155000000000001</v>
      </c>
      <c r="AZ13" s="26">
        <v>13.7</v>
      </c>
      <c r="BA13" s="26">
        <v>8.6999999999999993</v>
      </c>
      <c r="BB13" s="26">
        <v>7.8</v>
      </c>
      <c r="BC13" s="26">
        <v>13.11</v>
      </c>
      <c r="BD13" s="26">
        <v>1</v>
      </c>
      <c r="BE13" s="26">
        <v>15.7</v>
      </c>
      <c r="BF13" s="26">
        <v>9.1999999999999993</v>
      </c>
      <c r="BG13" s="26">
        <v>8.6</v>
      </c>
      <c r="BH13" s="26">
        <v>13.49</v>
      </c>
      <c r="BI13" s="26">
        <v>0.2</v>
      </c>
      <c r="BJ13" s="26">
        <v>15.5</v>
      </c>
      <c r="BK13" s="26">
        <v>9</v>
      </c>
      <c r="BL13" s="26">
        <v>9.1</v>
      </c>
      <c r="BM13" s="26">
        <v>13.77</v>
      </c>
      <c r="BN13" s="26">
        <v>0</v>
      </c>
      <c r="BO13" s="28"/>
      <c r="BP13" s="39">
        <f>IF(BB13&gt;0,BB13,"")</f>
        <v>7.8</v>
      </c>
      <c r="BQ13" s="39">
        <f>IF(BC13&gt;0,BC13,"")</f>
        <v>13.11</v>
      </c>
      <c r="BR13" s="11">
        <f>IF(SUM(AZ13:BC13)-BD13&gt;0,SUM(AZ13:BC13)-BD13,"")</f>
        <v>42.31</v>
      </c>
      <c r="BS13" s="11">
        <f>IF(BG13&gt;0,BG13,"")</f>
        <v>8.6</v>
      </c>
      <c r="BT13" s="11">
        <f>IF(BH13&gt;0,BH13,"")</f>
        <v>13.49</v>
      </c>
      <c r="BU13" s="11">
        <f>IF(SUM(BE13:BH13)-BI13&gt;0,SUM(BE13:BH13)-BI13,"")</f>
        <v>46.79</v>
      </c>
      <c r="BV13" s="11">
        <f>IF(BR13="","",MAX(BR13,BU13))</f>
        <v>46.79</v>
      </c>
      <c r="BW13" s="11">
        <f>IF(BL13&gt;0,BL13,"")</f>
        <v>9.1</v>
      </c>
      <c r="BX13" s="11">
        <f>IF(BM13&gt;0,BM13,"")</f>
        <v>13.77</v>
      </c>
      <c r="BY13" s="11">
        <f>IF(SUM(BJ13:BM13)-BN13&gt;0,SUM(BJ13:BM13)-BN13,"")</f>
        <v>47.370000000000005</v>
      </c>
      <c r="BZ13" s="11">
        <f>IF(SUM(BV13,BY13)&gt;0,SUM(BV13,BY13),"")</f>
        <v>94.16</v>
      </c>
      <c r="CA13" s="22">
        <v>12.8</v>
      </c>
      <c r="CB13" s="22">
        <v>9</v>
      </c>
      <c r="CC13" s="22">
        <v>8</v>
      </c>
      <c r="CD13" s="22">
        <v>13.89</v>
      </c>
      <c r="CE13" s="22">
        <v>0.8</v>
      </c>
      <c r="CF13" s="22">
        <v>14.8</v>
      </c>
      <c r="CG13" s="22">
        <v>9.1999999999999993</v>
      </c>
      <c r="CH13" s="22">
        <v>8.4</v>
      </c>
      <c r="CI13" s="22">
        <v>13.77</v>
      </c>
      <c r="CJ13" s="22">
        <v>0.4</v>
      </c>
      <c r="CK13" s="22">
        <v>15.5</v>
      </c>
      <c r="CL13" s="22">
        <v>9</v>
      </c>
      <c r="CM13" s="22">
        <v>9.1</v>
      </c>
      <c r="CN13" s="22">
        <v>13.78</v>
      </c>
      <c r="CO13" s="22">
        <v>0</v>
      </c>
      <c r="CP13" s="27"/>
      <c r="CQ13" s="38">
        <f>IF(CC13&gt;0,CC13,"")</f>
        <v>8</v>
      </c>
      <c r="CR13" s="38">
        <f>IF(CD13&gt;0,CD13,"")</f>
        <v>13.89</v>
      </c>
      <c r="CS13" s="40">
        <f>IF(SUM(CA13:CD13)-CE13&gt;0,SUM(CA13:CD13)-CE13,"")</f>
        <v>42.89</v>
      </c>
      <c r="CT13" s="40">
        <f>IF(CH13&gt;0,CH13,"")</f>
        <v>8.4</v>
      </c>
      <c r="CU13" s="40">
        <f>IF(CI13&gt;0,CI13,"")</f>
        <v>13.77</v>
      </c>
      <c r="CV13" s="40">
        <f>IF(SUM(CF13:CI13)-CJ13&gt;0,SUM(CF13:CI13)-CJ13,"")</f>
        <v>45.77</v>
      </c>
      <c r="CW13" s="40">
        <f>IF(CS13="","",MAX(CS13,CV13))</f>
        <v>45.77</v>
      </c>
      <c r="CX13" s="40">
        <f>IF(CM13&gt;0,CM13,"")</f>
        <v>9.1</v>
      </c>
      <c r="CY13" s="40">
        <f>IF(CN13&gt;0,CN13,"")</f>
        <v>13.78</v>
      </c>
      <c r="CZ13" s="40">
        <f>IF(SUM(CK13:CN13)-CO13&gt;0,SUM(CK13:CN13)-CO13,"")</f>
        <v>47.38</v>
      </c>
      <c r="DA13" s="40">
        <f>IF(SUM(CW13,CZ13)&gt;0,SUM(CW13,CZ13),"")</f>
        <v>93.15</v>
      </c>
      <c r="DB13" s="50" t="str">
        <f>IF(MAX(DZ13,EC13,FH13,FK13,GP13,GS13,HX13,IA13,JF13,JI13,KN13,KQ13,LV13,LY13,ND13,NG13,OL13,OO13,PT13,PW13,RB13,RE13,SJ13,SM13)-MIN(IF(N13="",0,N13),IF(P13="",0,P13))&gt;0.001,MAX(DZ13,EC13,FH13,FK13,GP13,GS13,HX13,IA13,JF13,JI13,KN13,KQ13,LV13,LY13,ND13,NG13,OL13,OO13,PT13,PW13,RB13,RE13,SJ13,SM13)-MIN(IF(N13="",0,N13),IF(P13="",0,P13)),"")</f>
        <v/>
      </c>
      <c r="DC13" s="50" t="str">
        <f>IF(MAX(EG13,EJ13,FO13,FR13,GW13,GZ13,IE13,IH13,JM13,JP13,KU13,KX13,MC13,MF13,NK13,NN13,OS13,OV13,QA13,QD13,RI13,RL13,SQ13,ST13)-IF(P13="",0,P13)&gt;0.001,MAX(EG13,EJ13,FO13,FR13,GW13,GZ13,IE13,IH13,JM13,JP13,KU13,KX13,MC13,MF13,NK13,NN13,OS13,OV13,QA13,QD13,RI13,RL13,SQ13,ST13)-IF(P13="",0,P13),"")</f>
        <v/>
      </c>
      <c r="DD13" s="17"/>
      <c r="DE13" s="17"/>
      <c r="DF13" s="17"/>
      <c r="DG13" s="17"/>
      <c r="DH13" s="17"/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40" t="str">
        <f>IF(DF13&gt;0,DF13,"")</f>
        <v/>
      </c>
      <c r="DY13" s="40" t="str">
        <f>IF(DG13&gt;0,DG13,"")</f>
        <v/>
      </c>
      <c r="DZ13" s="40" t="str">
        <f>IF(SUM(DD13:DG13)-DH13&gt;0,SUM(DD13:DG13)-DH13,"")</f>
        <v/>
      </c>
      <c r="EA13" s="40" t="str">
        <f>IF(DK13&gt;0,DK13,"")</f>
        <v/>
      </c>
      <c r="EB13" s="40" t="str">
        <f>IF(DL13&gt;0,DL13,"")</f>
        <v/>
      </c>
      <c r="EC13" s="40" t="str">
        <f>IF(SUM(DI13:DL13)-DM13&gt;0,SUM(DI13:DL13)-DM13,"")</f>
        <v/>
      </c>
      <c r="ED13" s="40" t="str">
        <f>IF(MAX(DZ13,EC13)&gt;0,MAX(DZ13,EC13),"")</f>
        <v/>
      </c>
      <c r="EE13" s="40" t="str">
        <f>IF(DP13&gt;0,DP13,"")</f>
        <v/>
      </c>
      <c r="EF13" s="40" t="str">
        <f>IF(DQ13&gt;0,DQ13,"")</f>
        <v/>
      </c>
      <c r="EG13" s="40" t="str">
        <f>IF(SUM(DN13:DQ13)-DR13&gt;0,SUM(DN13:DQ13)-DR13,"")</f>
        <v/>
      </c>
      <c r="EH13" s="40" t="str">
        <f>IF(DU13&gt;0,DU13,"")</f>
        <v/>
      </c>
      <c r="EI13" s="40" t="str">
        <f>IF(DV13&gt;0,DV13,"")</f>
        <v/>
      </c>
      <c r="EJ13" s="40" t="str">
        <f>IF(SUM(DS13:DV13)-DW13&gt;0,SUM(DS13:DV13)-DW13,"")</f>
        <v/>
      </c>
      <c r="EK13" s="40" t="str">
        <f>IF(SUM(ED13,EG13,EJ13)&gt;0,SUM(ED13,EG13,EJ13),"")</f>
        <v/>
      </c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1" t="str">
        <f>IF(EN13&gt;0,EN13,"")</f>
        <v/>
      </c>
      <c r="FG13" s="11" t="str">
        <f>IF(EO13&gt;0,EO13,"")</f>
        <v/>
      </c>
      <c r="FH13" s="11" t="str">
        <f>IF(SUM(EL13:EO13)-EP13&gt;0,SUM(EL13:EO13)-EP13,"")</f>
        <v/>
      </c>
      <c r="FI13" s="11" t="str">
        <f>IF(ES13&gt;0,ES13,"")</f>
        <v/>
      </c>
      <c r="FJ13" s="11" t="str">
        <f>IF(ET13&gt;0,ET13,"")</f>
        <v/>
      </c>
      <c r="FK13" s="11" t="str">
        <f>IF(SUM(EQ13:ET13)-EU13&gt;0,SUM(EQ13:ET13)-EU13,"")</f>
        <v/>
      </c>
      <c r="FL13" s="11" t="str">
        <f>IF(MAX(FH13,FK13)&gt;0,MAX(FH13,FK13),"")</f>
        <v/>
      </c>
      <c r="FM13" s="11" t="str">
        <f>IF(EX13&gt;0,EX13,"")</f>
        <v/>
      </c>
      <c r="FN13" s="11" t="str">
        <f>IF(EY13&gt;0,EY13,"")</f>
        <v/>
      </c>
      <c r="FO13" s="11" t="str">
        <f>IF(SUM(EV13:EY13)-EZ13&gt;0,SUM(EV13:EY13)-EZ13,"")</f>
        <v/>
      </c>
      <c r="FP13" s="11" t="str">
        <f>IF(FC13&gt;0,FC13,"")</f>
        <v/>
      </c>
      <c r="FQ13" s="11" t="str">
        <f>IF(FD13&gt;0,FD13,"")</f>
        <v/>
      </c>
      <c r="FR13" s="11" t="str">
        <f>IF(SUM(FA13:FD13)-FE13&gt;0,SUM(FA13:FD13)-FE13,"")</f>
        <v/>
      </c>
      <c r="FS13" s="11" t="str">
        <f>IF(SUM(FL13,FO13,FR13)&gt;0,SUM(FL13,FO13,FR13),"")</f>
        <v/>
      </c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17"/>
      <c r="GH13" s="17"/>
      <c r="GI13" s="17"/>
      <c r="GJ13" s="17"/>
      <c r="GK13" s="17"/>
      <c r="GL13" s="17"/>
      <c r="GM13" s="17"/>
      <c r="GN13" s="40" t="str">
        <f>IF(FV13&gt;0,FV13,"")</f>
        <v/>
      </c>
      <c r="GO13" s="40" t="str">
        <f>IF(FW13&gt;0,FW13,"")</f>
        <v/>
      </c>
      <c r="GP13" s="40" t="str">
        <f>IF(SUM(FT13:FW13)-FX13&gt;0,SUM(FT13:FW13)-FX13,"")</f>
        <v/>
      </c>
      <c r="GQ13" s="40" t="str">
        <f>IF(GA13&gt;0,GA13,"")</f>
        <v/>
      </c>
      <c r="GR13" s="40" t="str">
        <f>IF(GB13&gt;0,GB13,"")</f>
        <v/>
      </c>
      <c r="GS13" s="40" t="str">
        <f>IF(SUM(FY13:GB13)-GC13&gt;0,SUM(FY13:GB13)-GC13,"")</f>
        <v/>
      </c>
      <c r="GT13" s="40" t="str">
        <f>IF(MAX(GP13,GS13)&gt;0,MAX(GP13,GS13),"")</f>
        <v/>
      </c>
      <c r="GU13" s="40" t="str">
        <f>IF(GF13&gt;0,GF13,"")</f>
        <v/>
      </c>
      <c r="GV13" s="40" t="str">
        <f>IF(GG13&gt;0,GG13,"")</f>
        <v/>
      </c>
      <c r="GW13" s="40" t="str">
        <f>IF(SUM(GD13:GG13)-GH13&gt;0,SUM(GD13:GG13)-GH13,"")</f>
        <v/>
      </c>
      <c r="GX13" s="40" t="str">
        <f>IF(GK13&gt;0,GK13,"")</f>
        <v/>
      </c>
      <c r="GY13" s="40" t="str">
        <f>IF(GL13&gt;0,GL13,"")</f>
        <v/>
      </c>
      <c r="GZ13" s="40" t="str">
        <f>IF(SUM(GI13:GL13)-GM13&gt;0,SUM(GI13:GL13)-GM13,"")</f>
        <v/>
      </c>
      <c r="HA13" s="40" t="str">
        <f>IF(SUM(GT13,GW13,GZ13)&gt;0,SUM(GT13,GW13,GZ13),"")</f>
        <v/>
      </c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1" t="str">
        <f>IF(HD13&gt;0,HD13,"")</f>
        <v/>
      </c>
      <c r="HW13" s="11" t="str">
        <f>IF(HE13&gt;0,HE13,"")</f>
        <v/>
      </c>
      <c r="HX13" s="11" t="str">
        <f>IF(SUM(HB13:HE13)-HF13&gt;0,SUM(HB13:HE13)-HF13,"")</f>
        <v/>
      </c>
      <c r="HY13" s="11" t="str">
        <f>IF(HI13&gt;0,HI13,"")</f>
        <v/>
      </c>
      <c r="HZ13" s="11" t="str">
        <f>IF(HJ13&gt;0,HJ13,"")</f>
        <v/>
      </c>
      <c r="IA13" s="11" t="str">
        <f>IF(SUM(HG13:HJ13)-HK13&gt;0,SUM(HG13:HJ13)-HK13,"")</f>
        <v/>
      </c>
      <c r="IB13" s="11" t="str">
        <f>IF(MAX(HX13,IA13)&gt;0,MAX(HX13,IA13),"")</f>
        <v/>
      </c>
      <c r="IC13" s="11" t="str">
        <f>IF(HN13&gt;0,HN13,"")</f>
        <v/>
      </c>
      <c r="ID13" s="11" t="str">
        <f>IF(HO13&gt;0,HO13,"")</f>
        <v/>
      </c>
      <c r="IE13" s="11" t="str">
        <f>IF(SUM(HL13:HO13)-HP13&gt;0,SUM(HL13:HO13)-HP13,"")</f>
        <v/>
      </c>
      <c r="IF13" s="11" t="str">
        <f>IF(HS13&gt;0,HS13,"")</f>
        <v/>
      </c>
      <c r="IG13" s="11" t="str">
        <f>IF(HT13&gt;0,HT13,"")</f>
        <v/>
      </c>
      <c r="IH13" s="11" t="str">
        <f>IF(SUM(HQ13:HT13)-HU13&gt;0,SUM(HQ13:HT13)-HU13,"")</f>
        <v/>
      </c>
      <c r="II13" s="11" t="str">
        <f>IF(SUM(IB13,IE13,IH13)&gt;0,SUM(IB13,IE13,IH13),"")</f>
        <v/>
      </c>
      <c r="IJ13" s="17"/>
      <c r="IK13" s="17"/>
      <c r="IL13" s="17"/>
      <c r="IM13" s="17"/>
      <c r="IN13" s="17"/>
      <c r="IO13" s="17"/>
      <c r="IP13" s="17"/>
      <c r="IQ13" s="17"/>
      <c r="IR13" s="17"/>
      <c r="IS13" s="17"/>
      <c r="IT13" s="17"/>
      <c r="IU13" s="17"/>
      <c r="IV13" s="17"/>
      <c r="IW13" s="17"/>
      <c r="IX13" s="17"/>
      <c r="IY13" s="17"/>
      <c r="IZ13" s="17"/>
      <c r="JA13" s="17"/>
      <c r="JB13" s="17"/>
      <c r="JC13" s="17"/>
      <c r="JD13" s="40" t="str">
        <f>IF(IL13&gt;0,IL13,"")</f>
        <v/>
      </c>
      <c r="JE13" s="40" t="str">
        <f>IF(IM13&gt;0,IM13,"")</f>
        <v/>
      </c>
      <c r="JF13" s="40" t="str">
        <f>IF(SUM(IJ13:IM13)-IN13&gt;0,SUM(IJ13:IM13)-IN13,"")</f>
        <v/>
      </c>
      <c r="JG13" s="40" t="str">
        <f>IF(IQ13&gt;0,IQ13,"")</f>
        <v/>
      </c>
      <c r="JH13" s="40" t="str">
        <f>IF(IR13&gt;0,IR13,"")</f>
        <v/>
      </c>
      <c r="JI13" s="40" t="str">
        <f>IF(SUM(IO13:IR13)-IS13&gt;0,SUM(IO13:IR13)-IS13,"")</f>
        <v/>
      </c>
      <c r="JJ13" s="40" t="str">
        <f>IF(MAX(JF13,JI13)&gt;0,MAX(JF13,JI13),"")</f>
        <v/>
      </c>
      <c r="JK13" s="40" t="str">
        <f>IF(IV13&gt;0,IV13,"")</f>
        <v/>
      </c>
      <c r="JL13" s="40" t="str">
        <f>IF(IW13&gt;0,IW13,"")</f>
        <v/>
      </c>
      <c r="JM13" s="40" t="str">
        <f>IF(SUM(IT13:IW13)-IX13&gt;0,SUM(IT13:IW13)-IX13,"")</f>
        <v/>
      </c>
      <c r="JN13" s="40" t="str">
        <f>IF(JA13&gt;0,JA13,"")</f>
        <v/>
      </c>
      <c r="JO13" s="40" t="str">
        <f>IF(JB13&gt;0,JB13,"")</f>
        <v/>
      </c>
      <c r="JP13" s="40" t="str">
        <f>IF(SUM(IY13:JB13)-JC13&gt;0,SUM(IY13:JB13)-JC13,"")</f>
        <v/>
      </c>
      <c r="JQ13" s="40" t="str">
        <f>IF(SUM(JJ13,JM13,JP13)&gt;0,SUM(JJ13,JM13,JP13),"")</f>
        <v/>
      </c>
      <c r="JR13" s="18"/>
      <c r="JS13" s="18"/>
      <c r="JT13" s="18"/>
      <c r="JU13" s="18"/>
      <c r="JV13" s="18"/>
      <c r="JW13" s="18"/>
      <c r="JX13" s="18"/>
      <c r="JY13" s="18"/>
      <c r="JZ13" s="18"/>
      <c r="KA13" s="18"/>
      <c r="KB13" s="18"/>
      <c r="KC13" s="18"/>
      <c r="KD13" s="18"/>
      <c r="KE13" s="18"/>
      <c r="KF13" s="18"/>
      <c r="KG13" s="18"/>
      <c r="KH13" s="18"/>
      <c r="KI13" s="18"/>
      <c r="KJ13" s="18"/>
      <c r="KK13" s="18"/>
      <c r="KL13" s="11" t="str">
        <f>IF(JT13&gt;0,JT13,"")</f>
        <v/>
      </c>
      <c r="KM13" s="11" t="str">
        <f>IF(JU13&gt;0,JU13,"")</f>
        <v/>
      </c>
      <c r="KN13" s="11" t="str">
        <f>IF(SUM(JR13:JU13)-JV13&gt;0,SUM(JR13:JU13)-JV13,"")</f>
        <v/>
      </c>
      <c r="KO13" s="11" t="str">
        <f>IF(JY13&gt;0,JY13,"")</f>
        <v/>
      </c>
      <c r="KP13" s="11" t="str">
        <f>IF(JZ13&gt;0,JZ13,"")</f>
        <v/>
      </c>
      <c r="KQ13" s="11" t="str">
        <f>IF(SUM(JW13:JZ13)-KA13&gt;0,SUM(JW13:JZ13)-KA13,"")</f>
        <v/>
      </c>
      <c r="KR13" s="11" t="str">
        <f>IF(MAX(KN13,KQ13)&gt;0,MAX(KN13,KQ13),"")</f>
        <v/>
      </c>
      <c r="KS13" s="11" t="str">
        <f>IF(KD13&gt;0,KD13,"")</f>
        <v/>
      </c>
      <c r="KT13" s="11" t="str">
        <f>IF(KE13&gt;0,KE13,"")</f>
        <v/>
      </c>
      <c r="KU13" s="11" t="str">
        <f>IF(SUM(KB13:KE13)-KF13&gt;0,SUM(KB13:KE13)-KF13,"")</f>
        <v/>
      </c>
      <c r="KV13" s="11" t="str">
        <f>IF(KI13&gt;0,KI13,"")</f>
        <v/>
      </c>
      <c r="KW13" s="11" t="str">
        <f>IF(KJ13&gt;0,KJ13,"")</f>
        <v/>
      </c>
      <c r="KX13" s="11" t="str">
        <f>IF(SUM(KG13:KJ13)-KK13&gt;0,SUM(KG13:KJ13)-KK13,"")</f>
        <v/>
      </c>
      <c r="KY13" s="11" t="str">
        <f>IF(SUM(KR13,KU13,KX13)&gt;0,SUM(KR13,KU13,KX13),"")</f>
        <v/>
      </c>
      <c r="KZ13" s="17"/>
      <c r="LA13" s="17"/>
      <c r="LB13" s="17"/>
      <c r="LC13" s="17"/>
      <c r="LD13" s="17"/>
      <c r="LE13" s="17"/>
      <c r="LF13" s="17"/>
      <c r="LG13" s="17"/>
      <c r="LH13" s="17"/>
      <c r="LI13" s="17"/>
      <c r="LJ13" s="17"/>
      <c r="LK13" s="17"/>
      <c r="LL13" s="17"/>
      <c r="LM13" s="17"/>
      <c r="LN13" s="17"/>
      <c r="LO13" s="17"/>
      <c r="LP13" s="17"/>
      <c r="LQ13" s="17"/>
      <c r="LR13" s="17"/>
      <c r="LS13" s="17"/>
      <c r="LT13" s="40" t="str">
        <f>IF(LB13&gt;0,LB13,"")</f>
        <v/>
      </c>
      <c r="LU13" s="40" t="str">
        <f>IF(LC13&gt;0,LC13,"")</f>
        <v/>
      </c>
      <c r="LV13" s="40" t="str">
        <f>IF(SUM(KZ13:LC13)-LD13&gt;0,SUM(KZ13:LC13)-LD13,"")</f>
        <v/>
      </c>
      <c r="LW13" s="40" t="str">
        <f>IF(LG13&gt;0,LG13,"")</f>
        <v/>
      </c>
      <c r="LX13" s="40" t="str">
        <f>IF(LH13&gt;0,LH13,"")</f>
        <v/>
      </c>
      <c r="LY13" s="40" t="str">
        <f>IF(SUM(LE13:LH13)-LI13&gt;0,SUM(LE13:LH13)-LI13,"")</f>
        <v/>
      </c>
      <c r="LZ13" s="40" t="str">
        <f>IF(MAX(LV13,LY13)&gt;0,MAX(LV13,LY13),"")</f>
        <v/>
      </c>
      <c r="MA13" s="40" t="str">
        <f>IF(LL13&gt;0,LL13,"")</f>
        <v/>
      </c>
      <c r="MB13" s="40" t="str">
        <f>IF(LM13&gt;0,LM13,"")</f>
        <v/>
      </c>
      <c r="MC13" s="40" t="str">
        <f>IF(SUM(LJ13:LM13)-LN13&gt;0,SUM(LJ13:LM13)-LN13,"")</f>
        <v/>
      </c>
      <c r="MD13" s="40" t="str">
        <f>IF(LQ13&gt;0,LQ13,"")</f>
        <v/>
      </c>
      <c r="ME13" s="40" t="str">
        <f>IF(LR13&gt;0,LR13,"")</f>
        <v/>
      </c>
      <c r="MF13" s="40" t="str">
        <f>IF(SUM(LO13:LR13)-LS13&gt;0,SUM(LO13:LR13)-LS13,"")</f>
        <v/>
      </c>
      <c r="MG13" s="40" t="str">
        <f>IF(SUM(LZ13,MC13,MF13)&gt;0,SUM(LZ13,MC13,MF13),"")</f>
        <v/>
      </c>
      <c r="MH13" s="18"/>
      <c r="MI13" s="18"/>
      <c r="MJ13" s="18"/>
      <c r="MK13" s="18"/>
      <c r="ML13" s="18"/>
      <c r="MM13" s="18"/>
      <c r="MN13" s="18"/>
      <c r="MO13" s="18"/>
      <c r="MP13" s="18"/>
      <c r="MQ13" s="18"/>
      <c r="MR13" s="18"/>
      <c r="MS13" s="18"/>
      <c r="MT13" s="18"/>
      <c r="MU13" s="18"/>
      <c r="MV13" s="18"/>
      <c r="MW13" s="18"/>
      <c r="MX13" s="18"/>
      <c r="MY13" s="18"/>
      <c r="MZ13" s="18"/>
      <c r="NA13" s="18"/>
      <c r="NB13" s="11" t="str">
        <f>IF(MJ13&gt;0,MJ13,"")</f>
        <v/>
      </c>
      <c r="NC13" s="11" t="str">
        <f>IF(MK13&gt;0,MK13,"")</f>
        <v/>
      </c>
      <c r="ND13" s="11" t="str">
        <f>IF(SUM(MH13:MK13)-ML13&gt;0,SUM(MH13:MK13)-ML13,"")</f>
        <v/>
      </c>
      <c r="NE13" s="11" t="str">
        <f>IF(MO13&gt;0,MO13,"")</f>
        <v/>
      </c>
      <c r="NF13" s="11" t="str">
        <f>IF(MP13&gt;0,MP13,"")</f>
        <v/>
      </c>
      <c r="NG13" s="11" t="str">
        <f>IF(SUM(MM13:MP13)-MQ13&gt;0,SUM(MM13:MP13)-MQ13,"")</f>
        <v/>
      </c>
      <c r="NH13" s="11" t="str">
        <f>IF(MAX(ND13,NG13)&gt;0,MAX(ND13,NG13),"")</f>
        <v/>
      </c>
      <c r="NI13" s="11" t="str">
        <f>IF(MT13&gt;0,MT13,"")</f>
        <v/>
      </c>
      <c r="NJ13" s="11" t="str">
        <f>IF(MU13&gt;0,MU13,"")</f>
        <v/>
      </c>
      <c r="NK13" s="11" t="str">
        <f>IF(SUM(MR13:MU13)-MV13&gt;0,SUM(MR13:MU13)-MV13,"")</f>
        <v/>
      </c>
      <c r="NL13" s="11" t="str">
        <f>IF(MY13&gt;0,MY13,"")</f>
        <v/>
      </c>
      <c r="NM13" s="11" t="str">
        <f>IF(MZ13&gt;0,MZ13,"")</f>
        <v/>
      </c>
      <c r="NN13" s="11" t="str">
        <f>IF(SUM(MW13:MZ13)-NA13&gt;0,SUM(MW13:MZ13)-NA13,"")</f>
        <v/>
      </c>
      <c r="NO13" s="11" t="str">
        <f>IF(SUM(NH13,NK13,NN13)&gt;0,SUM(NH13,NK13,NN13),"")</f>
        <v/>
      </c>
      <c r="NP13" s="17"/>
      <c r="NQ13" s="17"/>
      <c r="NR13" s="17"/>
      <c r="NS13" s="17"/>
      <c r="NT13" s="17"/>
      <c r="NU13" s="17"/>
      <c r="NV13" s="17"/>
      <c r="NW13" s="17"/>
      <c r="NX13" s="17"/>
      <c r="NY13" s="17"/>
      <c r="NZ13" s="17"/>
      <c r="OA13" s="17"/>
      <c r="OB13" s="17"/>
      <c r="OC13" s="17"/>
      <c r="OD13" s="17"/>
      <c r="OE13" s="17"/>
      <c r="OF13" s="17"/>
      <c r="OG13" s="17"/>
      <c r="OH13" s="17"/>
      <c r="OI13" s="17"/>
      <c r="OJ13" s="40" t="str">
        <f>IF(NR13&gt;0,NR13,"")</f>
        <v/>
      </c>
      <c r="OK13" s="40" t="str">
        <f>IF(NS13&gt;0,NS13,"")</f>
        <v/>
      </c>
      <c r="OL13" s="40" t="str">
        <f>IF(SUM(NP13:NS13)-NT13&gt;0,SUM(NP13:NS13)-NT13,"")</f>
        <v/>
      </c>
      <c r="OM13" s="40" t="str">
        <f>IF(NW13&gt;0,NW13,"")</f>
        <v/>
      </c>
      <c r="ON13" s="40" t="str">
        <f>IF(NX13&gt;0,NX13,"")</f>
        <v/>
      </c>
      <c r="OO13" s="40" t="str">
        <f>IF(SUM(NU13:NX13)-NY13&gt;0,SUM(NU13:NX13)-NY13,"")</f>
        <v/>
      </c>
      <c r="OP13" s="40" t="str">
        <f>IF(MAX(OL13,OO13)&gt;0,MAX(OL13,OO13),"")</f>
        <v/>
      </c>
      <c r="OQ13" s="40" t="str">
        <f>IF(OB13&gt;0,OB13,"")</f>
        <v/>
      </c>
      <c r="OR13" s="40" t="str">
        <f>IF(OC13&gt;0,OC13,"")</f>
        <v/>
      </c>
      <c r="OS13" s="40" t="str">
        <f>IF(SUM(NZ13:OC13)-OD13&gt;0,SUM(NZ13:OC13)-OD13,"")</f>
        <v/>
      </c>
      <c r="OT13" s="40" t="str">
        <f>IF(OG13&gt;0,OG13,"")</f>
        <v/>
      </c>
      <c r="OU13" s="40" t="str">
        <f>IF(OH13&gt;0,OH13,"")</f>
        <v/>
      </c>
      <c r="OV13" s="40" t="str">
        <f>IF(SUM(OE13:OH13)-OI13&gt;0,SUM(OE13:OH13)-OI13,"")</f>
        <v/>
      </c>
      <c r="OW13" s="40" t="str">
        <f>IF(SUM(OP13,OS13,OV13)&gt;0,SUM(OP13,OS13,OV13),"")</f>
        <v/>
      </c>
      <c r="OX13" s="18"/>
      <c r="OY13" s="18"/>
      <c r="OZ13" s="18"/>
      <c r="PA13" s="18"/>
      <c r="PB13" s="18"/>
      <c r="PC13" s="18"/>
      <c r="PD13" s="18"/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1" t="str">
        <f>IF(OZ13&gt;0,OZ13,"")</f>
        <v/>
      </c>
      <c r="PS13" s="11" t="str">
        <f>IF(PA13&gt;0,PA13,"")</f>
        <v/>
      </c>
      <c r="PT13" s="11" t="str">
        <f>IF(SUM(OX13:PA13)-PB13&gt;0,SUM(OX13:PA13)-PB13,"")</f>
        <v/>
      </c>
      <c r="PU13" s="11" t="str">
        <f>IF(PE13&gt;0,PE13,"")</f>
        <v/>
      </c>
      <c r="PV13" s="11" t="str">
        <f>IF(PF13&gt;0,PF13,"")</f>
        <v/>
      </c>
      <c r="PW13" s="11" t="str">
        <f>IF(SUM(PC13:PF13)-PG13&gt;0,SUM(PC13:PF13)-PG13,"")</f>
        <v/>
      </c>
      <c r="PX13" s="11" t="str">
        <f>IF(MAX(PT13,PW13)&gt;0,MAX(PT13,PW13),"")</f>
        <v/>
      </c>
      <c r="PY13" s="11" t="str">
        <f>IF(PJ13&gt;0,PJ13,"")</f>
        <v/>
      </c>
      <c r="PZ13" s="11" t="str">
        <f>IF(PK13&gt;0,PK13,"")</f>
        <v/>
      </c>
      <c r="QA13" s="11" t="str">
        <f>IF(SUM(PH13:PK13)-PL13&gt;0,SUM(PH13:PK13)-PL13,"")</f>
        <v/>
      </c>
      <c r="QB13" s="11" t="str">
        <f>IF(PO13&gt;0,PO13,"")</f>
        <v/>
      </c>
      <c r="QC13" s="11" t="str">
        <f>IF(PP13&gt;0,PP13,"")</f>
        <v/>
      </c>
      <c r="QD13" s="11" t="str">
        <f>IF(SUM(PM13:PP13)-PQ13&gt;0,SUM(PM13:PP13)-PQ13,"")</f>
        <v/>
      </c>
      <c r="QE13" s="11" t="str">
        <f>IF(SUM(PX13,QA13,QD13)&gt;0,SUM(PX13,QA13,QD13),"")</f>
        <v/>
      </c>
      <c r="QF13" s="17"/>
      <c r="QG13" s="17"/>
      <c r="QH13" s="17"/>
      <c r="QI13" s="17"/>
      <c r="QJ13" s="17"/>
      <c r="QK13" s="17"/>
      <c r="QL13" s="17"/>
      <c r="QM13" s="17"/>
      <c r="QN13" s="17"/>
      <c r="QO13" s="17"/>
      <c r="QP13" s="17"/>
      <c r="QQ13" s="17"/>
      <c r="QR13" s="17"/>
      <c r="QS13" s="17"/>
      <c r="QT13" s="17"/>
      <c r="QU13" s="17"/>
      <c r="QV13" s="17"/>
      <c r="QW13" s="17"/>
      <c r="QX13" s="17"/>
      <c r="QY13" s="17"/>
      <c r="QZ13" s="40" t="str">
        <f>IF(QH13&gt;0,QH13,"")</f>
        <v/>
      </c>
      <c r="RA13" s="40" t="str">
        <f>IF(QI13&gt;0,QI13,"")</f>
        <v/>
      </c>
      <c r="RB13" s="40" t="str">
        <f>IF(SUM(QF13:QI13)-QJ13&gt;0,SUM(QF13:QI13)-QJ13,"")</f>
        <v/>
      </c>
      <c r="RC13" s="40" t="str">
        <f>IF(QM13&gt;0,QM13,"")</f>
        <v/>
      </c>
      <c r="RD13" s="40" t="str">
        <f>IF(QN13&gt;0,QN13,"")</f>
        <v/>
      </c>
      <c r="RE13" s="40" t="str">
        <f>IF(SUM(QK13:QN13)-QO13&gt;0,SUM(QK13:QN13)-QO13,"")</f>
        <v/>
      </c>
      <c r="RF13" s="40" t="str">
        <f>IF(MAX(RB13,RE13)&gt;0,MAX(RB13,RE13),"")</f>
        <v/>
      </c>
      <c r="RG13" s="40" t="str">
        <f>IF(QR13&gt;0,QR13,"")</f>
        <v/>
      </c>
      <c r="RH13" s="40" t="str">
        <f>IF(QS13&gt;0,QS13,"")</f>
        <v/>
      </c>
      <c r="RI13" s="40" t="str">
        <f>IF(SUM(QP13:QS13)-QT13&gt;0,SUM(QP13:QS13)-QT13,"")</f>
        <v/>
      </c>
      <c r="RJ13" s="40" t="str">
        <f>IF(QW13&gt;0,QW13,"")</f>
        <v/>
      </c>
      <c r="RK13" s="40" t="str">
        <f>IF(QX13&gt;0,QX13,"")</f>
        <v/>
      </c>
      <c r="RL13" s="40" t="str">
        <f>IF(SUM(QU13:QX13)-QY13&gt;0,SUM(QU13:QX13)-QY13,"")</f>
        <v/>
      </c>
      <c r="RM13" s="40" t="str">
        <f>IF(SUM(RF13,RI13,RL13)&gt;0,SUM(RF13,RI13,RL13),"")</f>
        <v/>
      </c>
      <c r="RN13" s="18"/>
      <c r="RO13" s="18"/>
      <c r="RP13" s="18"/>
      <c r="RQ13" s="18"/>
      <c r="RR13" s="18"/>
      <c r="RS13" s="18"/>
      <c r="RT13" s="18"/>
      <c r="RU13" s="18"/>
      <c r="RV13" s="18"/>
      <c r="RW13" s="18"/>
      <c r="RX13" s="18"/>
      <c r="RY13" s="18"/>
      <c r="RZ13" s="18"/>
      <c r="SA13" s="18"/>
      <c r="SB13" s="18"/>
      <c r="SC13" s="18"/>
      <c r="SD13" s="18"/>
      <c r="SE13" s="18"/>
      <c r="SF13" s="18"/>
      <c r="SG13" s="18"/>
      <c r="SH13" s="11" t="str">
        <f>IF(RP13&gt;0,RP13,"")</f>
        <v/>
      </c>
      <c r="SI13" s="11" t="str">
        <f>IF(RQ13&gt;0,RQ13,"")</f>
        <v/>
      </c>
      <c r="SJ13" s="11" t="str">
        <f>IF(SUM(RN13:RQ13)-RR13&gt;0,SUM(RN13:RQ13)-RR13,"")</f>
        <v/>
      </c>
      <c r="SK13" s="11" t="str">
        <f>IF(RU13&gt;0,RU13,"")</f>
        <v/>
      </c>
      <c r="SL13" s="11" t="str">
        <f>IF(RV13&gt;0,RV13,"")</f>
        <v/>
      </c>
      <c r="SM13" s="11" t="str">
        <f>IF(SUM(RS13:RV13)-RW13&gt;0,SUM(RS13:RV13)-RW13,"")</f>
        <v/>
      </c>
      <c r="SN13" s="11" t="str">
        <f>IF(MAX(SJ13,SM13)&gt;0,MAX(SJ13,SM13),"")</f>
        <v/>
      </c>
      <c r="SO13" s="11" t="str">
        <f>IF(RZ13&gt;0,RZ13,"")</f>
        <v/>
      </c>
      <c r="SP13" s="11" t="str">
        <f>IF(SA13&gt;0,SA13,"")</f>
        <v/>
      </c>
      <c r="SQ13" s="11" t="str">
        <f>IF(SUM(RX13:SA13)-SB13&gt;0,SUM(RX13:SA13)-SB13,"")</f>
        <v/>
      </c>
      <c r="SR13" s="11" t="str">
        <f>IF(SE13&gt;0,SE13,"")</f>
        <v/>
      </c>
      <c r="SS13" s="11" t="str">
        <f>IF(SF13&gt;0,SF13,"")</f>
        <v/>
      </c>
      <c r="ST13" s="11" t="str">
        <f>IF(SUM(SC13:SF13)-SG13&gt;0,SUM(SC13:SF13)-SG13,"")</f>
        <v/>
      </c>
      <c r="SU13" s="11" t="str">
        <f>IF(SUM(SN13,SQ13,ST13)&gt;0,SUM(SN13,SQ13,ST13),"")</f>
        <v/>
      </c>
      <c r="SV13" s="22">
        <f>IF($CP13="P",CA13,(CA13+AZ13)/2)</f>
        <v>13.25</v>
      </c>
      <c r="SW13" s="22">
        <f>IF($CP13="P",CB13,(CB13+BA13)/2)</f>
        <v>8.85</v>
      </c>
      <c r="SX13" s="22">
        <f>IF($CP13="P",CC13,(CC13+BB13)/2)</f>
        <v>7.9</v>
      </c>
      <c r="SY13" s="22">
        <f>IF($CP13="P",CD13,(CD13+BC13)/2)</f>
        <v>13.5</v>
      </c>
      <c r="SZ13" s="22">
        <f>IF($CP13="P",CE13,(CE13+BD13)/2)</f>
        <v>0.9</v>
      </c>
      <c r="TA13" s="22">
        <f>IF($CP13="P",CF13,(CF13+BE13)/2)</f>
        <v>15.25</v>
      </c>
      <c r="TB13" s="22">
        <f>IF($CP13="P",CG13,(CG13+BF13)/2)</f>
        <v>9.1999999999999993</v>
      </c>
      <c r="TC13" s="22">
        <f>IF($CP13="P",CH13,(CH13+BG13)/2)</f>
        <v>8.5</v>
      </c>
      <c r="TD13" s="22">
        <f>IF($CP13="P",CI13,(CI13+BH13)/2)</f>
        <v>13.629999999999999</v>
      </c>
      <c r="TE13" s="22">
        <f>IF($CP13="P",CJ13,(CJ13+BI13)/2)</f>
        <v>0.30000000000000004</v>
      </c>
      <c r="TF13" s="22">
        <f>IF($CP13="P",CK13,(CK13+BJ13)/2)</f>
        <v>15.5</v>
      </c>
      <c r="TG13" s="22">
        <f>IF($CP13="P",CL13,(CL13+BK13)/2)</f>
        <v>9</v>
      </c>
      <c r="TH13" s="22">
        <f>IF($CP13="P",CM13,(CM13+BL13)/2)</f>
        <v>9.1</v>
      </c>
      <c r="TI13" s="22">
        <f>IF($CP13="P",CN13,(CN13+BM13)/2)</f>
        <v>13.774999999999999</v>
      </c>
      <c r="TJ13" s="22">
        <f>IF($CP13="P",CO13,(CO13+BN13)/2)</f>
        <v>0</v>
      </c>
      <c r="TK13" s="27" t="s">
        <v>46</v>
      </c>
      <c r="TL13" s="40">
        <f>IF(SX13&gt;0,SX13,"")</f>
        <v>7.9</v>
      </c>
      <c r="TM13" s="40">
        <f>IF(SY13&gt;0,SY13,"")</f>
        <v>13.5</v>
      </c>
      <c r="TN13" s="40">
        <f>IF(SUM(SV13:SY13)-SZ13&gt;0,SUM(SV13:SY13)-SZ13,"")</f>
        <v>42.6</v>
      </c>
      <c r="TO13" s="40">
        <f>IF(TC13&gt;0,TC13,"")</f>
        <v>8.5</v>
      </c>
      <c r="TP13" s="40">
        <f>IF(TD13&gt;0,TD13,"")</f>
        <v>13.629999999999999</v>
      </c>
      <c r="TQ13" s="40">
        <f>IF(SUM(TA13:TD13)-TE13&gt;0,SUM(TA13:TD13)-TE13,"")</f>
        <v>46.28</v>
      </c>
      <c r="TR13" s="40">
        <f>IF(MAX(TN13,TQ13)&gt;0,MAX(TN13,TQ13),"")</f>
        <v>46.28</v>
      </c>
      <c r="TS13" s="40">
        <f>IF(TH13&gt;0,TH13,"")</f>
        <v>9.1</v>
      </c>
      <c r="TT13" s="40">
        <f>IF(TI13&gt;0,TI13,"")</f>
        <v>13.774999999999999</v>
      </c>
      <c r="TU13" s="40">
        <f>IF(SUM(TF13:TI13)-TJ13&gt;0,SUM(TF13:TI13)-TJ13,"")</f>
        <v>47.375</v>
      </c>
      <c r="TV13" s="40">
        <f>IF(SUM(TR13,TU13)&gt;0,SUM(TR13,TU13),"")</f>
        <v>93.655000000000001</v>
      </c>
    </row>
    <row r="14" spans="1:542" x14ac:dyDescent="0.2">
      <c r="A14" s="4" cm="1">
        <f t="array" ref="A14">IF(AND(J14&lt;&gt;"",J14&lt;&gt;"No DD"),SUMPRODUCT((J$4:J$37&lt;&gt;"")*(J$4:J$37&lt;&gt;"No DD")*(F$4:F$37&gt;F14))+1,IF(J14="No DD",SUMPRODUCT((J$4:J$37="No DD")*(F$4:F$37&gt;F14))+1+SUMPRODUCT((J$4:J$37&lt;&gt;"")*(J$4:J$37&lt;&gt;"No DD")),""))</f>
        <v>7</v>
      </c>
      <c r="B14" s="4" cm="1">
        <f t="array" ref="B14">IF(AND(J14&lt;&gt;"",J14&lt;&gt;"No DD",G14=""),SUMPRODUCT((J$4:J$37&lt;&gt;"")*(J$4:J$37&lt;&gt;"No DD")*(G$4:G$37="")*(F$4:F$37&gt;F14))+1,IF(J14="No DD",SUMPRODUCT((J$4:J$37="No DD")*(F$4:F$37&gt;F14)*(G$4:G$37=""))+1+SUMPRODUCT((J$4:J$37&lt;&gt;"")*(G$4:G$37="")*(J$4:J$37&lt;&gt;"No DD")),""))</f>
        <v>5</v>
      </c>
      <c r="C14" s="5" t="s">
        <v>200</v>
      </c>
      <c r="D14" s="4" t="s">
        <v>6</v>
      </c>
      <c r="E14" s="4">
        <v>2006</v>
      </c>
      <c r="F14" s="9">
        <f>SUM(L14:V14)+SUM(L14:T14)*0.0000001+SUM(L14)*0.0000000000001</f>
        <v>148.91001489100489</v>
      </c>
      <c r="G14" s="66"/>
      <c r="H14" s="3" t="str">
        <f>IF(OR(AND(AO14&gt;=AY$39,AO14&lt;&gt;"",AQ14&gt;=AY$43,AQ14&lt;&gt;"",AN14=""),AND(AR14&gt;=AY$39,AR14&lt;&gt;"",AT14&gt;=AY$43,AT14&lt;&gt;"",AN14=""),AND(AV14&gt;=AY$39,AV14&lt;&gt;"",AX14&gt;=AY$43,AX14&lt;&gt;"",AN14=""),AND(BP14&gt;=BZ$39,BP14&lt;&gt;"",BR14&gt;=BZ$43,BR14&lt;&gt;"",BO14=""),AND(BS14&gt;=BZ$39,BS14&lt;&gt;"",BU14&gt;=BZ$43,BU14&lt;&gt;"",BO14=""),AND(BW14&gt;=BZ$39,BW14&lt;&gt;"",BY14&gt;=BZ$43,BY14&lt;&gt;"",BO14=""),AND(CQ14&gt;=DA$39,CQ14&lt;&gt;"",CS14&gt;=DA$43,CS14&lt;&gt;"",CP14=""),AND(CT14&gt;=DA$39,CT14&lt;&gt;"",CV14&gt;=DA$43,CV14&lt;&gt;"",CP14=""),AND(CX14&gt;=DA$39,CX14&lt;&gt;"",CZ14&gt;=DA$43,CZ14&lt;&gt;"",CP14=""),AND(DX14&gt;=EK$39,DX14&lt;&gt;"",DZ14&gt;=EK$43,DZ14&lt;&gt;""),AND(EA14&gt;=EK$39,EA14&lt;&gt;"",EC14&gt;=EK$43,EC14&lt;&gt;""),AND(EE14&gt;=EK$39,EE14&lt;&gt;"",EG14&gt;=EK$43,EG14&lt;&gt;""),AND(EH14&gt;=EK$39,EH14&lt;&gt;"",EJ14&gt;=EK$43,EJ14&lt;&gt;""),AND(FF14&gt;=FS$39,FF14&lt;&gt;"",FH14&gt;=FS$43,FH14&lt;&gt;""),AND(FI14&gt;=FS$39,FI14&lt;&gt;"",FK14&gt;=FS$43,FK14&lt;&gt;""),AND(FM14&gt;=FS$39,FM14&lt;&gt;"",FO14&gt;=FS$43,FO14&lt;&gt;""),AND(FP14&gt;=FS$39,FP14&lt;&gt;"",FR14&gt;=FS$43,FR14&lt;&gt;""),AND(GN14&gt;=HA$39,GN14&lt;&gt;"",GP14&gt;=HA$43,GP14&lt;&gt;""),AND(GQ14&gt;=HA$39,GQ14&lt;&gt;"",GS14&gt;=HA$43,GS14&lt;&gt;""),AND(GU14&gt;=HA$39,GU14&lt;&gt;"",GW14&gt;=HA$43,GW14&lt;&gt;""),AND(GX14&gt;=HA$39,GX14&lt;&gt;"",GZ14&gt;=HA$43,GZ14&lt;&gt;""),AND(HV14&gt;=II$39,HV14&lt;&gt;"",HX14&gt;=II$43,HX14&lt;&gt;""),AND(HY14&gt;=II$39,HY14&lt;&gt;"",IA14&gt;=II$43,IA14&lt;&gt;""),AND(IC14&gt;=II$39,IC14&lt;&gt;"",IE14&gt;=II$43,IE14&lt;&gt;""),AND(IF14&gt;=II$39,IF14&lt;&gt;"",IH14&gt;=II$43,IH14&lt;&gt;""),AND(JD14&gt;=JQ$39,JD14&lt;&gt;"",JF14&gt;=JQ$43,JF14&lt;&gt;""),AND(JG14&gt;=JQ$39,JG14&lt;&gt;"",JI14&gt;=JQ$43,JI14&lt;&gt;""),AND(JK14&gt;=JQ$39,JK14&lt;&gt;"",JM14&gt;=JQ$43,JM14&lt;&gt;""),AND(JN14&gt;=JQ$39,JN14&lt;&gt;"",JP14&gt;=JQ$43,JP14&lt;&gt;""),AND(KL14&gt;=KY$39,KL14&lt;&gt;"",KN14&gt;=KY$43,KN14&lt;&gt;""),AND(KO14&gt;=KY$39,KO14&lt;&gt;"",KQ14&gt;=KY$43,KQ14&lt;&gt;""),AND(KS14&gt;=KY$39,KS14&lt;&gt;"",KU14&gt;=KY$43,KU14&lt;&gt;""),AND(KV14&gt;=KY$39,KV14&lt;&gt;"",KX14&gt;=KY$43,KX14&lt;&gt;""),AND(LT14&gt;=MG$39,LT14&lt;&gt;"",LV14&gt;=MG$43,LV14&lt;&gt;""),AND(LW14&gt;=MG$39,LW14&lt;&gt;"",LY14&gt;=MG$43,LY14&lt;&gt;""),AND(MA14&gt;=MG$39,MA14&lt;&gt;"",MC14&gt;=MG$43,MC14&lt;&gt;""),AND(MD14&gt;=MG$39,MD14&lt;&gt;"",MF14&gt;=MG$43,MF14&lt;&gt;""),AND(NB14&gt;=NO$39,NB14&lt;&gt;"",ND14&gt;=NO$43,ND14&lt;&gt;""),AND(NE14&gt;=NO$39,NE14&lt;&gt;"",NG14&gt;=NO$43,NG14&lt;&gt;""),AND(NI14&gt;=NO$39,NI14&lt;&gt;"",NK14&gt;=NO$43,NK14&lt;&gt;""),AND(NL14&gt;=NO$39,NL14&lt;&gt;"",NN14&gt;=NO$43,NN14&lt;&gt;""),AND(OJ14&gt;=OW$39,OJ14&lt;&gt;"",OL14&gt;=OW$43,OL14&lt;&gt;""),AND(OM14&gt;=OW$39,OM14&lt;&gt;"",OO14&gt;=OW$43,OO14&lt;&gt;""),AND(OQ14&gt;=OW$39,OQ14&lt;&gt;"",OS14&gt;=OW$43,OS14&lt;&gt;""),AND(OT14&gt;=OW$39,OT14&lt;&gt;"",OV14&gt;=OW$43,OV14&lt;&gt;""),AND(PR14&gt;=QE$39,PR14&lt;&gt;"",PT14&gt;=QE$43,PT14&lt;&gt;""),AND(PU14&gt;=QE$39,PU14&lt;&gt;"",PW14&gt;=QE$43,PW14&lt;&gt;""),AND(PY14&gt;=QE$39,PY14&lt;&gt;"",QA14&gt;=QE$43,QA14&lt;&gt;""),AND(QB14&gt;=QE$39,QB14&lt;&gt;"",QD14&gt;=QE$43,QD14&lt;&gt;""),AND(QZ14&gt;=RM$39,QZ14&lt;&gt;"",RB14&gt;=RM$43,RB14&lt;&gt;""),AND(RC14&gt;=RM$39,RC14&lt;&gt;"",RE14&gt;=RM$43,RE14&lt;&gt;""),AND(RG14&gt;=RM$39,RG14&lt;&gt;"",RI14&gt;=RM$43,RI14&lt;&gt;""),AND(RJ14&gt;=RM$39,RJ14&lt;&gt;"",RL14&gt;=RM$43,RL14&lt;&gt;""),AND(SH14&gt;=SU$39,SH14&lt;&gt;"",SJ14&gt;=SU$43,SJ14&lt;&gt;""),AND(SK14&gt;=SU$39,SK14&lt;&gt;"",SM14&gt;=SU$43,SM14&lt;&gt;""),AND(SO14&gt;=SU$39,SO14&lt;&gt;"",SQ14&gt;=SU$43,SQ14&lt;&gt;""),AND(SR14&gt;=SU$39,SR14&lt;&gt;"",ST14&gt;=SU$43,ST14&lt;&gt;"")),"P","")</f>
        <v/>
      </c>
      <c r="I14" s="3" t="str">
        <f>IF(OR(AND(AQ14&gt;=AY$43,AQ14&lt;&gt;"",AN14=""),AND(AT14&gt;=AY$43,AT14&lt;&gt;"",AN14=""),AND(AX14&gt;=AY$43,AX14&lt;&gt;"",AN14=""),AND(BR14&gt;=BZ$43,BR14&lt;&gt;"",BO14=""),AND(BU14&gt;=BZ$43,BU14&lt;&gt;"",BO14=""),AND(BY14&gt;=BZ$43,BY14&lt;&gt;"",BO14=""),AND(CS14&gt;=DA$43,CS14&lt;&gt;"",CP14=""),AND(CV14&gt;=DA$43,CV14&lt;&gt;"",CP14=""),AND(CZ14&gt;=DA$43,CZ14&lt;&gt;"",CP14=""),AND(DZ14&gt;=EK$43,DZ14&lt;&gt;""),AND(EC14&gt;=EK$43,EC14&lt;&gt;""),AND(EG14&gt;=EK$43,EG14&lt;&gt;""),AND(EJ14&gt;=EK$43,EJ14&lt;&gt;""),AND(FH14&gt;=FS$43,FH14&lt;&gt;""),AND(FK14&gt;=FS$43,FK14&lt;&gt;""),AND(FO14&gt;=FS$43,FO14&lt;&gt;""),AND(FR14&gt;=FS$43,FR14&lt;&gt;""),AND(GP14&gt;=HA$43,GP14&lt;&gt;""),AND(GS14&gt;=HA$43,GS14&lt;&gt;""),AND(GW14&gt;=HA$43,GW14&lt;&gt;""),AND(GZ14&gt;=HA$43,GZ14&lt;&gt;""),AND(HX14&gt;=II$43,HX14&lt;&gt;""),AND(IA14&gt;=II$43,IA14&lt;&gt;""),AND(IE14&gt;=II$43,IE14&lt;&gt;""),AND(IH14&gt;=II$43,IH14&lt;&gt;""),AND(JF14&gt;=JQ$43,JF14&lt;&gt;""),AND(JI14&gt;=JQ$43,JI14&lt;&gt;""),AND(JM14&gt;=JQ$43,JM14&lt;&gt;""),AND(JP14&gt;=JQ$43,JP14&lt;&gt;""),AND(KN14&gt;=KY$43,KN14&lt;&gt;""),AND(KQ14&gt;=KY$43,KQ14&lt;&gt;""),AND(KU14&gt;=KY$43,KU14&lt;&gt;""),AND(KX14&gt;=KY$43,KX14&lt;&gt;""),AND(LV14&gt;=MG$43,LV14&lt;&gt;""),AND(LY14&gt;=MG$43,LY14&lt;&gt;""),AND(MC14&gt;=MG$43,MC14&lt;&gt;""),AND(MF14&gt;=MG$43,MF14&lt;&gt;""),AND(ND14&gt;=NO$43,ND14&lt;&gt;""),AND(NG14&gt;=NO$43,NG14&lt;&gt;""),AND(NK14&gt;=NO$43,NK14&lt;&gt;""),AND(NN14&gt;=NO$43,NN14&lt;&gt;""),AND(OL14&gt;=OW$43,OL14&lt;&gt;""),AND(OO14&gt;=OW$43,OO14&lt;&gt;""),AND(OS14&gt;=OW$43,OS14&lt;&gt;""),AND(OV14&gt;=OW$43,OV14&lt;&gt;""),AND(PT14&gt;=QE$43,PT14&lt;&gt;""),AND(PW14&gt;=QE$43,PW14&lt;&gt;""),AND(QA14&gt;=QE$43,QA14&lt;&gt;""),AND(QD14&gt;=QE$43,QD14&lt;&gt;""),AND(RB14&gt;=RM$43,RB14&lt;&gt;""),AND(RE14&gt;=RM$43,RE14&lt;&gt;""),AND(RI14&gt;=RM$43,RI14&lt;&gt;""),AND(RL14&gt;=RM$43,RL14&lt;&gt;""),AND(SJ14&gt;=SU$43,SJ14&lt;&gt;""),AND(SM14&gt;=SU$43,SM14&lt;&gt;""),AND(SQ14&gt;=SU$43,SQ14&lt;&gt;""),AND(ST14&gt;=SU$43,ST14&lt;&gt;"")),"P","")</f>
        <v>P</v>
      </c>
      <c r="J14" s="36" t="str">
        <f>IF(AND(I14="P",H14=""),"No DD",IF(OR(AND(AO14&gt;=AY$42,AO14&lt;&gt;"",AQ14&gt;=AY$46,AQ14&lt;&gt;"",AN14=""),AND(AR14&gt;=AY$42,AR14&lt;&gt;"",AT14&gt;=AY$46,AT14&lt;&gt;"",AN14=""),AND(AV14&gt;=AY$42,AV14&lt;&gt;"",AX14&gt;=AY$46,AX14&lt;&gt;"",AN14=""),AND(BP14&gt;=BZ$42,BP14&lt;&gt;"",BR14&gt;=BZ$46,BR14&lt;&gt;"",BO14=""),AND(BS14&gt;=BZ$42,BS14&lt;&gt;"",BU14&gt;=BZ$46,BU14&lt;&gt;"",BO14=""),AND(BW14&gt;=BZ$42,BW14&lt;&gt;"",BY14&gt;=BZ$46,BY14&lt;&gt;"",BO14=""),AND(CQ14&gt;=DA$42,CQ14&lt;&gt;"",CS14&gt;=DA$46,CS14&lt;&gt;"",CP14=""),AND(CT14&gt;=DA$42,CT14&lt;&gt;"",CV14&gt;=DA$46,CV14&lt;&gt;"",CP14=""),AND(CX14&gt;=DA$42,CX14&lt;&gt;"",CZ14&gt;=DA$46,CZ14&lt;&gt;"",CP14=""),AND(DX14&gt;=EK$42,DX14&lt;&gt;"",DZ14&gt;=EK$46,DZ14&lt;&gt;""),AND(EA14&gt;=EK$42,EA14&lt;&gt;"",EC14&gt;=EK$46,EC14&lt;&gt;""),AND(EE14&gt;=EK$42,EE14&lt;&gt;"",EG14&gt;=EK$46,EG14&lt;&gt;""),AND(EH14&gt;=EK$42,EH14&lt;&gt;"",EJ14&gt;=EK$46,EJ14&lt;&gt;""),AND(FF14&gt;=FS$42,FF14&lt;&gt;"",FH14&gt;=FS$46,FH14&lt;&gt;""),AND(FI14&gt;=FS$42,FI14&lt;&gt;"",FK14&gt;=FS$46,FK14&lt;&gt;""),AND(FM14&gt;=FS$42,FM14&lt;&gt;"",FO14&gt;=FS$46,FO14&lt;&gt;""),AND(FP14&gt;=FS$42,FP14&lt;&gt;"",FR14&gt;=FS$46,FR14&lt;&gt;""),AND(GN14&gt;=HA$42,GN14&lt;&gt;"",GP14&gt;=HA$46,GP14&lt;&gt;""),AND(GQ14&gt;=HA$42,GQ14&lt;&gt;"",GS14&gt;=HA$46,GS14&lt;&gt;""),AND(GU14&gt;=HA$42,GU14&lt;&gt;"",GW14&gt;=HA$46,GW14&lt;&gt;""),AND(GX14&gt;=HA$42,GX14&lt;&gt;"",GZ14&gt;=HA$46,GZ14&lt;&gt;""),AND(HV14&gt;=II$42,HV14&lt;&gt;"",HX14&gt;=II$46,HX14&lt;&gt;""),AND(HY14&gt;=II$42,HY14&lt;&gt;"",IA14&gt;=II$46,IA14&lt;&gt;""),AND(IC14&gt;=II$42,IC14&lt;&gt;"",IE14&gt;=II$46,IE14&lt;&gt;""),AND(IF14&gt;=II$42,IF14&lt;&gt;"",IH14&gt;=II$46,IH14&lt;&gt;""),AND(JD14&gt;=JQ$42,JD14&lt;&gt;"",JF14&gt;=JQ$46,JF14&lt;&gt;""),AND(JG14&gt;=JQ$42,JG14&lt;&gt;"",JI14&gt;=JQ$46,JI14&lt;&gt;""),AND(JK14&gt;=JQ$42,JK14&lt;&gt;"",JM14&gt;=JQ$46,JM14&lt;&gt;""),AND(JN14&gt;=JQ$42,JN14&lt;&gt;"",JP14&gt;=JQ$46,JP14&lt;&gt;""),AND(KL14&gt;=KY$42,KL14&lt;&gt;"",KN14&gt;=KY$46,KN14&lt;&gt;""),AND(KO14&gt;=KY$42,KO14&lt;&gt;"",KQ14&gt;=KY$46,KQ14&lt;&gt;""),AND(KS14&gt;=KY$42,KS14&lt;&gt;"",KU14&gt;=KY$46,KU14&lt;&gt;""),AND(KV14&gt;=KY$42,KV14&lt;&gt;"",KX14&gt;=KY$46,KX14&lt;&gt;""),AND(LT14&gt;=MG$42,LT14&lt;&gt;"",LV14&gt;=MG$46,LV14&lt;&gt;""),AND(LW14&gt;=MG$42,LW14&lt;&gt;"",LY14&gt;=MG$46,LY14&lt;&gt;""),AND(MA14&gt;=MG$42,MA14&lt;&gt;"",MC14&gt;=MG$46,MC14&lt;&gt;""),AND(MD14&gt;=MG$42,MD14&lt;&gt;"",MF14&gt;=MG$46,MF14&lt;&gt;""),AND(NB14&gt;=NO$42,NB14&lt;&gt;"",ND14&gt;=NO$46,ND14&lt;&gt;""),AND(NE14&gt;=NO$42,NE14&lt;&gt;"",NG14&gt;=NO$46,NG14&lt;&gt;""),AND(NI14&gt;=NO$42,NI14&lt;&gt;"",NK14&gt;=NO$46,NK14&lt;&gt;""),AND(NL14&gt;=NO$42,NL14&lt;&gt;"",NN14&gt;=NO$46,NN14&lt;&gt;""),AND(OJ14&gt;=OW$42,OJ14&lt;&gt;"",OL14&gt;=OW$46,OL14&lt;&gt;""),AND(OM14&gt;=OW$42,OM14&lt;&gt;"",OO14&gt;=OW$46,OO14&lt;&gt;""),AND(OQ14&gt;=OW$42,OQ14&lt;&gt;"",OS14&gt;=OW$46,OS14&lt;&gt;""),AND(OT14&gt;=OW$42,OT14&lt;&gt;"",OV14&gt;=OW$46,OV14&lt;&gt;""),AND(PR14&gt;=QE$42,PR14&lt;&gt;"",PT14&gt;=QE$46,PT14&lt;&gt;""),AND(PU14&gt;=QE$42,PU14&lt;&gt;"",PW14&gt;=QE$46,PW14&lt;&gt;""),AND(PY14&gt;=QE$42,PY14&lt;&gt;"",QA14&gt;=QE$46,QA14&lt;&gt;""),AND(QB14&gt;=QE$42,QB14&lt;&gt;"",QD14&gt;=QE$46,QD14&lt;&gt;""),AND(QZ14&gt;=RM$42,QZ14&lt;&gt;"",RB14&gt;=RM$46,RB14&lt;&gt;""),AND(RC14&gt;=RM$42,RC14&lt;&gt;"",RE14&gt;=RM$46,RE14&lt;&gt;""),AND(RG14&gt;=RM$42,RG14&lt;&gt;"",RI14&gt;=RM$46,RI14&lt;&gt;""),AND(RJ14&gt;=RM$42,RJ14&lt;&gt;"",RL14&gt;=RM$46,RL14&lt;&gt;""),AND(SH14&gt;=SU$42,SH14&lt;&gt;"",SJ14&gt;=SU$46,SJ14&lt;&gt;""),AND(SK14&gt;=SU$42,SK14&lt;&gt;"",SM14&gt;=SU$46,SM14&lt;&gt;""),AND(SO14&gt;=SU$42,SO14&lt;&gt;"",SQ14&gt;=SU$46,SQ14&lt;&gt;""),AND(SR14&gt;=SU$42,SR14&lt;&gt;"",ST14&gt;=SU$46,ST14&lt;&gt;"")),"Merit",IF(OR(AND(AO14&gt;=AY$41,AO14&lt;&gt;"",AQ14&gt;=AY$45,AQ14&lt;&gt;"",AN14=""),AND(AR14&gt;=AY$41,AR14&lt;&gt;"",AT14&gt;=AY$45,AT14&lt;&gt;"",AN14=""),AND(AV14&gt;=AY$41,AV14&lt;&gt;"",AX14&gt;=AY$45,AX14&lt;&gt;"",AN14=""),AND(BP14&gt;=BZ$41,BP14&lt;&gt;"",BR14&gt;=BZ$45,BR14&lt;&gt;"",BO14=""),AND(BS14&gt;=BZ$41,BS14&lt;&gt;"",BU14&gt;=BZ$45,BU14&lt;&gt;"",BO14=""),AND(BW14&gt;=BZ$41,BW14&lt;&gt;"",BY14&gt;=BZ$45,BY14&lt;&gt;"",BO14=""),AND(CQ14&gt;=DA$41,CQ14&lt;&gt;"",CS14&gt;=DA$45,CS14&lt;&gt;"",CP14=""),AND(CT14&gt;=DA$41,CT14&lt;&gt;"",CV14&gt;=DA$45,CV14&lt;&gt;"",CP14=""),AND(CX14&gt;=DA$41,CX14&lt;&gt;"",CZ14&gt;=DA$45,CZ14&lt;&gt;"",CP14=""),AND(DX14&gt;=EK$41,DX14&lt;&gt;"",DZ14&gt;=EK$45,DZ14&lt;&gt;""),AND(EA14&gt;=EK$41,EA14&lt;&gt;"",EC14&gt;=EK$45,EC14&lt;&gt;""),AND(EE14&gt;=EK$41,EE14&lt;&gt;"",EG14&gt;=EK$45,EG14&lt;&gt;""),AND(EH14&gt;=EK$41,EH14&lt;&gt;"",EJ14&gt;=EK$45,EJ14&lt;&gt;""),AND(FF14&gt;=FS$41,FF14&lt;&gt;"",FH14&gt;=FS$45,FH14&lt;&gt;""),AND(FI14&gt;=FS$41,FI14&lt;&gt;"",FK14&gt;=FS$45,FK14&lt;&gt;""),AND(FM14&gt;=FS$41,FM14&lt;&gt;"",FO14&gt;=FS$45,FO14&lt;&gt;""),AND(FP14&gt;=FS$41,FP14&lt;&gt;"",FR14&gt;=FS$45,FR14&lt;&gt;""),AND(GN14&gt;=HA$41,GN14&lt;&gt;"",GP14&gt;=HA$45,GP14&lt;&gt;""),AND(GQ14&gt;=HA$41,GQ14&lt;&gt;"",GS14&gt;=HA$45,GS14&lt;&gt;""),AND(GU14&gt;=HA$41,GU14&lt;&gt;"",GW14&gt;=HA$45,GW14&lt;&gt;""),AND(GX14&gt;=HA$41,GX14&lt;&gt;"",GZ14&gt;=HA$45,GZ14&lt;&gt;""),AND(HV14&gt;=II$41,HV14&lt;&gt;"",HX14&gt;=II$45,HX14&lt;&gt;""),AND(HY14&gt;=II$41,HY14&lt;&gt;"",IA14&gt;=II$45,IA14&lt;&gt;""),AND(IC14&gt;=II$41,IC14&lt;&gt;"",IE14&gt;=II$45,IE14&lt;&gt;""),AND(IF14&gt;=II$41,IF14&lt;&gt;"",IH14&gt;=II$45,IH14&lt;&gt;""),AND(JD14&gt;=JQ$41,JD14&lt;&gt;"",JF14&gt;=JQ$45,JF14&lt;&gt;""),AND(JG14&gt;=JQ$41,JG14&lt;&gt;"",JI14&gt;=JQ$45,JI14&lt;&gt;""),AND(JK14&gt;=JQ$41,JK14&lt;&gt;"",JM14&gt;=JQ$45,JM14&lt;&gt;""),AND(JN14&gt;=JQ$41,JN14&lt;&gt;"",JP14&gt;=JQ$45,JP14&lt;&gt;""),AND(KL14&gt;=KY$41,KL14&lt;&gt;"",KN14&gt;=KY$45,KN14&lt;&gt;""),AND(KO14&gt;=KY$41,KO14&lt;&gt;"",KQ14&gt;=KY$45,KQ14&lt;&gt;""),AND(KS14&gt;=KY$41,KS14&lt;&gt;"",KU14&gt;=KY$45,KU14&lt;&gt;""),AND(KV14&gt;=KY$41,KV14&lt;&gt;"",KX14&gt;=KY$45,KX14&lt;&gt;""),AND(LT14&gt;=MG$41,LT14&lt;&gt;"",LV14&gt;=MG$45,LV14&lt;&gt;""),AND(LW14&gt;=MG$41,LW14&lt;&gt;"",LY14&gt;=MG$45,LY14&lt;&gt;""),AND(MA14&gt;=MG$41,MA14&lt;&gt;"",MC14&gt;=MG$45,MC14&lt;&gt;""),AND(MD14&gt;=MG$41,MD14&lt;&gt;"",MF14&gt;=MG$45,MF14&lt;&gt;""),AND(NB14&gt;=NO$41,NB14&lt;&gt;"",ND14&gt;=NO$45,ND14&lt;&gt;""),AND(NE14&gt;=NO$41,NE14&lt;&gt;"",NG14&gt;=NO$45,NG14&lt;&gt;""),AND(NI14&gt;=NO$41,NI14&lt;&gt;"",NK14&gt;=NO$45,NK14&lt;&gt;""),AND(NL14&gt;=NO$41,NL14&lt;&gt;"",NN14&gt;=NO$45,NN14&lt;&gt;""),AND(OJ14&gt;=OW$41,OJ14&lt;&gt;"",OL14&gt;=OW$45,OL14&lt;&gt;""),AND(OM14&gt;=OW$41,OM14&lt;&gt;"",OO14&gt;=OW$45,OO14&lt;&gt;""),AND(OQ14&gt;=OW$41,OQ14&lt;&gt;"",OS14&gt;=OW$45,OS14&lt;&gt;""),AND(OT14&gt;=OW$41,OT14&lt;&gt;"",OV14&gt;=OW$45,OV14&lt;&gt;""),AND(PR14&gt;=QE$41,PR14&lt;&gt;"",PT14&gt;=QE$45,PT14&lt;&gt;""),AND(PU14&gt;=QE$41,PU14&lt;&gt;"",PW14&gt;=QE$45,PW14&lt;&gt;""),AND(PY14&gt;=QE$41,PY14&lt;&gt;"",QA14&gt;=QE$45,QA14&lt;&gt;""),AND(QB14&gt;=QE$41,QB14&lt;&gt;"",QD14&gt;=QE$45,QD14&lt;&gt;""),AND(QZ14&gt;=RM$41,QZ14&lt;&gt;"",RB14&gt;=RM$45,RB14&lt;&gt;""),AND(RC14&gt;=RM$41,RC14&lt;&gt;"",RE14&gt;=RM$45,RE14&lt;&gt;""),AND(RG14&gt;=RM$41,RG14&lt;&gt;"",RI14&gt;=RM$45,RI14&lt;&gt;""),AND(RJ14&gt;=RM$41,RJ14&lt;&gt;"",RL14&gt;=RM$45,RL14&lt;&gt;""),AND(SH14&gt;=SU$41,SH14&lt;&gt;"",SJ14&gt;=SU$45,SJ14&lt;&gt;""),AND(SK14&gt;=SU$41,SK14&lt;&gt;"",SM14&gt;=SU$45,SM14&lt;&gt;""),AND(SO14&gt;=SU$41,SO14&lt;&gt;"",SQ14&gt;=SU$45,SQ14&lt;&gt;""),AND(SR14&gt;=SU$41,SR14&lt;&gt;"",ST14&gt;=SU$45,ST14&lt;&gt;"")),"Excellence",IF(K14="P","Worlds Team",IF(H14="P","National Team","")))))</f>
        <v>No DD</v>
      </c>
      <c r="K14" s="3" t="str">
        <f>IF(OR(AND(AO14&gt;=AY$40,AO14&lt;&gt;"",AQ14&gt;=AY$44,AQ14&lt;&gt;"",AN14=""),AND(AR14&gt;=AY$40,AR14&lt;&gt;"",AT14&gt;=AY$44,AT14&lt;&gt;"",AN14=""),AND(AV14&gt;=AY$40,AV14&lt;&gt;"",AX14&gt;=AY$44,AX14&lt;&gt;"",AN14=""),AND(BP14&gt;=BZ$40,BP14&lt;&gt;"",BR14&gt;=BZ$44,BR14&lt;&gt;"",BO14=""),AND(BS14&gt;=BZ$40,BS14&lt;&gt;"",BU14&gt;=BZ$44,BU14&lt;&gt;"",BO14=""),AND(BW14&gt;=BZ$40,BW14&lt;&gt;"",BY14&gt;=BZ$44,BY14&lt;&gt;"",BO14=""),AND(CQ14&gt;=DA$40,CQ14&lt;&gt;"",CS14&gt;=DA$44,CS14&lt;&gt;"",CP14=""),AND(CT14&gt;=DA$40,CT14&lt;&gt;"",CV14&gt;=DA$44,CV14&lt;&gt;"",CP14=""),AND(CX14&gt;=DA$40,CX14&lt;&gt;"",CZ14&gt;=DA$44,CZ14&lt;&gt;"",CP14=""),AND(DX14&gt;=EK$40,DX14&lt;&gt;"",DZ14&gt;=EK$44,DZ14&lt;&gt;""),AND(EA14&gt;=EK$40,EA14&lt;&gt;"",EC14&gt;=EK$44,EC14&lt;&gt;""),AND(EE14&gt;=EK$40,EE14&lt;&gt;"",EG14&gt;=EK$44,EG14&lt;&gt;""),AND(EH14&gt;=EK$40,EH14&lt;&gt;"",EJ14&gt;=EK$44,EJ14&lt;&gt;""),AND(FF14&gt;=FS$40,FF14&lt;&gt;"",FH14&gt;=FS$44,FH14&lt;&gt;""),AND(FI14&gt;=FS$40,FI14&lt;&gt;"",FK14&gt;=FS$44,FK14&lt;&gt;""),AND(FM14&gt;=FS$40,FM14&lt;&gt;"",FO14&gt;=FS$44,FO14&lt;&gt;""),AND(FP14&gt;=FS$40,FP14&lt;&gt;"",FR14&gt;=FS$44,FR14&lt;&gt;""),AND(GN14&gt;=HA$40,GN14&lt;&gt;"",GP14&gt;=HA$44,GP14&lt;&gt;""),AND(GQ14&gt;=HA$40,GQ14&lt;&gt;"",GS14&gt;=HA$44,GS14&lt;&gt;""),AND(GU14&gt;=HA$40,GU14&lt;&gt;"",GW14&gt;=HA$44,GW14&lt;&gt;""),AND(GX14&gt;=HA$40,GX14&lt;&gt;"",GZ14&gt;=HA$44,GZ14&lt;&gt;""),AND(HV14&gt;=II$40,HV14&lt;&gt;"",HX14&gt;=II$44,HX14&lt;&gt;""),AND(HY14&gt;=II$40,HY14&lt;&gt;"",IA14&gt;=II$44,IA14&lt;&gt;""),AND(IC14&gt;=II$40,IC14&lt;&gt;"",IE14&gt;=II$44,IE14&lt;&gt;""),AND(IF14&gt;=II$40,IF14&lt;&gt;"",IH14&gt;=II$44,IH14&lt;&gt;""),AND(JD14&gt;=JQ$40,JD14&lt;&gt;"",JF14&gt;=JQ$44,JF14&lt;&gt;""),AND(JG14&gt;=JQ$40,JG14&lt;&gt;"",JI14&gt;=JQ$44,JI14&lt;&gt;""),AND(JK14&gt;=JQ$40,JK14&lt;&gt;"",JM14&gt;=JQ$44,JM14&lt;&gt;""),AND(JN14&gt;=JQ$40,JN14&lt;&gt;"",JP14&gt;=JQ$44,JP14&lt;&gt;""),AND(KL14&gt;=KY$40,KL14&lt;&gt;"",KN14&gt;=KY$44,KN14&lt;&gt;""),AND(KO14&gt;=KY$40,KO14&lt;&gt;"",KQ14&gt;=KY$44,KQ14&lt;&gt;""),AND(KS14&gt;=KY$40,KS14&lt;&gt;"",KU14&gt;=KY$44,KU14&lt;&gt;""),AND(KV14&gt;=KY$40,KV14&lt;&gt;"",KX14&gt;=KY$44,KX14&lt;&gt;""),AND(LT14&gt;=MG$40,LT14&lt;&gt;"",LV14&gt;=MG$44,LV14&lt;&gt;""),AND(LW14&gt;=MG$40,LW14&lt;&gt;"",LY14&gt;=MG$44,LY14&lt;&gt;""),AND(MA14&gt;=MG$40,MA14&lt;&gt;"",MC14&gt;=MG$44,MC14&lt;&gt;""),AND(MD14&gt;=MG$40,MD14&lt;&gt;"",MF14&gt;=MG$44,MF14&lt;&gt;""),AND(NB14&gt;=NO$40,NB14&lt;&gt;"",ND14&gt;=NO$44,ND14&lt;&gt;""),AND(NE14&gt;=NO$40,NE14&lt;&gt;"",NG14&gt;=NO$44,NG14&lt;&gt;""),AND(NI14&gt;=NO$40,NI14&lt;&gt;"",NK14&gt;=NO$44,NK14&lt;&gt;""),AND(NL14&gt;=NO$40,NL14&lt;&gt;"",NN14&gt;=NO$44,NN14&lt;&gt;""),AND(OJ14&gt;=OW$40,OJ14&lt;&gt;"",OL14&gt;=OW$44,OL14&lt;&gt;""),AND(OM14&gt;=OW$40,OM14&lt;&gt;"",OO14&gt;=OW$44,OO14&lt;&gt;""),AND(OQ14&gt;=OW$40,OQ14&lt;&gt;"",OS14&gt;=OW$44,OS14&lt;&gt;""),AND(OT14&gt;=OW$40,OT14&lt;&gt;"",OV14&gt;=OW$44,OV14&lt;&gt;""),AND(PR14&gt;=QE$40,PR14&lt;&gt;"",PT14&gt;=QE$44,PT14&lt;&gt;""),AND(PU14&gt;=QE$40,PU14&lt;&gt;"",PW14&gt;=QE$44,PW14&lt;&gt;""),AND(PY14&gt;=QE$40,PY14&lt;&gt;"",QA14&gt;=QE$44,QA14&lt;&gt;""),AND(QB14&gt;=QE$40,QB14&lt;&gt;"",QD14&gt;=QE$44,QD14&lt;&gt;""),AND(QZ14&gt;=RM$40,QZ14&lt;&gt;"",RB14&gt;=RM$44,RB14&lt;&gt;""),AND(RC14&gt;=RM$40,RC14&lt;&gt;"",RE14&gt;=RM$44,RE14&lt;&gt;""),AND(RG14&gt;=RM$40,RG14&lt;&gt;"",RI14&gt;=RM$44,RI14&lt;&gt;""),AND(RJ14&gt;=RM$40,RJ14&lt;&gt;"",RL14&gt;=RM$44,RL14&lt;&gt;""),AND(SH14&gt;=SU$40,SH14&lt;&gt;"",SJ14&gt;=SU$44,SJ14&lt;&gt;""),AND(SK14&gt;=SU$40,SK14&lt;&gt;"",SM14&gt;=SU$44,SM14&lt;&gt;""),AND(SO14&gt;=SU$40,SO14&lt;&gt;"",SQ14&gt;=SU$44,SQ14&lt;&gt;""),AND(SR14&gt;=SU$40,SR14&lt;&gt;"",ST14&gt;=SU$44,ST14&lt;&gt;"")),"P","")</f>
        <v/>
      </c>
      <c r="L14" s="8">
        <f>IF(COUNT(AQ14,AT14,BR14,BU14,CS14,CV14)&gt;0,LARGE((AQ14,AT14,BR14,BU14,CS14,CV14),1),0)</f>
        <v>48.8</v>
      </c>
      <c r="M14" s="8" t="str">
        <f>IF(L14="","",IF(OR(L14=CS14,L14=CV14),$CA$1,IF(OR(L14=BR14,L14=BU14),$AZ$1,IF(OR(L14=AQ14,L14=AT14),$Y$1,""))))</f>
        <v>2024 Elite Canada</v>
      </c>
      <c r="N14" s="8">
        <f>IF(COUNT(AQ14,AT14,BR14,BU14,CS14,CV14)&gt;1,LARGE((AQ14,AT14,BR14,BU14,CS14,CV14),2),0)</f>
        <v>44.26</v>
      </c>
      <c r="O14" s="8" t="str">
        <f>IF(N14="","",IF(OR(N14=CS14,N14=CV14),$CA$1,IF(OR(N14=BR14,N14=BU14),$AZ$1,IF(OR(N14=AQ14,N14=AT14),$Y$1,""))))</f>
        <v>2024 Nationals</v>
      </c>
      <c r="P14" s="8">
        <f>IF(COUNT(AQ14,AT14,BR14,BU14,CS14,CV14)&gt;2,MAX(AX14,BY14,CZ14,LARGE((AQ14,AT14,BR14,BU14,CS14,CV14),3)),IF(MAX(AX14,BY14,CZ14)&gt;0,MAX(AX14,BY14,CZ14),0))</f>
        <v>46.75</v>
      </c>
      <c r="Q14" s="8" t="str">
        <f>IF(P14="","",IF(OR(P14=CS14,P14=CV14,P14=CZ14),$CA$1,IF(OR(P14=BR14,P14=BU14,P14=BY14),$AZ$1,IF(OR(P14=AQ14,P14=AT14,P14=AX14),$Y$1,""))))</f>
        <v>2024 Elite Canada</v>
      </c>
      <c r="R14" s="8">
        <f>IF(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&gt;0,MAX(AO14,AR14,AV14,BP14,BS14,BW14,CQ14,CT14,CX14,DX14,EA14,EE14,EH14,FF14,FI14,FM14,FP14,GN14,GQ14,GU14,GX14,HV14,HY14,IC14,IF14,JD14,JG14,JK14,JN14,KL14,KO14,KS14,KV14,LT14,LW14,MA14,MD14,NB14,NE14,NI14,NL14,OJ14,OM14,OQ14,OT14,PR14,PU14,PY14,QB14,QZ14,RC14,RG14,RJ14,SH14,SK14,SO14,SR14),0)</f>
        <v>9.1</v>
      </c>
      <c r="S14" s="8" t="str">
        <f>IF(R14=0,"",IF(OR(R14=CQ14,R14=CT14,R14=CX14),$CA$1,IF(OR(R14=BP14,R14=BS14,R14=BW14),$AZ$1,IF(OR(R14=AO14,R14=AR14,R14=AV14),$Y$1,IF(OR(R14=SH14,R14=SK14,R14=SO14,R14=SR14),$RN$1,IF(OR(R14=QZ14,R14=RC14,R14=RG14,R14=RJ14),$QF$1,IF(OR(R14=PR14,R14=PU14,R14=PY14,R14=QB14),$OX$1,IF(OR(R14=OJ14,R14=OM14,R14=OQ14,R14=OT14),$NP$1,IF(OR(R14=NB14,R14=NE14,R14=NI14,R14=NL14),$MH$1,IF(OR(R14=LT14,R14=LW14,R14=MA14,R14=MD14),$KZ$1,IF(OR(R14=KL14,R14=KO14,R14=KS14,R14=KV14),$JR$1,IF(OR(R14=JD14,R14=JG14,R14=JK14,R14=JN14),$IJ$1,IF(OR(R14=HV14,R14=HY14,R14=IC14,R14=IF14),$HB$1,IF(OR(R14=GN14,R14=GQ14,R14=GU14,R14=GX14),$FT$1,IF(OR(R14=FF14,R14=FI14,R14=FM14,R14=FP14),$EL$1,IF(OR(R14=DX14,R14=EA14,R14=EE14,R14=EH14),$DD$1,""))))))))))))))))</f>
        <v>2024 Elite Canada</v>
      </c>
      <c r="T14" s="8">
        <f>IF(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&gt;0,MAX(IF(AO14&gt;=$AY$39,AP14,0),IF(AR14&gt;=$AY$39,AS14,0),IF(AV14&gt;=$AY$39,AW14,0),IF(BP14&gt;=$BZ$39,BQ14,0),IF(BS14&gt;=$BZ$39,BT14,0),IF(BW14&gt;=$BZ$39,BX14,0),IF(CQ14&gt;=$DA$39,CR14,0),IF(CT14&gt;=$DA$39,CU14,0),IF(CX14&gt;=$DA$39,CY14,0),IF(DX14&gt;=$EK$39,DY14,0),IF(EA14&gt;=$EK$39,EB14,0),IF(EE14&gt;=$EK$39,EF14,0),IF(EH14&gt;=$EK$39,EI14,0),IF(FF14&gt;=$FS$39,FG14,0),IF(FI14&gt;=$FS$39,FJ14,0),IF(FM14&gt;=$FS$39,FN14,0),IF(FP14&gt;=$FS$39,FQ14,0),IF(GN14&gt;=$HA$39,GO14,0),IF(GQ14&gt;=$HA$39,GR14,0),IF(GU14&gt;=$HA$39,GV14,0),IF(GX14&gt;=$HA$39,GY14,0),IF(HV14&gt;=$II$39,HW14,0),IF(HY14&gt;=$II$39,HZ14,0),IF(IC14&gt;=$II$39,ID14,0),IF(IF14&gt;=$II$39,IG14,0),IF(JD14&gt;=$JQ$39,JE14,0),IF(JG14&gt;=$JQ$39,JH14,0),IF(JK14&gt;=$JQ$39,JL14,0),IF(JN14&gt;=$JQ$39,JO14,0),IF(KL14&gt;=$KY$39,KM14,0),IF(KO14&gt;=$KY$39,KP14,0),IF(KS14&gt;=$KY$39,KT14,0),IF(KV14&gt;=$KY$39,KW14,0),IF(LT14&gt;=$MG$39,LU14,0),IF(LW14&gt;=$MG$39,LX14,0),IF(MA14&gt;=$MG$39,MB14,0),IF(MD14&gt;=$MG$39,ME14,0),IF(NB14&gt;=$NO$39,NC14,0),IF(NE14&gt;=$NO$39,NF14,0),IF(NI14&gt;=$NO$39,NJ14,0),IF(NL14&gt;=$NO$39,NM14,0),IF(OJ14&gt;=$OW$39,OK14,0),IF(OM14&gt;=$OW$39,ON14,0),IF(OQ14&gt;=$OW$39,OR14,0),IF(OT14&gt;=$OW$39,OU14,0),IF(PR14&gt;=$QE$39,PS14,0),IF(PU14&gt;=$QE$39,PV14,0),IF(PY14&gt;=$QE$39,PZ14,0),IF(QB14&gt;=$QE$39,QC14,0),IF(QZ14&gt;=$RM$39,RA14,0),IF(RC14&gt;=$RM$39,RD14,0),IF(RG14&gt;=$RM$39,RH14,0),IF(RJ14&gt;=$RM$39,RK14,0),IF(SH14&gt;=$SU$39,SI14,0),IF(SK14&gt;=$SU$39,SL14,0),IF(SO14&gt;=$SU$39,SP14,0),IF(SR14&gt;=$SU$39,SS14,0)),0)</f>
        <v>0</v>
      </c>
      <c r="U14" s="8" t="str">
        <f>IF(T14=0,"",IF(OR(T14=CR14,T14=CU14,T14=CY14),$CA$1,IF(OR(T14=BQ14,T14=BT14,T14=BX14),$AZ$1,IF(OR(T14=AP14,T14=AS14,T14=AW14),$Y$1,IF(OR(T14=SI14,T14=SL14,T14=SP14,T14=SS14),$RN$1,IF(OR(T14=RA14,T14=RD14,T14=RH14,T14=RK14),$QF$1,IF(OR(T14=PS14,T14=PV14,T14=PZ14,T14=QC14),$OX$1,IF(OR(T14=OK14,T14=ON14,T14=OR14,T14=OU14),$NP$1,IF(OR(T14=NC14,T14=NF14,T14=NJ14,T14=NM14),$MH$1,IF(OR(T14=LU14,T14=LX14,T14=MB14,T14=ME14),$KZ$1,IF(OR(T14=KM14,T14=KP14,T14=KT14,T14=KW14),$JR$1,IF(OR(T14=JE14,T14=JH14,T14=JL14,T14=JO14),$IJ$1,IF(OR(T14=HW14,T14=HZ14,T14=ID14,T14=IG14),$HB$1,IF(OR(T14=GO14,T14=GR14,T14=GV14,T14=GY14),$FT$1,IF(OR(T14=FG14,T14=FJ14,T14=FN14,T14=FQ14),$EL$1,IF(OR(T14=DY14,T14=EB14,T14=EF14,T14=EI14),$DD$1,""))))))))))))))))</f>
        <v/>
      </c>
      <c r="V14" s="8" t="str">
        <f>IF(MAX(DB14,DC14)&gt;0,MAX(DB14,DC14),"")</f>
        <v/>
      </c>
      <c r="W14" s="11" t="str">
        <f>IF(V14="","",IF(V14=DB14,"("&amp;DB$2&amp;")",IF(V14=DC14,"("&amp;DC$2&amp;")")))</f>
        <v/>
      </c>
      <c r="X14" s="8" t="str">
        <f>IF(V14="","",IF(V14=DB14,IF(V14+IF(P14="",0,P14)=SM14,$RN$1,IF(V14+IF(P14="",0,P14)=RE14,$QF$1,IF(V14+IF(P14="",0,P14)=PW14,$OX$1,IF(V14+IF(P14="",0,P14)=OO14,$NP$1,IF(V14+IF(P14="",0,P14)=NG14,$MH$1,IF(V14+IF(P14="",0,P14)=LY14,$KZ$1,IF(V14+IF(P14="",0,P14)=KQ14,$JR$1,IF(V14+IF(P14="",0,P14)=JI14,$IJ$1,IF(V14+IF(P14="",0,P14)=IA14,$HB$1,IF(V14+IF(P14="",0,P14)=GS14,$FT$1,IF(V14+IF(P14="",0,P14)=FK14,$EL$1,IF(V14+IF(P14="",0,P14)=EC14,$DD$1,IF(V14+IF(P14="",0,P14)=SJ14,$RN$1,IF(V14+IF(P14="",0,P14)=RB14,$QF$1,IF(V14+IF(P14="",0,P14)=PT14,$OX$1,IF(V14+IF(P14="",0,P14)=OL14,$NP$1,IF(V14+IF(P14="",0,P14)=ND14,$MH$1,IF(V14+IF(P14="",0,P14)=LV14,$KZ$1,IF(V14+IF(P14="",0,P14)=KN14,$JR$1,IF(V14+IF(P14="",0,P14)=JF14,$IJ$1,IF(V14+IF(P14="",0,P14)=HX14,$HB$1,IF(V14+IF(P14="",0,P14)=GP14,$FT$1,IF(V14+IF(P14="",0,P14)=FH14,$EL$1,IF(V14+IF(P14="",0,P14)=DZ14,$DD$1,IF(V14+IF(N14="",0,N14)=SM14,$RN$1,IF(V14+IF(N14="",0,N14)=RE14,$QF$1,IF(V14+IF(N14="",0,N14)=PW14,$OX$1,IF(V14+IF(N14="",0,N14)=OO14,$NP$1,IF(V14+IF(N14="",0,N14)=NG14,$MH$1,IF(V14+IF(N14="",0,N14)=LY14,$KZ$1,IF(V14+IF(N14="",0,N14)=KQ14,$JR$1,IF(V14+IF(N14="",0,N14)=JI14,$IJ$1,IF(V14+IF(N14="",0,N14)=IA14,$HB$1,IF(V14+IF(N14="",0,N14)=GS14,$FT$1,IF(V14+IF(N14="",0,N14)=FK14,$EL$1,IF(V14+IF(N14="",0,N14)=EC14,$DD$1,IF(V14+IF(N14="",0,N14)=SJ14,$RN$1,IF(V14+IF(N14="",0,N14)=RB14,$QF$1,IF(V14+IF(N14="",0,N14)=PT14,$OX$1,IF(V14+IF(N14="",0,N14)=OL14,$NP$1,IF(V14+IF(N14="",0,N14)=ND14,$MH$1,IF(V14+IF(N14="",0,N14)=LV14,$KZ$1,IF(V14+IF(N14="",0,N14)=KN14,$JR$1,IF(V14+IF(N14="",0,N14)=JF14,$IJ$1,IF(V14+IF(N14="",0,N14)=HX14,$HB$1,IF(V14+IF(N14="",0,N14)=GP14,$FT$1,IF(V14+IF(N14="",0,N14)=FH14,$EL$1,IF(V14+IF(N14="",0,N14)=DZ14,$DD$1)))))))))))))))))))))))))))))))))))))))))))))))),IF(V14=DC14,IF(V14+IF(P14="",0,P14)=ST14,$RN$1,IF(V14+IF(P14="",0,P14)=RL14,$QF$1,IF(V14+IF(P14="",0,P14)=QD14,$OX$1,IF(V14+IF(P14="",0,P14)=OV14,$NP$1,IF(V14+IF(P14="",0,P14)=NN14,$MH$1,IF(V14+IF(P14="",0,P14)=MF14,$KZ$1,IF(V14+IF(P14="",0,P14)=KX14,$JR$1,IF(V14+IF(P14="",0,P14)=JP14,$IJ$1,IF(V14+IF(P14="",0,P14)=IH14,$HB$1,IF(V14+IF(P14="",0,P14)=GZ14,$FT$1,IF(V14+IF(P14="",0,P14)=FR14,$EL$1,IF(V14+IF(P14="",0,P14)=EJ14,$DD$1,IF(V14+IF(P14="",0,P14)=SQ14,$RN$1,IF(V14+IF(P14="",0,P14)=RI14,$QF$1,IF(V14+IF(P14="",0,P14)=QA14,$OX$1,IF(V14+IF(P14="",0,P14)=OS14,$NP$1,IF(V14+IF(P14="",0,P14)=NK14,$MH$1,IF(V14+IF(P14="",0,P14)=MC14,$KZ$1,IF(V14+IF(P14="",0,P14)=KU14,$JR$1,IF(V14+IF(P14="",0,P14)=JM14,$IJ$1,IF(V14+IF(P14="",0,P14)=IE14,$HB$1,IF(V14+IF(P14="",0,P14)=GW14,$FT$1,IF(V14+IF(P14="",0,P14)=FO14,$EL$1,IF(V14+IF(P14="",0,P14)=EG14,$DD$1)))))))))))))))))))))))))))</f>
        <v/>
      </c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7"/>
      <c r="AO14" s="38" t="str">
        <f>IF(AA14&gt;0,AA14,"")</f>
        <v/>
      </c>
      <c r="AP14" s="38" t="str">
        <f>IF(AB14&gt;0,AB14,"")</f>
        <v/>
      </c>
      <c r="AQ14" s="40" t="str">
        <f>IF(SUM(Y14:AB14)-AC14&gt;0,SUM(Y14:AB14)-AC14,"")</f>
        <v/>
      </c>
      <c r="AR14" s="40" t="str">
        <f>IF(AF14&gt;0,AF14,"")</f>
        <v/>
      </c>
      <c r="AS14" s="40" t="str">
        <f>IF(AG14&gt;0,AG14,"")</f>
        <v/>
      </c>
      <c r="AT14" s="40" t="str">
        <f>IF(SUM(AD14:AG14)-AH14&gt;0,SUM(AD14:AG14)-AH14,"")</f>
        <v/>
      </c>
      <c r="AU14" s="40" t="str">
        <f>IF(AQ14="","",MAX(AQ14,AT14))</f>
        <v/>
      </c>
      <c r="AV14" s="40" t="str">
        <f>IF(AK14&gt;0,AK14,"")</f>
        <v/>
      </c>
      <c r="AW14" s="40" t="str">
        <f>IF(AL14&gt;0,AL14,"")</f>
        <v/>
      </c>
      <c r="AX14" s="40" t="str">
        <f>IF(SUM(AI14:AL14)-AM14&gt;0,SUM(AI14:AL14)-AM14,"")</f>
        <v/>
      </c>
      <c r="AY14" s="40" t="str">
        <f>IF(SUM(AU14,AX14)&gt;0,SUM(AU14,AX14),"")</f>
        <v/>
      </c>
      <c r="AZ14" s="26">
        <v>6.4</v>
      </c>
      <c r="BA14" s="26">
        <v>3.3</v>
      </c>
      <c r="BB14" s="26">
        <v>3.9</v>
      </c>
      <c r="BC14" s="26">
        <v>5.36</v>
      </c>
      <c r="BD14" s="26">
        <v>0</v>
      </c>
      <c r="BE14" s="26">
        <v>16.100000000000001</v>
      </c>
      <c r="BF14" s="26">
        <v>9.9</v>
      </c>
      <c r="BG14" s="26">
        <v>9.1</v>
      </c>
      <c r="BH14" s="26">
        <v>13.7</v>
      </c>
      <c r="BI14" s="26">
        <v>0</v>
      </c>
      <c r="BJ14" s="26">
        <v>14.4</v>
      </c>
      <c r="BK14" s="26">
        <v>9.5</v>
      </c>
      <c r="BL14" s="26">
        <v>9.1</v>
      </c>
      <c r="BM14" s="26">
        <v>13.75</v>
      </c>
      <c r="BN14" s="26">
        <v>0</v>
      </c>
      <c r="BO14" s="28"/>
      <c r="BP14" s="39">
        <f>IF(BB14&gt;0,BB14,"")</f>
        <v>3.9</v>
      </c>
      <c r="BQ14" s="39">
        <f>IF(BC14&gt;0,BC14,"")</f>
        <v>5.36</v>
      </c>
      <c r="BR14" s="11">
        <f>IF(SUM(AZ14:BC14)-BD14&gt;0,SUM(AZ14:BC14)-BD14,"")</f>
        <v>18.96</v>
      </c>
      <c r="BS14" s="11">
        <f>IF(BG14&gt;0,BG14,"")</f>
        <v>9.1</v>
      </c>
      <c r="BT14" s="11">
        <f>IF(BH14&gt;0,BH14,"")</f>
        <v>13.7</v>
      </c>
      <c r="BU14" s="11">
        <f>IF(SUM(BE14:BH14)-BI14&gt;0,SUM(BE14:BH14)-BI14,"")</f>
        <v>48.8</v>
      </c>
      <c r="BV14" s="11">
        <f>IF(BR14="","",MAX(BR14,BU14))</f>
        <v>48.8</v>
      </c>
      <c r="BW14" s="11">
        <f>IF(BL14&gt;0,BL14,"")</f>
        <v>9.1</v>
      </c>
      <c r="BX14" s="11">
        <f>IF(BM14&gt;0,BM14,"")</f>
        <v>13.75</v>
      </c>
      <c r="BY14" s="11">
        <f>IF(SUM(BJ14:BM14)-BN14&gt;0,SUM(BJ14:BM14)-BN14,"")</f>
        <v>46.75</v>
      </c>
      <c r="BZ14" s="11">
        <f>IF(SUM(BV14,BY14)&gt;0,SUM(BV14,BY14),"")</f>
        <v>95.55</v>
      </c>
      <c r="CA14" s="22">
        <v>15.4</v>
      </c>
      <c r="CB14" s="22">
        <v>8.5</v>
      </c>
      <c r="CC14" s="22">
        <v>7.9</v>
      </c>
      <c r="CD14" s="22">
        <v>12.46</v>
      </c>
      <c r="CE14" s="22">
        <v>0</v>
      </c>
      <c r="CF14" s="22">
        <v>1.6</v>
      </c>
      <c r="CG14" s="22">
        <v>1</v>
      </c>
      <c r="CH14" s="22">
        <v>1.5</v>
      </c>
      <c r="CI14" s="22">
        <v>1.42</v>
      </c>
      <c r="CJ14" s="22">
        <v>0</v>
      </c>
      <c r="CK14" s="22"/>
      <c r="CL14" s="22"/>
      <c r="CM14" s="22"/>
      <c r="CN14" s="22"/>
      <c r="CO14" s="22"/>
      <c r="CP14" s="27"/>
      <c r="CQ14" s="38">
        <f>IF(CC14&gt;0,CC14,"")</f>
        <v>7.9</v>
      </c>
      <c r="CR14" s="38">
        <f>IF(CD14&gt;0,CD14,"")</f>
        <v>12.46</v>
      </c>
      <c r="CS14" s="40">
        <f>IF(SUM(CA14:CD14)-CE14&gt;0,SUM(CA14:CD14)-CE14,"")</f>
        <v>44.26</v>
      </c>
      <c r="CT14" s="40">
        <f>IF(CH14&gt;0,CH14,"")</f>
        <v>1.5</v>
      </c>
      <c r="CU14" s="40">
        <f>IF(CI14&gt;0,CI14,"")</f>
        <v>1.42</v>
      </c>
      <c r="CV14" s="40">
        <f>IF(SUM(CF14:CI14)-CJ14&gt;0,SUM(CF14:CI14)-CJ14,"")</f>
        <v>5.52</v>
      </c>
      <c r="CW14" s="40">
        <f>IF(CS14="","",MAX(CS14,CV14))</f>
        <v>44.26</v>
      </c>
      <c r="CX14" s="40" t="str">
        <f>IF(CM14&gt;0,CM14,"")</f>
        <v/>
      </c>
      <c r="CY14" s="40" t="str">
        <f>IF(CN14&gt;0,CN14,"")</f>
        <v/>
      </c>
      <c r="CZ14" s="40" t="str">
        <f>IF(SUM(CK14:CN14)-CO14&gt;0,SUM(CK14:CN14)-CO14,"")</f>
        <v/>
      </c>
      <c r="DA14" s="40">
        <f>IF(SUM(CW14,CZ14)&gt;0,SUM(CW14,CZ14),"")</f>
        <v>44.26</v>
      </c>
      <c r="DB14" s="50" t="str">
        <f>IF(MAX(DZ14,EC14,FH14,FK14,GP14,GS14,HX14,IA14,JF14,JI14,KN14,KQ14,LV14,LY14,ND14,NG14,OL14,OO14,PT14,PW14,RB14,RE14,SJ14,SM14)-MIN(IF(N14="",0,N14),IF(P14="",0,P14))&gt;0.001,MAX(DZ14,EC14,FH14,FK14,GP14,GS14,HX14,IA14,JF14,JI14,KN14,KQ14,LV14,LY14,ND14,NG14,OL14,OO14,PT14,PW14,RB14,RE14,SJ14,SM14)-MIN(IF(N14="",0,N14),IF(P14="",0,P14)),"")</f>
        <v/>
      </c>
      <c r="DC14" s="50" t="str">
        <f>IF(MAX(EG14,EJ14,FO14,FR14,GW14,GZ14,IE14,IH14,JM14,JP14,KU14,KX14,MC14,MF14,NK14,NN14,OS14,OV14,QA14,QD14,RI14,RL14,SQ14,ST14)-IF(P14="",0,P14)&gt;0.001,MAX(EG14,EJ14,FO14,FR14,GW14,GZ14,IE14,IH14,JM14,JP14,KU14,KX14,MC14,MF14,NK14,NN14,OS14,OV14,QA14,QD14,RI14,RL14,SQ14,ST14)-IF(P14="",0,P14),"")</f>
        <v/>
      </c>
      <c r="DD14" s="17"/>
      <c r="DE14" s="17"/>
      <c r="DF14" s="17"/>
      <c r="DG14" s="17"/>
      <c r="DH14" s="17"/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40" t="str">
        <f>IF(DF14&gt;0,DF14,"")</f>
        <v/>
      </c>
      <c r="DY14" s="40" t="str">
        <f>IF(DG14&gt;0,DG14,"")</f>
        <v/>
      </c>
      <c r="DZ14" s="40" t="str">
        <f>IF(SUM(DD14:DG14)-DH14&gt;0,SUM(DD14:DG14)-DH14,"")</f>
        <v/>
      </c>
      <c r="EA14" s="40" t="str">
        <f>IF(DK14&gt;0,DK14,"")</f>
        <v/>
      </c>
      <c r="EB14" s="40" t="str">
        <f>IF(DL14&gt;0,DL14,"")</f>
        <v/>
      </c>
      <c r="EC14" s="40" t="str">
        <f>IF(SUM(DI14:DL14)-DM14&gt;0,SUM(DI14:DL14)-DM14,"")</f>
        <v/>
      </c>
      <c r="ED14" s="40" t="str">
        <f>IF(MAX(DZ14,EC14)&gt;0,MAX(DZ14,EC14),"")</f>
        <v/>
      </c>
      <c r="EE14" s="40" t="str">
        <f>IF(DP14&gt;0,DP14,"")</f>
        <v/>
      </c>
      <c r="EF14" s="40" t="str">
        <f>IF(DQ14&gt;0,DQ14,"")</f>
        <v/>
      </c>
      <c r="EG14" s="40" t="str">
        <f>IF(SUM(DN14:DQ14)-DR14&gt;0,SUM(DN14:DQ14)-DR14,"")</f>
        <v/>
      </c>
      <c r="EH14" s="40" t="str">
        <f>IF(DU14&gt;0,DU14,"")</f>
        <v/>
      </c>
      <c r="EI14" s="40" t="str">
        <f>IF(DV14&gt;0,DV14,"")</f>
        <v/>
      </c>
      <c r="EJ14" s="40" t="str">
        <f>IF(SUM(DS14:DV14)-DW14&gt;0,SUM(DS14:DV14)-DW14,"")</f>
        <v/>
      </c>
      <c r="EK14" s="40" t="str">
        <f>IF(SUM(ED14,EG14,EJ14)&gt;0,SUM(ED14,EG14,EJ14),"")</f>
        <v/>
      </c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1" t="str">
        <f>IF(EN14&gt;0,EN14,"")</f>
        <v/>
      </c>
      <c r="FG14" s="11" t="str">
        <f>IF(EO14&gt;0,EO14,"")</f>
        <v/>
      </c>
      <c r="FH14" s="11" t="str">
        <f>IF(SUM(EL14:EO14)-EP14&gt;0,SUM(EL14:EO14)-EP14,"")</f>
        <v/>
      </c>
      <c r="FI14" s="11" t="str">
        <f>IF(ES14&gt;0,ES14,"")</f>
        <v/>
      </c>
      <c r="FJ14" s="11" t="str">
        <f>IF(ET14&gt;0,ET14,"")</f>
        <v/>
      </c>
      <c r="FK14" s="11" t="str">
        <f>IF(SUM(EQ14:ET14)-EU14&gt;0,SUM(EQ14:ET14)-EU14,"")</f>
        <v/>
      </c>
      <c r="FL14" s="11" t="str">
        <f>IF(MAX(FH14,FK14)&gt;0,MAX(FH14,FK14),"")</f>
        <v/>
      </c>
      <c r="FM14" s="11" t="str">
        <f>IF(EX14&gt;0,EX14,"")</f>
        <v/>
      </c>
      <c r="FN14" s="11" t="str">
        <f>IF(EY14&gt;0,EY14,"")</f>
        <v/>
      </c>
      <c r="FO14" s="11" t="str">
        <f>IF(SUM(EV14:EY14)-EZ14&gt;0,SUM(EV14:EY14)-EZ14,"")</f>
        <v/>
      </c>
      <c r="FP14" s="11" t="str">
        <f>IF(FC14&gt;0,FC14,"")</f>
        <v/>
      </c>
      <c r="FQ14" s="11" t="str">
        <f>IF(FD14&gt;0,FD14,"")</f>
        <v/>
      </c>
      <c r="FR14" s="11" t="str">
        <f>IF(SUM(FA14:FD14)-FE14&gt;0,SUM(FA14:FD14)-FE14,"")</f>
        <v/>
      </c>
      <c r="FS14" s="11" t="str">
        <f>IF(SUM(FL14,FO14,FR14)&gt;0,SUM(FL14,FO14,FR14),"")</f>
        <v/>
      </c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17"/>
      <c r="GH14" s="17"/>
      <c r="GI14" s="17"/>
      <c r="GJ14" s="17"/>
      <c r="GK14" s="17"/>
      <c r="GL14" s="17"/>
      <c r="GM14" s="17"/>
      <c r="GN14" s="40" t="str">
        <f>IF(FV14&gt;0,FV14,"")</f>
        <v/>
      </c>
      <c r="GO14" s="40" t="str">
        <f>IF(FW14&gt;0,FW14,"")</f>
        <v/>
      </c>
      <c r="GP14" s="40" t="str">
        <f>IF(SUM(FT14:FW14)-FX14&gt;0,SUM(FT14:FW14)-FX14,"")</f>
        <v/>
      </c>
      <c r="GQ14" s="40" t="str">
        <f>IF(GA14&gt;0,GA14,"")</f>
        <v/>
      </c>
      <c r="GR14" s="40" t="str">
        <f>IF(GB14&gt;0,GB14,"")</f>
        <v/>
      </c>
      <c r="GS14" s="40" t="str">
        <f>IF(SUM(FY14:GB14)-GC14&gt;0,SUM(FY14:GB14)-GC14,"")</f>
        <v/>
      </c>
      <c r="GT14" s="40" t="str">
        <f>IF(MAX(GP14,GS14)&gt;0,MAX(GP14,GS14),"")</f>
        <v/>
      </c>
      <c r="GU14" s="40" t="str">
        <f>IF(GF14&gt;0,GF14,"")</f>
        <v/>
      </c>
      <c r="GV14" s="40" t="str">
        <f>IF(GG14&gt;0,GG14,"")</f>
        <v/>
      </c>
      <c r="GW14" s="40" t="str">
        <f>IF(SUM(GD14:GG14)-GH14&gt;0,SUM(GD14:GG14)-GH14,"")</f>
        <v/>
      </c>
      <c r="GX14" s="40" t="str">
        <f>IF(GK14&gt;0,GK14,"")</f>
        <v/>
      </c>
      <c r="GY14" s="40" t="str">
        <f>IF(GL14&gt;0,GL14,"")</f>
        <v/>
      </c>
      <c r="GZ14" s="40" t="str">
        <f>IF(SUM(GI14:GL14)-GM14&gt;0,SUM(GI14:GL14)-GM14,"")</f>
        <v/>
      </c>
      <c r="HA14" s="40" t="str">
        <f>IF(SUM(GT14,GW14,GZ14)&gt;0,SUM(GT14,GW14,GZ14),"")</f>
        <v/>
      </c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1" t="str">
        <f>IF(HD14&gt;0,HD14,"")</f>
        <v/>
      </c>
      <c r="HW14" s="11" t="str">
        <f>IF(HE14&gt;0,HE14,"")</f>
        <v/>
      </c>
      <c r="HX14" s="11" t="str">
        <f>IF(SUM(HB14:HE14)-HF14&gt;0,SUM(HB14:HE14)-HF14,"")</f>
        <v/>
      </c>
      <c r="HY14" s="11" t="str">
        <f>IF(HI14&gt;0,HI14,"")</f>
        <v/>
      </c>
      <c r="HZ14" s="11" t="str">
        <f>IF(HJ14&gt;0,HJ14,"")</f>
        <v/>
      </c>
      <c r="IA14" s="11" t="str">
        <f>IF(SUM(HG14:HJ14)-HK14&gt;0,SUM(HG14:HJ14)-HK14,"")</f>
        <v/>
      </c>
      <c r="IB14" s="11" t="str">
        <f>IF(MAX(HX14,IA14)&gt;0,MAX(HX14,IA14),"")</f>
        <v/>
      </c>
      <c r="IC14" s="11" t="str">
        <f>IF(HN14&gt;0,HN14,"")</f>
        <v/>
      </c>
      <c r="ID14" s="11" t="str">
        <f>IF(HO14&gt;0,HO14,"")</f>
        <v/>
      </c>
      <c r="IE14" s="11" t="str">
        <f>IF(SUM(HL14:HO14)-HP14&gt;0,SUM(HL14:HO14)-HP14,"")</f>
        <v/>
      </c>
      <c r="IF14" s="11" t="str">
        <f>IF(HS14&gt;0,HS14,"")</f>
        <v/>
      </c>
      <c r="IG14" s="11" t="str">
        <f>IF(HT14&gt;0,HT14,"")</f>
        <v/>
      </c>
      <c r="IH14" s="11" t="str">
        <f>IF(SUM(HQ14:HT14)-HU14&gt;0,SUM(HQ14:HT14)-HU14,"")</f>
        <v/>
      </c>
      <c r="II14" s="11" t="str">
        <f>IF(SUM(IB14,IE14,IH14)&gt;0,SUM(IB14,IE14,IH14),"")</f>
        <v/>
      </c>
      <c r="IJ14" s="17"/>
      <c r="IK14" s="17"/>
      <c r="IL14" s="17"/>
      <c r="IM14" s="17"/>
      <c r="IN14" s="17"/>
      <c r="IO14" s="17"/>
      <c r="IP14" s="17"/>
      <c r="IQ14" s="17"/>
      <c r="IR14" s="17"/>
      <c r="IS14" s="17"/>
      <c r="IT14" s="17"/>
      <c r="IU14" s="17"/>
      <c r="IV14" s="17"/>
      <c r="IW14" s="17"/>
      <c r="IX14" s="17"/>
      <c r="IY14" s="17"/>
      <c r="IZ14" s="17"/>
      <c r="JA14" s="17"/>
      <c r="JB14" s="17"/>
      <c r="JC14" s="17"/>
      <c r="JD14" s="40" t="str">
        <f>IF(IL14&gt;0,IL14,"")</f>
        <v/>
      </c>
      <c r="JE14" s="40" t="str">
        <f>IF(IM14&gt;0,IM14,"")</f>
        <v/>
      </c>
      <c r="JF14" s="40" t="str">
        <f>IF(SUM(IJ14:IM14)-IN14&gt;0,SUM(IJ14:IM14)-IN14,"")</f>
        <v/>
      </c>
      <c r="JG14" s="40" t="str">
        <f>IF(IQ14&gt;0,IQ14,"")</f>
        <v/>
      </c>
      <c r="JH14" s="40" t="str">
        <f>IF(IR14&gt;0,IR14,"")</f>
        <v/>
      </c>
      <c r="JI14" s="40" t="str">
        <f>IF(SUM(IO14:IR14)-IS14&gt;0,SUM(IO14:IR14)-IS14,"")</f>
        <v/>
      </c>
      <c r="JJ14" s="40" t="str">
        <f>IF(MAX(JF14,JI14)&gt;0,MAX(JF14,JI14),"")</f>
        <v/>
      </c>
      <c r="JK14" s="40" t="str">
        <f>IF(IV14&gt;0,IV14,"")</f>
        <v/>
      </c>
      <c r="JL14" s="40" t="str">
        <f>IF(IW14&gt;0,IW14,"")</f>
        <v/>
      </c>
      <c r="JM14" s="40" t="str">
        <f>IF(SUM(IT14:IW14)-IX14&gt;0,SUM(IT14:IW14)-IX14,"")</f>
        <v/>
      </c>
      <c r="JN14" s="40" t="str">
        <f>IF(JA14&gt;0,JA14,"")</f>
        <v/>
      </c>
      <c r="JO14" s="40" t="str">
        <f>IF(JB14&gt;0,JB14,"")</f>
        <v/>
      </c>
      <c r="JP14" s="40" t="str">
        <f>IF(SUM(IY14:JB14)-JC14&gt;0,SUM(IY14:JB14)-JC14,"")</f>
        <v/>
      </c>
      <c r="JQ14" s="40" t="str">
        <f>IF(SUM(JJ14,JM14,JP14)&gt;0,SUM(JJ14,JM14,JP14),"")</f>
        <v/>
      </c>
      <c r="JR14" s="18"/>
      <c r="JS14" s="18"/>
      <c r="JT14" s="18"/>
      <c r="JU14" s="18"/>
      <c r="JV14" s="18"/>
      <c r="JW14" s="18"/>
      <c r="JX14" s="18"/>
      <c r="JY14" s="18"/>
      <c r="JZ14" s="18"/>
      <c r="KA14" s="18"/>
      <c r="KB14" s="18"/>
      <c r="KC14" s="18"/>
      <c r="KD14" s="18"/>
      <c r="KE14" s="18"/>
      <c r="KF14" s="18"/>
      <c r="KG14" s="18"/>
      <c r="KH14" s="18"/>
      <c r="KI14" s="18"/>
      <c r="KJ14" s="18"/>
      <c r="KK14" s="18"/>
      <c r="KL14" s="11" t="str">
        <f>IF(JT14&gt;0,JT14,"")</f>
        <v/>
      </c>
      <c r="KM14" s="11" t="str">
        <f>IF(JU14&gt;0,JU14,"")</f>
        <v/>
      </c>
      <c r="KN14" s="11" t="str">
        <f>IF(SUM(JR14:JU14)-JV14&gt;0,SUM(JR14:JU14)-JV14,"")</f>
        <v/>
      </c>
      <c r="KO14" s="11" t="str">
        <f>IF(JY14&gt;0,JY14,"")</f>
        <v/>
      </c>
      <c r="KP14" s="11" t="str">
        <f>IF(JZ14&gt;0,JZ14,"")</f>
        <v/>
      </c>
      <c r="KQ14" s="11" t="str">
        <f>IF(SUM(JW14:JZ14)-KA14&gt;0,SUM(JW14:JZ14)-KA14,"")</f>
        <v/>
      </c>
      <c r="KR14" s="11" t="str">
        <f>IF(MAX(KN14,KQ14)&gt;0,MAX(KN14,KQ14),"")</f>
        <v/>
      </c>
      <c r="KS14" s="11" t="str">
        <f>IF(KD14&gt;0,KD14,"")</f>
        <v/>
      </c>
      <c r="KT14" s="11" t="str">
        <f>IF(KE14&gt;0,KE14,"")</f>
        <v/>
      </c>
      <c r="KU14" s="11" t="str">
        <f>IF(SUM(KB14:KE14)-KF14&gt;0,SUM(KB14:KE14)-KF14,"")</f>
        <v/>
      </c>
      <c r="KV14" s="11" t="str">
        <f>IF(KI14&gt;0,KI14,"")</f>
        <v/>
      </c>
      <c r="KW14" s="11" t="str">
        <f>IF(KJ14&gt;0,KJ14,"")</f>
        <v/>
      </c>
      <c r="KX14" s="11" t="str">
        <f>IF(SUM(KG14:KJ14)-KK14&gt;0,SUM(KG14:KJ14)-KK14,"")</f>
        <v/>
      </c>
      <c r="KY14" s="11" t="str">
        <f>IF(SUM(KR14,KU14,KX14)&gt;0,SUM(KR14,KU14,KX14),"")</f>
        <v/>
      </c>
      <c r="KZ14" s="17"/>
      <c r="LA14" s="17"/>
      <c r="LB14" s="17"/>
      <c r="LC14" s="17"/>
      <c r="LD14" s="17"/>
      <c r="LE14" s="17"/>
      <c r="LF14" s="17"/>
      <c r="LG14" s="17"/>
      <c r="LH14" s="17"/>
      <c r="LI14" s="17"/>
      <c r="LJ14" s="17"/>
      <c r="LK14" s="17"/>
      <c r="LL14" s="17"/>
      <c r="LM14" s="17"/>
      <c r="LN14" s="17"/>
      <c r="LO14" s="17"/>
      <c r="LP14" s="17"/>
      <c r="LQ14" s="17"/>
      <c r="LR14" s="17"/>
      <c r="LS14" s="17"/>
      <c r="LT14" s="40" t="str">
        <f>IF(LB14&gt;0,LB14,"")</f>
        <v/>
      </c>
      <c r="LU14" s="40" t="str">
        <f>IF(LC14&gt;0,LC14,"")</f>
        <v/>
      </c>
      <c r="LV14" s="40" t="str">
        <f>IF(SUM(KZ14:LC14)-LD14&gt;0,SUM(KZ14:LC14)-LD14,"")</f>
        <v/>
      </c>
      <c r="LW14" s="40" t="str">
        <f>IF(LG14&gt;0,LG14,"")</f>
        <v/>
      </c>
      <c r="LX14" s="40" t="str">
        <f>IF(LH14&gt;0,LH14,"")</f>
        <v/>
      </c>
      <c r="LY14" s="40" t="str">
        <f>IF(SUM(LE14:LH14)-LI14&gt;0,SUM(LE14:LH14)-LI14,"")</f>
        <v/>
      </c>
      <c r="LZ14" s="40" t="str">
        <f>IF(MAX(LV14,LY14)&gt;0,MAX(LV14,LY14),"")</f>
        <v/>
      </c>
      <c r="MA14" s="40" t="str">
        <f>IF(LL14&gt;0,LL14,"")</f>
        <v/>
      </c>
      <c r="MB14" s="40" t="str">
        <f>IF(LM14&gt;0,LM14,"")</f>
        <v/>
      </c>
      <c r="MC14" s="40" t="str">
        <f>IF(SUM(LJ14:LM14)-LN14&gt;0,SUM(LJ14:LM14)-LN14,"")</f>
        <v/>
      </c>
      <c r="MD14" s="40" t="str">
        <f>IF(LQ14&gt;0,LQ14,"")</f>
        <v/>
      </c>
      <c r="ME14" s="40" t="str">
        <f>IF(LR14&gt;0,LR14,"")</f>
        <v/>
      </c>
      <c r="MF14" s="40" t="str">
        <f>IF(SUM(LO14:LR14)-LS14&gt;0,SUM(LO14:LR14)-LS14,"")</f>
        <v/>
      </c>
      <c r="MG14" s="40" t="str">
        <f>IF(SUM(LZ14,MC14,MF14)&gt;0,SUM(LZ14,MC14,MF14),"")</f>
        <v/>
      </c>
      <c r="MH14" s="18"/>
      <c r="MI14" s="18"/>
      <c r="MJ14" s="18"/>
      <c r="MK14" s="18"/>
      <c r="ML14" s="18"/>
      <c r="MM14" s="18"/>
      <c r="MN14" s="18"/>
      <c r="MO14" s="18"/>
      <c r="MP14" s="18"/>
      <c r="MQ14" s="18"/>
      <c r="MR14" s="18"/>
      <c r="MS14" s="18"/>
      <c r="MT14" s="18"/>
      <c r="MU14" s="18"/>
      <c r="MV14" s="18"/>
      <c r="MW14" s="18"/>
      <c r="MX14" s="18"/>
      <c r="MY14" s="18"/>
      <c r="MZ14" s="18"/>
      <c r="NA14" s="18"/>
      <c r="NB14" s="11" t="str">
        <f>IF(MJ14&gt;0,MJ14,"")</f>
        <v/>
      </c>
      <c r="NC14" s="11" t="str">
        <f>IF(MK14&gt;0,MK14,"")</f>
        <v/>
      </c>
      <c r="ND14" s="11" t="str">
        <f>IF(SUM(MH14:MK14)-ML14&gt;0,SUM(MH14:MK14)-ML14,"")</f>
        <v/>
      </c>
      <c r="NE14" s="11" t="str">
        <f>IF(MO14&gt;0,MO14,"")</f>
        <v/>
      </c>
      <c r="NF14" s="11" t="str">
        <f>IF(MP14&gt;0,MP14,"")</f>
        <v/>
      </c>
      <c r="NG14" s="11" t="str">
        <f>IF(SUM(MM14:MP14)-MQ14&gt;0,SUM(MM14:MP14)-MQ14,"")</f>
        <v/>
      </c>
      <c r="NH14" s="11" t="str">
        <f>IF(MAX(ND14,NG14)&gt;0,MAX(ND14,NG14),"")</f>
        <v/>
      </c>
      <c r="NI14" s="11" t="str">
        <f>IF(MT14&gt;0,MT14,"")</f>
        <v/>
      </c>
      <c r="NJ14" s="11" t="str">
        <f>IF(MU14&gt;0,MU14,"")</f>
        <v/>
      </c>
      <c r="NK14" s="11" t="str">
        <f>IF(SUM(MR14:MU14)-MV14&gt;0,SUM(MR14:MU14)-MV14,"")</f>
        <v/>
      </c>
      <c r="NL14" s="11" t="str">
        <f>IF(MY14&gt;0,MY14,"")</f>
        <v/>
      </c>
      <c r="NM14" s="11" t="str">
        <f>IF(MZ14&gt;0,MZ14,"")</f>
        <v/>
      </c>
      <c r="NN14" s="11" t="str">
        <f>IF(SUM(MW14:MZ14)-NA14&gt;0,SUM(MW14:MZ14)-NA14,"")</f>
        <v/>
      </c>
      <c r="NO14" s="11" t="str">
        <f>IF(SUM(NH14,NK14,NN14)&gt;0,SUM(NH14,NK14,NN14),"")</f>
        <v/>
      </c>
      <c r="NP14" s="17"/>
      <c r="NQ14" s="17"/>
      <c r="NR14" s="17"/>
      <c r="NS14" s="17"/>
      <c r="NT14" s="17"/>
      <c r="NU14" s="17"/>
      <c r="NV14" s="17"/>
      <c r="NW14" s="17"/>
      <c r="NX14" s="17"/>
      <c r="NY14" s="17"/>
      <c r="NZ14" s="17"/>
      <c r="OA14" s="17"/>
      <c r="OB14" s="17"/>
      <c r="OC14" s="17"/>
      <c r="OD14" s="17"/>
      <c r="OE14" s="17"/>
      <c r="OF14" s="17"/>
      <c r="OG14" s="17"/>
      <c r="OH14" s="17"/>
      <c r="OI14" s="17"/>
      <c r="OJ14" s="40" t="str">
        <f>IF(NR14&gt;0,NR14,"")</f>
        <v/>
      </c>
      <c r="OK14" s="40" t="str">
        <f>IF(NS14&gt;0,NS14,"")</f>
        <v/>
      </c>
      <c r="OL14" s="40" t="str">
        <f>IF(SUM(NP14:NS14)-NT14&gt;0,SUM(NP14:NS14)-NT14,"")</f>
        <v/>
      </c>
      <c r="OM14" s="40" t="str">
        <f>IF(NW14&gt;0,NW14,"")</f>
        <v/>
      </c>
      <c r="ON14" s="40" t="str">
        <f>IF(NX14&gt;0,NX14,"")</f>
        <v/>
      </c>
      <c r="OO14" s="40" t="str">
        <f>IF(SUM(NU14:NX14)-NY14&gt;0,SUM(NU14:NX14)-NY14,"")</f>
        <v/>
      </c>
      <c r="OP14" s="40" t="str">
        <f>IF(MAX(OL14,OO14)&gt;0,MAX(OL14,OO14),"")</f>
        <v/>
      </c>
      <c r="OQ14" s="40" t="str">
        <f>IF(OB14&gt;0,OB14,"")</f>
        <v/>
      </c>
      <c r="OR14" s="40" t="str">
        <f>IF(OC14&gt;0,OC14,"")</f>
        <v/>
      </c>
      <c r="OS14" s="40" t="str">
        <f>IF(SUM(NZ14:OC14)-OD14&gt;0,SUM(NZ14:OC14)-OD14,"")</f>
        <v/>
      </c>
      <c r="OT14" s="40" t="str">
        <f>IF(OG14&gt;0,OG14,"")</f>
        <v/>
      </c>
      <c r="OU14" s="40" t="str">
        <f>IF(OH14&gt;0,OH14,"")</f>
        <v/>
      </c>
      <c r="OV14" s="40" t="str">
        <f>IF(SUM(OE14:OH14)-OI14&gt;0,SUM(OE14:OH14)-OI14,"")</f>
        <v/>
      </c>
      <c r="OW14" s="40" t="str">
        <f>IF(SUM(OP14,OS14,OV14)&gt;0,SUM(OP14,OS14,OV14),"")</f>
        <v/>
      </c>
      <c r="OX14" s="18"/>
      <c r="OY14" s="18"/>
      <c r="OZ14" s="18"/>
      <c r="PA14" s="18"/>
      <c r="PB14" s="18"/>
      <c r="PC14" s="18"/>
      <c r="PD14" s="18"/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1" t="str">
        <f>IF(OZ14&gt;0,OZ14,"")</f>
        <v/>
      </c>
      <c r="PS14" s="11" t="str">
        <f>IF(PA14&gt;0,PA14,"")</f>
        <v/>
      </c>
      <c r="PT14" s="11" t="str">
        <f>IF(SUM(OX14:PA14)-PB14&gt;0,SUM(OX14:PA14)-PB14,"")</f>
        <v/>
      </c>
      <c r="PU14" s="11" t="str">
        <f>IF(PE14&gt;0,PE14,"")</f>
        <v/>
      </c>
      <c r="PV14" s="11" t="str">
        <f>IF(PF14&gt;0,PF14,"")</f>
        <v/>
      </c>
      <c r="PW14" s="11" t="str">
        <f>IF(SUM(PC14:PF14)-PG14&gt;0,SUM(PC14:PF14)-PG14,"")</f>
        <v/>
      </c>
      <c r="PX14" s="11" t="str">
        <f>IF(MAX(PT14,PW14)&gt;0,MAX(PT14,PW14),"")</f>
        <v/>
      </c>
      <c r="PY14" s="11" t="str">
        <f>IF(PJ14&gt;0,PJ14,"")</f>
        <v/>
      </c>
      <c r="PZ14" s="11" t="str">
        <f>IF(PK14&gt;0,PK14,"")</f>
        <v/>
      </c>
      <c r="QA14" s="11" t="str">
        <f>IF(SUM(PH14:PK14)-PL14&gt;0,SUM(PH14:PK14)-PL14,"")</f>
        <v/>
      </c>
      <c r="QB14" s="11" t="str">
        <f>IF(PO14&gt;0,PO14,"")</f>
        <v/>
      </c>
      <c r="QC14" s="11" t="str">
        <f>IF(PP14&gt;0,PP14,"")</f>
        <v/>
      </c>
      <c r="QD14" s="11" t="str">
        <f>IF(SUM(PM14:PP14)-PQ14&gt;0,SUM(PM14:PP14)-PQ14,"")</f>
        <v/>
      </c>
      <c r="QE14" s="11" t="str">
        <f>IF(SUM(PX14,QA14,QD14)&gt;0,SUM(PX14,QA14,QD14),"")</f>
        <v/>
      </c>
      <c r="QF14" s="17"/>
      <c r="QG14" s="17"/>
      <c r="QH14" s="17"/>
      <c r="QI14" s="17"/>
      <c r="QJ14" s="17"/>
      <c r="QK14" s="17"/>
      <c r="QL14" s="17"/>
      <c r="QM14" s="17"/>
      <c r="QN14" s="17"/>
      <c r="QO14" s="17"/>
      <c r="QP14" s="17"/>
      <c r="QQ14" s="17"/>
      <c r="QR14" s="17"/>
      <c r="QS14" s="17"/>
      <c r="QT14" s="17"/>
      <c r="QU14" s="17"/>
      <c r="QV14" s="17"/>
      <c r="QW14" s="17"/>
      <c r="QX14" s="17"/>
      <c r="QY14" s="17"/>
      <c r="QZ14" s="40" t="str">
        <f>IF(QH14&gt;0,QH14,"")</f>
        <v/>
      </c>
      <c r="RA14" s="40" t="str">
        <f>IF(QI14&gt;0,QI14,"")</f>
        <v/>
      </c>
      <c r="RB14" s="40" t="str">
        <f>IF(SUM(QF14:QI14)-QJ14&gt;0,SUM(QF14:QI14)-QJ14,"")</f>
        <v/>
      </c>
      <c r="RC14" s="40" t="str">
        <f>IF(QM14&gt;0,QM14,"")</f>
        <v/>
      </c>
      <c r="RD14" s="40" t="str">
        <f>IF(QN14&gt;0,QN14,"")</f>
        <v/>
      </c>
      <c r="RE14" s="40" t="str">
        <f>IF(SUM(QK14:QN14)-QO14&gt;0,SUM(QK14:QN14)-QO14,"")</f>
        <v/>
      </c>
      <c r="RF14" s="40" t="str">
        <f>IF(MAX(RB14,RE14)&gt;0,MAX(RB14,RE14),"")</f>
        <v/>
      </c>
      <c r="RG14" s="40" t="str">
        <f>IF(QR14&gt;0,QR14,"")</f>
        <v/>
      </c>
      <c r="RH14" s="40" t="str">
        <f>IF(QS14&gt;0,QS14,"")</f>
        <v/>
      </c>
      <c r="RI14" s="40" t="str">
        <f>IF(SUM(QP14:QS14)-QT14&gt;0,SUM(QP14:QS14)-QT14,"")</f>
        <v/>
      </c>
      <c r="RJ14" s="40" t="str">
        <f>IF(QW14&gt;0,QW14,"")</f>
        <v/>
      </c>
      <c r="RK14" s="40" t="str">
        <f>IF(QX14&gt;0,QX14,"")</f>
        <v/>
      </c>
      <c r="RL14" s="40" t="str">
        <f>IF(SUM(QU14:QX14)-QY14&gt;0,SUM(QU14:QX14)-QY14,"")</f>
        <v/>
      </c>
      <c r="RM14" s="40" t="str">
        <f>IF(SUM(RF14,RI14,RL14)&gt;0,SUM(RF14,RI14,RL14),"")</f>
        <v/>
      </c>
      <c r="RN14" s="18"/>
      <c r="RO14" s="18"/>
      <c r="RP14" s="18"/>
      <c r="RQ14" s="18"/>
      <c r="RR14" s="18"/>
      <c r="RS14" s="18"/>
      <c r="RT14" s="18"/>
      <c r="RU14" s="18"/>
      <c r="RV14" s="18"/>
      <c r="RW14" s="18"/>
      <c r="RX14" s="18"/>
      <c r="RY14" s="18"/>
      <c r="RZ14" s="18"/>
      <c r="SA14" s="18"/>
      <c r="SB14" s="18"/>
      <c r="SC14" s="18"/>
      <c r="SD14" s="18"/>
      <c r="SE14" s="18"/>
      <c r="SF14" s="18"/>
      <c r="SG14" s="18"/>
      <c r="SH14" s="11" t="str">
        <f>IF(RP14&gt;0,RP14,"")</f>
        <v/>
      </c>
      <c r="SI14" s="11" t="str">
        <f>IF(RQ14&gt;0,RQ14,"")</f>
        <v/>
      </c>
      <c r="SJ14" s="11" t="str">
        <f>IF(SUM(RN14:RQ14)-RR14&gt;0,SUM(RN14:RQ14)-RR14,"")</f>
        <v/>
      </c>
      <c r="SK14" s="11" t="str">
        <f>IF(RU14&gt;0,RU14,"")</f>
        <v/>
      </c>
      <c r="SL14" s="11" t="str">
        <f>IF(RV14&gt;0,RV14,"")</f>
        <v/>
      </c>
      <c r="SM14" s="11" t="str">
        <f>IF(SUM(RS14:RV14)-RW14&gt;0,SUM(RS14:RV14)-RW14,"")</f>
        <v/>
      </c>
      <c r="SN14" s="11" t="str">
        <f>IF(MAX(SJ14,SM14)&gt;0,MAX(SJ14,SM14),"")</f>
        <v/>
      </c>
      <c r="SO14" s="11" t="str">
        <f>IF(RZ14&gt;0,RZ14,"")</f>
        <v/>
      </c>
      <c r="SP14" s="11" t="str">
        <f>IF(SA14&gt;0,SA14,"")</f>
        <v/>
      </c>
      <c r="SQ14" s="11" t="str">
        <f>IF(SUM(RX14:SA14)-SB14&gt;0,SUM(RX14:SA14)-SB14,"")</f>
        <v/>
      </c>
      <c r="SR14" s="11" t="str">
        <f>IF(SE14&gt;0,SE14,"")</f>
        <v/>
      </c>
      <c r="SS14" s="11" t="str">
        <f>IF(SF14&gt;0,SF14,"")</f>
        <v/>
      </c>
      <c r="ST14" s="11" t="str">
        <f>IF(SUM(SC14:SF14)-SG14&gt;0,SUM(SC14:SF14)-SG14,"")</f>
        <v/>
      </c>
      <c r="SU14" s="11" t="str">
        <f>IF(SUM(SN14,SQ14,ST14)&gt;0,SUM(SN14,SQ14,ST14),"")</f>
        <v/>
      </c>
      <c r="SV14" s="22">
        <f>IF($CP14="P",CA14,(CA14+AZ14)/2)</f>
        <v>10.9</v>
      </c>
      <c r="SW14" s="22">
        <f>IF($CP14="P",CB14,(CB14+BA14)/2)</f>
        <v>5.9</v>
      </c>
      <c r="SX14" s="22">
        <f>IF($CP14="P",CC14,(CC14+BB14)/2)</f>
        <v>5.9</v>
      </c>
      <c r="SY14" s="22">
        <f>IF($CP14="P",CD14,(CD14+BC14)/2)</f>
        <v>8.91</v>
      </c>
      <c r="SZ14" s="22">
        <f>IF($CP14="P",CE14,(CE14+BD14)/2)</f>
        <v>0</v>
      </c>
      <c r="TA14" s="22">
        <f>IF($CP14="P",CF14,(CF14+BE14)/2)</f>
        <v>8.8500000000000014</v>
      </c>
      <c r="TB14" s="22">
        <f>IF($CP14="P",CG14,(CG14+BF14)/2)</f>
        <v>5.45</v>
      </c>
      <c r="TC14" s="22">
        <f>IF($CP14="P",CH14,(CH14+BG14)/2)</f>
        <v>5.3</v>
      </c>
      <c r="TD14" s="22">
        <f>IF($CP14="P",CI14,(CI14+BH14)/2)</f>
        <v>7.56</v>
      </c>
      <c r="TE14" s="22">
        <f>IF($CP14="P",CJ14,(CJ14+BI14)/2)</f>
        <v>0</v>
      </c>
      <c r="TF14" s="22">
        <f>IF($CP14="P",CK14,(CK14+BJ14)/2)</f>
        <v>7.2</v>
      </c>
      <c r="TG14" s="22">
        <f>IF($CP14="P",CL14,(CL14+BK14)/2)</f>
        <v>4.75</v>
      </c>
      <c r="TH14" s="22">
        <f>IF($CP14="P",CM14,(CM14+BL14)/2)</f>
        <v>4.55</v>
      </c>
      <c r="TI14" s="22">
        <f>IF($CP14="P",CN14,(CN14+BM14)/2)</f>
        <v>6.875</v>
      </c>
      <c r="TJ14" s="22">
        <f>IF($CP14="P",CO14,(CO14+BN14)/2)</f>
        <v>0</v>
      </c>
      <c r="TK14" s="27" t="s">
        <v>46</v>
      </c>
      <c r="TL14" s="40">
        <f>IF(SX14&gt;0,SX14,"")</f>
        <v>5.9</v>
      </c>
      <c r="TM14" s="40">
        <f>IF(SY14&gt;0,SY14,"")</f>
        <v>8.91</v>
      </c>
      <c r="TN14" s="40">
        <f>IF(SUM(SV14:SY14)-SZ14&gt;0,SUM(SV14:SY14)-SZ14,"")</f>
        <v>31.610000000000003</v>
      </c>
      <c r="TO14" s="40">
        <f>IF(TC14&gt;0,TC14,"")</f>
        <v>5.3</v>
      </c>
      <c r="TP14" s="40">
        <f>IF(TD14&gt;0,TD14,"")</f>
        <v>7.56</v>
      </c>
      <c r="TQ14" s="40">
        <f>IF(SUM(TA14:TD14)-TE14&gt;0,SUM(TA14:TD14)-TE14,"")</f>
        <v>27.16</v>
      </c>
      <c r="TR14" s="40">
        <f>IF(MAX(TN14,TQ14)&gt;0,MAX(TN14,TQ14),"")</f>
        <v>31.610000000000003</v>
      </c>
      <c r="TS14" s="40">
        <f>IF(TH14&gt;0,TH14,"")</f>
        <v>4.55</v>
      </c>
      <c r="TT14" s="40">
        <f>IF(TI14&gt;0,TI14,"")</f>
        <v>6.875</v>
      </c>
      <c r="TU14" s="40">
        <f>IF(SUM(TF14:TI14)-TJ14&gt;0,SUM(TF14:TI14)-TJ14,"")</f>
        <v>23.375</v>
      </c>
      <c r="TV14" s="40">
        <f>IF(SUM(TR14,TU14)&gt;0,SUM(TR14,TU14),"")</f>
        <v>54.984999999999999</v>
      </c>
    </row>
    <row r="15" spans="1:542" x14ac:dyDescent="0.2">
      <c r="A15" s="4" t="str" cm="1">
        <f t="array" ref="A15">IF(AND(J15&lt;&gt;"",J15&lt;&gt;"No DD"),SUMPRODUCT((J$4:J$37&lt;&gt;"")*(J$4:J$37&lt;&gt;"No DD")*(F$4:F$37&gt;F15))+1,IF(J15="No DD",SUMPRODUCT((J$4:J$37="No DD")*(F$4:F$37&gt;F15))+1+SUMPRODUCT((J$4:J$37&lt;&gt;"")*(J$4:J$37&lt;&gt;"No DD")),""))</f>
        <v/>
      </c>
      <c r="B15" s="4" t="str" cm="1">
        <f t="array" ref="B15">IF(AND(J15&lt;&gt;"",J15&lt;&gt;"No DD",G15=""),SUMPRODUCT((J$4:J$37&lt;&gt;"")*(J$4:J$37&lt;&gt;"No DD")*(G$4:G$37="")*(F$4:F$37&gt;F15))+1,IF(J15="No DD",SUMPRODUCT((J$4:J$37="No DD")*(F$4:F$37&gt;F15)*(G$4:G$37=""))+1+SUMPRODUCT((J$4:J$37&lt;&gt;"")*(G$4:G$37="")*(J$4:J$37&lt;&gt;"No DD")),""))</f>
        <v/>
      </c>
      <c r="C15" s="5" t="s">
        <v>117</v>
      </c>
      <c r="D15" s="4" t="s">
        <v>4</v>
      </c>
      <c r="E15" s="4">
        <v>2004</v>
      </c>
      <c r="F15" s="9">
        <f>SUM(L15:V15)+SUM(L15:T15)*0.0000001+SUM(L15)*0.0000000000001</f>
        <v>148.49001484900464</v>
      </c>
      <c r="G15" s="66"/>
      <c r="H15" s="3" t="str">
        <f>IF(OR(AND(AO15&gt;=AY$39,AO15&lt;&gt;"",AQ15&gt;=AY$43,AQ15&lt;&gt;"",AN15=""),AND(AR15&gt;=AY$39,AR15&lt;&gt;"",AT15&gt;=AY$43,AT15&lt;&gt;"",AN15=""),AND(AV15&gt;=AY$39,AV15&lt;&gt;"",AX15&gt;=AY$43,AX15&lt;&gt;"",AN15=""),AND(BP15&gt;=BZ$39,BP15&lt;&gt;"",BR15&gt;=BZ$43,BR15&lt;&gt;"",BO15=""),AND(BS15&gt;=BZ$39,BS15&lt;&gt;"",BU15&gt;=BZ$43,BU15&lt;&gt;"",BO15=""),AND(BW15&gt;=BZ$39,BW15&lt;&gt;"",BY15&gt;=BZ$43,BY15&lt;&gt;"",BO15=""),AND(CQ15&gt;=DA$39,CQ15&lt;&gt;"",CS15&gt;=DA$43,CS15&lt;&gt;"",CP15=""),AND(CT15&gt;=DA$39,CT15&lt;&gt;"",CV15&gt;=DA$43,CV15&lt;&gt;"",CP15=""),AND(CX15&gt;=DA$39,CX15&lt;&gt;"",CZ15&gt;=DA$43,CZ15&lt;&gt;"",CP15=""),AND(DX15&gt;=EK$39,DX15&lt;&gt;"",DZ15&gt;=EK$43,DZ15&lt;&gt;""),AND(EA15&gt;=EK$39,EA15&lt;&gt;"",EC15&gt;=EK$43,EC15&lt;&gt;""),AND(EE15&gt;=EK$39,EE15&lt;&gt;"",EG15&gt;=EK$43,EG15&lt;&gt;""),AND(EH15&gt;=EK$39,EH15&lt;&gt;"",EJ15&gt;=EK$43,EJ15&lt;&gt;""),AND(FF15&gt;=FS$39,FF15&lt;&gt;"",FH15&gt;=FS$43,FH15&lt;&gt;""),AND(FI15&gt;=FS$39,FI15&lt;&gt;"",FK15&gt;=FS$43,FK15&lt;&gt;""),AND(FM15&gt;=FS$39,FM15&lt;&gt;"",FO15&gt;=FS$43,FO15&lt;&gt;""),AND(FP15&gt;=FS$39,FP15&lt;&gt;"",FR15&gt;=FS$43,FR15&lt;&gt;""),AND(GN15&gt;=HA$39,GN15&lt;&gt;"",GP15&gt;=HA$43,GP15&lt;&gt;""),AND(GQ15&gt;=HA$39,GQ15&lt;&gt;"",GS15&gt;=HA$43,GS15&lt;&gt;""),AND(GU15&gt;=HA$39,GU15&lt;&gt;"",GW15&gt;=HA$43,GW15&lt;&gt;""),AND(GX15&gt;=HA$39,GX15&lt;&gt;"",GZ15&gt;=HA$43,GZ15&lt;&gt;""),AND(HV15&gt;=II$39,HV15&lt;&gt;"",HX15&gt;=II$43,HX15&lt;&gt;""),AND(HY15&gt;=II$39,HY15&lt;&gt;"",IA15&gt;=II$43,IA15&lt;&gt;""),AND(IC15&gt;=II$39,IC15&lt;&gt;"",IE15&gt;=II$43,IE15&lt;&gt;""),AND(IF15&gt;=II$39,IF15&lt;&gt;"",IH15&gt;=II$43,IH15&lt;&gt;""),AND(JD15&gt;=JQ$39,JD15&lt;&gt;"",JF15&gt;=JQ$43,JF15&lt;&gt;""),AND(JG15&gt;=JQ$39,JG15&lt;&gt;"",JI15&gt;=JQ$43,JI15&lt;&gt;""),AND(JK15&gt;=JQ$39,JK15&lt;&gt;"",JM15&gt;=JQ$43,JM15&lt;&gt;""),AND(JN15&gt;=JQ$39,JN15&lt;&gt;"",JP15&gt;=JQ$43,JP15&lt;&gt;""),AND(KL15&gt;=KY$39,KL15&lt;&gt;"",KN15&gt;=KY$43,KN15&lt;&gt;""),AND(KO15&gt;=KY$39,KO15&lt;&gt;"",KQ15&gt;=KY$43,KQ15&lt;&gt;""),AND(KS15&gt;=KY$39,KS15&lt;&gt;"",KU15&gt;=KY$43,KU15&lt;&gt;""),AND(KV15&gt;=KY$39,KV15&lt;&gt;"",KX15&gt;=KY$43,KX15&lt;&gt;""),AND(LT15&gt;=MG$39,LT15&lt;&gt;"",LV15&gt;=MG$43,LV15&lt;&gt;""),AND(LW15&gt;=MG$39,LW15&lt;&gt;"",LY15&gt;=MG$43,LY15&lt;&gt;""),AND(MA15&gt;=MG$39,MA15&lt;&gt;"",MC15&gt;=MG$43,MC15&lt;&gt;""),AND(MD15&gt;=MG$39,MD15&lt;&gt;"",MF15&gt;=MG$43,MF15&lt;&gt;""),AND(NB15&gt;=NO$39,NB15&lt;&gt;"",ND15&gt;=NO$43,ND15&lt;&gt;""),AND(NE15&gt;=NO$39,NE15&lt;&gt;"",NG15&gt;=NO$43,NG15&lt;&gt;""),AND(NI15&gt;=NO$39,NI15&lt;&gt;"",NK15&gt;=NO$43,NK15&lt;&gt;""),AND(NL15&gt;=NO$39,NL15&lt;&gt;"",NN15&gt;=NO$43,NN15&lt;&gt;""),AND(OJ15&gt;=OW$39,OJ15&lt;&gt;"",OL15&gt;=OW$43,OL15&lt;&gt;""),AND(OM15&gt;=OW$39,OM15&lt;&gt;"",OO15&gt;=OW$43,OO15&lt;&gt;""),AND(OQ15&gt;=OW$39,OQ15&lt;&gt;"",OS15&gt;=OW$43,OS15&lt;&gt;""),AND(OT15&gt;=OW$39,OT15&lt;&gt;"",OV15&gt;=OW$43,OV15&lt;&gt;""),AND(PR15&gt;=QE$39,PR15&lt;&gt;"",PT15&gt;=QE$43,PT15&lt;&gt;""),AND(PU15&gt;=QE$39,PU15&lt;&gt;"",PW15&gt;=QE$43,PW15&lt;&gt;""),AND(PY15&gt;=QE$39,PY15&lt;&gt;"",QA15&gt;=QE$43,QA15&lt;&gt;""),AND(QB15&gt;=QE$39,QB15&lt;&gt;"",QD15&gt;=QE$43,QD15&lt;&gt;""),AND(QZ15&gt;=RM$39,QZ15&lt;&gt;"",RB15&gt;=RM$43,RB15&lt;&gt;""),AND(RC15&gt;=RM$39,RC15&lt;&gt;"",RE15&gt;=RM$43,RE15&lt;&gt;""),AND(RG15&gt;=RM$39,RG15&lt;&gt;"",RI15&gt;=RM$43,RI15&lt;&gt;""),AND(RJ15&gt;=RM$39,RJ15&lt;&gt;"",RL15&gt;=RM$43,RL15&lt;&gt;""),AND(SH15&gt;=SU$39,SH15&lt;&gt;"",SJ15&gt;=SU$43,SJ15&lt;&gt;""),AND(SK15&gt;=SU$39,SK15&lt;&gt;"",SM15&gt;=SU$43,SM15&lt;&gt;""),AND(SO15&gt;=SU$39,SO15&lt;&gt;"",SQ15&gt;=SU$43,SQ15&lt;&gt;""),AND(SR15&gt;=SU$39,SR15&lt;&gt;"",ST15&gt;=SU$43,ST15&lt;&gt;"")),"P","")</f>
        <v/>
      </c>
      <c r="I15" s="3" t="str">
        <f>IF(OR(AND(AQ15&gt;=AY$43,AQ15&lt;&gt;"",AN15=""),AND(AT15&gt;=AY$43,AT15&lt;&gt;"",AN15=""),AND(AX15&gt;=AY$43,AX15&lt;&gt;"",AN15=""),AND(BR15&gt;=BZ$43,BR15&lt;&gt;"",BO15=""),AND(BU15&gt;=BZ$43,BU15&lt;&gt;"",BO15=""),AND(BY15&gt;=BZ$43,BY15&lt;&gt;"",BO15=""),AND(CS15&gt;=DA$43,CS15&lt;&gt;"",CP15=""),AND(CV15&gt;=DA$43,CV15&lt;&gt;"",CP15=""),AND(CZ15&gt;=DA$43,CZ15&lt;&gt;"",CP15=""),AND(DZ15&gt;=EK$43,DZ15&lt;&gt;""),AND(EC15&gt;=EK$43,EC15&lt;&gt;""),AND(EG15&gt;=EK$43,EG15&lt;&gt;""),AND(EJ15&gt;=EK$43,EJ15&lt;&gt;""),AND(FH15&gt;=FS$43,FH15&lt;&gt;""),AND(FK15&gt;=FS$43,FK15&lt;&gt;""),AND(FO15&gt;=FS$43,FO15&lt;&gt;""),AND(FR15&gt;=FS$43,FR15&lt;&gt;""),AND(GP15&gt;=HA$43,GP15&lt;&gt;""),AND(GS15&gt;=HA$43,GS15&lt;&gt;""),AND(GW15&gt;=HA$43,GW15&lt;&gt;""),AND(GZ15&gt;=HA$43,GZ15&lt;&gt;""),AND(HX15&gt;=II$43,HX15&lt;&gt;""),AND(IA15&gt;=II$43,IA15&lt;&gt;""),AND(IE15&gt;=II$43,IE15&lt;&gt;""),AND(IH15&gt;=II$43,IH15&lt;&gt;""),AND(JF15&gt;=JQ$43,JF15&lt;&gt;""),AND(JI15&gt;=JQ$43,JI15&lt;&gt;""),AND(JM15&gt;=JQ$43,JM15&lt;&gt;""),AND(JP15&gt;=JQ$43,JP15&lt;&gt;""),AND(KN15&gt;=KY$43,KN15&lt;&gt;""),AND(KQ15&gt;=KY$43,KQ15&lt;&gt;""),AND(KU15&gt;=KY$43,KU15&lt;&gt;""),AND(KX15&gt;=KY$43,KX15&lt;&gt;""),AND(LV15&gt;=MG$43,LV15&lt;&gt;""),AND(LY15&gt;=MG$43,LY15&lt;&gt;""),AND(MC15&gt;=MG$43,MC15&lt;&gt;""),AND(MF15&gt;=MG$43,MF15&lt;&gt;""),AND(ND15&gt;=NO$43,ND15&lt;&gt;""),AND(NG15&gt;=NO$43,NG15&lt;&gt;""),AND(NK15&gt;=NO$43,NK15&lt;&gt;""),AND(NN15&gt;=NO$43,NN15&lt;&gt;""),AND(OL15&gt;=OW$43,OL15&lt;&gt;""),AND(OO15&gt;=OW$43,OO15&lt;&gt;""),AND(OS15&gt;=OW$43,OS15&lt;&gt;""),AND(OV15&gt;=OW$43,OV15&lt;&gt;""),AND(PT15&gt;=QE$43,PT15&lt;&gt;""),AND(PW15&gt;=QE$43,PW15&lt;&gt;""),AND(QA15&gt;=QE$43,QA15&lt;&gt;""),AND(QD15&gt;=QE$43,QD15&lt;&gt;""),AND(RB15&gt;=RM$43,RB15&lt;&gt;""),AND(RE15&gt;=RM$43,RE15&lt;&gt;""),AND(RI15&gt;=RM$43,RI15&lt;&gt;""),AND(RL15&gt;=RM$43,RL15&lt;&gt;""),AND(SJ15&gt;=SU$43,SJ15&lt;&gt;""),AND(SM15&gt;=SU$43,SM15&lt;&gt;""),AND(SQ15&gt;=SU$43,SQ15&lt;&gt;""),AND(ST15&gt;=SU$43,ST15&lt;&gt;"")),"P","")</f>
        <v/>
      </c>
      <c r="J15" s="36" t="str">
        <f>IF(AND(I15="P",H15=""),"No DD",IF(OR(AND(AO15&gt;=AY$42,AO15&lt;&gt;"",AQ15&gt;=AY$46,AQ15&lt;&gt;"",AN15=""),AND(AR15&gt;=AY$42,AR15&lt;&gt;"",AT15&gt;=AY$46,AT15&lt;&gt;"",AN15=""),AND(AV15&gt;=AY$42,AV15&lt;&gt;"",AX15&gt;=AY$46,AX15&lt;&gt;"",AN15=""),AND(BP15&gt;=BZ$42,BP15&lt;&gt;"",BR15&gt;=BZ$46,BR15&lt;&gt;"",BO15=""),AND(BS15&gt;=BZ$42,BS15&lt;&gt;"",BU15&gt;=BZ$46,BU15&lt;&gt;"",BO15=""),AND(BW15&gt;=BZ$42,BW15&lt;&gt;"",BY15&gt;=BZ$46,BY15&lt;&gt;"",BO15=""),AND(CQ15&gt;=DA$42,CQ15&lt;&gt;"",CS15&gt;=DA$46,CS15&lt;&gt;"",CP15=""),AND(CT15&gt;=DA$42,CT15&lt;&gt;"",CV15&gt;=DA$46,CV15&lt;&gt;"",CP15=""),AND(CX15&gt;=DA$42,CX15&lt;&gt;"",CZ15&gt;=DA$46,CZ15&lt;&gt;"",CP15=""),AND(DX15&gt;=EK$42,DX15&lt;&gt;"",DZ15&gt;=EK$46,DZ15&lt;&gt;""),AND(EA15&gt;=EK$42,EA15&lt;&gt;"",EC15&gt;=EK$46,EC15&lt;&gt;""),AND(EE15&gt;=EK$42,EE15&lt;&gt;"",EG15&gt;=EK$46,EG15&lt;&gt;""),AND(EH15&gt;=EK$42,EH15&lt;&gt;"",EJ15&gt;=EK$46,EJ15&lt;&gt;""),AND(FF15&gt;=FS$42,FF15&lt;&gt;"",FH15&gt;=FS$46,FH15&lt;&gt;""),AND(FI15&gt;=FS$42,FI15&lt;&gt;"",FK15&gt;=FS$46,FK15&lt;&gt;""),AND(FM15&gt;=FS$42,FM15&lt;&gt;"",FO15&gt;=FS$46,FO15&lt;&gt;""),AND(FP15&gt;=FS$42,FP15&lt;&gt;"",FR15&gt;=FS$46,FR15&lt;&gt;""),AND(GN15&gt;=HA$42,GN15&lt;&gt;"",GP15&gt;=HA$46,GP15&lt;&gt;""),AND(GQ15&gt;=HA$42,GQ15&lt;&gt;"",GS15&gt;=HA$46,GS15&lt;&gt;""),AND(GU15&gt;=HA$42,GU15&lt;&gt;"",GW15&gt;=HA$46,GW15&lt;&gt;""),AND(GX15&gt;=HA$42,GX15&lt;&gt;"",GZ15&gt;=HA$46,GZ15&lt;&gt;""),AND(HV15&gt;=II$42,HV15&lt;&gt;"",HX15&gt;=II$46,HX15&lt;&gt;""),AND(HY15&gt;=II$42,HY15&lt;&gt;"",IA15&gt;=II$46,IA15&lt;&gt;""),AND(IC15&gt;=II$42,IC15&lt;&gt;"",IE15&gt;=II$46,IE15&lt;&gt;""),AND(IF15&gt;=II$42,IF15&lt;&gt;"",IH15&gt;=II$46,IH15&lt;&gt;""),AND(JD15&gt;=JQ$42,JD15&lt;&gt;"",JF15&gt;=JQ$46,JF15&lt;&gt;""),AND(JG15&gt;=JQ$42,JG15&lt;&gt;"",JI15&gt;=JQ$46,JI15&lt;&gt;""),AND(JK15&gt;=JQ$42,JK15&lt;&gt;"",JM15&gt;=JQ$46,JM15&lt;&gt;""),AND(JN15&gt;=JQ$42,JN15&lt;&gt;"",JP15&gt;=JQ$46,JP15&lt;&gt;""),AND(KL15&gt;=KY$42,KL15&lt;&gt;"",KN15&gt;=KY$46,KN15&lt;&gt;""),AND(KO15&gt;=KY$42,KO15&lt;&gt;"",KQ15&gt;=KY$46,KQ15&lt;&gt;""),AND(KS15&gt;=KY$42,KS15&lt;&gt;"",KU15&gt;=KY$46,KU15&lt;&gt;""),AND(KV15&gt;=KY$42,KV15&lt;&gt;"",KX15&gt;=KY$46,KX15&lt;&gt;""),AND(LT15&gt;=MG$42,LT15&lt;&gt;"",LV15&gt;=MG$46,LV15&lt;&gt;""),AND(LW15&gt;=MG$42,LW15&lt;&gt;"",LY15&gt;=MG$46,LY15&lt;&gt;""),AND(MA15&gt;=MG$42,MA15&lt;&gt;"",MC15&gt;=MG$46,MC15&lt;&gt;""),AND(MD15&gt;=MG$42,MD15&lt;&gt;"",MF15&gt;=MG$46,MF15&lt;&gt;""),AND(NB15&gt;=NO$42,NB15&lt;&gt;"",ND15&gt;=NO$46,ND15&lt;&gt;""),AND(NE15&gt;=NO$42,NE15&lt;&gt;"",NG15&gt;=NO$46,NG15&lt;&gt;""),AND(NI15&gt;=NO$42,NI15&lt;&gt;"",NK15&gt;=NO$46,NK15&lt;&gt;""),AND(NL15&gt;=NO$42,NL15&lt;&gt;"",NN15&gt;=NO$46,NN15&lt;&gt;""),AND(OJ15&gt;=OW$42,OJ15&lt;&gt;"",OL15&gt;=OW$46,OL15&lt;&gt;""),AND(OM15&gt;=OW$42,OM15&lt;&gt;"",OO15&gt;=OW$46,OO15&lt;&gt;""),AND(OQ15&gt;=OW$42,OQ15&lt;&gt;"",OS15&gt;=OW$46,OS15&lt;&gt;""),AND(OT15&gt;=OW$42,OT15&lt;&gt;"",OV15&gt;=OW$46,OV15&lt;&gt;""),AND(PR15&gt;=QE$42,PR15&lt;&gt;"",PT15&gt;=QE$46,PT15&lt;&gt;""),AND(PU15&gt;=QE$42,PU15&lt;&gt;"",PW15&gt;=QE$46,PW15&lt;&gt;""),AND(PY15&gt;=QE$42,PY15&lt;&gt;"",QA15&gt;=QE$46,QA15&lt;&gt;""),AND(QB15&gt;=QE$42,QB15&lt;&gt;"",QD15&gt;=QE$46,QD15&lt;&gt;""),AND(QZ15&gt;=RM$42,QZ15&lt;&gt;"",RB15&gt;=RM$46,RB15&lt;&gt;""),AND(RC15&gt;=RM$42,RC15&lt;&gt;"",RE15&gt;=RM$46,RE15&lt;&gt;""),AND(RG15&gt;=RM$42,RG15&lt;&gt;"",RI15&gt;=RM$46,RI15&lt;&gt;""),AND(RJ15&gt;=RM$42,RJ15&lt;&gt;"",RL15&gt;=RM$46,RL15&lt;&gt;""),AND(SH15&gt;=SU$42,SH15&lt;&gt;"",SJ15&gt;=SU$46,SJ15&lt;&gt;""),AND(SK15&gt;=SU$42,SK15&lt;&gt;"",SM15&gt;=SU$46,SM15&lt;&gt;""),AND(SO15&gt;=SU$42,SO15&lt;&gt;"",SQ15&gt;=SU$46,SQ15&lt;&gt;""),AND(SR15&gt;=SU$42,SR15&lt;&gt;"",ST15&gt;=SU$46,ST15&lt;&gt;"")),"Merit",IF(OR(AND(AO15&gt;=AY$41,AO15&lt;&gt;"",AQ15&gt;=AY$45,AQ15&lt;&gt;"",AN15=""),AND(AR15&gt;=AY$41,AR15&lt;&gt;"",AT15&gt;=AY$45,AT15&lt;&gt;"",AN15=""),AND(AV15&gt;=AY$41,AV15&lt;&gt;"",AX15&gt;=AY$45,AX15&lt;&gt;"",AN15=""),AND(BP15&gt;=BZ$41,BP15&lt;&gt;"",BR15&gt;=BZ$45,BR15&lt;&gt;"",BO15=""),AND(BS15&gt;=BZ$41,BS15&lt;&gt;"",BU15&gt;=BZ$45,BU15&lt;&gt;"",BO15=""),AND(BW15&gt;=BZ$41,BW15&lt;&gt;"",BY15&gt;=BZ$45,BY15&lt;&gt;"",BO15=""),AND(CQ15&gt;=DA$41,CQ15&lt;&gt;"",CS15&gt;=DA$45,CS15&lt;&gt;"",CP15=""),AND(CT15&gt;=DA$41,CT15&lt;&gt;"",CV15&gt;=DA$45,CV15&lt;&gt;"",CP15=""),AND(CX15&gt;=DA$41,CX15&lt;&gt;"",CZ15&gt;=DA$45,CZ15&lt;&gt;"",CP15=""),AND(DX15&gt;=EK$41,DX15&lt;&gt;"",DZ15&gt;=EK$45,DZ15&lt;&gt;""),AND(EA15&gt;=EK$41,EA15&lt;&gt;"",EC15&gt;=EK$45,EC15&lt;&gt;""),AND(EE15&gt;=EK$41,EE15&lt;&gt;"",EG15&gt;=EK$45,EG15&lt;&gt;""),AND(EH15&gt;=EK$41,EH15&lt;&gt;"",EJ15&gt;=EK$45,EJ15&lt;&gt;""),AND(FF15&gt;=FS$41,FF15&lt;&gt;"",FH15&gt;=FS$45,FH15&lt;&gt;""),AND(FI15&gt;=FS$41,FI15&lt;&gt;"",FK15&gt;=FS$45,FK15&lt;&gt;""),AND(FM15&gt;=FS$41,FM15&lt;&gt;"",FO15&gt;=FS$45,FO15&lt;&gt;""),AND(FP15&gt;=FS$41,FP15&lt;&gt;"",FR15&gt;=FS$45,FR15&lt;&gt;""),AND(GN15&gt;=HA$41,GN15&lt;&gt;"",GP15&gt;=HA$45,GP15&lt;&gt;""),AND(GQ15&gt;=HA$41,GQ15&lt;&gt;"",GS15&gt;=HA$45,GS15&lt;&gt;""),AND(GU15&gt;=HA$41,GU15&lt;&gt;"",GW15&gt;=HA$45,GW15&lt;&gt;""),AND(GX15&gt;=HA$41,GX15&lt;&gt;"",GZ15&gt;=HA$45,GZ15&lt;&gt;""),AND(HV15&gt;=II$41,HV15&lt;&gt;"",HX15&gt;=II$45,HX15&lt;&gt;""),AND(HY15&gt;=II$41,HY15&lt;&gt;"",IA15&gt;=II$45,IA15&lt;&gt;""),AND(IC15&gt;=II$41,IC15&lt;&gt;"",IE15&gt;=II$45,IE15&lt;&gt;""),AND(IF15&gt;=II$41,IF15&lt;&gt;"",IH15&gt;=II$45,IH15&lt;&gt;""),AND(JD15&gt;=JQ$41,JD15&lt;&gt;"",JF15&gt;=JQ$45,JF15&lt;&gt;""),AND(JG15&gt;=JQ$41,JG15&lt;&gt;"",JI15&gt;=JQ$45,JI15&lt;&gt;""),AND(JK15&gt;=JQ$41,JK15&lt;&gt;"",JM15&gt;=JQ$45,JM15&lt;&gt;""),AND(JN15&gt;=JQ$41,JN15&lt;&gt;"",JP15&gt;=JQ$45,JP15&lt;&gt;""),AND(KL15&gt;=KY$41,KL15&lt;&gt;"",KN15&gt;=KY$45,KN15&lt;&gt;""),AND(KO15&gt;=KY$41,KO15&lt;&gt;"",KQ15&gt;=KY$45,KQ15&lt;&gt;""),AND(KS15&gt;=KY$41,KS15&lt;&gt;"",KU15&gt;=KY$45,KU15&lt;&gt;""),AND(KV15&gt;=KY$41,KV15&lt;&gt;"",KX15&gt;=KY$45,KX15&lt;&gt;""),AND(LT15&gt;=MG$41,LT15&lt;&gt;"",LV15&gt;=MG$45,LV15&lt;&gt;""),AND(LW15&gt;=MG$41,LW15&lt;&gt;"",LY15&gt;=MG$45,LY15&lt;&gt;""),AND(MA15&gt;=MG$41,MA15&lt;&gt;"",MC15&gt;=MG$45,MC15&lt;&gt;""),AND(MD15&gt;=MG$41,MD15&lt;&gt;"",MF15&gt;=MG$45,MF15&lt;&gt;""),AND(NB15&gt;=NO$41,NB15&lt;&gt;"",ND15&gt;=NO$45,ND15&lt;&gt;""),AND(NE15&gt;=NO$41,NE15&lt;&gt;"",NG15&gt;=NO$45,NG15&lt;&gt;""),AND(NI15&gt;=NO$41,NI15&lt;&gt;"",NK15&gt;=NO$45,NK15&lt;&gt;""),AND(NL15&gt;=NO$41,NL15&lt;&gt;"",NN15&gt;=NO$45,NN15&lt;&gt;""),AND(OJ15&gt;=OW$41,OJ15&lt;&gt;"",OL15&gt;=OW$45,OL15&lt;&gt;""),AND(OM15&gt;=OW$41,OM15&lt;&gt;"",OO15&gt;=OW$45,OO15&lt;&gt;""),AND(OQ15&gt;=OW$41,OQ15&lt;&gt;"",OS15&gt;=OW$45,OS15&lt;&gt;""),AND(OT15&gt;=OW$41,OT15&lt;&gt;"",OV15&gt;=OW$45,OV15&lt;&gt;""),AND(PR15&gt;=QE$41,PR15&lt;&gt;"",PT15&gt;=QE$45,PT15&lt;&gt;""),AND(PU15&gt;=QE$41,PU15&lt;&gt;"",PW15&gt;=QE$45,PW15&lt;&gt;""),AND(PY15&gt;=QE$41,PY15&lt;&gt;"",QA15&gt;=QE$45,QA15&lt;&gt;""),AND(QB15&gt;=QE$41,QB15&lt;&gt;"",QD15&gt;=QE$45,QD15&lt;&gt;""),AND(QZ15&gt;=RM$41,QZ15&lt;&gt;"",RB15&gt;=RM$45,RB15&lt;&gt;""),AND(RC15&gt;=RM$41,RC15&lt;&gt;"",RE15&gt;=RM$45,RE15&lt;&gt;""),AND(RG15&gt;=RM$41,RG15&lt;&gt;"",RI15&gt;=RM$45,RI15&lt;&gt;""),AND(RJ15&gt;=RM$41,RJ15&lt;&gt;"",RL15&gt;=RM$45,RL15&lt;&gt;""),AND(SH15&gt;=SU$41,SH15&lt;&gt;"",SJ15&gt;=SU$45,SJ15&lt;&gt;""),AND(SK15&gt;=SU$41,SK15&lt;&gt;"",SM15&gt;=SU$45,SM15&lt;&gt;""),AND(SO15&gt;=SU$41,SO15&lt;&gt;"",SQ15&gt;=SU$45,SQ15&lt;&gt;""),AND(SR15&gt;=SU$41,SR15&lt;&gt;"",ST15&gt;=SU$45,ST15&lt;&gt;"")),"Excellence",IF(K15="P","Worlds Team",IF(H15="P","National Team","")))))</f>
        <v/>
      </c>
      <c r="K15" s="3" t="str">
        <f>IF(OR(AND(AO15&gt;=AY$40,AO15&lt;&gt;"",AQ15&gt;=AY$44,AQ15&lt;&gt;"",AN15=""),AND(AR15&gt;=AY$40,AR15&lt;&gt;"",AT15&gt;=AY$44,AT15&lt;&gt;"",AN15=""),AND(AV15&gt;=AY$40,AV15&lt;&gt;"",AX15&gt;=AY$44,AX15&lt;&gt;"",AN15=""),AND(BP15&gt;=BZ$40,BP15&lt;&gt;"",BR15&gt;=BZ$44,BR15&lt;&gt;"",BO15=""),AND(BS15&gt;=BZ$40,BS15&lt;&gt;"",BU15&gt;=BZ$44,BU15&lt;&gt;"",BO15=""),AND(BW15&gt;=BZ$40,BW15&lt;&gt;"",BY15&gt;=BZ$44,BY15&lt;&gt;"",BO15=""),AND(CQ15&gt;=DA$40,CQ15&lt;&gt;"",CS15&gt;=DA$44,CS15&lt;&gt;"",CP15=""),AND(CT15&gt;=DA$40,CT15&lt;&gt;"",CV15&gt;=DA$44,CV15&lt;&gt;"",CP15=""),AND(CX15&gt;=DA$40,CX15&lt;&gt;"",CZ15&gt;=DA$44,CZ15&lt;&gt;"",CP15=""),AND(DX15&gt;=EK$40,DX15&lt;&gt;"",DZ15&gt;=EK$44,DZ15&lt;&gt;""),AND(EA15&gt;=EK$40,EA15&lt;&gt;"",EC15&gt;=EK$44,EC15&lt;&gt;""),AND(EE15&gt;=EK$40,EE15&lt;&gt;"",EG15&gt;=EK$44,EG15&lt;&gt;""),AND(EH15&gt;=EK$40,EH15&lt;&gt;"",EJ15&gt;=EK$44,EJ15&lt;&gt;""),AND(FF15&gt;=FS$40,FF15&lt;&gt;"",FH15&gt;=FS$44,FH15&lt;&gt;""),AND(FI15&gt;=FS$40,FI15&lt;&gt;"",FK15&gt;=FS$44,FK15&lt;&gt;""),AND(FM15&gt;=FS$40,FM15&lt;&gt;"",FO15&gt;=FS$44,FO15&lt;&gt;""),AND(FP15&gt;=FS$40,FP15&lt;&gt;"",FR15&gt;=FS$44,FR15&lt;&gt;""),AND(GN15&gt;=HA$40,GN15&lt;&gt;"",GP15&gt;=HA$44,GP15&lt;&gt;""),AND(GQ15&gt;=HA$40,GQ15&lt;&gt;"",GS15&gt;=HA$44,GS15&lt;&gt;""),AND(GU15&gt;=HA$40,GU15&lt;&gt;"",GW15&gt;=HA$44,GW15&lt;&gt;""),AND(GX15&gt;=HA$40,GX15&lt;&gt;"",GZ15&gt;=HA$44,GZ15&lt;&gt;""),AND(HV15&gt;=II$40,HV15&lt;&gt;"",HX15&gt;=II$44,HX15&lt;&gt;""),AND(HY15&gt;=II$40,HY15&lt;&gt;"",IA15&gt;=II$44,IA15&lt;&gt;""),AND(IC15&gt;=II$40,IC15&lt;&gt;"",IE15&gt;=II$44,IE15&lt;&gt;""),AND(IF15&gt;=II$40,IF15&lt;&gt;"",IH15&gt;=II$44,IH15&lt;&gt;""),AND(JD15&gt;=JQ$40,JD15&lt;&gt;"",JF15&gt;=JQ$44,JF15&lt;&gt;""),AND(JG15&gt;=JQ$40,JG15&lt;&gt;"",JI15&gt;=JQ$44,JI15&lt;&gt;""),AND(JK15&gt;=JQ$40,JK15&lt;&gt;"",JM15&gt;=JQ$44,JM15&lt;&gt;""),AND(JN15&gt;=JQ$40,JN15&lt;&gt;"",JP15&gt;=JQ$44,JP15&lt;&gt;""),AND(KL15&gt;=KY$40,KL15&lt;&gt;"",KN15&gt;=KY$44,KN15&lt;&gt;""),AND(KO15&gt;=KY$40,KO15&lt;&gt;"",KQ15&gt;=KY$44,KQ15&lt;&gt;""),AND(KS15&gt;=KY$40,KS15&lt;&gt;"",KU15&gt;=KY$44,KU15&lt;&gt;""),AND(KV15&gt;=KY$40,KV15&lt;&gt;"",KX15&gt;=KY$44,KX15&lt;&gt;""),AND(LT15&gt;=MG$40,LT15&lt;&gt;"",LV15&gt;=MG$44,LV15&lt;&gt;""),AND(LW15&gt;=MG$40,LW15&lt;&gt;"",LY15&gt;=MG$44,LY15&lt;&gt;""),AND(MA15&gt;=MG$40,MA15&lt;&gt;"",MC15&gt;=MG$44,MC15&lt;&gt;""),AND(MD15&gt;=MG$40,MD15&lt;&gt;"",MF15&gt;=MG$44,MF15&lt;&gt;""),AND(NB15&gt;=NO$40,NB15&lt;&gt;"",ND15&gt;=NO$44,ND15&lt;&gt;""),AND(NE15&gt;=NO$40,NE15&lt;&gt;"",NG15&gt;=NO$44,NG15&lt;&gt;""),AND(NI15&gt;=NO$40,NI15&lt;&gt;"",NK15&gt;=NO$44,NK15&lt;&gt;""),AND(NL15&gt;=NO$40,NL15&lt;&gt;"",NN15&gt;=NO$44,NN15&lt;&gt;""),AND(OJ15&gt;=OW$40,OJ15&lt;&gt;"",OL15&gt;=OW$44,OL15&lt;&gt;""),AND(OM15&gt;=OW$40,OM15&lt;&gt;"",OO15&gt;=OW$44,OO15&lt;&gt;""),AND(OQ15&gt;=OW$40,OQ15&lt;&gt;"",OS15&gt;=OW$44,OS15&lt;&gt;""),AND(OT15&gt;=OW$40,OT15&lt;&gt;"",OV15&gt;=OW$44,OV15&lt;&gt;""),AND(PR15&gt;=QE$40,PR15&lt;&gt;"",PT15&gt;=QE$44,PT15&lt;&gt;""),AND(PU15&gt;=QE$40,PU15&lt;&gt;"",PW15&gt;=QE$44,PW15&lt;&gt;""),AND(PY15&gt;=QE$40,PY15&lt;&gt;"",QA15&gt;=QE$44,QA15&lt;&gt;""),AND(QB15&gt;=QE$40,QB15&lt;&gt;"",QD15&gt;=QE$44,QD15&lt;&gt;""),AND(QZ15&gt;=RM$40,QZ15&lt;&gt;"",RB15&gt;=RM$44,RB15&lt;&gt;""),AND(RC15&gt;=RM$40,RC15&lt;&gt;"",RE15&gt;=RM$44,RE15&lt;&gt;""),AND(RG15&gt;=RM$40,RG15&lt;&gt;"",RI15&gt;=RM$44,RI15&lt;&gt;""),AND(RJ15&gt;=RM$40,RJ15&lt;&gt;"",RL15&gt;=RM$44,RL15&lt;&gt;""),AND(SH15&gt;=SU$40,SH15&lt;&gt;"",SJ15&gt;=SU$44,SJ15&lt;&gt;""),AND(SK15&gt;=SU$40,SK15&lt;&gt;"",SM15&gt;=SU$44,SM15&lt;&gt;""),AND(SO15&gt;=SU$40,SO15&lt;&gt;"",SQ15&gt;=SU$44,SQ15&lt;&gt;""),AND(SR15&gt;=SU$40,SR15&lt;&gt;"",ST15&gt;=SU$44,ST15&lt;&gt;"")),"P","")</f>
        <v/>
      </c>
      <c r="L15" s="8">
        <f>IF(COUNT(AQ15,AT15,BR15,BU15,CS15,CV15)&gt;0,LARGE((AQ15,AT15,BR15,BU15,CS15,CV15),1),0)</f>
        <v>46.39</v>
      </c>
      <c r="M15" s="8" t="str">
        <f>IF(L15="","",IF(OR(L15=CS15,L15=CV15),$CA$1,IF(OR(L15=BR15,L15=BU15),$AZ$1,IF(OR(L15=AQ15,L15=AT15),$Y$1,""))))</f>
        <v>2024 Elite Canada</v>
      </c>
      <c r="N15" s="8">
        <f>IF(COUNT(AQ15,AT15,BR15,BU15,CS15,CV15)&gt;1,LARGE((AQ15,AT15,BR15,BU15,CS15,CV15),2),0)</f>
        <v>45.25</v>
      </c>
      <c r="O15" s="8" t="str">
        <f>IF(N15="","",IF(OR(N15=CS15,N15=CV15),$CA$1,IF(OR(N15=BR15,N15=BU15),$AZ$1,IF(OR(N15=AQ15,N15=AT15),$Y$1,""))))</f>
        <v>2023 3rd Domestic Trial</v>
      </c>
      <c r="P15" s="8">
        <f>IF(COUNT(AQ15,AT15,BR15,BU15,CS15,CV15)&gt;2,MAX(AX15,BY15,CZ15,LARGE((AQ15,AT15,BR15,BU15,CS15,CV15),3)),IF(MAX(AX15,BY15,CZ15)&gt;0,MAX(AX15,BY15,CZ15),0))</f>
        <v>47.050000000000004</v>
      </c>
      <c r="Q15" s="8" t="str">
        <f>IF(P15="","",IF(OR(P15=CS15,P15=CV15,P15=CZ15),$CA$1,IF(OR(P15=BR15,P15=BU15,P15=BY15),$AZ$1,IF(OR(P15=AQ15,P15=AT15,P15=AX15),$Y$1,""))))</f>
        <v>2023 3rd Domestic Trial</v>
      </c>
      <c r="R15" s="8">
        <f>IF(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&gt;0,MAX(AO15,AR15,AV15,BP15,BS15,BW15,CQ15,CT15,CX15,DX15,EA15,EE15,EH15,FF15,FI15,FM15,FP15,GN15,GQ15,GU15,GX15,HV15,HY15,IC15,IF15,JD15,JG15,JK15,JN15,KL15,KO15,KS15,KV15,LT15,LW15,MA15,MD15,NB15,NE15,NI15,NL15,OJ15,OM15,OQ15,OT15,PR15,PU15,PY15,QB15,QZ15,RC15,RG15,RJ15,SH15,SK15,SO15,SR15),0)</f>
        <v>9.8000000000000007</v>
      </c>
      <c r="S15" s="8" t="str">
        <f>IF(R15=0,"",IF(OR(R15=CQ15,R15=CT15,R15=CX15),$CA$1,IF(OR(R15=BP15,R15=BS15,R15=BW15),$AZ$1,IF(OR(R15=AO15,R15=AR15,R15=AV15),$Y$1,IF(OR(R15=SH15,R15=SK15,R15=SO15,R15=SR15),$RN$1,IF(OR(R15=QZ15,R15=RC15,R15=RG15,R15=RJ15),$QF$1,IF(OR(R15=PR15,R15=PU15,R15=PY15,R15=QB15),$OX$1,IF(OR(R15=OJ15,R15=OM15,R15=OQ15,R15=OT15),$NP$1,IF(OR(R15=NB15,R15=NE15,R15=NI15,R15=NL15),$MH$1,IF(OR(R15=LT15,R15=LW15,R15=MA15,R15=MD15),$KZ$1,IF(OR(R15=KL15,R15=KO15,R15=KS15,R15=KV15),$JR$1,IF(OR(R15=JD15,R15=JG15,R15=JK15,R15=JN15),$IJ$1,IF(OR(R15=HV15,R15=HY15,R15=IC15,R15=IF15),$HB$1,IF(OR(R15=GN15,R15=GQ15,R15=GU15,R15=GX15),$FT$1,IF(OR(R15=FF15,R15=FI15,R15=FM15,R15=FP15),$EL$1,IF(OR(R15=DX15,R15=EA15,R15=EE15,R15=EH15),$DD$1,""))))))))))))))))</f>
        <v>2024 Elite Canada</v>
      </c>
      <c r="T15" s="8">
        <f>IF(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&gt;0,MAX(IF(AO15&gt;=$AY$39,AP15,0),IF(AR15&gt;=$AY$39,AS15,0),IF(AV15&gt;=$AY$39,AW15,0),IF(BP15&gt;=$BZ$39,BQ15,0),IF(BS15&gt;=$BZ$39,BT15,0),IF(BW15&gt;=$BZ$39,BX15,0),IF(CQ15&gt;=$DA$39,CR15,0),IF(CT15&gt;=$DA$39,CU15,0),IF(CX15&gt;=$DA$39,CY15,0),IF(DX15&gt;=$EK$39,DY15,0),IF(EA15&gt;=$EK$39,EB15,0),IF(EE15&gt;=$EK$39,EF15,0),IF(EH15&gt;=$EK$39,EI15,0),IF(FF15&gt;=$FS$39,FG15,0),IF(FI15&gt;=$FS$39,FJ15,0),IF(FM15&gt;=$FS$39,FN15,0),IF(FP15&gt;=$FS$39,FQ15,0),IF(GN15&gt;=$HA$39,GO15,0),IF(GQ15&gt;=$HA$39,GR15,0),IF(GU15&gt;=$HA$39,GV15,0),IF(GX15&gt;=$HA$39,GY15,0),IF(HV15&gt;=$II$39,HW15,0),IF(HY15&gt;=$II$39,HZ15,0),IF(IC15&gt;=$II$39,ID15,0),IF(IF15&gt;=$II$39,IG15,0),IF(JD15&gt;=$JQ$39,JE15,0),IF(JG15&gt;=$JQ$39,JH15,0),IF(JK15&gt;=$JQ$39,JL15,0),IF(JN15&gt;=$JQ$39,JO15,0),IF(KL15&gt;=$KY$39,KM15,0),IF(KO15&gt;=$KY$39,KP15,0),IF(KS15&gt;=$KY$39,KT15,0),IF(KV15&gt;=$KY$39,KW15,0),IF(LT15&gt;=$MG$39,LU15,0),IF(LW15&gt;=$MG$39,LX15,0),IF(MA15&gt;=$MG$39,MB15,0),IF(MD15&gt;=$MG$39,ME15,0),IF(NB15&gt;=$NO$39,NC15,0),IF(NE15&gt;=$NO$39,NF15,0),IF(NI15&gt;=$NO$39,NJ15,0),IF(NL15&gt;=$NO$39,NM15,0),IF(OJ15&gt;=$OW$39,OK15,0),IF(OM15&gt;=$OW$39,ON15,0),IF(OQ15&gt;=$OW$39,OR15,0),IF(OT15&gt;=$OW$39,OU15,0),IF(PR15&gt;=$QE$39,PS15,0),IF(PU15&gt;=$QE$39,PV15,0),IF(PY15&gt;=$QE$39,PZ15,0),IF(QB15&gt;=$QE$39,QC15,0),IF(QZ15&gt;=$RM$39,RA15,0),IF(RC15&gt;=$RM$39,RD15,0),IF(RG15&gt;=$RM$39,RH15,0),IF(RJ15&gt;=$RM$39,RK15,0),IF(SH15&gt;=$SU$39,SI15,0),IF(SK15&gt;=$SU$39,SL15,0),IF(SO15&gt;=$SU$39,SP15,0),IF(SR15&gt;=$SU$39,SS15,0)),0)</f>
        <v>0</v>
      </c>
      <c r="U15" s="8" t="str">
        <f>IF(T15=0,"",IF(OR(T15=CR15,T15=CU15,T15=CY15),$CA$1,IF(OR(T15=BQ15,T15=BT15,T15=BX15),$AZ$1,IF(OR(T15=AP15,T15=AS15,T15=AW15),$Y$1,IF(OR(T15=SI15,T15=SL15,T15=SP15,T15=SS15),$RN$1,IF(OR(T15=RA15,T15=RD15,T15=RH15,T15=RK15),$QF$1,IF(OR(T15=PS15,T15=PV15,T15=PZ15,T15=QC15),$OX$1,IF(OR(T15=OK15,T15=ON15,T15=OR15,T15=OU15),$NP$1,IF(OR(T15=NC15,T15=NF15,T15=NJ15,T15=NM15),$MH$1,IF(OR(T15=LU15,T15=LX15,T15=MB15,T15=ME15),$KZ$1,IF(OR(T15=KM15,T15=KP15,T15=KT15,T15=KW15),$JR$1,IF(OR(T15=JE15,T15=JH15,T15=JL15,T15=JO15),$IJ$1,IF(OR(T15=HW15,T15=HZ15,T15=ID15,T15=IG15),$HB$1,IF(OR(T15=GO15,T15=GR15,T15=GV15,T15=GY15),$FT$1,IF(OR(T15=FG15,T15=FJ15,T15=FN15,T15=FQ15),$EL$1,IF(OR(T15=DY15,T15=EB15,T15=EF15,T15=EI15),$DD$1,""))))))))))))))))</f>
        <v/>
      </c>
      <c r="V15" s="8" t="str">
        <f>IF(MAX(DB15,DC15)&gt;0,MAX(DB15,DC15),"")</f>
        <v/>
      </c>
      <c r="W15" s="11" t="str">
        <f>IF(V15="","",IF(V15=DB15,"("&amp;DB$2&amp;")",IF(V15=DC15,"("&amp;DC$2&amp;")")))</f>
        <v/>
      </c>
      <c r="X15" s="8" t="str">
        <f>IF(V15="","",IF(V15=DB15,IF(V15+IF(P15="",0,P15)=SM15,$RN$1,IF(V15+IF(P15="",0,P15)=RE15,$QF$1,IF(V15+IF(P15="",0,P15)=PW15,$OX$1,IF(V15+IF(P15="",0,P15)=OO15,$NP$1,IF(V15+IF(P15="",0,P15)=NG15,$MH$1,IF(V15+IF(P15="",0,P15)=LY15,$KZ$1,IF(V15+IF(P15="",0,P15)=KQ15,$JR$1,IF(V15+IF(P15="",0,P15)=JI15,$IJ$1,IF(V15+IF(P15="",0,P15)=IA15,$HB$1,IF(V15+IF(P15="",0,P15)=GS15,$FT$1,IF(V15+IF(P15="",0,P15)=FK15,$EL$1,IF(V15+IF(P15="",0,P15)=EC15,$DD$1,IF(V15+IF(P15="",0,P15)=SJ15,$RN$1,IF(V15+IF(P15="",0,P15)=RB15,$QF$1,IF(V15+IF(P15="",0,P15)=PT15,$OX$1,IF(V15+IF(P15="",0,P15)=OL15,$NP$1,IF(V15+IF(P15="",0,P15)=ND15,$MH$1,IF(V15+IF(P15="",0,P15)=LV15,$KZ$1,IF(V15+IF(P15="",0,P15)=KN15,$JR$1,IF(V15+IF(P15="",0,P15)=JF15,$IJ$1,IF(V15+IF(P15="",0,P15)=HX15,$HB$1,IF(V15+IF(P15="",0,P15)=GP15,$FT$1,IF(V15+IF(P15="",0,P15)=FH15,$EL$1,IF(V15+IF(P15="",0,P15)=DZ15,$DD$1,IF(V15+IF(N15="",0,N15)=SM15,$RN$1,IF(V15+IF(N15="",0,N15)=RE15,$QF$1,IF(V15+IF(N15="",0,N15)=PW15,$OX$1,IF(V15+IF(N15="",0,N15)=OO15,$NP$1,IF(V15+IF(N15="",0,N15)=NG15,$MH$1,IF(V15+IF(N15="",0,N15)=LY15,$KZ$1,IF(V15+IF(N15="",0,N15)=KQ15,$JR$1,IF(V15+IF(N15="",0,N15)=JI15,$IJ$1,IF(V15+IF(N15="",0,N15)=IA15,$HB$1,IF(V15+IF(N15="",0,N15)=GS15,$FT$1,IF(V15+IF(N15="",0,N15)=FK15,$EL$1,IF(V15+IF(N15="",0,N15)=EC15,$DD$1,IF(V15+IF(N15="",0,N15)=SJ15,$RN$1,IF(V15+IF(N15="",0,N15)=RB15,$QF$1,IF(V15+IF(N15="",0,N15)=PT15,$OX$1,IF(V15+IF(N15="",0,N15)=OL15,$NP$1,IF(V15+IF(N15="",0,N15)=ND15,$MH$1,IF(V15+IF(N15="",0,N15)=LV15,$KZ$1,IF(V15+IF(N15="",0,N15)=KN15,$JR$1,IF(V15+IF(N15="",0,N15)=JF15,$IJ$1,IF(V15+IF(N15="",0,N15)=HX15,$HB$1,IF(V15+IF(N15="",0,N15)=GP15,$FT$1,IF(V15+IF(N15="",0,N15)=FH15,$EL$1,IF(V15+IF(N15="",0,N15)=DZ15,$DD$1)))))))))))))))))))))))))))))))))))))))))))))))),IF(V15=DC15,IF(V15+IF(P15="",0,P15)=ST15,$RN$1,IF(V15+IF(P15="",0,P15)=RL15,$QF$1,IF(V15+IF(P15="",0,P15)=QD15,$OX$1,IF(V15+IF(P15="",0,P15)=OV15,$NP$1,IF(V15+IF(P15="",0,P15)=NN15,$MH$1,IF(V15+IF(P15="",0,P15)=MF15,$KZ$1,IF(V15+IF(P15="",0,P15)=KX15,$JR$1,IF(V15+IF(P15="",0,P15)=JP15,$IJ$1,IF(V15+IF(P15="",0,P15)=IH15,$HB$1,IF(V15+IF(P15="",0,P15)=GZ15,$FT$1,IF(V15+IF(P15="",0,P15)=FR15,$EL$1,IF(V15+IF(P15="",0,P15)=EJ15,$DD$1,IF(V15+IF(P15="",0,P15)=SQ15,$RN$1,IF(V15+IF(P15="",0,P15)=RI15,$QF$1,IF(V15+IF(P15="",0,P15)=QA15,$OX$1,IF(V15+IF(P15="",0,P15)=OS15,$NP$1,IF(V15+IF(P15="",0,P15)=NK15,$MH$1,IF(V15+IF(P15="",0,P15)=MC15,$KZ$1,IF(V15+IF(P15="",0,P15)=KU15,$JR$1,IF(V15+IF(P15="",0,P15)=JM15,$IJ$1,IF(V15+IF(P15="",0,P15)=IE15,$HB$1,IF(V15+IF(P15="",0,P15)=GW15,$FT$1,IF(V15+IF(P15="",0,P15)=FO15,$EL$1,IF(V15+IF(P15="",0,P15)=EG15,$DD$1)))))))))))))))))))))))))))</f>
        <v/>
      </c>
      <c r="Y15" s="22">
        <v>13.8</v>
      </c>
      <c r="Z15" s="22">
        <v>9</v>
      </c>
      <c r="AA15" s="22">
        <v>8.6</v>
      </c>
      <c r="AB15" s="22">
        <v>14.05</v>
      </c>
      <c r="AC15" s="22">
        <v>0.2</v>
      </c>
      <c r="AD15" s="22">
        <v>12.7</v>
      </c>
      <c r="AE15" s="22">
        <v>9.1999999999999993</v>
      </c>
      <c r="AF15" s="22">
        <v>7.3999999999999995</v>
      </c>
      <c r="AG15" s="22">
        <v>12.78</v>
      </c>
      <c r="AH15" s="22">
        <v>1.4</v>
      </c>
      <c r="AI15" s="22">
        <v>14.8</v>
      </c>
      <c r="AJ15" s="22">
        <v>8.9</v>
      </c>
      <c r="AK15" s="22">
        <v>9.1999999999999993</v>
      </c>
      <c r="AL15" s="22">
        <v>14.15</v>
      </c>
      <c r="AM15" s="22">
        <v>0</v>
      </c>
      <c r="AN15" s="27"/>
      <c r="AO15" s="38">
        <f>IF(AA15&gt;0,AA15,"")</f>
        <v>8.6</v>
      </c>
      <c r="AP15" s="38">
        <f>IF(AB15&gt;0,AB15,"")</f>
        <v>14.05</v>
      </c>
      <c r="AQ15" s="40">
        <f>IF(SUM(Y15:AB15)-AC15&gt;0,SUM(Y15:AB15)-AC15,"")</f>
        <v>45.25</v>
      </c>
      <c r="AR15" s="40">
        <f>IF(AF15&gt;0,AF15,"")</f>
        <v>7.3999999999999995</v>
      </c>
      <c r="AS15" s="40">
        <f>IF(AG15&gt;0,AG15,"")</f>
        <v>12.78</v>
      </c>
      <c r="AT15" s="40">
        <f>IF(SUM(AD15:AG15)-AH15&gt;0,SUM(AD15:AG15)-AH15,"")</f>
        <v>40.68</v>
      </c>
      <c r="AU15" s="40">
        <f>IF(AQ15="","",MAX(AQ15,AT15))</f>
        <v>45.25</v>
      </c>
      <c r="AV15" s="40">
        <f>IF(AK15&gt;0,AK15,"")</f>
        <v>9.1999999999999993</v>
      </c>
      <c r="AW15" s="40">
        <f>IF(AL15&gt;0,AL15,"")</f>
        <v>14.15</v>
      </c>
      <c r="AX15" s="40">
        <f>IF(SUM(AI15:AL15)-AM15&gt;0,SUM(AI15:AL15)-AM15,"")</f>
        <v>47.050000000000004</v>
      </c>
      <c r="AY15" s="40">
        <f>IF(SUM(AU15,AX15)&gt;0,SUM(AU15,AX15),"")</f>
        <v>92.300000000000011</v>
      </c>
      <c r="AZ15" s="26">
        <v>13.7</v>
      </c>
      <c r="BA15" s="26">
        <v>9.5</v>
      </c>
      <c r="BB15" s="26">
        <v>9.8000000000000007</v>
      </c>
      <c r="BC15" s="26">
        <v>13.39</v>
      </c>
      <c r="BD15" s="26">
        <v>0</v>
      </c>
      <c r="BE15" s="26">
        <v>13.4</v>
      </c>
      <c r="BF15" s="26">
        <v>8.9</v>
      </c>
      <c r="BG15" s="26">
        <v>9.1</v>
      </c>
      <c r="BH15" s="26">
        <v>13.15</v>
      </c>
      <c r="BI15" s="26">
        <v>0</v>
      </c>
      <c r="BJ15" s="26">
        <v>3</v>
      </c>
      <c r="BK15" s="26">
        <v>1.8</v>
      </c>
      <c r="BL15" s="26">
        <v>2.1</v>
      </c>
      <c r="BM15" s="26">
        <v>2.82</v>
      </c>
      <c r="BN15" s="26">
        <v>0</v>
      </c>
      <c r="BO15" s="28"/>
      <c r="BP15" s="39">
        <f>IF(BB15&gt;0,BB15,"")</f>
        <v>9.8000000000000007</v>
      </c>
      <c r="BQ15" s="39">
        <f>IF(BC15&gt;0,BC15,"")</f>
        <v>13.39</v>
      </c>
      <c r="BR15" s="11">
        <f>IF(SUM(AZ15:BC15)-BD15&gt;0,SUM(AZ15:BC15)-BD15,"")</f>
        <v>46.39</v>
      </c>
      <c r="BS15" s="11">
        <f>IF(BG15&gt;0,BG15,"")</f>
        <v>9.1</v>
      </c>
      <c r="BT15" s="11">
        <f>IF(BH15&gt;0,BH15,"")</f>
        <v>13.15</v>
      </c>
      <c r="BU15" s="11">
        <f>IF(SUM(BE15:BH15)-BI15&gt;0,SUM(BE15:BH15)-BI15,"")</f>
        <v>44.55</v>
      </c>
      <c r="BV15" s="11">
        <f>IF(BR15="","",MAX(BR15,BU15))</f>
        <v>46.39</v>
      </c>
      <c r="BW15" s="11">
        <f>IF(BL15&gt;0,BL15,"")</f>
        <v>2.1</v>
      </c>
      <c r="BX15" s="11">
        <f>IF(BM15&gt;0,BM15,"")</f>
        <v>2.82</v>
      </c>
      <c r="BY15" s="11">
        <f>IF(SUM(BJ15:BM15)-BN15&gt;0,SUM(BJ15:BM15)-BN15,"")</f>
        <v>9.7200000000000006</v>
      </c>
      <c r="BZ15" s="11">
        <f>IF(SUM(BV15,BY15)&gt;0,SUM(BV15,BY15),"")</f>
        <v>56.11</v>
      </c>
      <c r="CA15" s="22">
        <v>4.4000000000000004</v>
      </c>
      <c r="CB15" s="22">
        <v>2.7</v>
      </c>
      <c r="CC15" s="22">
        <v>3.2</v>
      </c>
      <c r="CD15" s="22">
        <v>4.2</v>
      </c>
      <c r="CE15" s="22">
        <v>0</v>
      </c>
      <c r="CF15" s="22">
        <v>13.3</v>
      </c>
      <c r="CG15" s="22">
        <v>9.3000000000000007</v>
      </c>
      <c r="CH15" s="22">
        <v>8</v>
      </c>
      <c r="CI15" s="22">
        <v>13.17</v>
      </c>
      <c r="CJ15" s="22">
        <v>0.8</v>
      </c>
      <c r="CK15" s="22"/>
      <c r="CL15" s="22"/>
      <c r="CM15" s="22"/>
      <c r="CN15" s="22"/>
      <c r="CO15" s="22"/>
      <c r="CP15" s="27"/>
      <c r="CQ15" s="38">
        <f>IF(CC15&gt;0,CC15,"")</f>
        <v>3.2</v>
      </c>
      <c r="CR15" s="38">
        <f>IF(CD15&gt;0,CD15,"")</f>
        <v>4.2</v>
      </c>
      <c r="CS15" s="40">
        <f>IF(SUM(CA15:CD15)-CE15&gt;0,SUM(CA15:CD15)-CE15,"")</f>
        <v>14.5</v>
      </c>
      <c r="CT15" s="40">
        <f>IF(CH15&gt;0,CH15,"")</f>
        <v>8</v>
      </c>
      <c r="CU15" s="40">
        <f>IF(CI15&gt;0,CI15,"")</f>
        <v>13.17</v>
      </c>
      <c r="CV15" s="40">
        <f>IF(SUM(CF15:CI15)-CJ15&gt;0,SUM(CF15:CI15)-CJ15,"")</f>
        <v>42.970000000000006</v>
      </c>
      <c r="CW15" s="40">
        <f>IF(CS15="","",MAX(CS15,CV15))</f>
        <v>42.970000000000006</v>
      </c>
      <c r="CX15" s="40" t="str">
        <f>IF(CM15&gt;0,CM15,"")</f>
        <v/>
      </c>
      <c r="CY15" s="40" t="str">
        <f>IF(CN15&gt;0,CN15,"")</f>
        <v/>
      </c>
      <c r="CZ15" s="40" t="str">
        <f>IF(SUM(CK15:CN15)-CO15&gt;0,SUM(CK15:CN15)-CO15,"")</f>
        <v/>
      </c>
      <c r="DA15" s="40">
        <f>IF(SUM(CW15,CZ15)&gt;0,SUM(CW15,CZ15),"")</f>
        <v>42.970000000000006</v>
      </c>
      <c r="DB15" s="50" t="str">
        <f>IF(MAX(DZ15,EC15,FH15,FK15,GP15,GS15,HX15,IA15,JF15,JI15,KN15,KQ15,LV15,LY15,ND15,NG15,OL15,OO15,PT15,PW15,RB15,RE15,SJ15,SM15)-MIN(IF(N15="",0,N15),IF(P15="",0,P15))&gt;0.001,MAX(DZ15,EC15,FH15,FK15,GP15,GS15,HX15,IA15,JF15,JI15,KN15,KQ15,LV15,LY15,ND15,NG15,OL15,OO15,PT15,PW15,RB15,RE15,SJ15,SM15)-MIN(IF(N15="",0,N15),IF(P15="",0,P15)),"")</f>
        <v/>
      </c>
      <c r="DC15" s="50" t="str">
        <f>IF(MAX(EG15,EJ15,FO15,FR15,GW15,GZ15,IE15,IH15,JM15,JP15,KU15,KX15,MC15,MF15,NK15,NN15,OS15,OV15,QA15,QD15,RI15,RL15,SQ15,ST15)-IF(P15="",0,P15)&gt;0.001,MAX(EG15,EJ15,FO15,FR15,GW15,GZ15,IE15,IH15,JM15,JP15,KU15,KX15,MC15,MF15,NK15,NN15,OS15,OV15,QA15,QD15,RI15,RL15,SQ15,ST15)-IF(P15="",0,P15),"")</f>
        <v/>
      </c>
      <c r="DD15" s="17"/>
      <c r="DE15" s="17"/>
      <c r="DF15" s="17"/>
      <c r="DG15" s="17"/>
      <c r="DH15" s="17"/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40" t="str">
        <f>IF(DF15&gt;0,DF15,"")</f>
        <v/>
      </c>
      <c r="DY15" s="40" t="str">
        <f>IF(DG15&gt;0,DG15,"")</f>
        <v/>
      </c>
      <c r="DZ15" s="40" t="str">
        <f>IF(SUM(DD15:DG15)-DH15&gt;0,SUM(DD15:DG15)-DH15,"")</f>
        <v/>
      </c>
      <c r="EA15" s="40" t="str">
        <f>IF(DK15&gt;0,DK15,"")</f>
        <v/>
      </c>
      <c r="EB15" s="40" t="str">
        <f>IF(DL15&gt;0,DL15,"")</f>
        <v/>
      </c>
      <c r="EC15" s="40" t="str">
        <f>IF(SUM(DI15:DL15)-DM15&gt;0,SUM(DI15:DL15)-DM15,"")</f>
        <v/>
      </c>
      <c r="ED15" s="40" t="str">
        <f>IF(MAX(DZ15,EC15)&gt;0,MAX(DZ15,EC15),"")</f>
        <v/>
      </c>
      <c r="EE15" s="40" t="str">
        <f>IF(DP15&gt;0,DP15,"")</f>
        <v/>
      </c>
      <c r="EF15" s="40" t="str">
        <f>IF(DQ15&gt;0,DQ15,"")</f>
        <v/>
      </c>
      <c r="EG15" s="40" t="str">
        <f>IF(SUM(DN15:DQ15)-DR15&gt;0,SUM(DN15:DQ15)-DR15,"")</f>
        <v/>
      </c>
      <c r="EH15" s="40" t="str">
        <f>IF(DU15&gt;0,DU15,"")</f>
        <v/>
      </c>
      <c r="EI15" s="40" t="str">
        <f>IF(DV15&gt;0,DV15,"")</f>
        <v/>
      </c>
      <c r="EJ15" s="40" t="str">
        <f>IF(SUM(DS15:DV15)-DW15&gt;0,SUM(DS15:DV15)-DW15,"")</f>
        <v/>
      </c>
      <c r="EK15" s="40" t="str">
        <f>IF(SUM(ED15,EG15,EJ15)&gt;0,SUM(ED15,EG15,EJ15),"")</f>
        <v/>
      </c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1" t="str">
        <f>IF(EN15&gt;0,EN15,"")</f>
        <v/>
      </c>
      <c r="FG15" s="11" t="str">
        <f>IF(EO15&gt;0,EO15,"")</f>
        <v/>
      </c>
      <c r="FH15" s="11" t="str">
        <f>IF(SUM(EL15:EO15)-EP15&gt;0,SUM(EL15:EO15)-EP15,"")</f>
        <v/>
      </c>
      <c r="FI15" s="11" t="str">
        <f>IF(ES15&gt;0,ES15,"")</f>
        <v/>
      </c>
      <c r="FJ15" s="11" t="str">
        <f>IF(ET15&gt;0,ET15,"")</f>
        <v/>
      </c>
      <c r="FK15" s="11" t="str">
        <f>IF(SUM(EQ15:ET15)-EU15&gt;0,SUM(EQ15:ET15)-EU15,"")</f>
        <v/>
      </c>
      <c r="FL15" s="11" t="str">
        <f>IF(MAX(FH15,FK15)&gt;0,MAX(FH15,FK15),"")</f>
        <v/>
      </c>
      <c r="FM15" s="11" t="str">
        <f>IF(EX15&gt;0,EX15,"")</f>
        <v/>
      </c>
      <c r="FN15" s="11" t="str">
        <f>IF(EY15&gt;0,EY15,"")</f>
        <v/>
      </c>
      <c r="FO15" s="11" t="str">
        <f>IF(SUM(EV15:EY15)-EZ15&gt;0,SUM(EV15:EY15)-EZ15,"")</f>
        <v/>
      </c>
      <c r="FP15" s="11" t="str">
        <f>IF(FC15&gt;0,FC15,"")</f>
        <v/>
      </c>
      <c r="FQ15" s="11" t="str">
        <f>IF(FD15&gt;0,FD15,"")</f>
        <v/>
      </c>
      <c r="FR15" s="11" t="str">
        <f>IF(SUM(FA15:FD15)-FE15&gt;0,SUM(FA15:FD15)-FE15,"")</f>
        <v/>
      </c>
      <c r="FS15" s="11" t="str">
        <f>IF(SUM(FL15,FO15,FR15)&gt;0,SUM(FL15,FO15,FR15),"")</f>
        <v/>
      </c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17"/>
      <c r="GH15" s="17"/>
      <c r="GI15" s="17"/>
      <c r="GJ15" s="17"/>
      <c r="GK15" s="17"/>
      <c r="GL15" s="17"/>
      <c r="GM15" s="17"/>
      <c r="GN15" s="40" t="str">
        <f>IF(FV15&gt;0,FV15,"")</f>
        <v/>
      </c>
      <c r="GO15" s="40" t="str">
        <f>IF(FW15&gt;0,FW15,"")</f>
        <v/>
      </c>
      <c r="GP15" s="40" t="str">
        <f>IF(SUM(FT15:FW15)-FX15&gt;0,SUM(FT15:FW15)-FX15,"")</f>
        <v/>
      </c>
      <c r="GQ15" s="40" t="str">
        <f>IF(GA15&gt;0,GA15,"")</f>
        <v/>
      </c>
      <c r="GR15" s="40" t="str">
        <f>IF(GB15&gt;0,GB15,"")</f>
        <v/>
      </c>
      <c r="GS15" s="40" t="str">
        <f>IF(SUM(FY15:GB15)-GC15&gt;0,SUM(FY15:GB15)-GC15,"")</f>
        <v/>
      </c>
      <c r="GT15" s="40" t="str">
        <f>IF(MAX(GP15,GS15)&gt;0,MAX(GP15,GS15),"")</f>
        <v/>
      </c>
      <c r="GU15" s="40" t="str">
        <f>IF(GF15&gt;0,GF15,"")</f>
        <v/>
      </c>
      <c r="GV15" s="40" t="str">
        <f>IF(GG15&gt;0,GG15,"")</f>
        <v/>
      </c>
      <c r="GW15" s="40" t="str">
        <f>IF(SUM(GD15:GG15)-GH15&gt;0,SUM(GD15:GG15)-GH15,"")</f>
        <v/>
      </c>
      <c r="GX15" s="40" t="str">
        <f>IF(GK15&gt;0,GK15,"")</f>
        <v/>
      </c>
      <c r="GY15" s="40" t="str">
        <f>IF(GL15&gt;0,GL15,"")</f>
        <v/>
      </c>
      <c r="GZ15" s="40" t="str">
        <f>IF(SUM(GI15:GL15)-GM15&gt;0,SUM(GI15:GL15)-GM15,"")</f>
        <v/>
      </c>
      <c r="HA15" s="40" t="str">
        <f>IF(SUM(GT15,GW15,GZ15)&gt;0,SUM(GT15,GW15,GZ15),"")</f>
        <v/>
      </c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1" t="str">
        <f>IF(HD15&gt;0,HD15,"")</f>
        <v/>
      </c>
      <c r="HW15" s="11" t="str">
        <f>IF(HE15&gt;0,HE15,"")</f>
        <v/>
      </c>
      <c r="HX15" s="11" t="str">
        <f>IF(SUM(HB15:HE15)-HF15&gt;0,SUM(HB15:HE15)-HF15,"")</f>
        <v/>
      </c>
      <c r="HY15" s="11" t="str">
        <f>IF(HI15&gt;0,HI15,"")</f>
        <v/>
      </c>
      <c r="HZ15" s="11" t="str">
        <f>IF(HJ15&gt;0,HJ15,"")</f>
        <v/>
      </c>
      <c r="IA15" s="11" t="str">
        <f>IF(SUM(HG15:HJ15)-HK15&gt;0,SUM(HG15:HJ15)-HK15,"")</f>
        <v/>
      </c>
      <c r="IB15" s="11" t="str">
        <f>IF(MAX(HX15,IA15)&gt;0,MAX(HX15,IA15),"")</f>
        <v/>
      </c>
      <c r="IC15" s="11" t="str">
        <f>IF(HN15&gt;0,HN15,"")</f>
        <v/>
      </c>
      <c r="ID15" s="11" t="str">
        <f>IF(HO15&gt;0,HO15,"")</f>
        <v/>
      </c>
      <c r="IE15" s="11" t="str">
        <f>IF(SUM(HL15:HO15)-HP15&gt;0,SUM(HL15:HO15)-HP15,"")</f>
        <v/>
      </c>
      <c r="IF15" s="11" t="str">
        <f>IF(HS15&gt;0,HS15,"")</f>
        <v/>
      </c>
      <c r="IG15" s="11" t="str">
        <f>IF(HT15&gt;0,HT15,"")</f>
        <v/>
      </c>
      <c r="IH15" s="11" t="str">
        <f>IF(SUM(HQ15:HT15)-HU15&gt;0,SUM(HQ15:HT15)-HU15,"")</f>
        <v/>
      </c>
      <c r="II15" s="11" t="str">
        <f>IF(SUM(IB15,IE15,IH15)&gt;0,SUM(IB15,IE15,IH15),"")</f>
        <v/>
      </c>
      <c r="IJ15" s="17"/>
      <c r="IK15" s="17"/>
      <c r="IL15" s="17"/>
      <c r="IM15" s="17"/>
      <c r="IN15" s="17"/>
      <c r="IO15" s="17"/>
      <c r="IP15" s="17"/>
      <c r="IQ15" s="17"/>
      <c r="IR15" s="17"/>
      <c r="IS15" s="17"/>
      <c r="IT15" s="17"/>
      <c r="IU15" s="17"/>
      <c r="IV15" s="17"/>
      <c r="IW15" s="17"/>
      <c r="IX15" s="17"/>
      <c r="IY15" s="17"/>
      <c r="IZ15" s="17"/>
      <c r="JA15" s="17"/>
      <c r="JB15" s="17"/>
      <c r="JC15" s="17"/>
      <c r="JD15" s="40" t="str">
        <f>IF(IL15&gt;0,IL15,"")</f>
        <v/>
      </c>
      <c r="JE15" s="40" t="str">
        <f>IF(IM15&gt;0,IM15,"")</f>
        <v/>
      </c>
      <c r="JF15" s="40" t="str">
        <f>IF(SUM(IJ15:IM15)-IN15&gt;0,SUM(IJ15:IM15)-IN15,"")</f>
        <v/>
      </c>
      <c r="JG15" s="40" t="str">
        <f>IF(IQ15&gt;0,IQ15,"")</f>
        <v/>
      </c>
      <c r="JH15" s="40" t="str">
        <f>IF(IR15&gt;0,IR15,"")</f>
        <v/>
      </c>
      <c r="JI15" s="40" t="str">
        <f>IF(SUM(IO15:IR15)-IS15&gt;0,SUM(IO15:IR15)-IS15,"")</f>
        <v/>
      </c>
      <c r="JJ15" s="40" t="str">
        <f>IF(MAX(JF15,JI15)&gt;0,MAX(JF15,JI15),"")</f>
        <v/>
      </c>
      <c r="JK15" s="40" t="str">
        <f>IF(IV15&gt;0,IV15,"")</f>
        <v/>
      </c>
      <c r="JL15" s="40" t="str">
        <f>IF(IW15&gt;0,IW15,"")</f>
        <v/>
      </c>
      <c r="JM15" s="40" t="str">
        <f>IF(SUM(IT15:IW15)-IX15&gt;0,SUM(IT15:IW15)-IX15,"")</f>
        <v/>
      </c>
      <c r="JN15" s="40" t="str">
        <f>IF(JA15&gt;0,JA15,"")</f>
        <v/>
      </c>
      <c r="JO15" s="40" t="str">
        <f>IF(JB15&gt;0,JB15,"")</f>
        <v/>
      </c>
      <c r="JP15" s="40" t="str">
        <f>IF(SUM(IY15:JB15)-JC15&gt;0,SUM(IY15:JB15)-JC15,"")</f>
        <v/>
      </c>
      <c r="JQ15" s="40" t="str">
        <f>IF(SUM(JJ15,JM15,JP15)&gt;0,SUM(JJ15,JM15,JP15),"")</f>
        <v/>
      </c>
      <c r="JR15" s="18"/>
      <c r="JS15" s="18"/>
      <c r="JT15" s="18"/>
      <c r="JU15" s="18"/>
      <c r="JV15" s="18"/>
      <c r="JW15" s="18"/>
      <c r="JX15" s="18"/>
      <c r="JY15" s="18"/>
      <c r="JZ15" s="18"/>
      <c r="KA15" s="18"/>
      <c r="KB15" s="18"/>
      <c r="KC15" s="18"/>
      <c r="KD15" s="18"/>
      <c r="KE15" s="18"/>
      <c r="KF15" s="18"/>
      <c r="KG15" s="18"/>
      <c r="KH15" s="18"/>
      <c r="KI15" s="18"/>
      <c r="KJ15" s="18"/>
      <c r="KK15" s="18"/>
      <c r="KL15" s="11" t="str">
        <f>IF(JT15&gt;0,JT15,"")</f>
        <v/>
      </c>
      <c r="KM15" s="11" t="str">
        <f>IF(JU15&gt;0,JU15,"")</f>
        <v/>
      </c>
      <c r="KN15" s="11" t="str">
        <f>IF(SUM(JR15:JU15)-JV15&gt;0,SUM(JR15:JU15)-JV15,"")</f>
        <v/>
      </c>
      <c r="KO15" s="11" t="str">
        <f>IF(JY15&gt;0,JY15,"")</f>
        <v/>
      </c>
      <c r="KP15" s="11" t="str">
        <f>IF(JZ15&gt;0,JZ15,"")</f>
        <v/>
      </c>
      <c r="KQ15" s="11" t="str">
        <f>IF(SUM(JW15:JZ15)-KA15&gt;0,SUM(JW15:JZ15)-KA15,"")</f>
        <v/>
      </c>
      <c r="KR15" s="11" t="str">
        <f>IF(MAX(KN15,KQ15)&gt;0,MAX(KN15,KQ15),"")</f>
        <v/>
      </c>
      <c r="KS15" s="11" t="str">
        <f>IF(KD15&gt;0,KD15,"")</f>
        <v/>
      </c>
      <c r="KT15" s="11" t="str">
        <f>IF(KE15&gt;0,KE15,"")</f>
        <v/>
      </c>
      <c r="KU15" s="11" t="str">
        <f>IF(SUM(KB15:KE15)-KF15&gt;0,SUM(KB15:KE15)-KF15,"")</f>
        <v/>
      </c>
      <c r="KV15" s="11" t="str">
        <f>IF(KI15&gt;0,KI15,"")</f>
        <v/>
      </c>
      <c r="KW15" s="11" t="str">
        <f>IF(KJ15&gt;0,KJ15,"")</f>
        <v/>
      </c>
      <c r="KX15" s="11" t="str">
        <f>IF(SUM(KG15:KJ15)-KK15&gt;0,SUM(KG15:KJ15)-KK15,"")</f>
        <v/>
      </c>
      <c r="KY15" s="11" t="str">
        <f>IF(SUM(KR15,KU15,KX15)&gt;0,SUM(KR15,KU15,KX15),"")</f>
        <v/>
      </c>
      <c r="KZ15" s="17"/>
      <c r="LA15" s="17"/>
      <c r="LB15" s="17"/>
      <c r="LC15" s="17"/>
      <c r="LD15" s="17"/>
      <c r="LE15" s="17"/>
      <c r="LF15" s="17"/>
      <c r="LG15" s="17"/>
      <c r="LH15" s="17"/>
      <c r="LI15" s="17"/>
      <c r="LJ15" s="17"/>
      <c r="LK15" s="17"/>
      <c r="LL15" s="17"/>
      <c r="LM15" s="17"/>
      <c r="LN15" s="17"/>
      <c r="LO15" s="17"/>
      <c r="LP15" s="17"/>
      <c r="LQ15" s="17"/>
      <c r="LR15" s="17"/>
      <c r="LS15" s="17"/>
      <c r="LT15" s="40" t="str">
        <f>IF(LB15&gt;0,LB15,"")</f>
        <v/>
      </c>
      <c r="LU15" s="40" t="str">
        <f>IF(LC15&gt;0,LC15,"")</f>
        <v/>
      </c>
      <c r="LV15" s="40" t="str">
        <f>IF(SUM(KZ15:LC15)-LD15&gt;0,SUM(KZ15:LC15)-LD15,"")</f>
        <v/>
      </c>
      <c r="LW15" s="40" t="str">
        <f>IF(LG15&gt;0,LG15,"")</f>
        <v/>
      </c>
      <c r="LX15" s="40" t="str">
        <f>IF(LH15&gt;0,LH15,"")</f>
        <v/>
      </c>
      <c r="LY15" s="40" t="str">
        <f>IF(SUM(LE15:LH15)-LI15&gt;0,SUM(LE15:LH15)-LI15,"")</f>
        <v/>
      </c>
      <c r="LZ15" s="40" t="str">
        <f>IF(MAX(LV15,LY15)&gt;0,MAX(LV15,LY15),"")</f>
        <v/>
      </c>
      <c r="MA15" s="40" t="str">
        <f>IF(LL15&gt;0,LL15,"")</f>
        <v/>
      </c>
      <c r="MB15" s="40" t="str">
        <f>IF(LM15&gt;0,LM15,"")</f>
        <v/>
      </c>
      <c r="MC15" s="40" t="str">
        <f>IF(SUM(LJ15:LM15)-LN15&gt;0,SUM(LJ15:LM15)-LN15,"")</f>
        <v/>
      </c>
      <c r="MD15" s="40" t="str">
        <f>IF(LQ15&gt;0,LQ15,"")</f>
        <v/>
      </c>
      <c r="ME15" s="40" t="str">
        <f>IF(LR15&gt;0,LR15,"")</f>
        <v/>
      </c>
      <c r="MF15" s="40" t="str">
        <f>IF(SUM(LO15:LR15)-LS15&gt;0,SUM(LO15:LR15)-LS15,"")</f>
        <v/>
      </c>
      <c r="MG15" s="40" t="str">
        <f>IF(SUM(LZ15,MC15,MF15)&gt;0,SUM(LZ15,MC15,MF15),"")</f>
        <v/>
      </c>
      <c r="MH15" s="18"/>
      <c r="MI15" s="18"/>
      <c r="MJ15" s="18"/>
      <c r="MK15" s="18"/>
      <c r="ML15" s="18"/>
      <c r="MM15" s="18"/>
      <c r="MN15" s="18"/>
      <c r="MO15" s="18"/>
      <c r="MP15" s="18"/>
      <c r="MQ15" s="18"/>
      <c r="MR15" s="18"/>
      <c r="MS15" s="18"/>
      <c r="MT15" s="18"/>
      <c r="MU15" s="18"/>
      <c r="MV15" s="18"/>
      <c r="MW15" s="18"/>
      <c r="MX15" s="18"/>
      <c r="MY15" s="18"/>
      <c r="MZ15" s="18"/>
      <c r="NA15" s="18"/>
      <c r="NB15" s="11" t="str">
        <f>IF(MJ15&gt;0,MJ15,"")</f>
        <v/>
      </c>
      <c r="NC15" s="11" t="str">
        <f>IF(MK15&gt;0,MK15,"")</f>
        <v/>
      </c>
      <c r="ND15" s="11" t="str">
        <f>IF(SUM(MH15:MK15)-ML15&gt;0,SUM(MH15:MK15)-ML15,"")</f>
        <v/>
      </c>
      <c r="NE15" s="11" t="str">
        <f>IF(MO15&gt;0,MO15,"")</f>
        <v/>
      </c>
      <c r="NF15" s="11" t="str">
        <f>IF(MP15&gt;0,MP15,"")</f>
        <v/>
      </c>
      <c r="NG15" s="11" t="str">
        <f>IF(SUM(MM15:MP15)-MQ15&gt;0,SUM(MM15:MP15)-MQ15,"")</f>
        <v/>
      </c>
      <c r="NH15" s="11" t="str">
        <f>IF(MAX(ND15,NG15)&gt;0,MAX(ND15,NG15),"")</f>
        <v/>
      </c>
      <c r="NI15" s="11" t="str">
        <f>IF(MT15&gt;0,MT15,"")</f>
        <v/>
      </c>
      <c r="NJ15" s="11" t="str">
        <f>IF(MU15&gt;0,MU15,"")</f>
        <v/>
      </c>
      <c r="NK15" s="11" t="str">
        <f>IF(SUM(MR15:MU15)-MV15&gt;0,SUM(MR15:MU15)-MV15,"")</f>
        <v/>
      </c>
      <c r="NL15" s="11" t="str">
        <f>IF(MY15&gt;0,MY15,"")</f>
        <v/>
      </c>
      <c r="NM15" s="11" t="str">
        <f>IF(MZ15&gt;0,MZ15,"")</f>
        <v/>
      </c>
      <c r="NN15" s="11" t="str">
        <f>IF(SUM(MW15:MZ15)-NA15&gt;0,SUM(MW15:MZ15)-NA15,"")</f>
        <v/>
      </c>
      <c r="NO15" s="11" t="str">
        <f>IF(SUM(NH15,NK15,NN15)&gt;0,SUM(NH15,NK15,NN15),"")</f>
        <v/>
      </c>
      <c r="NP15" s="17"/>
      <c r="NQ15" s="17"/>
      <c r="NR15" s="17"/>
      <c r="NS15" s="17"/>
      <c r="NT15" s="17"/>
      <c r="NU15" s="17"/>
      <c r="NV15" s="17"/>
      <c r="NW15" s="17"/>
      <c r="NX15" s="17"/>
      <c r="NY15" s="17"/>
      <c r="NZ15" s="17"/>
      <c r="OA15" s="17"/>
      <c r="OB15" s="17"/>
      <c r="OC15" s="17"/>
      <c r="OD15" s="17"/>
      <c r="OE15" s="17"/>
      <c r="OF15" s="17"/>
      <c r="OG15" s="17"/>
      <c r="OH15" s="17"/>
      <c r="OI15" s="17"/>
      <c r="OJ15" s="40" t="str">
        <f>IF(NR15&gt;0,NR15,"")</f>
        <v/>
      </c>
      <c r="OK15" s="40" t="str">
        <f>IF(NS15&gt;0,NS15,"")</f>
        <v/>
      </c>
      <c r="OL15" s="40" t="str">
        <f>IF(SUM(NP15:NS15)-NT15&gt;0,SUM(NP15:NS15)-NT15,"")</f>
        <v/>
      </c>
      <c r="OM15" s="40" t="str">
        <f>IF(NW15&gt;0,NW15,"")</f>
        <v/>
      </c>
      <c r="ON15" s="40" t="str">
        <f>IF(NX15&gt;0,NX15,"")</f>
        <v/>
      </c>
      <c r="OO15" s="40" t="str">
        <f>IF(SUM(NU15:NX15)-NY15&gt;0,SUM(NU15:NX15)-NY15,"")</f>
        <v/>
      </c>
      <c r="OP15" s="40" t="str">
        <f>IF(MAX(OL15,OO15)&gt;0,MAX(OL15,OO15),"")</f>
        <v/>
      </c>
      <c r="OQ15" s="40" t="str">
        <f>IF(OB15&gt;0,OB15,"")</f>
        <v/>
      </c>
      <c r="OR15" s="40" t="str">
        <f>IF(OC15&gt;0,OC15,"")</f>
        <v/>
      </c>
      <c r="OS15" s="40" t="str">
        <f>IF(SUM(NZ15:OC15)-OD15&gt;0,SUM(NZ15:OC15)-OD15,"")</f>
        <v/>
      </c>
      <c r="OT15" s="40" t="str">
        <f>IF(OG15&gt;0,OG15,"")</f>
        <v/>
      </c>
      <c r="OU15" s="40" t="str">
        <f>IF(OH15&gt;0,OH15,"")</f>
        <v/>
      </c>
      <c r="OV15" s="40" t="str">
        <f>IF(SUM(OE15:OH15)-OI15&gt;0,SUM(OE15:OH15)-OI15,"")</f>
        <v/>
      </c>
      <c r="OW15" s="40" t="str">
        <f>IF(SUM(OP15,OS15,OV15)&gt;0,SUM(OP15,OS15,OV15),"")</f>
        <v/>
      </c>
      <c r="OX15" s="18"/>
      <c r="OY15" s="18"/>
      <c r="OZ15" s="18"/>
      <c r="PA15" s="18"/>
      <c r="PB15" s="18"/>
      <c r="PC15" s="18"/>
      <c r="PD15" s="18"/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1" t="str">
        <f>IF(OZ15&gt;0,OZ15,"")</f>
        <v/>
      </c>
      <c r="PS15" s="11" t="str">
        <f>IF(PA15&gt;0,PA15,"")</f>
        <v/>
      </c>
      <c r="PT15" s="11" t="str">
        <f>IF(SUM(OX15:PA15)-PB15&gt;0,SUM(OX15:PA15)-PB15,"")</f>
        <v/>
      </c>
      <c r="PU15" s="11" t="str">
        <f>IF(PE15&gt;0,PE15,"")</f>
        <v/>
      </c>
      <c r="PV15" s="11" t="str">
        <f>IF(PF15&gt;0,PF15,"")</f>
        <v/>
      </c>
      <c r="PW15" s="11" t="str">
        <f>IF(SUM(PC15:PF15)-PG15&gt;0,SUM(PC15:PF15)-PG15,"")</f>
        <v/>
      </c>
      <c r="PX15" s="11" t="str">
        <f>IF(MAX(PT15,PW15)&gt;0,MAX(PT15,PW15),"")</f>
        <v/>
      </c>
      <c r="PY15" s="11" t="str">
        <f>IF(PJ15&gt;0,PJ15,"")</f>
        <v/>
      </c>
      <c r="PZ15" s="11" t="str">
        <f>IF(PK15&gt;0,PK15,"")</f>
        <v/>
      </c>
      <c r="QA15" s="11" t="str">
        <f>IF(SUM(PH15:PK15)-PL15&gt;0,SUM(PH15:PK15)-PL15,"")</f>
        <v/>
      </c>
      <c r="QB15" s="11" t="str">
        <f>IF(PO15&gt;0,PO15,"")</f>
        <v/>
      </c>
      <c r="QC15" s="11" t="str">
        <f>IF(PP15&gt;0,PP15,"")</f>
        <v/>
      </c>
      <c r="QD15" s="11" t="str">
        <f>IF(SUM(PM15:PP15)-PQ15&gt;0,SUM(PM15:PP15)-PQ15,"")</f>
        <v/>
      </c>
      <c r="QE15" s="11" t="str">
        <f>IF(SUM(PX15,QA15,QD15)&gt;0,SUM(PX15,QA15,QD15),"")</f>
        <v/>
      </c>
      <c r="QF15" s="17"/>
      <c r="QG15" s="17"/>
      <c r="QH15" s="17"/>
      <c r="QI15" s="17"/>
      <c r="QJ15" s="17"/>
      <c r="QK15" s="17"/>
      <c r="QL15" s="17"/>
      <c r="QM15" s="17"/>
      <c r="QN15" s="17"/>
      <c r="QO15" s="17"/>
      <c r="QP15" s="17"/>
      <c r="QQ15" s="17"/>
      <c r="QR15" s="17"/>
      <c r="QS15" s="17"/>
      <c r="QT15" s="17"/>
      <c r="QU15" s="17"/>
      <c r="QV15" s="17"/>
      <c r="QW15" s="17"/>
      <c r="QX15" s="17"/>
      <c r="QY15" s="17"/>
      <c r="QZ15" s="40" t="str">
        <f>IF(QH15&gt;0,QH15,"")</f>
        <v/>
      </c>
      <c r="RA15" s="40" t="str">
        <f>IF(QI15&gt;0,QI15,"")</f>
        <v/>
      </c>
      <c r="RB15" s="40" t="str">
        <f>IF(SUM(QF15:QI15)-QJ15&gt;0,SUM(QF15:QI15)-QJ15,"")</f>
        <v/>
      </c>
      <c r="RC15" s="40" t="str">
        <f>IF(QM15&gt;0,QM15,"")</f>
        <v/>
      </c>
      <c r="RD15" s="40" t="str">
        <f>IF(QN15&gt;0,QN15,"")</f>
        <v/>
      </c>
      <c r="RE15" s="40" t="str">
        <f>IF(SUM(QK15:QN15)-QO15&gt;0,SUM(QK15:QN15)-QO15,"")</f>
        <v/>
      </c>
      <c r="RF15" s="40" t="str">
        <f>IF(MAX(RB15,RE15)&gt;0,MAX(RB15,RE15),"")</f>
        <v/>
      </c>
      <c r="RG15" s="40" t="str">
        <f>IF(QR15&gt;0,QR15,"")</f>
        <v/>
      </c>
      <c r="RH15" s="40" t="str">
        <f>IF(QS15&gt;0,QS15,"")</f>
        <v/>
      </c>
      <c r="RI15" s="40" t="str">
        <f>IF(SUM(QP15:QS15)-QT15&gt;0,SUM(QP15:QS15)-QT15,"")</f>
        <v/>
      </c>
      <c r="RJ15" s="40" t="str">
        <f>IF(QW15&gt;0,QW15,"")</f>
        <v/>
      </c>
      <c r="RK15" s="40" t="str">
        <f>IF(QX15&gt;0,QX15,"")</f>
        <v/>
      </c>
      <c r="RL15" s="40" t="str">
        <f>IF(SUM(QU15:QX15)-QY15&gt;0,SUM(QU15:QX15)-QY15,"")</f>
        <v/>
      </c>
      <c r="RM15" s="40" t="str">
        <f>IF(SUM(RF15,RI15,RL15)&gt;0,SUM(RF15,RI15,RL15),"")</f>
        <v/>
      </c>
      <c r="RN15" s="18"/>
      <c r="RO15" s="18"/>
      <c r="RP15" s="18"/>
      <c r="RQ15" s="18"/>
      <c r="RR15" s="18"/>
      <c r="RS15" s="18"/>
      <c r="RT15" s="18"/>
      <c r="RU15" s="18"/>
      <c r="RV15" s="18"/>
      <c r="RW15" s="18"/>
      <c r="RX15" s="18"/>
      <c r="RY15" s="18"/>
      <c r="RZ15" s="18"/>
      <c r="SA15" s="18"/>
      <c r="SB15" s="18"/>
      <c r="SC15" s="18"/>
      <c r="SD15" s="18"/>
      <c r="SE15" s="18"/>
      <c r="SF15" s="18"/>
      <c r="SG15" s="18"/>
      <c r="SH15" s="11" t="str">
        <f>IF(RP15&gt;0,RP15,"")</f>
        <v/>
      </c>
      <c r="SI15" s="11" t="str">
        <f>IF(RQ15&gt;0,RQ15,"")</f>
        <v/>
      </c>
      <c r="SJ15" s="11" t="str">
        <f>IF(SUM(RN15:RQ15)-RR15&gt;0,SUM(RN15:RQ15)-RR15,"")</f>
        <v/>
      </c>
      <c r="SK15" s="11" t="str">
        <f>IF(RU15&gt;0,RU15,"")</f>
        <v/>
      </c>
      <c r="SL15" s="11" t="str">
        <f>IF(RV15&gt;0,RV15,"")</f>
        <v/>
      </c>
      <c r="SM15" s="11" t="str">
        <f>IF(SUM(RS15:RV15)-RW15&gt;0,SUM(RS15:RV15)-RW15,"")</f>
        <v/>
      </c>
      <c r="SN15" s="11" t="str">
        <f>IF(MAX(SJ15,SM15)&gt;0,MAX(SJ15,SM15),"")</f>
        <v/>
      </c>
      <c r="SO15" s="11" t="str">
        <f>IF(RZ15&gt;0,RZ15,"")</f>
        <v/>
      </c>
      <c r="SP15" s="11" t="str">
        <f>IF(SA15&gt;0,SA15,"")</f>
        <v/>
      </c>
      <c r="SQ15" s="11" t="str">
        <f>IF(SUM(RX15:SA15)-SB15&gt;0,SUM(RX15:SA15)-SB15,"")</f>
        <v/>
      </c>
      <c r="SR15" s="11" t="str">
        <f>IF(SE15&gt;0,SE15,"")</f>
        <v/>
      </c>
      <c r="SS15" s="11" t="str">
        <f>IF(SF15&gt;0,SF15,"")</f>
        <v/>
      </c>
      <c r="ST15" s="11" t="str">
        <f>IF(SUM(SC15:SF15)-SG15&gt;0,SUM(SC15:SF15)-SG15,"")</f>
        <v/>
      </c>
      <c r="SU15" s="11" t="str">
        <f>IF(SUM(SN15,SQ15,ST15)&gt;0,SUM(SN15,SQ15,ST15),"")</f>
        <v/>
      </c>
      <c r="SV15" s="22">
        <f>IF($CP15="P",CA15,(CA15+AZ15)/2)</f>
        <v>9.0500000000000007</v>
      </c>
      <c r="SW15" s="22">
        <f>IF($CP15="P",CB15,(CB15+BA15)/2)</f>
        <v>6.1</v>
      </c>
      <c r="SX15" s="22">
        <f>IF($CP15="P",CC15,(CC15+BB15)/2)</f>
        <v>6.5</v>
      </c>
      <c r="SY15" s="22">
        <f>IF($CP15="P",CD15,(CD15+BC15)/2)</f>
        <v>8.7949999999999999</v>
      </c>
      <c r="SZ15" s="22">
        <f>IF($CP15="P",CE15,(CE15+BD15)/2)</f>
        <v>0</v>
      </c>
      <c r="TA15" s="22">
        <f>IF($CP15="P",CF15,(CF15+BE15)/2)</f>
        <v>13.350000000000001</v>
      </c>
      <c r="TB15" s="22">
        <f>IF($CP15="P",CG15,(CG15+BF15)/2)</f>
        <v>9.1000000000000014</v>
      </c>
      <c r="TC15" s="22">
        <f>IF($CP15="P",CH15,(CH15+BG15)/2)</f>
        <v>8.5500000000000007</v>
      </c>
      <c r="TD15" s="22">
        <f>IF($CP15="P",CI15,(CI15+BH15)/2)</f>
        <v>13.16</v>
      </c>
      <c r="TE15" s="22">
        <f>IF($CP15="P",CJ15,(CJ15+BI15)/2)</f>
        <v>0.4</v>
      </c>
      <c r="TF15" s="22">
        <f>IF($CP15="P",CK15,(CK15+BJ15)/2)</f>
        <v>1.5</v>
      </c>
      <c r="TG15" s="22">
        <f>IF($CP15="P",CL15,(CL15+BK15)/2)</f>
        <v>0.9</v>
      </c>
      <c r="TH15" s="22">
        <f>IF($CP15="P",CM15,(CM15+BL15)/2)</f>
        <v>1.05</v>
      </c>
      <c r="TI15" s="22">
        <f>IF($CP15="P",CN15,(CN15+BM15)/2)</f>
        <v>1.41</v>
      </c>
      <c r="TJ15" s="22">
        <f>IF($CP15="P",CO15,(CO15+BN15)/2)</f>
        <v>0</v>
      </c>
      <c r="TK15" s="27" t="s">
        <v>46</v>
      </c>
      <c r="TL15" s="40">
        <f>IF(SX15&gt;0,SX15,"")</f>
        <v>6.5</v>
      </c>
      <c r="TM15" s="40">
        <f>IF(SY15&gt;0,SY15,"")</f>
        <v>8.7949999999999999</v>
      </c>
      <c r="TN15" s="40">
        <f>IF(SUM(SV15:SY15)-SZ15&gt;0,SUM(SV15:SY15)-SZ15,"")</f>
        <v>30.445</v>
      </c>
      <c r="TO15" s="40">
        <f>IF(TC15&gt;0,TC15,"")</f>
        <v>8.5500000000000007</v>
      </c>
      <c r="TP15" s="40">
        <f>IF(TD15&gt;0,TD15,"")</f>
        <v>13.16</v>
      </c>
      <c r="TQ15" s="40">
        <f>IF(SUM(TA15:TD15)-TE15&gt;0,SUM(TA15:TD15)-TE15,"")</f>
        <v>43.760000000000005</v>
      </c>
      <c r="TR15" s="40">
        <f>IF(MAX(TN15,TQ15)&gt;0,MAX(TN15,TQ15),"")</f>
        <v>43.760000000000005</v>
      </c>
      <c r="TS15" s="40">
        <f>IF(TH15&gt;0,TH15,"")</f>
        <v>1.05</v>
      </c>
      <c r="TT15" s="40">
        <f>IF(TI15&gt;0,TI15,"")</f>
        <v>1.41</v>
      </c>
      <c r="TU15" s="40">
        <f>IF(SUM(TF15:TI15)-TJ15&gt;0,SUM(TF15:TI15)-TJ15,"")</f>
        <v>4.8600000000000003</v>
      </c>
      <c r="TV15" s="40">
        <f>IF(SUM(TR15,TU15)&gt;0,SUM(TR15,TU15),"")</f>
        <v>48.620000000000005</v>
      </c>
    </row>
    <row r="16" spans="1:542" x14ac:dyDescent="0.2">
      <c r="A16" s="4" t="str" cm="1">
        <f t="array" ref="A16">IF(AND(J16&lt;&gt;"",J16&lt;&gt;"No DD"),SUMPRODUCT((J$4:J$37&lt;&gt;"")*(J$4:J$37&lt;&gt;"No DD")*(F$4:F$37&gt;F16))+1,IF(J16="No DD",SUMPRODUCT((J$4:J$37="No DD")*(F$4:F$37&gt;F16))+1+SUMPRODUCT((J$4:J$37&lt;&gt;"")*(J$4:J$37&lt;&gt;"No DD")),""))</f>
        <v/>
      </c>
      <c r="B16" s="4" t="str" cm="1">
        <f t="array" ref="B16">IF(AND(J16&lt;&gt;"",J16&lt;&gt;"No DD",G16=""),SUMPRODUCT((J$4:J$37&lt;&gt;"")*(J$4:J$37&lt;&gt;"No DD")*(G$4:G$37="")*(F$4:F$37&gt;F16))+1,IF(J16="No DD",SUMPRODUCT((J$4:J$37="No DD")*(F$4:F$37&gt;F16)*(G$4:G$37=""))+1+SUMPRODUCT((J$4:J$37&lt;&gt;"")*(G$4:G$37="")*(J$4:J$37&lt;&gt;"No DD")),""))</f>
        <v/>
      </c>
      <c r="C16" s="5" t="s">
        <v>167</v>
      </c>
      <c r="D16" s="4" t="s">
        <v>6</v>
      </c>
      <c r="E16" s="4">
        <v>2006</v>
      </c>
      <c r="F16" s="9">
        <f>SUM(L16:V16)+SUM(L16:T16)*0.0000001+SUM(L16)*0.0000000000001</f>
        <v>148.34001483400465</v>
      </c>
      <c r="G16" s="66"/>
      <c r="H16" s="3" t="str">
        <f>IF(OR(AND(AO16&gt;=AY$39,AO16&lt;&gt;"",AQ16&gt;=AY$43,AQ16&lt;&gt;"",AN16=""),AND(AR16&gt;=AY$39,AR16&lt;&gt;"",AT16&gt;=AY$43,AT16&lt;&gt;"",AN16=""),AND(AV16&gt;=AY$39,AV16&lt;&gt;"",AX16&gt;=AY$43,AX16&lt;&gt;"",AN16=""),AND(BP16&gt;=BZ$39,BP16&lt;&gt;"",BR16&gt;=BZ$43,BR16&lt;&gt;"",BO16=""),AND(BS16&gt;=BZ$39,BS16&lt;&gt;"",BU16&gt;=BZ$43,BU16&lt;&gt;"",BO16=""),AND(BW16&gt;=BZ$39,BW16&lt;&gt;"",BY16&gt;=BZ$43,BY16&lt;&gt;"",BO16=""),AND(CQ16&gt;=DA$39,CQ16&lt;&gt;"",CS16&gt;=DA$43,CS16&lt;&gt;"",CP16=""),AND(CT16&gt;=DA$39,CT16&lt;&gt;"",CV16&gt;=DA$43,CV16&lt;&gt;"",CP16=""),AND(CX16&gt;=DA$39,CX16&lt;&gt;"",CZ16&gt;=DA$43,CZ16&lt;&gt;"",CP16=""),AND(DX16&gt;=EK$39,DX16&lt;&gt;"",DZ16&gt;=EK$43,DZ16&lt;&gt;""),AND(EA16&gt;=EK$39,EA16&lt;&gt;"",EC16&gt;=EK$43,EC16&lt;&gt;""),AND(EE16&gt;=EK$39,EE16&lt;&gt;"",EG16&gt;=EK$43,EG16&lt;&gt;""),AND(EH16&gt;=EK$39,EH16&lt;&gt;"",EJ16&gt;=EK$43,EJ16&lt;&gt;""),AND(FF16&gt;=FS$39,FF16&lt;&gt;"",FH16&gt;=FS$43,FH16&lt;&gt;""),AND(FI16&gt;=FS$39,FI16&lt;&gt;"",FK16&gt;=FS$43,FK16&lt;&gt;""),AND(FM16&gt;=FS$39,FM16&lt;&gt;"",FO16&gt;=FS$43,FO16&lt;&gt;""),AND(FP16&gt;=FS$39,FP16&lt;&gt;"",FR16&gt;=FS$43,FR16&lt;&gt;""),AND(GN16&gt;=HA$39,GN16&lt;&gt;"",GP16&gt;=HA$43,GP16&lt;&gt;""),AND(GQ16&gt;=HA$39,GQ16&lt;&gt;"",GS16&gt;=HA$43,GS16&lt;&gt;""),AND(GU16&gt;=HA$39,GU16&lt;&gt;"",GW16&gt;=HA$43,GW16&lt;&gt;""),AND(GX16&gt;=HA$39,GX16&lt;&gt;"",GZ16&gt;=HA$43,GZ16&lt;&gt;""),AND(HV16&gt;=II$39,HV16&lt;&gt;"",HX16&gt;=II$43,HX16&lt;&gt;""),AND(HY16&gt;=II$39,HY16&lt;&gt;"",IA16&gt;=II$43,IA16&lt;&gt;""),AND(IC16&gt;=II$39,IC16&lt;&gt;"",IE16&gt;=II$43,IE16&lt;&gt;""),AND(IF16&gt;=II$39,IF16&lt;&gt;"",IH16&gt;=II$43,IH16&lt;&gt;""),AND(JD16&gt;=JQ$39,JD16&lt;&gt;"",JF16&gt;=JQ$43,JF16&lt;&gt;""),AND(JG16&gt;=JQ$39,JG16&lt;&gt;"",JI16&gt;=JQ$43,JI16&lt;&gt;""),AND(JK16&gt;=JQ$39,JK16&lt;&gt;"",JM16&gt;=JQ$43,JM16&lt;&gt;""),AND(JN16&gt;=JQ$39,JN16&lt;&gt;"",JP16&gt;=JQ$43,JP16&lt;&gt;""),AND(KL16&gt;=KY$39,KL16&lt;&gt;"",KN16&gt;=KY$43,KN16&lt;&gt;""),AND(KO16&gt;=KY$39,KO16&lt;&gt;"",KQ16&gt;=KY$43,KQ16&lt;&gt;""),AND(KS16&gt;=KY$39,KS16&lt;&gt;"",KU16&gt;=KY$43,KU16&lt;&gt;""),AND(KV16&gt;=KY$39,KV16&lt;&gt;"",KX16&gt;=KY$43,KX16&lt;&gt;""),AND(LT16&gt;=MG$39,LT16&lt;&gt;"",LV16&gt;=MG$43,LV16&lt;&gt;""),AND(LW16&gt;=MG$39,LW16&lt;&gt;"",LY16&gt;=MG$43,LY16&lt;&gt;""),AND(MA16&gt;=MG$39,MA16&lt;&gt;"",MC16&gt;=MG$43,MC16&lt;&gt;""),AND(MD16&gt;=MG$39,MD16&lt;&gt;"",MF16&gt;=MG$43,MF16&lt;&gt;""),AND(NB16&gt;=NO$39,NB16&lt;&gt;"",ND16&gt;=NO$43,ND16&lt;&gt;""),AND(NE16&gt;=NO$39,NE16&lt;&gt;"",NG16&gt;=NO$43,NG16&lt;&gt;""),AND(NI16&gt;=NO$39,NI16&lt;&gt;"",NK16&gt;=NO$43,NK16&lt;&gt;""),AND(NL16&gt;=NO$39,NL16&lt;&gt;"",NN16&gt;=NO$43,NN16&lt;&gt;""),AND(OJ16&gt;=OW$39,OJ16&lt;&gt;"",OL16&gt;=OW$43,OL16&lt;&gt;""),AND(OM16&gt;=OW$39,OM16&lt;&gt;"",OO16&gt;=OW$43,OO16&lt;&gt;""),AND(OQ16&gt;=OW$39,OQ16&lt;&gt;"",OS16&gt;=OW$43,OS16&lt;&gt;""),AND(OT16&gt;=OW$39,OT16&lt;&gt;"",OV16&gt;=OW$43,OV16&lt;&gt;""),AND(PR16&gt;=QE$39,PR16&lt;&gt;"",PT16&gt;=QE$43,PT16&lt;&gt;""),AND(PU16&gt;=QE$39,PU16&lt;&gt;"",PW16&gt;=QE$43,PW16&lt;&gt;""),AND(PY16&gt;=QE$39,PY16&lt;&gt;"",QA16&gt;=QE$43,QA16&lt;&gt;""),AND(QB16&gt;=QE$39,QB16&lt;&gt;"",QD16&gt;=QE$43,QD16&lt;&gt;""),AND(QZ16&gt;=RM$39,QZ16&lt;&gt;"",RB16&gt;=RM$43,RB16&lt;&gt;""),AND(RC16&gt;=RM$39,RC16&lt;&gt;"",RE16&gt;=RM$43,RE16&lt;&gt;""),AND(RG16&gt;=RM$39,RG16&lt;&gt;"",RI16&gt;=RM$43,RI16&lt;&gt;""),AND(RJ16&gt;=RM$39,RJ16&lt;&gt;"",RL16&gt;=RM$43,RL16&lt;&gt;""),AND(SH16&gt;=SU$39,SH16&lt;&gt;"",SJ16&gt;=SU$43,SJ16&lt;&gt;""),AND(SK16&gt;=SU$39,SK16&lt;&gt;"",SM16&gt;=SU$43,SM16&lt;&gt;""),AND(SO16&gt;=SU$39,SO16&lt;&gt;"",SQ16&gt;=SU$43,SQ16&lt;&gt;""),AND(SR16&gt;=SU$39,SR16&lt;&gt;"",ST16&gt;=SU$43,ST16&lt;&gt;"")),"P","")</f>
        <v/>
      </c>
      <c r="I16" s="3" t="str">
        <f>IF(OR(AND(AQ16&gt;=AY$43,AQ16&lt;&gt;"",AN16=""),AND(AT16&gt;=AY$43,AT16&lt;&gt;"",AN16=""),AND(AX16&gt;=AY$43,AX16&lt;&gt;"",AN16=""),AND(BR16&gt;=BZ$43,BR16&lt;&gt;"",BO16=""),AND(BU16&gt;=BZ$43,BU16&lt;&gt;"",BO16=""),AND(BY16&gt;=BZ$43,BY16&lt;&gt;"",BO16=""),AND(CS16&gt;=DA$43,CS16&lt;&gt;"",CP16=""),AND(CV16&gt;=DA$43,CV16&lt;&gt;"",CP16=""),AND(CZ16&gt;=DA$43,CZ16&lt;&gt;"",CP16=""),AND(DZ16&gt;=EK$43,DZ16&lt;&gt;""),AND(EC16&gt;=EK$43,EC16&lt;&gt;""),AND(EG16&gt;=EK$43,EG16&lt;&gt;""),AND(EJ16&gt;=EK$43,EJ16&lt;&gt;""),AND(FH16&gt;=FS$43,FH16&lt;&gt;""),AND(FK16&gt;=FS$43,FK16&lt;&gt;""),AND(FO16&gt;=FS$43,FO16&lt;&gt;""),AND(FR16&gt;=FS$43,FR16&lt;&gt;""),AND(GP16&gt;=HA$43,GP16&lt;&gt;""),AND(GS16&gt;=HA$43,GS16&lt;&gt;""),AND(GW16&gt;=HA$43,GW16&lt;&gt;""),AND(GZ16&gt;=HA$43,GZ16&lt;&gt;""),AND(HX16&gt;=II$43,HX16&lt;&gt;""),AND(IA16&gt;=II$43,IA16&lt;&gt;""),AND(IE16&gt;=II$43,IE16&lt;&gt;""),AND(IH16&gt;=II$43,IH16&lt;&gt;""),AND(JF16&gt;=JQ$43,JF16&lt;&gt;""),AND(JI16&gt;=JQ$43,JI16&lt;&gt;""),AND(JM16&gt;=JQ$43,JM16&lt;&gt;""),AND(JP16&gt;=JQ$43,JP16&lt;&gt;""),AND(KN16&gt;=KY$43,KN16&lt;&gt;""),AND(KQ16&gt;=KY$43,KQ16&lt;&gt;""),AND(KU16&gt;=KY$43,KU16&lt;&gt;""),AND(KX16&gt;=KY$43,KX16&lt;&gt;""),AND(LV16&gt;=MG$43,LV16&lt;&gt;""),AND(LY16&gt;=MG$43,LY16&lt;&gt;""),AND(MC16&gt;=MG$43,MC16&lt;&gt;""),AND(MF16&gt;=MG$43,MF16&lt;&gt;""),AND(ND16&gt;=NO$43,ND16&lt;&gt;""),AND(NG16&gt;=NO$43,NG16&lt;&gt;""),AND(NK16&gt;=NO$43,NK16&lt;&gt;""),AND(NN16&gt;=NO$43,NN16&lt;&gt;""),AND(OL16&gt;=OW$43,OL16&lt;&gt;""),AND(OO16&gt;=OW$43,OO16&lt;&gt;""),AND(OS16&gt;=OW$43,OS16&lt;&gt;""),AND(OV16&gt;=OW$43,OV16&lt;&gt;""),AND(PT16&gt;=QE$43,PT16&lt;&gt;""),AND(PW16&gt;=QE$43,PW16&lt;&gt;""),AND(QA16&gt;=QE$43,QA16&lt;&gt;""),AND(QD16&gt;=QE$43,QD16&lt;&gt;""),AND(RB16&gt;=RM$43,RB16&lt;&gt;""),AND(RE16&gt;=RM$43,RE16&lt;&gt;""),AND(RI16&gt;=RM$43,RI16&lt;&gt;""),AND(RL16&gt;=RM$43,RL16&lt;&gt;""),AND(SJ16&gt;=SU$43,SJ16&lt;&gt;""),AND(SM16&gt;=SU$43,SM16&lt;&gt;""),AND(SQ16&gt;=SU$43,SQ16&lt;&gt;""),AND(ST16&gt;=SU$43,ST16&lt;&gt;"")),"P","")</f>
        <v/>
      </c>
      <c r="J16" s="36" t="str">
        <f>IF(AND(I16="P",H16=""),"No DD",IF(OR(AND(AO16&gt;=AY$42,AO16&lt;&gt;"",AQ16&gt;=AY$46,AQ16&lt;&gt;"",AN16=""),AND(AR16&gt;=AY$42,AR16&lt;&gt;"",AT16&gt;=AY$46,AT16&lt;&gt;"",AN16=""),AND(AV16&gt;=AY$42,AV16&lt;&gt;"",AX16&gt;=AY$46,AX16&lt;&gt;"",AN16=""),AND(BP16&gt;=BZ$42,BP16&lt;&gt;"",BR16&gt;=BZ$46,BR16&lt;&gt;"",BO16=""),AND(BS16&gt;=BZ$42,BS16&lt;&gt;"",BU16&gt;=BZ$46,BU16&lt;&gt;"",BO16=""),AND(BW16&gt;=BZ$42,BW16&lt;&gt;"",BY16&gt;=BZ$46,BY16&lt;&gt;"",BO16=""),AND(CQ16&gt;=DA$42,CQ16&lt;&gt;"",CS16&gt;=DA$46,CS16&lt;&gt;"",CP16=""),AND(CT16&gt;=DA$42,CT16&lt;&gt;"",CV16&gt;=DA$46,CV16&lt;&gt;"",CP16=""),AND(CX16&gt;=DA$42,CX16&lt;&gt;"",CZ16&gt;=DA$46,CZ16&lt;&gt;"",CP16=""),AND(DX16&gt;=EK$42,DX16&lt;&gt;"",DZ16&gt;=EK$46,DZ16&lt;&gt;""),AND(EA16&gt;=EK$42,EA16&lt;&gt;"",EC16&gt;=EK$46,EC16&lt;&gt;""),AND(EE16&gt;=EK$42,EE16&lt;&gt;"",EG16&gt;=EK$46,EG16&lt;&gt;""),AND(EH16&gt;=EK$42,EH16&lt;&gt;"",EJ16&gt;=EK$46,EJ16&lt;&gt;""),AND(FF16&gt;=FS$42,FF16&lt;&gt;"",FH16&gt;=FS$46,FH16&lt;&gt;""),AND(FI16&gt;=FS$42,FI16&lt;&gt;"",FK16&gt;=FS$46,FK16&lt;&gt;""),AND(FM16&gt;=FS$42,FM16&lt;&gt;"",FO16&gt;=FS$46,FO16&lt;&gt;""),AND(FP16&gt;=FS$42,FP16&lt;&gt;"",FR16&gt;=FS$46,FR16&lt;&gt;""),AND(GN16&gt;=HA$42,GN16&lt;&gt;"",GP16&gt;=HA$46,GP16&lt;&gt;""),AND(GQ16&gt;=HA$42,GQ16&lt;&gt;"",GS16&gt;=HA$46,GS16&lt;&gt;""),AND(GU16&gt;=HA$42,GU16&lt;&gt;"",GW16&gt;=HA$46,GW16&lt;&gt;""),AND(GX16&gt;=HA$42,GX16&lt;&gt;"",GZ16&gt;=HA$46,GZ16&lt;&gt;""),AND(HV16&gt;=II$42,HV16&lt;&gt;"",HX16&gt;=II$46,HX16&lt;&gt;""),AND(HY16&gt;=II$42,HY16&lt;&gt;"",IA16&gt;=II$46,IA16&lt;&gt;""),AND(IC16&gt;=II$42,IC16&lt;&gt;"",IE16&gt;=II$46,IE16&lt;&gt;""),AND(IF16&gt;=II$42,IF16&lt;&gt;"",IH16&gt;=II$46,IH16&lt;&gt;""),AND(JD16&gt;=JQ$42,JD16&lt;&gt;"",JF16&gt;=JQ$46,JF16&lt;&gt;""),AND(JG16&gt;=JQ$42,JG16&lt;&gt;"",JI16&gt;=JQ$46,JI16&lt;&gt;""),AND(JK16&gt;=JQ$42,JK16&lt;&gt;"",JM16&gt;=JQ$46,JM16&lt;&gt;""),AND(JN16&gt;=JQ$42,JN16&lt;&gt;"",JP16&gt;=JQ$46,JP16&lt;&gt;""),AND(KL16&gt;=KY$42,KL16&lt;&gt;"",KN16&gt;=KY$46,KN16&lt;&gt;""),AND(KO16&gt;=KY$42,KO16&lt;&gt;"",KQ16&gt;=KY$46,KQ16&lt;&gt;""),AND(KS16&gt;=KY$42,KS16&lt;&gt;"",KU16&gt;=KY$46,KU16&lt;&gt;""),AND(KV16&gt;=KY$42,KV16&lt;&gt;"",KX16&gt;=KY$46,KX16&lt;&gt;""),AND(LT16&gt;=MG$42,LT16&lt;&gt;"",LV16&gt;=MG$46,LV16&lt;&gt;""),AND(LW16&gt;=MG$42,LW16&lt;&gt;"",LY16&gt;=MG$46,LY16&lt;&gt;""),AND(MA16&gt;=MG$42,MA16&lt;&gt;"",MC16&gt;=MG$46,MC16&lt;&gt;""),AND(MD16&gt;=MG$42,MD16&lt;&gt;"",MF16&gt;=MG$46,MF16&lt;&gt;""),AND(NB16&gt;=NO$42,NB16&lt;&gt;"",ND16&gt;=NO$46,ND16&lt;&gt;""),AND(NE16&gt;=NO$42,NE16&lt;&gt;"",NG16&gt;=NO$46,NG16&lt;&gt;""),AND(NI16&gt;=NO$42,NI16&lt;&gt;"",NK16&gt;=NO$46,NK16&lt;&gt;""),AND(NL16&gt;=NO$42,NL16&lt;&gt;"",NN16&gt;=NO$46,NN16&lt;&gt;""),AND(OJ16&gt;=OW$42,OJ16&lt;&gt;"",OL16&gt;=OW$46,OL16&lt;&gt;""),AND(OM16&gt;=OW$42,OM16&lt;&gt;"",OO16&gt;=OW$46,OO16&lt;&gt;""),AND(OQ16&gt;=OW$42,OQ16&lt;&gt;"",OS16&gt;=OW$46,OS16&lt;&gt;""),AND(OT16&gt;=OW$42,OT16&lt;&gt;"",OV16&gt;=OW$46,OV16&lt;&gt;""),AND(PR16&gt;=QE$42,PR16&lt;&gt;"",PT16&gt;=QE$46,PT16&lt;&gt;""),AND(PU16&gt;=QE$42,PU16&lt;&gt;"",PW16&gt;=QE$46,PW16&lt;&gt;""),AND(PY16&gt;=QE$42,PY16&lt;&gt;"",QA16&gt;=QE$46,QA16&lt;&gt;""),AND(QB16&gt;=QE$42,QB16&lt;&gt;"",QD16&gt;=QE$46,QD16&lt;&gt;""),AND(QZ16&gt;=RM$42,QZ16&lt;&gt;"",RB16&gt;=RM$46,RB16&lt;&gt;""),AND(RC16&gt;=RM$42,RC16&lt;&gt;"",RE16&gt;=RM$46,RE16&lt;&gt;""),AND(RG16&gt;=RM$42,RG16&lt;&gt;"",RI16&gt;=RM$46,RI16&lt;&gt;""),AND(RJ16&gt;=RM$42,RJ16&lt;&gt;"",RL16&gt;=RM$46,RL16&lt;&gt;""),AND(SH16&gt;=SU$42,SH16&lt;&gt;"",SJ16&gt;=SU$46,SJ16&lt;&gt;""),AND(SK16&gt;=SU$42,SK16&lt;&gt;"",SM16&gt;=SU$46,SM16&lt;&gt;""),AND(SO16&gt;=SU$42,SO16&lt;&gt;"",SQ16&gt;=SU$46,SQ16&lt;&gt;""),AND(SR16&gt;=SU$42,SR16&lt;&gt;"",ST16&gt;=SU$46,ST16&lt;&gt;"")),"Merit",IF(OR(AND(AO16&gt;=AY$41,AO16&lt;&gt;"",AQ16&gt;=AY$45,AQ16&lt;&gt;"",AN16=""),AND(AR16&gt;=AY$41,AR16&lt;&gt;"",AT16&gt;=AY$45,AT16&lt;&gt;"",AN16=""),AND(AV16&gt;=AY$41,AV16&lt;&gt;"",AX16&gt;=AY$45,AX16&lt;&gt;"",AN16=""),AND(BP16&gt;=BZ$41,BP16&lt;&gt;"",BR16&gt;=BZ$45,BR16&lt;&gt;"",BO16=""),AND(BS16&gt;=BZ$41,BS16&lt;&gt;"",BU16&gt;=BZ$45,BU16&lt;&gt;"",BO16=""),AND(BW16&gt;=BZ$41,BW16&lt;&gt;"",BY16&gt;=BZ$45,BY16&lt;&gt;"",BO16=""),AND(CQ16&gt;=DA$41,CQ16&lt;&gt;"",CS16&gt;=DA$45,CS16&lt;&gt;"",CP16=""),AND(CT16&gt;=DA$41,CT16&lt;&gt;"",CV16&gt;=DA$45,CV16&lt;&gt;"",CP16=""),AND(CX16&gt;=DA$41,CX16&lt;&gt;"",CZ16&gt;=DA$45,CZ16&lt;&gt;"",CP16=""),AND(DX16&gt;=EK$41,DX16&lt;&gt;"",DZ16&gt;=EK$45,DZ16&lt;&gt;""),AND(EA16&gt;=EK$41,EA16&lt;&gt;"",EC16&gt;=EK$45,EC16&lt;&gt;""),AND(EE16&gt;=EK$41,EE16&lt;&gt;"",EG16&gt;=EK$45,EG16&lt;&gt;""),AND(EH16&gt;=EK$41,EH16&lt;&gt;"",EJ16&gt;=EK$45,EJ16&lt;&gt;""),AND(FF16&gt;=FS$41,FF16&lt;&gt;"",FH16&gt;=FS$45,FH16&lt;&gt;""),AND(FI16&gt;=FS$41,FI16&lt;&gt;"",FK16&gt;=FS$45,FK16&lt;&gt;""),AND(FM16&gt;=FS$41,FM16&lt;&gt;"",FO16&gt;=FS$45,FO16&lt;&gt;""),AND(FP16&gt;=FS$41,FP16&lt;&gt;"",FR16&gt;=FS$45,FR16&lt;&gt;""),AND(GN16&gt;=HA$41,GN16&lt;&gt;"",GP16&gt;=HA$45,GP16&lt;&gt;""),AND(GQ16&gt;=HA$41,GQ16&lt;&gt;"",GS16&gt;=HA$45,GS16&lt;&gt;""),AND(GU16&gt;=HA$41,GU16&lt;&gt;"",GW16&gt;=HA$45,GW16&lt;&gt;""),AND(GX16&gt;=HA$41,GX16&lt;&gt;"",GZ16&gt;=HA$45,GZ16&lt;&gt;""),AND(HV16&gt;=II$41,HV16&lt;&gt;"",HX16&gt;=II$45,HX16&lt;&gt;""),AND(HY16&gt;=II$41,HY16&lt;&gt;"",IA16&gt;=II$45,IA16&lt;&gt;""),AND(IC16&gt;=II$41,IC16&lt;&gt;"",IE16&gt;=II$45,IE16&lt;&gt;""),AND(IF16&gt;=II$41,IF16&lt;&gt;"",IH16&gt;=II$45,IH16&lt;&gt;""),AND(JD16&gt;=JQ$41,JD16&lt;&gt;"",JF16&gt;=JQ$45,JF16&lt;&gt;""),AND(JG16&gt;=JQ$41,JG16&lt;&gt;"",JI16&gt;=JQ$45,JI16&lt;&gt;""),AND(JK16&gt;=JQ$41,JK16&lt;&gt;"",JM16&gt;=JQ$45,JM16&lt;&gt;""),AND(JN16&gt;=JQ$41,JN16&lt;&gt;"",JP16&gt;=JQ$45,JP16&lt;&gt;""),AND(KL16&gt;=KY$41,KL16&lt;&gt;"",KN16&gt;=KY$45,KN16&lt;&gt;""),AND(KO16&gt;=KY$41,KO16&lt;&gt;"",KQ16&gt;=KY$45,KQ16&lt;&gt;""),AND(KS16&gt;=KY$41,KS16&lt;&gt;"",KU16&gt;=KY$45,KU16&lt;&gt;""),AND(KV16&gt;=KY$41,KV16&lt;&gt;"",KX16&gt;=KY$45,KX16&lt;&gt;""),AND(LT16&gt;=MG$41,LT16&lt;&gt;"",LV16&gt;=MG$45,LV16&lt;&gt;""),AND(LW16&gt;=MG$41,LW16&lt;&gt;"",LY16&gt;=MG$45,LY16&lt;&gt;""),AND(MA16&gt;=MG$41,MA16&lt;&gt;"",MC16&gt;=MG$45,MC16&lt;&gt;""),AND(MD16&gt;=MG$41,MD16&lt;&gt;"",MF16&gt;=MG$45,MF16&lt;&gt;""),AND(NB16&gt;=NO$41,NB16&lt;&gt;"",ND16&gt;=NO$45,ND16&lt;&gt;""),AND(NE16&gt;=NO$41,NE16&lt;&gt;"",NG16&gt;=NO$45,NG16&lt;&gt;""),AND(NI16&gt;=NO$41,NI16&lt;&gt;"",NK16&gt;=NO$45,NK16&lt;&gt;""),AND(NL16&gt;=NO$41,NL16&lt;&gt;"",NN16&gt;=NO$45,NN16&lt;&gt;""),AND(OJ16&gt;=OW$41,OJ16&lt;&gt;"",OL16&gt;=OW$45,OL16&lt;&gt;""),AND(OM16&gt;=OW$41,OM16&lt;&gt;"",OO16&gt;=OW$45,OO16&lt;&gt;""),AND(OQ16&gt;=OW$41,OQ16&lt;&gt;"",OS16&gt;=OW$45,OS16&lt;&gt;""),AND(OT16&gt;=OW$41,OT16&lt;&gt;"",OV16&gt;=OW$45,OV16&lt;&gt;""),AND(PR16&gt;=QE$41,PR16&lt;&gt;"",PT16&gt;=QE$45,PT16&lt;&gt;""),AND(PU16&gt;=QE$41,PU16&lt;&gt;"",PW16&gt;=QE$45,PW16&lt;&gt;""),AND(PY16&gt;=QE$41,PY16&lt;&gt;"",QA16&gt;=QE$45,QA16&lt;&gt;""),AND(QB16&gt;=QE$41,QB16&lt;&gt;"",QD16&gt;=QE$45,QD16&lt;&gt;""),AND(QZ16&gt;=RM$41,QZ16&lt;&gt;"",RB16&gt;=RM$45,RB16&lt;&gt;""),AND(RC16&gt;=RM$41,RC16&lt;&gt;"",RE16&gt;=RM$45,RE16&lt;&gt;""),AND(RG16&gt;=RM$41,RG16&lt;&gt;"",RI16&gt;=RM$45,RI16&lt;&gt;""),AND(RJ16&gt;=RM$41,RJ16&lt;&gt;"",RL16&gt;=RM$45,RL16&lt;&gt;""),AND(SH16&gt;=SU$41,SH16&lt;&gt;"",SJ16&gt;=SU$45,SJ16&lt;&gt;""),AND(SK16&gt;=SU$41,SK16&lt;&gt;"",SM16&gt;=SU$45,SM16&lt;&gt;""),AND(SO16&gt;=SU$41,SO16&lt;&gt;"",SQ16&gt;=SU$45,SQ16&lt;&gt;""),AND(SR16&gt;=SU$41,SR16&lt;&gt;"",ST16&gt;=SU$45,ST16&lt;&gt;"")),"Excellence",IF(K16="P","Worlds Team",IF(H16="P","National Team","")))))</f>
        <v/>
      </c>
      <c r="K16" s="3" t="str">
        <f>IF(OR(AND(AO16&gt;=AY$40,AO16&lt;&gt;"",AQ16&gt;=AY$44,AQ16&lt;&gt;"",AN16=""),AND(AR16&gt;=AY$40,AR16&lt;&gt;"",AT16&gt;=AY$44,AT16&lt;&gt;"",AN16=""),AND(AV16&gt;=AY$40,AV16&lt;&gt;"",AX16&gt;=AY$44,AX16&lt;&gt;"",AN16=""),AND(BP16&gt;=BZ$40,BP16&lt;&gt;"",BR16&gt;=BZ$44,BR16&lt;&gt;"",BO16=""),AND(BS16&gt;=BZ$40,BS16&lt;&gt;"",BU16&gt;=BZ$44,BU16&lt;&gt;"",BO16=""),AND(BW16&gt;=BZ$40,BW16&lt;&gt;"",BY16&gt;=BZ$44,BY16&lt;&gt;"",BO16=""),AND(CQ16&gt;=DA$40,CQ16&lt;&gt;"",CS16&gt;=DA$44,CS16&lt;&gt;"",CP16=""),AND(CT16&gt;=DA$40,CT16&lt;&gt;"",CV16&gt;=DA$44,CV16&lt;&gt;"",CP16=""),AND(CX16&gt;=DA$40,CX16&lt;&gt;"",CZ16&gt;=DA$44,CZ16&lt;&gt;"",CP16=""),AND(DX16&gt;=EK$40,DX16&lt;&gt;"",DZ16&gt;=EK$44,DZ16&lt;&gt;""),AND(EA16&gt;=EK$40,EA16&lt;&gt;"",EC16&gt;=EK$44,EC16&lt;&gt;""),AND(EE16&gt;=EK$40,EE16&lt;&gt;"",EG16&gt;=EK$44,EG16&lt;&gt;""),AND(EH16&gt;=EK$40,EH16&lt;&gt;"",EJ16&gt;=EK$44,EJ16&lt;&gt;""),AND(FF16&gt;=FS$40,FF16&lt;&gt;"",FH16&gt;=FS$44,FH16&lt;&gt;""),AND(FI16&gt;=FS$40,FI16&lt;&gt;"",FK16&gt;=FS$44,FK16&lt;&gt;""),AND(FM16&gt;=FS$40,FM16&lt;&gt;"",FO16&gt;=FS$44,FO16&lt;&gt;""),AND(FP16&gt;=FS$40,FP16&lt;&gt;"",FR16&gt;=FS$44,FR16&lt;&gt;""),AND(GN16&gt;=HA$40,GN16&lt;&gt;"",GP16&gt;=HA$44,GP16&lt;&gt;""),AND(GQ16&gt;=HA$40,GQ16&lt;&gt;"",GS16&gt;=HA$44,GS16&lt;&gt;""),AND(GU16&gt;=HA$40,GU16&lt;&gt;"",GW16&gt;=HA$44,GW16&lt;&gt;""),AND(GX16&gt;=HA$40,GX16&lt;&gt;"",GZ16&gt;=HA$44,GZ16&lt;&gt;""),AND(HV16&gt;=II$40,HV16&lt;&gt;"",HX16&gt;=II$44,HX16&lt;&gt;""),AND(HY16&gt;=II$40,HY16&lt;&gt;"",IA16&gt;=II$44,IA16&lt;&gt;""),AND(IC16&gt;=II$40,IC16&lt;&gt;"",IE16&gt;=II$44,IE16&lt;&gt;""),AND(IF16&gt;=II$40,IF16&lt;&gt;"",IH16&gt;=II$44,IH16&lt;&gt;""),AND(JD16&gt;=JQ$40,JD16&lt;&gt;"",JF16&gt;=JQ$44,JF16&lt;&gt;""),AND(JG16&gt;=JQ$40,JG16&lt;&gt;"",JI16&gt;=JQ$44,JI16&lt;&gt;""),AND(JK16&gt;=JQ$40,JK16&lt;&gt;"",JM16&gt;=JQ$44,JM16&lt;&gt;""),AND(JN16&gt;=JQ$40,JN16&lt;&gt;"",JP16&gt;=JQ$44,JP16&lt;&gt;""),AND(KL16&gt;=KY$40,KL16&lt;&gt;"",KN16&gt;=KY$44,KN16&lt;&gt;""),AND(KO16&gt;=KY$40,KO16&lt;&gt;"",KQ16&gt;=KY$44,KQ16&lt;&gt;""),AND(KS16&gt;=KY$40,KS16&lt;&gt;"",KU16&gt;=KY$44,KU16&lt;&gt;""),AND(KV16&gt;=KY$40,KV16&lt;&gt;"",KX16&gt;=KY$44,KX16&lt;&gt;""),AND(LT16&gt;=MG$40,LT16&lt;&gt;"",LV16&gt;=MG$44,LV16&lt;&gt;""),AND(LW16&gt;=MG$40,LW16&lt;&gt;"",LY16&gt;=MG$44,LY16&lt;&gt;""),AND(MA16&gt;=MG$40,MA16&lt;&gt;"",MC16&gt;=MG$44,MC16&lt;&gt;""),AND(MD16&gt;=MG$40,MD16&lt;&gt;"",MF16&gt;=MG$44,MF16&lt;&gt;""),AND(NB16&gt;=NO$40,NB16&lt;&gt;"",ND16&gt;=NO$44,ND16&lt;&gt;""),AND(NE16&gt;=NO$40,NE16&lt;&gt;"",NG16&gt;=NO$44,NG16&lt;&gt;""),AND(NI16&gt;=NO$40,NI16&lt;&gt;"",NK16&gt;=NO$44,NK16&lt;&gt;""),AND(NL16&gt;=NO$40,NL16&lt;&gt;"",NN16&gt;=NO$44,NN16&lt;&gt;""),AND(OJ16&gt;=OW$40,OJ16&lt;&gt;"",OL16&gt;=OW$44,OL16&lt;&gt;""),AND(OM16&gt;=OW$40,OM16&lt;&gt;"",OO16&gt;=OW$44,OO16&lt;&gt;""),AND(OQ16&gt;=OW$40,OQ16&lt;&gt;"",OS16&gt;=OW$44,OS16&lt;&gt;""),AND(OT16&gt;=OW$40,OT16&lt;&gt;"",OV16&gt;=OW$44,OV16&lt;&gt;""),AND(PR16&gt;=QE$40,PR16&lt;&gt;"",PT16&gt;=QE$44,PT16&lt;&gt;""),AND(PU16&gt;=QE$40,PU16&lt;&gt;"",PW16&gt;=QE$44,PW16&lt;&gt;""),AND(PY16&gt;=QE$40,PY16&lt;&gt;"",QA16&gt;=QE$44,QA16&lt;&gt;""),AND(QB16&gt;=QE$40,QB16&lt;&gt;"",QD16&gt;=QE$44,QD16&lt;&gt;""),AND(QZ16&gt;=RM$40,QZ16&lt;&gt;"",RB16&gt;=RM$44,RB16&lt;&gt;""),AND(RC16&gt;=RM$40,RC16&lt;&gt;"",RE16&gt;=RM$44,RE16&lt;&gt;""),AND(RG16&gt;=RM$40,RG16&lt;&gt;"",RI16&gt;=RM$44,RI16&lt;&gt;""),AND(RJ16&gt;=RM$40,RJ16&lt;&gt;"",RL16&gt;=RM$44,RL16&lt;&gt;""),AND(SH16&gt;=SU$40,SH16&lt;&gt;"",SJ16&gt;=SU$44,SJ16&lt;&gt;""),AND(SK16&gt;=SU$40,SK16&lt;&gt;"",SM16&gt;=SU$44,SM16&lt;&gt;""),AND(SO16&gt;=SU$40,SO16&lt;&gt;"",SQ16&gt;=SU$44,SQ16&lt;&gt;""),AND(SR16&gt;=SU$40,SR16&lt;&gt;"",ST16&gt;=SU$44,ST16&lt;&gt;"")),"P","")</f>
        <v/>
      </c>
      <c r="L16" s="8">
        <f>IF(COUNT(AQ16,AT16,BR16,BU16,CS16,CV16)&gt;0,LARGE((AQ16,AT16,BR16,BU16,CS16,CV16),1),0)</f>
        <v>46.29</v>
      </c>
      <c r="M16" s="8" t="str">
        <f>IF(L16="","",IF(OR(L16=CS16,L16=CV16),$CA$1,IF(OR(L16=BR16,L16=BU16),$AZ$1,IF(OR(L16=AQ16,L16=AT16),$Y$1,""))))</f>
        <v>2024 Nationals</v>
      </c>
      <c r="N16" s="8">
        <f>IF(COUNT(AQ16,AT16,BR16,BU16,CS16,CV16)&gt;1,LARGE((AQ16,AT16,BR16,BU16,CS16,CV16),2),0)</f>
        <v>46</v>
      </c>
      <c r="O16" s="8" t="str">
        <f>IF(N16="","",IF(OR(N16=CS16,N16=CV16),$CA$1,IF(OR(N16=BR16,N16=BU16),$AZ$1,IF(OR(N16=AQ16,N16=AT16),$Y$1,""))))</f>
        <v>2024 Elite Canada</v>
      </c>
      <c r="P16" s="8">
        <f>IF(COUNT(AQ16,AT16,BR16,BU16,CS16,CV16)&gt;2,MAX(AX16,BY16,CZ16,LARGE((AQ16,AT16,BR16,BU16,CS16,CV16),3)),IF(MAX(AX16,BY16,CZ16)&gt;0,MAX(AX16,BY16,CZ16),0))</f>
        <v>47.25</v>
      </c>
      <c r="Q16" s="8" t="str">
        <f>IF(P16="","",IF(OR(P16=CS16,P16=CV16,P16=CZ16),$CA$1,IF(OR(P16=BR16,P16=BU16,P16=BY16),$AZ$1,IF(OR(P16=AQ16,P16=AT16,P16=AX16),$Y$1,""))))</f>
        <v>2024 Nationals</v>
      </c>
      <c r="R16" s="8">
        <f>IF(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&gt;0,MAX(AO16,AR16,AV16,BP16,BS16,BW16,CQ16,CT16,CX16,DX16,EA16,EE16,EH16,FF16,FI16,FM16,FP16,GN16,GQ16,GU16,GX16,HV16,HY16,IC16,IF16,JD16,JG16,JK16,JN16,KL16,KO16,KS16,KV16,LT16,LW16,MA16,MD16,NB16,NE16,NI16,NL16,OJ16,OM16,OQ16,OT16,PR16,PU16,PY16,QB16,QZ16,RC16,RG16,RJ16,SH16,SK16,SO16,SR16),0)</f>
        <v>8.8000000000000007</v>
      </c>
      <c r="S16" s="8" t="str">
        <f>IF(R16=0,"",IF(OR(R16=CQ16,R16=CT16,R16=CX16),$CA$1,IF(OR(R16=BP16,R16=BS16,R16=BW16),$AZ$1,IF(OR(R16=AO16,R16=AR16,R16=AV16),$Y$1,IF(OR(R16=SH16,R16=SK16,R16=SO16,R16=SR16),$RN$1,IF(OR(R16=QZ16,R16=RC16,R16=RG16,R16=RJ16),$QF$1,IF(OR(R16=PR16,R16=PU16,R16=PY16,R16=QB16),$OX$1,IF(OR(R16=OJ16,R16=OM16,R16=OQ16,R16=OT16),$NP$1,IF(OR(R16=NB16,R16=NE16,R16=NI16,R16=NL16),$MH$1,IF(OR(R16=LT16,R16=LW16,R16=MA16,R16=MD16),$KZ$1,IF(OR(R16=KL16,R16=KO16,R16=KS16,R16=KV16),$JR$1,IF(OR(R16=JD16,R16=JG16,R16=JK16,R16=JN16),$IJ$1,IF(OR(R16=HV16,R16=HY16,R16=IC16,R16=IF16),$HB$1,IF(OR(R16=GN16,R16=GQ16,R16=GU16,R16=GX16),$FT$1,IF(OR(R16=FF16,R16=FI16,R16=FM16,R16=FP16),$EL$1,IF(OR(R16=DX16,R16=EA16,R16=EE16,R16=EH16),$DD$1,""))))))))))))))))</f>
        <v>2024 Nationals</v>
      </c>
      <c r="T16" s="8">
        <f>IF(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&gt;0,MAX(IF(AO16&gt;=$AY$39,AP16,0),IF(AR16&gt;=$AY$39,AS16,0),IF(AV16&gt;=$AY$39,AW16,0),IF(BP16&gt;=$BZ$39,BQ16,0),IF(BS16&gt;=$BZ$39,BT16,0),IF(BW16&gt;=$BZ$39,BX16,0),IF(CQ16&gt;=$DA$39,CR16,0),IF(CT16&gt;=$DA$39,CU16,0),IF(CX16&gt;=$DA$39,CY16,0),IF(DX16&gt;=$EK$39,DY16,0),IF(EA16&gt;=$EK$39,EB16,0),IF(EE16&gt;=$EK$39,EF16,0),IF(EH16&gt;=$EK$39,EI16,0),IF(FF16&gt;=$FS$39,FG16,0),IF(FI16&gt;=$FS$39,FJ16,0),IF(FM16&gt;=$FS$39,FN16,0),IF(FP16&gt;=$FS$39,FQ16,0),IF(GN16&gt;=$HA$39,GO16,0),IF(GQ16&gt;=$HA$39,GR16,0),IF(GU16&gt;=$HA$39,GV16,0),IF(GX16&gt;=$HA$39,GY16,0),IF(HV16&gt;=$II$39,HW16,0),IF(HY16&gt;=$II$39,HZ16,0),IF(IC16&gt;=$II$39,ID16,0),IF(IF16&gt;=$II$39,IG16,0),IF(JD16&gt;=$JQ$39,JE16,0),IF(JG16&gt;=$JQ$39,JH16,0),IF(JK16&gt;=$JQ$39,JL16,0),IF(JN16&gt;=$JQ$39,JO16,0),IF(KL16&gt;=$KY$39,KM16,0),IF(KO16&gt;=$KY$39,KP16,0),IF(KS16&gt;=$KY$39,KT16,0),IF(KV16&gt;=$KY$39,KW16,0),IF(LT16&gt;=$MG$39,LU16,0),IF(LW16&gt;=$MG$39,LX16,0),IF(MA16&gt;=$MG$39,MB16,0),IF(MD16&gt;=$MG$39,ME16,0),IF(NB16&gt;=$NO$39,NC16,0),IF(NE16&gt;=$NO$39,NF16,0),IF(NI16&gt;=$NO$39,NJ16,0),IF(NL16&gt;=$NO$39,NM16,0),IF(OJ16&gt;=$OW$39,OK16,0),IF(OM16&gt;=$OW$39,ON16,0),IF(OQ16&gt;=$OW$39,OR16,0),IF(OT16&gt;=$OW$39,OU16,0),IF(PR16&gt;=$QE$39,PS16,0),IF(PU16&gt;=$QE$39,PV16,0),IF(PY16&gt;=$QE$39,PZ16,0),IF(QB16&gt;=$QE$39,QC16,0),IF(QZ16&gt;=$RM$39,RA16,0),IF(RC16&gt;=$RM$39,RD16,0),IF(RG16&gt;=$RM$39,RH16,0),IF(RJ16&gt;=$RM$39,RK16,0),IF(SH16&gt;=$SU$39,SI16,0),IF(SK16&gt;=$SU$39,SL16,0),IF(SO16&gt;=$SU$39,SP16,0),IF(SR16&gt;=$SU$39,SS16,0)),0)</f>
        <v>0</v>
      </c>
      <c r="U16" s="8" t="str">
        <f>IF(T16=0,"",IF(OR(T16=CR16,T16=CU16,T16=CY16),$CA$1,IF(OR(T16=BQ16,T16=BT16,T16=BX16),$AZ$1,IF(OR(T16=AP16,T16=AS16,T16=AW16),$Y$1,IF(OR(T16=SI16,T16=SL16,T16=SP16,T16=SS16),$RN$1,IF(OR(T16=RA16,T16=RD16,T16=RH16,T16=RK16),$QF$1,IF(OR(T16=PS16,T16=PV16,T16=PZ16,T16=QC16),$OX$1,IF(OR(T16=OK16,T16=ON16,T16=OR16,T16=OU16),$NP$1,IF(OR(T16=NC16,T16=NF16,T16=NJ16,T16=NM16),$MH$1,IF(OR(T16=LU16,T16=LX16,T16=MB16,T16=ME16),$KZ$1,IF(OR(T16=KM16,T16=KP16,T16=KT16,T16=KW16),$JR$1,IF(OR(T16=JE16,T16=JH16,T16=JL16,T16=JO16),$IJ$1,IF(OR(T16=HW16,T16=HZ16,T16=ID16,T16=IG16),$HB$1,IF(OR(T16=GO16,T16=GR16,T16=GV16,T16=GY16),$FT$1,IF(OR(T16=FG16,T16=FJ16,T16=FN16,T16=FQ16),$EL$1,IF(OR(T16=DY16,T16=EB16,T16=EF16,T16=EI16),$DD$1,""))))))))))))))))</f>
        <v/>
      </c>
      <c r="V16" s="8" t="str">
        <f>IF(MAX(DB16,DC16)&gt;0,MAX(DB16,DC16),"")</f>
        <v/>
      </c>
      <c r="W16" s="11" t="str">
        <f>IF(V16="","",IF(V16=DB16,"("&amp;DB$2&amp;")",IF(V16=DC16,"("&amp;DC$2&amp;")")))</f>
        <v/>
      </c>
      <c r="X16" s="8" t="str">
        <f>IF(V16="","",IF(V16=DB16,IF(V16+IF(P16="",0,P16)=SM16,$RN$1,IF(V16+IF(P16="",0,P16)=RE16,$QF$1,IF(V16+IF(P16="",0,P16)=PW16,$OX$1,IF(V16+IF(P16="",0,P16)=OO16,$NP$1,IF(V16+IF(P16="",0,P16)=NG16,$MH$1,IF(V16+IF(P16="",0,P16)=LY16,$KZ$1,IF(V16+IF(P16="",0,P16)=KQ16,$JR$1,IF(V16+IF(P16="",0,P16)=JI16,$IJ$1,IF(V16+IF(P16="",0,P16)=IA16,$HB$1,IF(V16+IF(P16="",0,P16)=GS16,$FT$1,IF(V16+IF(P16="",0,P16)=FK16,$EL$1,IF(V16+IF(P16="",0,P16)=EC16,$DD$1,IF(V16+IF(P16="",0,P16)=SJ16,$RN$1,IF(V16+IF(P16="",0,P16)=RB16,$QF$1,IF(V16+IF(P16="",0,P16)=PT16,$OX$1,IF(V16+IF(P16="",0,P16)=OL16,$NP$1,IF(V16+IF(P16="",0,P16)=ND16,$MH$1,IF(V16+IF(P16="",0,P16)=LV16,$KZ$1,IF(V16+IF(P16="",0,P16)=KN16,$JR$1,IF(V16+IF(P16="",0,P16)=JF16,$IJ$1,IF(V16+IF(P16="",0,P16)=HX16,$HB$1,IF(V16+IF(P16="",0,P16)=GP16,$FT$1,IF(V16+IF(P16="",0,P16)=FH16,$EL$1,IF(V16+IF(P16="",0,P16)=DZ16,$DD$1,IF(V16+IF(N16="",0,N16)=SM16,$RN$1,IF(V16+IF(N16="",0,N16)=RE16,$QF$1,IF(V16+IF(N16="",0,N16)=PW16,$OX$1,IF(V16+IF(N16="",0,N16)=OO16,$NP$1,IF(V16+IF(N16="",0,N16)=NG16,$MH$1,IF(V16+IF(N16="",0,N16)=LY16,$KZ$1,IF(V16+IF(N16="",0,N16)=KQ16,$JR$1,IF(V16+IF(N16="",0,N16)=JI16,$IJ$1,IF(V16+IF(N16="",0,N16)=IA16,$HB$1,IF(V16+IF(N16="",0,N16)=GS16,$FT$1,IF(V16+IF(N16="",0,N16)=FK16,$EL$1,IF(V16+IF(N16="",0,N16)=EC16,$DD$1,IF(V16+IF(N16="",0,N16)=SJ16,$RN$1,IF(V16+IF(N16="",0,N16)=RB16,$QF$1,IF(V16+IF(N16="",0,N16)=PT16,$OX$1,IF(V16+IF(N16="",0,N16)=OL16,$NP$1,IF(V16+IF(N16="",0,N16)=ND16,$MH$1,IF(V16+IF(N16="",0,N16)=LV16,$KZ$1,IF(V16+IF(N16="",0,N16)=KN16,$JR$1,IF(V16+IF(N16="",0,N16)=JF16,$IJ$1,IF(V16+IF(N16="",0,N16)=HX16,$HB$1,IF(V16+IF(N16="",0,N16)=GP16,$FT$1,IF(V16+IF(N16="",0,N16)=FH16,$EL$1,IF(V16+IF(N16="",0,N16)=DZ16,$DD$1)))))))))))))))))))))))))))))))))))))))))))))))),IF(V16=DC16,IF(V16+IF(P16="",0,P16)=ST16,$RN$1,IF(V16+IF(P16="",0,P16)=RL16,$QF$1,IF(V16+IF(P16="",0,P16)=QD16,$OX$1,IF(V16+IF(P16="",0,P16)=OV16,$NP$1,IF(V16+IF(P16="",0,P16)=NN16,$MH$1,IF(V16+IF(P16="",0,P16)=MF16,$KZ$1,IF(V16+IF(P16="",0,P16)=KX16,$JR$1,IF(V16+IF(P16="",0,P16)=JP16,$IJ$1,IF(V16+IF(P16="",0,P16)=IH16,$HB$1,IF(V16+IF(P16="",0,P16)=GZ16,$FT$1,IF(V16+IF(P16="",0,P16)=FR16,$EL$1,IF(V16+IF(P16="",0,P16)=EJ16,$DD$1,IF(V16+IF(P16="",0,P16)=SQ16,$RN$1,IF(V16+IF(P16="",0,P16)=RI16,$QF$1,IF(V16+IF(P16="",0,P16)=QA16,$OX$1,IF(V16+IF(P16="",0,P16)=OS16,$NP$1,IF(V16+IF(P16="",0,P16)=NK16,$MH$1,IF(V16+IF(P16="",0,P16)=MC16,$KZ$1,IF(V16+IF(P16="",0,P16)=KU16,$JR$1,IF(V16+IF(P16="",0,P16)=JM16,$IJ$1,IF(V16+IF(P16="",0,P16)=IE16,$HB$1,IF(V16+IF(P16="",0,P16)=GW16,$FT$1,IF(V16+IF(P16="",0,P16)=FO16,$EL$1,IF(V16+IF(P16="",0,P16)=EG16,$DD$1)))))))))))))))))))))))))))</f>
        <v/>
      </c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7"/>
      <c r="AO16" s="38" t="str">
        <f>IF(AA16&gt;0,AA16,"")</f>
        <v/>
      </c>
      <c r="AP16" s="38" t="str">
        <f>IF(AB16&gt;0,AB16,"")</f>
        <v/>
      </c>
      <c r="AQ16" s="40" t="str">
        <f>IF(SUM(Y16:AB16)-AC16&gt;0,SUM(Y16:AB16)-AC16,"")</f>
        <v/>
      </c>
      <c r="AR16" s="40" t="str">
        <f>IF(AF16&gt;0,AF16,"")</f>
        <v/>
      </c>
      <c r="AS16" s="40" t="str">
        <f>IF(AG16&gt;0,AG16,"")</f>
        <v/>
      </c>
      <c r="AT16" s="40" t="str">
        <f>IF(SUM(AD16:AG16)-AH16&gt;0,SUM(AD16:AG16)-AH16,"")</f>
        <v/>
      </c>
      <c r="AU16" s="40" t="str">
        <f>IF(AQ16="","",MAX(AQ16,AT16))</f>
        <v/>
      </c>
      <c r="AV16" s="40" t="str">
        <f>IF(AK16&gt;0,AK16,"")</f>
        <v/>
      </c>
      <c r="AW16" s="40" t="str">
        <f>IF(AL16&gt;0,AL16,"")</f>
        <v/>
      </c>
      <c r="AX16" s="40" t="str">
        <f>IF(SUM(AI16:AL16)-AM16&gt;0,SUM(AI16:AL16)-AM16,"")</f>
        <v/>
      </c>
      <c r="AY16" s="40" t="str">
        <f>IF(SUM(AU16,AX16)&gt;0,SUM(AU16,AX16),"")</f>
        <v/>
      </c>
      <c r="AZ16" s="26">
        <v>1.5</v>
      </c>
      <c r="BA16" s="26">
        <v>1</v>
      </c>
      <c r="BB16" s="26">
        <v>1.3</v>
      </c>
      <c r="BC16" s="26">
        <v>1.38</v>
      </c>
      <c r="BD16" s="26">
        <v>0</v>
      </c>
      <c r="BE16" s="26">
        <v>14.2</v>
      </c>
      <c r="BF16" s="26">
        <v>9.5</v>
      </c>
      <c r="BG16" s="26">
        <v>8.8000000000000007</v>
      </c>
      <c r="BH16" s="26">
        <v>13.5</v>
      </c>
      <c r="BI16" s="26">
        <v>0</v>
      </c>
      <c r="BJ16" s="26"/>
      <c r="BK16" s="26"/>
      <c r="BL16" s="26"/>
      <c r="BM16" s="26"/>
      <c r="BN16" s="26"/>
      <c r="BO16" s="28"/>
      <c r="BP16" s="39">
        <f>IF(BB16&gt;0,BB16,"")</f>
        <v>1.3</v>
      </c>
      <c r="BQ16" s="39">
        <f>IF(BC16&gt;0,BC16,"")</f>
        <v>1.38</v>
      </c>
      <c r="BR16" s="11">
        <f>IF(SUM(AZ16:BC16)-BD16&gt;0,SUM(AZ16:BC16)-BD16,"")</f>
        <v>5.18</v>
      </c>
      <c r="BS16" s="11">
        <f>IF(BG16&gt;0,BG16,"")</f>
        <v>8.8000000000000007</v>
      </c>
      <c r="BT16" s="11">
        <f>IF(BH16&gt;0,BH16,"")</f>
        <v>13.5</v>
      </c>
      <c r="BU16" s="11">
        <f>IF(SUM(BE16:BH16)-BI16&gt;0,SUM(BE16:BH16)-BI16,"")</f>
        <v>46</v>
      </c>
      <c r="BV16" s="11">
        <f>IF(BR16="","",MAX(BR16,BU16))</f>
        <v>46</v>
      </c>
      <c r="BW16" s="11" t="str">
        <f>IF(BL16&gt;0,BL16,"")</f>
        <v/>
      </c>
      <c r="BX16" s="11" t="str">
        <f>IF(BM16&gt;0,BM16,"")</f>
        <v/>
      </c>
      <c r="BY16" s="11" t="str">
        <f>IF(SUM(BJ16:BM16)-BN16&gt;0,SUM(BJ16:BM16)-BN16,"")</f>
        <v/>
      </c>
      <c r="BZ16" s="11">
        <f>IF(SUM(BV16,BY16)&gt;0,SUM(BV16,BY16),"")</f>
        <v>46</v>
      </c>
      <c r="CA16" s="22">
        <v>7.2</v>
      </c>
      <c r="CB16" s="22">
        <v>4.5999999999999996</v>
      </c>
      <c r="CC16" s="22">
        <v>5.2</v>
      </c>
      <c r="CD16" s="22">
        <v>8.0299999999999994</v>
      </c>
      <c r="CE16" s="22">
        <v>0</v>
      </c>
      <c r="CF16" s="22">
        <v>15</v>
      </c>
      <c r="CG16" s="22">
        <v>9.1999999999999993</v>
      </c>
      <c r="CH16" s="22">
        <v>8.8000000000000007</v>
      </c>
      <c r="CI16" s="22">
        <v>13.29</v>
      </c>
      <c r="CJ16" s="22">
        <v>0</v>
      </c>
      <c r="CK16" s="22">
        <v>15.6</v>
      </c>
      <c r="CL16" s="22">
        <v>9.3000000000000007</v>
      </c>
      <c r="CM16" s="22">
        <v>8.8000000000000007</v>
      </c>
      <c r="CN16" s="22">
        <v>13.55</v>
      </c>
      <c r="CO16" s="22">
        <v>0</v>
      </c>
      <c r="CP16" s="27"/>
      <c r="CQ16" s="38">
        <f>IF(CC16&gt;0,CC16,"")</f>
        <v>5.2</v>
      </c>
      <c r="CR16" s="38">
        <f>IF(CD16&gt;0,CD16,"")</f>
        <v>8.0299999999999994</v>
      </c>
      <c r="CS16" s="40">
        <f>IF(SUM(CA16:CD16)-CE16&gt;0,SUM(CA16:CD16)-CE16,"")</f>
        <v>25.03</v>
      </c>
      <c r="CT16" s="40">
        <f>IF(CH16&gt;0,CH16,"")</f>
        <v>8.8000000000000007</v>
      </c>
      <c r="CU16" s="40">
        <f>IF(CI16&gt;0,CI16,"")</f>
        <v>13.29</v>
      </c>
      <c r="CV16" s="40">
        <f>IF(SUM(CF16:CI16)-CJ16&gt;0,SUM(CF16:CI16)-CJ16,"")</f>
        <v>46.29</v>
      </c>
      <c r="CW16" s="40">
        <f>IF(CS16="","",MAX(CS16,CV16))</f>
        <v>46.29</v>
      </c>
      <c r="CX16" s="40">
        <f>IF(CM16&gt;0,CM16,"")</f>
        <v>8.8000000000000007</v>
      </c>
      <c r="CY16" s="40">
        <f>IF(CN16&gt;0,CN16,"")</f>
        <v>13.55</v>
      </c>
      <c r="CZ16" s="40">
        <f>IF(SUM(CK16:CN16)-CO16&gt;0,SUM(CK16:CN16)-CO16,"")</f>
        <v>47.25</v>
      </c>
      <c r="DA16" s="40">
        <f>IF(SUM(CW16,CZ16)&gt;0,SUM(CW16,CZ16),"")</f>
        <v>93.539999999999992</v>
      </c>
      <c r="DB16" s="50" t="str">
        <f>IF(MAX(DZ16,EC16,FH16,FK16,GP16,GS16,HX16,IA16,JF16,JI16,KN16,KQ16,LV16,LY16,ND16,NG16,OL16,OO16,PT16,PW16,RB16,RE16,SJ16,SM16)-MIN(IF(N16="",0,N16),IF(P16="",0,P16))&gt;0.001,MAX(DZ16,EC16,FH16,FK16,GP16,GS16,HX16,IA16,JF16,JI16,KN16,KQ16,LV16,LY16,ND16,NG16,OL16,OO16,PT16,PW16,RB16,RE16,SJ16,SM16)-MIN(IF(N16="",0,N16),IF(P16="",0,P16)),"")</f>
        <v/>
      </c>
      <c r="DC16" s="50" t="str">
        <f>IF(MAX(EG16,EJ16,FO16,FR16,GW16,GZ16,IE16,IH16,JM16,JP16,KU16,KX16,MC16,MF16,NK16,NN16,OS16,OV16,QA16,QD16,RI16,RL16,SQ16,ST16)-IF(P16="",0,P16)&gt;0.001,MAX(EG16,EJ16,FO16,FR16,GW16,GZ16,IE16,IH16,JM16,JP16,KU16,KX16,MC16,MF16,NK16,NN16,OS16,OV16,QA16,QD16,RI16,RL16,SQ16,ST16)-IF(P16="",0,P16),"")</f>
        <v/>
      </c>
      <c r="DD16" s="17"/>
      <c r="DE16" s="17"/>
      <c r="DF16" s="17"/>
      <c r="DG16" s="17"/>
      <c r="DH16" s="17"/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40" t="str">
        <f>IF(DF16&gt;0,DF16,"")</f>
        <v/>
      </c>
      <c r="DY16" s="40" t="str">
        <f>IF(DG16&gt;0,DG16,"")</f>
        <v/>
      </c>
      <c r="DZ16" s="40" t="str">
        <f>IF(SUM(DD16:DG16)-DH16&gt;0,SUM(DD16:DG16)-DH16,"")</f>
        <v/>
      </c>
      <c r="EA16" s="40" t="str">
        <f>IF(DK16&gt;0,DK16,"")</f>
        <v/>
      </c>
      <c r="EB16" s="40" t="str">
        <f>IF(DL16&gt;0,DL16,"")</f>
        <v/>
      </c>
      <c r="EC16" s="40" t="str">
        <f>IF(SUM(DI16:DL16)-DM16&gt;0,SUM(DI16:DL16)-DM16,"")</f>
        <v/>
      </c>
      <c r="ED16" s="40" t="str">
        <f>IF(MAX(DZ16,EC16)&gt;0,MAX(DZ16,EC16),"")</f>
        <v/>
      </c>
      <c r="EE16" s="40" t="str">
        <f>IF(DP16&gt;0,DP16,"")</f>
        <v/>
      </c>
      <c r="EF16" s="40" t="str">
        <f>IF(DQ16&gt;0,DQ16,"")</f>
        <v/>
      </c>
      <c r="EG16" s="40" t="str">
        <f>IF(SUM(DN16:DQ16)-DR16&gt;0,SUM(DN16:DQ16)-DR16,"")</f>
        <v/>
      </c>
      <c r="EH16" s="40" t="str">
        <f>IF(DU16&gt;0,DU16,"")</f>
        <v/>
      </c>
      <c r="EI16" s="40" t="str">
        <f>IF(DV16&gt;0,DV16,"")</f>
        <v/>
      </c>
      <c r="EJ16" s="40" t="str">
        <f>IF(SUM(DS16:DV16)-DW16&gt;0,SUM(DS16:DV16)-DW16,"")</f>
        <v/>
      </c>
      <c r="EK16" s="40" t="str">
        <f>IF(SUM(ED16,EG16,EJ16)&gt;0,SUM(ED16,EG16,EJ16),"")</f>
        <v/>
      </c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1" t="str">
        <f>IF(EN16&gt;0,EN16,"")</f>
        <v/>
      </c>
      <c r="FG16" s="11" t="str">
        <f>IF(EO16&gt;0,EO16,"")</f>
        <v/>
      </c>
      <c r="FH16" s="11" t="str">
        <f>IF(SUM(EL16:EO16)-EP16&gt;0,SUM(EL16:EO16)-EP16,"")</f>
        <v/>
      </c>
      <c r="FI16" s="11" t="str">
        <f>IF(ES16&gt;0,ES16,"")</f>
        <v/>
      </c>
      <c r="FJ16" s="11" t="str">
        <f>IF(ET16&gt;0,ET16,"")</f>
        <v/>
      </c>
      <c r="FK16" s="11" t="str">
        <f>IF(SUM(EQ16:ET16)-EU16&gt;0,SUM(EQ16:ET16)-EU16,"")</f>
        <v/>
      </c>
      <c r="FL16" s="11" t="str">
        <f>IF(MAX(FH16,FK16)&gt;0,MAX(FH16,FK16),"")</f>
        <v/>
      </c>
      <c r="FM16" s="11" t="str">
        <f>IF(EX16&gt;0,EX16,"")</f>
        <v/>
      </c>
      <c r="FN16" s="11" t="str">
        <f>IF(EY16&gt;0,EY16,"")</f>
        <v/>
      </c>
      <c r="FO16" s="11" t="str">
        <f>IF(SUM(EV16:EY16)-EZ16&gt;0,SUM(EV16:EY16)-EZ16,"")</f>
        <v/>
      </c>
      <c r="FP16" s="11" t="str">
        <f>IF(FC16&gt;0,FC16,"")</f>
        <v/>
      </c>
      <c r="FQ16" s="11" t="str">
        <f>IF(FD16&gt;0,FD16,"")</f>
        <v/>
      </c>
      <c r="FR16" s="11" t="str">
        <f>IF(SUM(FA16:FD16)-FE16&gt;0,SUM(FA16:FD16)-FE16,"")</f>
        <v/>
      </c>
      <c r="FS16" s="11" t="str">
        <f>IF(SUM(FL16,FO16,FR16)&gt;0,SUM(FL16,FO16,FR16),"")</f>
        <v/>
      </c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17"/>
      <c r="GH16" s="17"/>
      <c r="GI16" s="17"/>
      <c r="GJ16" s="17"/>
      <c r="GK16" s="17"/>
      <c r="GL16" s="17"/>
      <c r="GM16" s="17"/>
      <c r="GN16" s="40" t="str">
        <f>IF(FV16&gt;0,FV16,"")</f>
        <v/>
      </c>
      <c r="GO16" s="40" t="str">
        <f>IF(FW16&gt;0,FW16,"")</f>
        <v/>
      </c>
      <c r="GP16" s="40" t="str">
        <f>IF(SUM(FT16:FW16)-FX16&gt;0,SUM(FT16:FW16)-FX16,"")</f>
        <v/>
      </c>
      <c r="GQ16" s="40" t="str">
        <f>IF(GA16&gt;0,GA16,"")</f>
        <v/>
      </c>
      <c r="GR16" s="40" t="str">
        <f>IF(GB16&gt;0,GB16,"")</f>
        <v/>
      </c>
      <c r="GS16" s="40" t="str">
        <f>IF(SUM(FY16:GB16)-GC16&gt;0,SUM(FY16:GB16)-GC16,"")</f>
        <v/>
      </c>
      <c r="GT16" s="40" t="str">
        <f>IF(MAX(GP16,GS16)&gt;0,MAX(GP16,GS16),"")</f>
        <v/>
      </c>
      <c r="GU16" s="40" t="str">
        <f>IF(GF16&gt;0,GF16,"")</f>
        <v/>
      </c>
      <c r="GV16" s="40" t="str">
        <f>IF(GG16&gt;0,GG16,"")</f>
        <v/>
      </c>
      <c r="GW16" s="40" t="str">
        <f>IF(SUM(GD16:GG16)-GH16&gt;0,SUM(GD16:GG16)-GH16,"")</f>
        <v/>
      </c>
      <c r="GX16" s="40" t="str">
        <f>IF(GK16&gt;0,GK16,"")</f>
        <v/>
      </c>
      <c r="GY16" s="40" t="str">
        <f>IF(GL16&gt;0,GL16,"")</f>
        <v/>
      </c>
      <c r="GZ16" s="40" t="str">
        <f>IF(SUM(GI16:GL16)-GM16&gt;0,SUM(GI16:GL16)-GM16,"")</f>
        <v/>
      </c>
      <c r="HA16" s="40" t="str">
        <f>IF(SUM(GT16,GW16,GZ16)&gt;0,SUM(GT16,GW16,GZ16),"")</f>
        <v/>
      </c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1" t="str">
        <f>IF(HD16&gt;0,HD16,"")</f>
        <v/>
      </c>
      <c r="HW16" s="11" t="str">
        <f>IF(HE16&gt;0,HE16,"")</f>
        <v/>
      </c>
      <c r="HX16" s="11" t="str">
        <f>IF(SUM(HB16:HE16)-HF16&gt;0,SUM(HB16:HE16)-HF16,"")</f>
        <v/>
      </c>
      <c r="HY16" s="11" t="str">
        <f>IF(HI16&gt;0,HI16,"")</f>
        <v/>
      </c>
      <c r="HZ16" s="11" t="str">
        <f>IF(HJ16&gt;0,HJ16,"")</f>
        <v/>
      </c>
      <c r="IA16" s="11" t="str">
        <f>IF(SUM(HG16:HJ16)-HK16&gt;0,SUM(HG16:HJ16)-HK16,"")</f>
        <v/>
      </c>
      <c r="IB16" s="11" t="str">
        <f>IF(MAX(HX16,IA16)&gt;0,MAX(HX16,IA16),"")</f>
        <v/>
      </c>
      <c r="IC16" s="11" t="str">
        <f>IF(HN16&gt;0,HN16,"")</f>
        <v/>
      </c>
      <c r="ID16" s="11" t="str">
        <f>IF(HO16&gt;0,HO16,"")</f>
        <v/>
      </c>
      <c r="IE16" s="11" t="str">
        <f>IF(SUM(HL16:HO16)-HP16&gt;0,SUM(HL16:HO16)-HP16,"")</f>
        <v/>
      </c>
      <c r="IF16" s="11" t="str">
        <f>IF(HS16&gt;0,HS16,"")</f>
        <v/>
      </c>
      <c r="IG16" s="11" t="str">
        <f>IF(HT16&gt;0,HT16,"")</f>
        <v/>
      </c>
      <c r="IH16" s="11" t="str">
        <f>IF(SUM(HQ16:HT16)-HU16&gt;0,SUM(HQ16:HT16)-HU16,"")</f>
        <v/>
      </c>
      <c r="II16" s="11" t="str">
        <f>IF(SUM(IB16,IE16,IH16)&gt;0,SUM(IB16,IE16,IH16),"")</f>
        <v/>
      </c>
      <c r="IJ16" s="17"/>
      <c r="IK16" s="17"/>
      <c r="IL16" s="17"/>
      <c r="IM16" s="17"/>
      <c r="IN16" s="17"/>
      <c r="IO16" s="17"/>
      <c r="IP16" s="17"/>
      <c r="IQ16" s="17"/>
      <c r="IR16" s="17"/>
      <c r="IS16" s="17"/>
      <c r="IT16" s="17"/>
      <c r="IU16" s="17"/>
      <c r="IV16" s="17"/>
      <c r="IW16" s="17"/>
      <c r="IX16" s="17"/>
      <c r="IY16" s="17"/>
      <c r="IZ16" s="17"/>
      <c r="JA16" s="17"/>
      <c r="JB16" s="17"/>
      <c r="JC16" s="17"/>
      <c r="JD16" s="40" t="str">
        <f>IF(IL16&gt;0,IL16,"")</f>
        <v/>
      </c>
      <c r="JE16" s="40" t="str">
        <f>IF(IM16&gt;0,IM16,"")</f>
        <v/>
      </c>
      <c r="JF16" s="40" t="str">
        <f>IF(SUM(IJ16:IM16)-IN16&gt;0,SUM(IJ16:IM16)-IN16,"")</f>
        <v/>
      </c>
      <c r="JG16" s="40" t="str">
        <f>IF(IQ16&gt;0,IQ16,"")</f>
        <v/>
      </c>
      <c r="JH16" s="40" t="str">
        <f>IF(IR16&gt;0,IR16,"")</f>
        <v/>
      </c>
      <c r="JI16" s="40" t="str">
        <f>IF(SUM(IO16:IR16)-IS16&gt;0,SUM(IO16:IR16)-IS16,"")</f>
        <v/>
      </c>
      <c r="JJ16" s="40" t="str">
        <f>IF(MAX(JF16,JI16)&gt;0,MAX(JF16,JI16),"")</f>
        <v/>
      </c>
      <c r="JK16" s="40" t="str">
        <f>IF(IV16&gt;0,IV16,"")</f>
        <v/>
      </c>
      <c r="JL16" s="40" t="str">
        <f>IF(IW16&gt;0,IW16,"")</f>
        <v/>
      </c>
      <c r="JM16" s="40" t="str">
        <f>IF(SUM(IT16:IW16)-IX16&gt;0,SUM(IT16:IW16)-IX16,"")</f>
        <v/>
      </c>
      <c r="JN16" s="40" t="str">
        <f>IF(JA16&gt;0,JA16,"")</f>
        <v/>
      </c>
      <c r="JO16" s="40" t="str">
        <f>IF(JB16&gt;0,JB16,"")</f>
        <v/>
      </c>
      <c r="JP16" s="40" t="str">
        <f>IF(SUM(IY16:JB16)-JC16&gt;0,SUM(IY16:JB16)-JC16,"")</f>
        <v/>
      </c>
      <c r="JQ16" s="40" t="str">
        <f>IF(SUM(JJ16,JM16,JP16)&gt;0,SUM(JJ16,JM16,JP16),"")</f>
        <v/>
      </c>
      <c r="JR16" s="18"/>
      <c r="JS16" s="18"/>
      <c r="JT16" s="18"/>
      <c r="JU16" s="18"/>
      <c r="JV16" s="18"/>
      <c r="JW16" s="18"/>
      <c r="JX16" s="18"/>
      <c r="JY16" s="18"/>
      <c r="JZ16" s="18"/>
      <c r="KA16" s="18"/>
      <c r="KB16" s="18"/>
      <c r="KC16" s="18"/>
      <c r="KD16" s="18"/>
      <c r="KE16" s="18"/>
      <c r="KF16" s="18"/>
      <c r="KG16" s="18"/>
      <c r="KH16" s="18"/>
      <c r="KI16" s="18"/>
      <c r="KJ16" s="18"/>
      <c r="KK16" s="18"/>
      <c r="KL16" s="11" t="str">
        <f>IF(JT16&gt;0,JT16,"")</f>
        <v/>
      </c>
      <c r="KM16" s="11" t="str">
        <f>IF(JU16&gt;0,JU16,"")</f>
        <v/>
      </c>
      <c r="KN16" s="11" t="str">
        <f>IF(SUM(JR16:JU16)-JV16&gt;0,SUM(JR16:JU16)-JV16,"")</f>
        <v/>
      </c>
      <c r="KO16" s="11" t="str">
        <f>IF(JY16&gt;0,JY16,"")</f>
        <v/>
      </c>
      <c r="KP16" s="11" t="str">
        <f>IF(JZ16&gt;0,JZ16,"")</f>
        <v/>
      </c>
      <c r="KQ16" s="11" t="str">
        <f>IF(SUM(JW16:JZ16)-KA16&gt;0,SUM(JW16:JZ16)-KA16,"")</f>
        <v/>
      </c>
      <c r="KR16" s="11" t="str">
        <f>IF(MAX(KN16,KQ16)&gt;0,MAX(KN16,KQ16),"")</f>
        <v/>
      </c>
      <c r="KS16" s="11" t="str">
        <f>IF(KD16&gt;0,KD16,"")</f>
        <v/>
      </c>
      <c r="KT16" s="11" t="str">
        <f>IF(KE16&gt;0,KE16,"")</f>
        <v/>
      </c>
      <c r="KU16" s="11" t="str">
        <f>IF(SUM(KB16:KE16)-KF16&gt;0,SUM(KB16:KE16)-KF16,"")</f>
        <v/>
      </c>
      <c r="KV16" s="11" t="str">
        <f>IF(KI16&gt;0,KI16,"")</f>
        <v/>
      </c>
      <c r="KW16" s="11" t="str">
        <f>IF(KJ16&gt;0,KJ16,"")</f>
        <v/>
      </c>
      <c r="KX16" s="11" t="str">
        <f>IF(SUM(KG16:KJ16)-KK16&gt;0,SUM(KG16:KJ16)-KK16,"")</f>
        <v/>
      </c>
      <c r="KY16" s="11" t="str">
        <f>IF(SUM(KR16,KU16,KX16)&gt;0,SUM(KR16,KU16,KX16),"")</f>
        <v/>
      </c>
      <c r="KZ16" s="17"/>
      <c r="LA16" s="17"/>
      <c r="LB16" s="17"/>
      <c r="LC16" s="17"/>
      <c r="LD16" s="17"/>
      <c r="LE16" s="17"/>
      <c r="LF16" s="17"/>
      <c r="LG16" s="17"/>
      <c r="LH16" s="17"/>
      <c r="LI16" s="17"/>
      <c r="LJ16" s="17"/>
      <c r="LK16" s="17"/>
      <c r="LL16" s="17"/>
      <c r="LM16" s="17"/>
      <c r="LN16" s="17"/>
      <c r="LO16" s="17"/>
      <c r="LP16" s="17"/>
      <c r="LQ16" s="17"/>
      <c r="LR16" s="17"/>
      <c r="LS16" s="17"/>
      <c r="LT16" s="40" t="str">
        <f>IF(LB16&gt;0,LB16,"")</f>
        <v/>
      </c>
      <c r="LU16" s="40" t="str">
        <f>IF(LC16&gt;0,LC16,"")</f>
        <v/>
      </c>
      <c r="LV16" s="40" t="str">
        <f>IF(SUM(KZ16:LC16)-LD16&gt;0,SUM(KZ16:LC16)-LD16,"")</f>
        <v/>
      </c>
      <c r="LW16" s="40" t="str">
        <f>IF(LG16&gt;0,LG16,"")</f>
        <v/>
      </c>
      <c r="LX16" s="40" t="str">
        <f>IF(LH16&gt;0,LH16,"")</f>
        <v/>
      </c>
      <c r="LY16" s="40" t="str">
        <f>IF(SUM(LE16:LH16)-LI16&gt;0,SUM(LE16:LH16)-LI16,"")</f>
        <v/>
      </c>
      <c r="LZ16" s="40" t="str">
        <f>IF(MAX(LV16,LY16)&gt;0,MAX(LV16,LY16),"")</f>
        <v/>
      </c>
      <c r="MA16" s="40" t="str">
        <f>IF(LL16&gt;0,LL16,"")</f>
        <v/>
      </c>
      <c r="MB16" s="40" t="str">
        <f>IF(LM16&gt;0,LM16,"")</f>
        <v/>
      </c>
      <c r="MC16" s="40" t="str">
        <f>IF(SUM(LJ16:LM16)-LN16&gt;0,SUM(LJ16:LM16)-LN16,"")</f>
        <v/>
      </c>
      <c r="MD16" s="40" t="str">
        <f>IF(LQ16&gt;0,LQ16,"")</f>
        <v/>
      </c>
      <c r="ME16" s="40" t="str">
        <f>IF(LR16&gt;0,LR16,"")</f>
        <v/>
      </c>
      <c r="MF16" s="40" t="str">
        <f>IF(SUM(LO16:LR16)-LS16&gt;0,SUM(LO16:LR16)-LS16,"")</f>
        <v/>
      </c>
      <c r="MG16" s="40" t="str">
        <f>IF(SUM(LZ16,MC16,MF16)&gt;0,SUM(LZ16,MC16,MF16),"")</f>
        <v/>
      </c>
      <c r="MH16" s="18"/>
      <c r="MI16" s="18"/>
      <c r="MJ16" s="18"/>
      <c r="MK16" s="18"/>
      <c r="ML16" s="18"/>
      <c r="MM16" s="18"/>
      <c r="MN16" s="18"/>
      <c r="MO16" s="18"/>
      <c r="MP16" s="18"/>
      <c r="MQ16" s="18"/>
      <c r="MR16" s="18"/>
      <c r="MS16" s="18"/>
      <c r="MT16" s="18"/>
      <c r="MU16" s="18"/>
      <c r="MV16" s="18"/>
      <c r="MW16" s="18"/>
      <c r="MX16" s="18"/>
      <c r="MY16" s="18"/>
      <c r="MZ16" s="18"/>
      <c r="NA16" s="18"/>
      <c r="NB16" s="11" t="str">
        <f>IF(MJ16&gt;0,MJ16,"")</f>
        <v/>
      </c>
      <c r="NC16" s="11" t="str">
        <f>IF(MK16&gt;0,MK16,"")</f>
        <v/>
      </c>
      <c r="ND16" s="11" t="str">
        <f>IF(SUM(MH16:MK16)-ML16&gt;0,SUM(MH16:MK16)-ML16,"")</f>
        <v/>
      </c>
      <c r="NE16" s="11" t="str">
        <f>IF(MO16&gt;0,MO16,"")</f>
        <v/>
      </c>
      <c r="NF16" s="11" t="str">
        <f>IF(MP16&gt;0,MP16,"")</f>
        <v/>
      </c>
      <c r="NG16" s="11" t="str">
        <f>IF(SUM(MM16:MP16)-MQ16&gt;0,SUM(MM16:MP16)-MQ16,"")</f>
        <v/>
      </c>
      <c r="NH16" s="11" t="str">
        <f>IF(MAX(ND16,NG16)&gt;0,MAX(ND16,NG16),"")</f>
        <v/>
      </c>
      <c r="NI16" s="11" t="str">
        <f>IF(MT16&gt;0,MT16,"")</f>
        <v/>
      </c>
      <c r="NJ16" s="11" t="str">
        <f>IF(MU16&gt;0,MU16,"")</f>
        <v/>
      </c>
      <c r="NK16" s="11" t="str">
        <f>IF(SUM(MR16:MU16)-MV16&gt;0,SUM(MR16:MU16)-MV16,"")</f>
        <v/>
      </c>
      <c r="NL16" s="11" t="str">
        <f>IF(MY16&gt;0,MY16,"")</f>
        <v/>
      </c>
      <c r="NM16" s="11" t="str">
        <f>IF(MZ16&gt;0,MZ16,"")</f>
        <v/>
      </c>
      <c r="NN16" s="11" t="str">
        <f>IF(SUM(MW16:MZ16)-NA16&gt;0,SUM(MW16:MZ16)-NA16,"")</f>
        <v/>
      </c>
      <c r="NO16" s="11" t="str">
        <f>IF(SUM(NH16,NK16,NN16)&gt;0,SUM(NH16,NK16,NN16),"")</f>
        <v/>
      </c>
      <c r="NP16" s="17"/>
      <c r="NQ16" s="17"/>
      <c r="NR16" s="17"/>
      <c r="NS16" s="17"/>
      <c r="NT16" s="17"/>
      <c r="NU16" s="17"/>
      <c r="NV16" s="17"/>
      <c r="NW16" s="17"/>
      <c r="NX16" s="17"/>
      <c r="NY16" s="17"/>
      <c r="NZ16" s="17"/>
      <c r="OA16" s="17"/>
      <c r="OB16" s="17"/>
      <c r="OC16" s="17"/>
      <c r="OD16" s="17"/>
      <c r="OE16" s="17"/>
      <c r="OF16" s="17"/>
      <c r="OG16" s="17"/>
      <c r="OH16" s="17"/>
      <c r="OI16" s="17"/>
      <c r="OJ16" s="40" t="str">
        <f>IF(NR16&gt;0,NR16,"")</f>
        <v/>
      </c>
      <c r="OK16" s="40" t="str">
        <f>IF(NS16&gt;0,NS16,"")</f>
        <v/>
      </c>
      <c r="OL16" s="40" t="str">
        <f>IF(SUM(NP16:NS16)-NT16&gt;0,SUM(NP16:NS16)-NT16,"")</f>
        <v/>
      </c>
      <c r="OM16" s="40" t="str">
        <f>IF(NW16&gt;0,NW16,"")</f>
        <v/>
      </c>
      <c r="ON16" s="40" t="str">
        <f>IF(NX16&gt;0,NX16,"")</f>
        <v/>
      </c>
      <c r="OO16" s="40" t="str">
        <f>IF(SUM(NU16:NX16)-NY16&gt;0,SUM(NU16:NX16)-NY16,"")</f>
        <v/>
      </c>
      <c r="OP16" s="40" t="str">
        <f>IF(MAX(OL16,OO16)&gt;0,MAX(OL16,OO16),"")</f>
        <v/>
      </c>
      <c r="OQ16" s="40" t="str">
        <f>IF(OB16&gt;0,OB16,"")</f>
        <v/>
      </c>
      <c r="OR16" s="40" t="str">
        <f>IF(OC16&gt;0,OC16,"")</f>
        <v/>
      </c>
      <c r="OS16" s="40" t="str">
        <f>IF(SUM(NZ16:OC16)-OD16&gt;0,SUM(NZ16:OC16)-OD16,"")</f>
        <v/>
      </c>
      <c r="OT16" s="40" t="str">
        <f>IF(OG16&gt;0,OG16,"")</f>
        <v/>
      </c>
      <c r="OU16" s="40" t="str">
        <f>IF(OH16&gt;0,OH16,"")</f>
        <v/>
      </c>
      <c r="OV16" s="40" t="str">
        <f>IF(SUM(OE16:OH16)-OI16&gt;0,SUM(OE16:OH16)-OI16,"")</f>
        <v/>
      </c>
      <c r="OW16" s="40" t="str">
        <f>IF(SUM(OP16,OS16,OV16)&gt;0,SUM(OP16,OS16,OV16),"")</f>
        <v/>
      </c>
      <c r="OX16" s="18"/>
      <c r="OY16" s="18"/>
      <c r="OZ16" s="18"/>
      <c r="PA16" s="18"/>
      <c r="PB16" s="18"/>
      <c r="PC16" s="18"/>
      <c r="PD16" s="18"/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1" t="str">
        <f>IF(OZ16&gt;0,OZ16,"")</f>
        <v/>
      </c>
      <c r="PS16" s="11" t="str">
        <f>IF(PA16&gt;0,PA16,"")</f>
        <v/>
      </c>
      <c r="PT16" s="11" t="str">
        <f>IF(SUM(OX16:PA16)-PB16&gt;0,SUM(OX16:PA16)-PB16,"")</f>
        <v/>
      </c>
      <c r="PU16" s="11" t="str">
        <f>IF(PE16&gt;0,PE16,"")</f>
        <v/>
      </c>
      <c r="PV16" s="11" t="str">
        <f>IF(PF16&gt;0,PF16,"")</f>
        <v/>
      </c>
      <c r="PW16" s="11" t="str">
        <f>IF(SUM(PC16:PF16)-PG16&gt;0,SUM(PC16:PF16)-PG16,"")</f>
        <v/>
      </c>
      <c r="PX16" s="11" t="str">
        <f>IF(MAX(PT16,PW16)&gt;0,MAX(PT16,PW16),"")</f>
        <v/>
      </c>
      <c r="PY16" s="11" t="str">
        <f>IF(PJ16&gt;0,PJ16,"")</f>
        <v/>
      </c>
      <c r="PZ16" s="11" t="str">
        <f>IF(PK16&gt;0,PK16,"")</f>
        <v/>
      </c>
      <c r="QA16" s="11" t="str">
        <f>IF(SUM(PH16:PK16)-PL16&gt;0,SUM(PH16:PK16)-PL16,"")</f>
        <v/>
      </c>
      <c r="QB16" s="11" t="str">
        <f>IF(PO16&gt;0,PO16,"")</f>
        <v/>
      </c>
      <c r="QC16" s="11" t="str">
        <f>IF(PP16&gt;0,PP16,"")</f>
        <v/>
      </c>
      <c r="QD16" s="11" t="str">
        <f>IF(SUM(PM16:PP16)-PQ16&gt;0,SUM(PM16:PP16)-PQ16,"")</f>
        <v/>
      </c>
      <c r="QE16" s="11" t="str">
        <f>IF(SUM(PX16,QA16,QD16)&gt;0,SUM(PX16,QA16,QD16),"")</f>
        <v/>
      </c>
      <c r="QF16" s="17"/>
      <c r="QG16" s="17"/>
      <c r="QH16" s="17"/>
      <c r="QI16" s="17"/>
      <c r="QJ16" s="17"/>
      <c r="QK16" s="17"/>
      <c r="QL16" s="17"/>
      <c r="QM16" s="17"/>
      <c r="QN16" s="17"/>
      <c r="QO16" s="17"/>
      <c r="QP16" s="17"/>
      <c r="QQ16" s="17"/>
      <c r="QR16" s="17"/>
      <c r="QS16" s="17"/>
      <c r="QT16" s="17"/>
      <c r="QU16" s="17"/>
      <c r="QV16" s="17"/>
      <c r="QW16" s="17"/>
      <c r="QX16" s="17"/>
      <c r="QY16" s="17"/>
      <c r="QZ16" s="40" t="str">
        <f>IF(QH16&gt;0,QH16,"")</f>
        <v/>
      </c>
      <c r="RA16" s="40" t="str">
        <f>IF(QI16&gt;0,QI16,"")</f>
        <v/>
      </c>
      <c r="RB16" s="40" t="str">
        <f>IF(SUM(QF16:QI16)-QJ16&gt;0,SUM(QF16:QI16)-QJ16,"")</f>
        <v/>
      </c>
      <c r="RC16" s="40" t="str">
        <f>IF(QM16&gt;0,QM16,"")</f>
        <v/>
      </c>
      <c r="RD16" s="40" t="str">
        <f>IF(QN16&gt;0,QN16,"")</f>
        <v/>
      </c>
      <c r="RE16" s="40" t="str">
        <f>IF(SUM(QK16:QN16)-QO16&gt;0,SUM(QK16:QN16)-QO16,"")</f>
        <v/>
      </c>
      <c r="RF16" s="40" t="str">
        <f>IF(MAX(RB16,RE16)&gt;0,MAX(RB16,RE16),"")</f>
        <v/>
      </c>
      <c r="RG16" s="40" t="str">
        <f>IF(QR16&gt;0,QR16,"")</f>
        <v/>
      </c>
      <c r="RH16" s="40" t="str">
        <f>IF(QS16&gt;0,QS16,"")</f>
        <v/>
      </c>
      <c r="RI16" s="40" t="str">
        <f>IF(SUM(QP16:QS16)-QT16&gt;0,SUM(QP16:QS16)-QT16,"")</f>
        <v/>
      </c>
      <c r="RJ16" s="40" t="str">
        <f>IF(QW16&gt;0,QW16,"")</f>
        <v/>
      </c>
      <c r="RK16" s="40" t="str">
        <f>IF(QX16&gt;0,QX16,"")</f>
        <v/>
      </c>
      <c r="RL16" s="40" t="str">
        <f>IF(SUM(QU16:QX16)-QY16&gt;0,SUM(QU16:QX16)-QY16,"")</f>
        <v/>
      </c>
      <c r="RM16" s="40" t="str">
        <f>IF(SUM(RF16,RI16,RL16)&gt;0,SUM(RF16,RI16,RL16),"")</f>
        <v/>
      </c>
      <c r="RN16" s="18"/>
      <c r="RO16" s="18"/>
      <c r="RP16" s="18"/>
      <c r="RQ16" s="18"/>
      <c r="RR16" s="18"/>
      <c r="RS16" s="18"/>
      <c r="RT16" s="18"/>
      <c r="RU16" s="18"/>
      <c r="RV16" s="18"/>
      <c r="RW16" s="18"/>
      <c r="RX16" s="18"/>
      <c r="RY16" s="18"/>
      <c r="RZ16" s="18"/>
      <c r="SA16" s="18"/>
      <c r="SB16" s="18"/>
      <c r="SC16" s="18"/>
      <c r="SD16" s="18"/>
      <c r="SE16" s="18"/>
      <c r="SF16" s="18"/>
      <c r="SG16" s="18"/>
      <c r="SH16" s="11" t="str">
        <f>IF(RP16&gt;0,RP16,"")</f>
        <v/>
      </c>
      <c r="SI16" s="11" t="str">
        <f>IF(RQ16&gt;0,RQ16,"")</f>
        <v/>
      </c>
      <c r="SJ16" s="11" t="str">
        <f>IF(SUM(RN16:RQ16)-RR16&gt;0,SUM(RN16:RQ16)-RR16,"")</f>
        <v/>
      </c>
      <c r="SK16" s="11" t="str">
        <f>IF(RU16&gt;0,RU16,"")</f>
        <v/>
      </c>
      <c r="SL16" s="11" t="str">
        <f>IF(RV16&gt;0,RV16,"")</f>
        <v/>
      </c>
      <c r="SM16" s="11" t="str">
        <f>IF(SUM(RS16:RV16)-RW16&gt;0,SUM(RS16:RV16)-RW16,"")</f>
        <v/>
      </c>
      <c r="SN16" s="11" t="str">
        <f>IF(MAX(SJ16,SM16)&gt;0,MAX(SJ16,SM16),"")</f>
        <v/>
      </c>
      <c r="SO16" s="11" t="str">
        <f>IF(RZ16&gt;0,RZ16,"")</f>
        <v/>
      </c>
      <c r="SP16" s="11" t="str">
        <f>IF(SA16&gt;0,SA16,"")</f>
        <v/>
      </c>
      <c r="SQ16" s="11" t="str">
        <f>IF(SUM(RX16:SA16)-SB16&gt;0,SUM(RX16:SA16)-SB16,"")</f>
        <v/>
      </c>
      <c r="SR16" s="11" t="str">
        <f>IF(SE16&gt;0,SE16,"")</f>
        <v/>
      </c>
      <c r="SS16" s="11" t="str">
        <f>IF(SF16&gt;0,SF16,"")</f>
        <v/>
      </c>
      <c r="ST16" s="11" t="str">
        <f>IF(SUM(SC16:SF16)-SG16&gt;0,SUM(SC16:SF16)-SG16,"")</f>
        <v/>
      </c>
      <c r="SU16" s="11" t="str">
        <f>IF(SUM(SN16,SQ16,ST16)&gt;0,SUM(SN16,SQ16,ST16),"")</f>
        <v/>
      </c>
      <c r="SV16" s="22">
        <f>IF($CP16="P",CA16,(CA16+AZ16)/2)</f>
        <v>4.3499999999999996</v>
      </c>
      <c r="SW16" s="22">
        <f>IF($CP16="P",CB16,(CB16+BA16)/2)</f>
        <v>2.8</v>
      </c>
      <c r="SX16" s="22">
        <f>IF($CP16="P",CC16,(CC16+BB16)/2)</f>
        <v>3.25</v>
      </c>
      <c r="SY16" s="22">
        <f>IF($CP16="P",CD16,(CD16+BC16)/2)</f>
        <v>4.7050000000000001</v>
      </c>
      <c r="SZ16" s="22">
        <f>IF($CP16="P",CE16,(CE16+BD16)/2)</f>
        <v>0</v>
      </c>
      <c r="TA16" s="22">
        <f>IF($CP16="P",CF16,(CF16+BE16)/2)</f>
        <v>14.6</v>
      </c>
      <c r="TB16" s="22">
        <f>IF($CP16="P",CG16,(CG16+BF16)/2)</f>
        <v>9.35</v>
      </c>
      <c r="TC16" s="22">
        <f>IF($CP16="P",CH16,(CH16+BG16)/2)</f>
        <v>8.8000000000000007</v>
      </c>
      <c r="TD16" s="22">
        <f>IF($CP16="P",CI16,(CI16+BH16)/2)</f>
        <v>13.395</v>
      </c>
      <c r="TE16" s="22">
        <f>IF($CP16="P",CJ16,(CJ16+BI16)/2)</f>
        <v>0</v>
      </c>
      <c r="TF16" s="22">
        <f>IF($CP16="P",CK16,(CK16+BJ16)/2)</f>
        <v>7.8</v>
      </c>
      <c r="TG16" s="22">
        <f>IF($CP16="P",CL16,(CL16+BK16)/2)</f>
        <v>4.6500000000000004</v>
      </c>
      <c r="TH16" s="22">
        <f>IF($CP16="P",CM16,(CM16+BL16)/2)</f>
        <v>4.4000000000000004</v>
      </c>
      <c r="TI16" s="22">
        <f>IF($CP16="P",CN16,(CN16+BM16)/2)</f>
        <v>6.7750000000000004</v>
      </c>
      <c r="TJ16" s="22">
        <f>IF($CP16="P",CO16,(CO16+BN16)/2)</f>
        <v>0</v>
      </c>
      <c r="TK16" s="27" t="s">
        <v>46</v>
      </c>
      <c r="TL16" s="40">
        <f>IF(SX16&gt;0,SX16,"")</f>
        <v>3.25</v>
      </c>
      <c r="TM16" s="40">
        <f>IF(SY16&gt;0,SY16,"")</f>
        <v>4.7050000000000001</v>
      </c>
      <c r="TN16" s="40">
        <f>IF(SUM(SV16:SY16)-SZ16&gt;0,SUM(SV16:SY16)-SZ16,"")</f>
        <v>15.104999999999999</v>
      </c>
      <c r="TO16" s="40">
        <f>IF(TC16&gt;0,TC16,"")</f>
        <v>8.8000000000000007</v>
      </c>
      <c r="TP16" s="40">
        <f>IF(TD16&gt;0,TD16,"")</f>
        <v>13.395</v>
      </c>
      <c r="TQ16" s="40">
        <f>IF(SUM(TA16:TD16)-TE16&gt;0,SUM(TA16:TD16)-TE16,"")</f>
        <v>46.144999999999996</v>
      </c>
      <c r="TR16" s="40">
        <f>IF(MAX(TN16,TQ16)&gt;0,MAX(TN16,TQ16),"")</f>
        <v>46.144999999999996</v>
      </c>
      <c r="TS16" s="40">
        <f>IF(TH16&gt;0,TH16,"")</f>
        <v>4.4000000000000004</v>
      </c>
      <c r="TT16" s="40">
        <f>IF(TI16&gt;0,TI16,"")</f>
        <v>6.7750000000000004</v>
      </c>
      <c r="TU16" s="40">
        <f>IF(SUM(TF16:TI16)-TJ16&gt;0,SUM(TF16:TI16)-TJ16,"")</f>
        <v>23.625</v>
      </c>
      <c r="TV16" s="40">
        <f>IF(SUM(TR16,TU16)&gt;0,SUM(TR16,TU16),"")</f>
        <v>69.77</v>
      </c>
    </row>
    <row r="17" spans="1:542" x14ac:dyDescent="0.2">
      <c r="A17" s="4" t="str" cm="1">
        <f t="array" ref="A17">IF(AND(J17&lt;&gt;"",J17&lt;&gt;"No DD"),SUMPRODUCT((J$4:J$37&lt;&gt;"")*(J$4:J$37&lt;&gt;"No DD")*(F$4:F$37&gt;F17))+1,IF(J17="No DD",SUMPRODUCT((J$4:J$37="No DD")*(F$4:F$37&gt;F17))+1+SUMPRODUCT((J$4:J$37&lt;&gt;"")*(J$4:J$37&lt;&gt;"No DD")),""))</f>
        <v/>
      </c>
      <c r="B17" s="4" t="str" cm="1">
        <f t="array" ref="B17">IF(AND(J17&lt;&gt;"",J17&lt;&gt;"No DD",G17=""),SUMPRODUCT((J$4:J$37&lt;&gt;"")*(J$4:J$37&lt;&gt;"No DD")*(G$4:G$37="")*(F$4:F$37&gt;F17))+1,IF(J17="No DD",SUMPRODUCT((J$4:J$37="No DD")*(F$4:F$37&gt;F17)*(G$4:G$37=""))+1+SUMPRODUCT((J$4:J$37&lt;&gt;"")*(G$4:G$37="")*(J$4:J$37&lt;&gt;"No DD")),""))</f>
        <v/>
      </c>
      <c r="C17" s="5" t="s">
        <v>114</v>
      </c>
      <c r="D17" s="4" t="s">
        <v>4</v>
      </c>
      <c r="E17" s="4">
        <v>2004</v>
      </c>
      <c r="F17" s="9">
        <f>SUM(L17:V17)+SUM(L17:T17)*0.0000001+SUM(L17)*0.0000000000001</f>
        <v>148.29001482900469</v>
      </c>
      <c r="G17" s="66"/>
      <c r="H17" s="3" t="str">
        <f>IF(OR(AND(AO17&gt;=AY$39,AO17&lt;&gt;"",AQ17&gt;=AY$43,AQ17&lt;&gt;"",AN17=""),AND(AR17&gt;=AY$39,AR17&lt;&gt;"",AT17&gt;=AY$43,AT17&lt;&gt;"",AN17=""),AND(AV17&gt;=AY$39,AV17&lt;&gt;"",AX17&gt;=AY$43,AX17&lt;&gt;"",AN17=""),AND(BP17&gt;=BZ$39,BP17&lt;&gt;"",BR17&gt;=BZ$43,BR17&lt;&gt;"",BO17=""),AND(BS17&gt;=BZ$39,BS17&lt;&gt;"",BU17&gt;=BZ$43,BU17&lt;&gt;"",BO17=""),AND(BW17&gt;=BZ$39,BW17&lt;&gt;"",BY17&gt;=BZ$43,BY17&lt;&gt;"",BO17=""),AND(CQ17&gt;=DA$39,CQ17&lt;&gt;"",CS17&gt;=DA$43,CS17&lt;&gt;"",CP17=""),AND(CT17&gt;=DA$39,CT17&lt;&gt;"",CV17&gt;=DA$43,CV17&lt;&gt;"",CP17=""),AND(CX17&gt;=DA$39,CX17&lt;&gt;"",CZ17&gt;=DA$43,CZ17&lt;&gt;"",CP17=""),AND(DX17&gt;=EK$39,DX17&lt;&gt;"",DZ17&gt;=EK$43,DZ17&lt;&gt;""),AND(EA17&gt;=EK$39,EA17&lt;&gt;"",EC17&gt;=EK$43,EC17&lt;&gt;""),AND(EE17&gt;=EK$39,EE17&lt;&gt;"",EG17&gt;=EK$43,EG17&lt;&gt;""),AND(EH17&gt;=EK$39,EH17&lt;&gt;"",EJ17&gt;=EK$43,EJ17&lt;&gt;""),AND(FF17&gt;=FS$39,FF17&lt;&gt;"",FH17&gt;=FS$43,FH17&lt;&gt;""),AND(FI17&gt;=FS$39,FI17&lt;&gt;"",FK17&gt;=FS$43,FK17&lt;&gt;""),AND(FM17&gt;=FS$39,FM17&lt;&gt;"",FO17&gt;=FS$43,FO17&lt;&gt;""),AND(FP17&gt;=FS$39,FP17&lt;&gt;"",FR17&gt;=FS$43,FR17&lt;&gt;""),AND(GN17&gt;=HA$39,GN17&lt;&gt;"",GP17&gt;=HA$43,GP17&lt;&gt;""),AND(GQ17&gt;=HA$39,GQ17&lt;&gt;"",GS17&gt;=HA$43,GS17&lt;&gt;""),AND(GU17&gt;=HA$39,GU17&lt;&gt;"",GW17&gt;=HA$43,GW17&lt;&gt;""),AND(GX17&gt;=HA$39,GX17&lt;&gt;"",GZ17&gt;=HA$43,GZ17&lt;&gt;""),AND(HV17&gt;=II$39,HV17&lt;&gt;"",HX17&gt;=II$43,HX17&lt;&gt;""),AND(HY17&gt;=II$39,HY17&lt;&gt;"",IA17&gt;=II$43,IA17&lt;&gt;""),AND(IC17&gt;=II$39,IC17&lt;&gt;"",IE17&gt;=II$43,IE17&lt;&gt;""),AND(IF17&gt;=II$39,IF17&lt;&gt;"",IH17&gt;=II$43,IH17&lt;&gt;""),AND(JD17&gt;=JQ$39,JD17&lt;&gt;"",JF17&gt;=JQ$43,JF17&lt;&gt;""),AND(JG17&gt;=JQ$39,JG17&lt;&gt;"",JI17&gt;=JQ$43,JI17&lt;&gt;""),AND(JK17&gt;=JQ$39,JK17&lt;&gt;"",JM17&gt;=JQ$43,JM17&lt;&gt;""),AND(JN17&gt;=JQ$39,JN17&lt;&gt;"",JP17&gt;=JQ$43,JP17&lt;&gt;""),AND(KL17&gt;=KY$39,KL17&lt;&gt;"",KN17&gt;=KY$43,KN17&lt;&gt;""),AND(KO17&gt;=KY$39,KO17&lt;&gt;"",KQ17&gt;=KY$43,KQ17&lt;&gt;""),AND(KS17&gt;=KY$39,KS17&lt;&gt;"",KU17&gt;=KY$43,KU17&lt;&gt;""),AND(KV17&gt;=KY$39,KV17&lt;&gt;"",KX17&gt;=KY$43,KX17&lt;&gt;""),AND(LT17&gt;=MG$39,LT17&lt;&gt;"",LV17&gt;=MG$43,LV17&lt;&gt;""),AND(LW17&gt;=MG$39,LW17&lt;&gt;"",LY17&gt;=MG$43,LY17&lt;&gt;""),AND(MA17&gt;=MG$39,MA17&lt;&gt;"",MC17&gt;=MG$43,MC17&lt;&gt;""),AND(MD17&gt;=MG$39,MD17&lt;&gt;"",MF17&gt;=MG$43,MF17&lt;&gt;""),AND(NB17&gt;=NO$39,NB17&lt;&gt;"",ND17&gt;=NO$43,ND17&lt;&gt;""),AND(NE17&gt;=NO$39,NE17&lt;&gt;"",NG17&gt;=NO$43,NG17&lt;&gt;""),AND(NI17&gt;=NO$39,NI17&lt;&gt;"",NK17&gt;=NO$43,NK17&lt;&gt;""),AND(NL17&gt;=NO$39,NL17&lt;&gt;"",NN17&gt;=NO$43,NN17&lt;&gt;""),AND(OJ17&gt;=OW$39,OJ17&lt;&gt;"",OL17&gt;=OW$43,OL17&lt;&gt;""),AND(OM17&gt;=OW$39,OM17&lt;&gt;"",OO17&gt;=OW$43,OO17&lt;&gt;""),AND(OQ17&gt;=OW$39,OQ17&lt;&gt;"",OS17&gt;=OW$43,OS17&lt;&gt;""),AND(OT17&gt;=OW$39,OT17&lt;&gt;"",OV17&gt;=OW$43,OV17&lt;&gt;""),AND(PR17&gt;=QE$39,PR17&lt;&gt;"",PT17&gt;=QE$43,PT17&lt;&gt;""),AND(PU17&gt;=QE$39,PU17&lt;&gt;"",PW17&gt;=QE$43,PW17&lt;&gt;""),AND(PY17&gt;=QE$39,PY17&lt;&gt;"",QA17&gt;=QE$43,QA17&lt;&gt;""),AND(QB17&gt;=QE$39,QB17&lt;&gt;"",QD17&gt;=QE$43,QD17&lt;&gt;""),AND(QZ17&gt;=RM$39,QZ17&lt;&gt;"",RB17&gt;=RM$43,RB17&lt;&gt;""),AND(RC17&gt;=RM$39,RC17&lt;&gt;"",RE17&gt;=RM$43,RE17&lt;&gt;""),AND(RG17&gt;=RM$39,RG17&lt;&gt;"",RI17&gt;=RM$43,RI17&lt;&gt;""),AND(RJ17&gt;=RM$39,RJ17&lt;&gt;"",RL17&gt;=RM$43,RL17&lt;&gt;""),AND(SH17&gt;=SU$39,SH17&lt;&gt;"",SJ17&gt;=SU$43,SJ17&lt;&gt;""),AND(SK17&gt;=SU$39,SK17&lt;&gt;"",SM17&gt;=SU$43,SM17&lt;&gt;""),AND(SO17&gt;=SU$39,SO17&lt;&gt;"",SQ17&gt;=SU$43,SQ17&lt;&gt;""),AND(SR17&gt;=SU$39,SR17&lt;&gt;"",ST17&gt;=SU$43,ST17&lt;&gt;"")),"P","")</f>
        <v/>
      </c>
      <c r="I17" s="3" t="str">
        <f>IF(OR(AND(AQ17&gt;=AY$43,AQ17&lt;&gt;"",AN17=""),AND(AT17&gt;=AY$43,AT17&lt;&gt;"",AN17=""),AND(AX17&gt;=AY$43,AX17&lt;&gt;"",AN17=""),AND(BR17&gt;=BZ$43,BR17&lt;&gt;"",BO17=""),AND(BU17&gt;=BZ$43,BU17&lt;&gt;"",BO17=""),AND(BY17&gt;=BZ$43,BY17&lt;&gt;"",BO17=""),AND(CS17&gt;=DA$43,CS17&lt;&gt;"",CP17=""),AND(CV17&gt;=DA$43,CV17&lt;&gt;"",CP17=""),AND(CZ17&gt;=DA$43,CZ17&lt;&gt;"",CP17=""),AND(DZ17&gt;=EK$43,DZ17&lt;&gt;""),AND(EC17&gt;=EK$43,EC17&lt;&gt;""),AND(EG17&gt;=EK$43,EG17&lt;&gt;""),AND(EJ17&gt;=EK$43,EJ17&lt;&gt;""),AND(FH17&gt;=FS$43,FH17&lt;&gt;""),AND(FK17&gt;=FS$43,FK17&lt;&gt;""),AND(FO17&gt;=FS$43,FO17&lt;&gt;""),AND(FR17&gt;=FS$43,FR17&lt;&gt;""),AND(GP17&gt;=HA$43,GP17&lt;&gt;""),AND(GS17&gt;=HA$43,GS17&lt;&gt;""),AND(GW17&gt;=HA$43,GW17&lt;&gt;""),AND(GZ17&gt;=HA$43,GZ17&lt;&gt;""),AND(HX17&gt;=II$43,HX17&lt;&gt;""),AND(IA17&gt;=II$43,IA17&lt;&gt;""),AND(IE17&gt;=II$43,IE17&lt;&gt;""),AND(IH17&gt;=II$43,IH17&lt;&gt;""),AND(JF17&gt;=JQ$43,JF17&lt;&gt;""),AND(JI17&gt;=JQ$43,JI17&lt;&gt;""),AND(JM17&gt;=JQ$43,JM17&lt;&gt;""),AND(JP17&gt;=JQ$43,JP17&lt;&gt;""),AND(KN17&gt;=KY$43,KN17&lt;&gt;""),AND(KQ17&gt;=KY$43,KQ17&lt;&gt;""),AND(KU17&gt;=KY$43,KU17&lt;&gt;""),AND(KX17&gt;=KY$43,KX17&lt;&gt;""),AND(LV17&gt;=MG$43,LV17&lt;&gt;""),AND(LY17&gt;=MG$43,LY17&lt;&gt;""),AND(MC17&gt;=MG$43,MC17&lt;&gt;""),AND(MF17&gt;=MG$43,MF17&lt;&gt;""),AND(ND17&gt;=NO$43,ND17&lt;&gt;""),AND(NG17&gt;=NO$43,NG17&lt;&gt;""),AND(NK17&gt;=NO$43,NK17&lt;&gt;""),AND(NN17&gt;=NO$43,NN17&lt;&gt;""),AND(OL17&gt;=OW$43,OL17&lt;&gt;""),AND(OO17&gt;=OW$43,OO17&lt;&gt;""),AND(OS17&gt;=OW$43,OS17&lt;&gt;""),AND(OV17&gt;=OW$43,OV17&lt;&gt;""),AND(PT17&gt;=QE$43,PT17&lt;&gt;""),AND(PW17&gt;=QE$43,PW17&lt;&gt;""),AND(QA17&gt;=QE$43,QA17&lt;&gt;""),AND(QD17&gt;=QE$43,QD17&lt;&gt;""),AND(RB17&gt;=RM$43,RB17&lt;&gt;""),AND(RE17&gt;=RM$43,RE17&lt;&gt;""),AND(RI17&gt;=RM$43,RI17&lt;&gt;""),AND(RL17&gt;=RM$43,RL17&lt;&gt;""),AND(SJ17&gt;=SU$43,SJ17&lt;&gt;""),AND(SM17&gt;=SU$43,SM17&lt;&gt;""),AND(SQ17&gt;=SU$43,SQ17&lt;&gt;""),AND(ST17&gt;=SU$43,ST17&lt;&gt;"")),"P","")</f>
        <v/>
      </c>
      <c r="J17" s="36" t="str">
        <f>IF(AND(I17="P",H17=""),"No DD",IF(OR(AND(AO17&gt;=AY$42,AO17&lt;&gt;"",AQ17&gt;=AY$46,AQ17&lt;&gt;"",AN17=""),AND(AR17&gt;=AY$42,AR17&lt;&gt;"",AT17&gt;=AY$46,AT17&lt;&gt;"",AN17=""),AND(AV17&gt;=AY$42,AV17&lt;&gt;"",AX17&gt;=AY$46,AX17&lt;&gt;"",AN17=""),AND(BP17&gt;=BZ$42,BP17&lt;&gt;"",BR17&gt;=BZ$46,BR17&lt;&gt;"",BO17=""),AND(BS17&gt;=BZ$42,BS17&lt;&gt;"",BU17&gt;=BZ$46,BU17&lt;&gt;"",BO17=""),AND(BW17&gt;=BZ$42,BW17&lt;&gt;"",BY17&gt;=BZ$46,BY17&lt;&gt;"",BO17=""),AND(CQ17&gt;=DA$42,CQ17&lt;&gt;"",CS17&gt;=DA$46,CS17&lt;&gt;"",CP17=""),AND(CT17&gt;=DA$42,CT17&lt;&gt;"",CV17&gt;=DA$46,CV17&lt;&gt;"",CP17=""),AND(CX17&gt;=DA$42,CX17&lt;&gt;"",CZ17&gt;=DA$46,CZ17&lt;&gt;"",CP17=""),AND(DX17&gt;=EK$42,DX17&lt;&gt;"",DZ17&gt;=EK$46,DZ17&lt;&gt;""),AND(EA17&gt;=EK$42,EA17&lt;&gt;"",EC17&gt;=EK$46,EC17&lt;&gt;""),AND(EE17&gt;=EK$42,EE17&lt;&gt;"",EG17&gt;=EK$46,EG17&lt;&gt;""),AND(EH17&gt;=EK$42,EH17&lt;&gt;"",EJ17&gt;=EK$46,EJ17&lt;&gt;""),AND(FF17&gt;=FS$42,FF17&lt;&gt;"",FH17&gt;=FS$46,FH17&lt;&gt;""),AND(FI17&gt;=FS$42,FI17&lt;&gt;"",FK17&gt;=FS$46,FK17&lt;&gt;""),AND(FM17&gt;=FS$42,FM17&lt;&gt;"",FO17&gt;=FS$46,FO17&lt;&gt;""),AND(FP17&gt;=FS$42,FP17&lt;&gt;"",FR17&gt;=FS$46,FR17&lt;&gt;""),AND(GN17&gt;=HA$42,GN17&lt;&gt;"",GP17&gt;=HA$46,GP17&lt;&gt;""),AND(GQ17&gt;=HA$42,GQ17&lt;&gt;"",GS17&gt;=HA$46,GS17&lt;&gt;""),AND(GU17&gt;=HA$42,GU17&lt;&gt;"",GW17&gt;=HA$46,GW17&lt;&gt;""),AND(GX17&gt;=HA$42,GX17&lt;&gt;"",GZ17&gt;=HA$46,GZ17&lt;&gt;""),AND(HV17&gt;=II$42,HV17&lt;&gt;"",HX17&gt;=II$46,HX17&lt;&gt;""),AND(HY17&gt;=II$42,HY17&lt;&gt;"",IA17&gt;=II$46,IA17&lt;&gt;""),AND(IC17&gt;=II$42,IC17&lt;&gt;"",IE17&gt;=II$46,IE17&lt;&gt;""),AND(IF17&gt;=II$42,IF17&lt;&gt;"",IH17&gt;=II$46,IH17&lt;&gt;""),AND(JD17&gt;=JQ$42,JD17&lt;&gt;"",JF17&gt;=JQ$46,JF17&lt;&gt;""),AND(JG17&gt;=JQ$42,JG17&lt;&gt;"",JI17&gt;=JQ$46,JI17&lt;&gt;""),AND(JK17&gt;=JQ$42,JK17&lt;&gt;"",JM17&gt;=JQ$46,JM17&lt;&gt;""),AND(JN17&gt;=JQ$42,JN17&lt;&gt;"",JP17&gt;=JQ$46,JP17&lt;&gt;""),AND(KL17&gt;=KY$42,KL17&lt;&gt;"",KN17&gt;=KY$46,KN17&lt;&gt;""),AND(KO17&gt;=KY$42,KO17&lt;&gt;"",KQ17&gt;=KY$46,KQ17&lt;&gt;""),AND(KS17&gt;=KY$42,KS17&lt;&gt;"",KU17&gt;=KY$46,KU17&lt;&gt;""),AND(KV17&gt;=KY$42,KV17&lt;&gt;"",KX17&gt;=KY$46,KX17&lt;&gt;""),AND(LT17&gt;=MG$42,LT17&lt;&gt;"",LV17&gt;=MG$46,LV17&lt;&gt;""),AND(LW17&gt;=MG$42,LW17&lt;&gt;"",LY17&gt;=MG$46,LY17&lt;&gt;""),AND(MA17&gt;=MG$42,MA17&lt;&gt;"",MC17&gt;=MG$46,MC17&lt;&gt;""),AND(MD17&gt;=MG$42,MD17&lt;&gt;"",MF17&gt;=MG$46,MF17&lt;&gt;""),AND(NB17&gt;=NO$42,NB17&lt;&gt;"",ND17&gt;=NO$46,ND17&lt;&gt;""),AND(NE17&gt;=NO$42,NE17&lt;&gt;"",NG17&gt;=NO$46,NG17&lt;&gt;""),AND(NI17&gt;=NO$42,NI17&lt;&gt;"",NK17&gt;=NO$46,NK17&lt;&gt;""),AND(NL17&gt;=NO$42,NL17&lt;&gt;"",NN17&gt;=NO$46,NN17&lt;&gt;""),AND(OJ17&gt;=OW$42,OJ17&lt;&gt;"",OL17&gt;=OW$46,OL17&lt;&gt;""),AND(OM17&gt;=OW$42,OM17&lt;&gt;"",OO17&gt;=OW$46,OO17&lt;&gt;""),AND(OQ17&gt;=OW$42,OQ17&lt;&gt;"",OS17&gt;=OW$46,OS17&lt;&gt;""),AND(OT17&gt;=OW$42,OT17&lt;&gt;"",OV17&gt;=OW$46,OV17&lt;&gt;""),AND(PR17&gt;=QE$42,PR17&lt;&gt;"",PT17&gt;=QE$46,PT17&lt;&gt;""),AND(PU17&gt;=QE$42,PU17&lt;&gt;"",PW17&gt;=QE$46,PW17&lt;&gt;""),AND(PY17&gt;=QE$42,PY17&lt;&gt;"",QA17&gt;=QE$46,QA17&lt;&gt;""),AND(QB17&gt;=QE$42,QB17&lt;&gt;"",QD17&gt;=QE$46,QD17&lt;&gt;""),AND(QZ17&gt;=RM$42,QZ17&lt;&gt;"",RB17&gt;=RM$46,RB17&lt;&gt;""),AND(RC17&gt;=RM$42,RC17&lt;&gt;"",RE17&gt;=RM$46,RE17&lt;&gt;""),AND(RG17&gt;=RM$42,RG17&lt;&gt;"",RI17&gt;=RM$46,RI17&lt;&gt;""),AND(RJ17&gt;=RM$42,RJ17&lt;&gt;"",RL17&gt;=RM$46,RL17&lt;&gt;""),AND(SH17&gt;=SU$42,SH17&lt;&gt;"",SJ17&gt;=SU$46,SJ17&lt;&gt;""),AND(SK17&gt;=SU$42,SK17&lt;&gt;"",SM17&gt;=SU$46,SM17&lt;&gt;""),AND(SO17&gt;=SU$42,SO17&lt;&gt;"",SQ17&gt;=SU$46,SQ17&lt;&gt;""),AND(SR17&gt;=SU$42,SR17&lt;&gt;"",ST17&gt;=SU$46,ST17&lt;&gt;"")),"Merit",IF(OR(AND(AO17&gt;=AY$41,AO17&lt;&gt;"",AQ17&gt;=AY$45,AQ17&lt;&gt;"",AN17=""),AND(AR17&gt;=AY$41,AR17&lt;&gt;"",AT17&gt;=AY$45,AT17&lt;&gt;"",AN17=""),AND(AV17&gt;=AY$41,AV17&lt;&gt;"",AX17&gt;=AY$45,AX17&lt;&gt;"",AN17=""),AND(BP17&gt;=BZ$41,BP17&lt;&gt;"",BR17&gt;=BZ$45,BR17&lt;&gt;"",BO17=""),AND(BS17&gt;=BZ$41,BS17&lt;&gt;"",BU17&gt;=BZ$45,BU17&lt;&gt;"",BO17=""),AND(BW17&gt;=BZ$41,BW17&lt;&gt;"",BY17&gt;=BZ$45,BY17&lt;&gt;"",BO17=""),AND(CQ17&gt;=DA$41,CQ17&lt;&gt;"",CS17&gt;=DA$45,CS17&lt;&gt;"",CP17=""),AND(CT17&gt;=DA$41,CT17&lt;&gt;"",CV17&gt;=DA$45,CV17&lt;&gt;"",CP17=""),AND(CX17&gt;=DA$41,CX17&lt;&gt;"",CZ17&gt;=DA$45,CZ17&lt;&gt;"",CP17=""),AND(DX17&gt;=EK$41,DX17&lt;&gt;"",DZ17&gt;=EK$45,DZ17&lt;&gt;""),AND(EA17&gt;=EK$41,EA17&lt;&gt;"",EC17&gt;=EK$45,EC17&lt;&gt;""),AND(EE17&gt;=EK$41,EE17&lt;&gt;"",EG17&gt;=EK$45,EG17&lt;&gt;""),AND(EH17&gt;=EK$41,EH17&lt;&gt;"",EJ17&gt;=EK$45,EJ17&lt;&gt;""),AND(FF17&gt;=FS$41,FF17&lt;&gt;"",FH17&gt;=FS$45,FH17&lt;&gt;""),AND(FI17&gt;=FS$41,FI17&lt;&gt;"",FK17&gt;=FS$45,FK17&lt;&gt;""),AND(FM17&gt;=FS$41,FM17&lt;&gt;"",FO17&gt;=FS$45,FO17&lt;&gt;""),AND(FP17&gt;=FS$41,FP17&lt;&gt;"",FR17&gt;=FS$45,FR17&lt;&gt;""),AND(GN17&gt;=HA$41,GN17&lt;&gt;"",GP17&gt;=HA$45,GP17&lt;&gt;""),AND(GQ17&gt;=HA$41,GQ17&lt;&gt;"",GS17&gt;=HA$45,GS17&lt;&gt;""),AND(GU17&gt;=HA$41,GU17&lt;&gt;"",GW17&gt;=HA$45,GW17&lt;&gt;""),AND(GX17&gt;=HA$41,GX17&lt;&gt;"",GZ17&gt;=HA$45,GZ17&lt;&gt;""),AND(HV17&gt;=II$41,HV17&lt;&gt;"",HX17&gt;=II$45,HX17&lt;&gt;""),AND(HY17&gt;=II$41,HY17&lt;&gt;"",IA17&gt;=II$45,IA17&lt;&gt;""),AND(IC17&gt;=II$41,IC17&lt;&gt;"",IE17&gt;=II$45,IE17&lt;&gt;""),AND(IF17&gt;=II$41,IF17&lt;&gt;"",IH17&gt;=II$45,IH17&lt;&gt;""),AND(JD17&gt;=JQ$41,JD17&lt;&gt;"",JF17&gt;=JQ$45,JF17&lt;&gt;""),AND(JG17&gt;=JQ$41,JG17&lt;&gt;"",JI17&gt;=JQ$45,JI17&lt;&gt;""),AND(JK17&gt;=JQ$41,JK17&lt;&gt;"",JM17&gt;=JQ$45,JM17&lt;&gt;""),AND(JN17&gt;=JQ$41,JN17&lt;&gt;"",JP17&gt;=JQ$45,JP17&lt;&gt;""),AND(KL17&gt;=KY$41,KL17&lt;&gt;"",KN17&gt;=KY$45,KN17&lt;&gt;""),AND(KO17&gt;=KY$41,KO17&lt;&gt;"",KQ17&gt;=KY$45,KQ17&lt;&gt;""),AND(KS17&gt;=KY$41,KS17&lt;&gt;"",KU17&gt;=KY$45,KU17&lt;&gt;""),AND(KV17&gt;=KY$41,KV17&lt;&gt;"",KX17&gt;=KY$45,KX17&lt;&gt;""),AND(LT17&gt;=MG$41,LT17&lt;&gt;"",LV17&gt;=MG$45,LV17&lt;&gt;""),AND(LW17&gt;=MG$41,LW17&lt;&gt;"",LY17&gt;=MG$45,LY17&lt;&gt;""),AND(MA17&gt;=MG$41,MA17&lt;&gt;"",MC17&gt;=MG$45,MC17&lt;&gt;""),AND(MD17&gt;=MG$41,MD17&lt;&gt;"",MF17&gt;=MG$45,MF17&lt;&gt;""),AND(NB17&gt;=NO$41,NB17&lt;&gt;"",ND17&gt;=NO$45,ND17&lt;&gt;""),AND(NE17&gt;=NO$41,NE17&lt;&gt;"",NG17&gt;=NO$45,NG17&lt;&gt;""),AND(NI17&gt;=NO$41,NI17&lt;&gt;"",NK17&gt;=NO$45,NK17&lt;&gt;""),AND(NL17&gt;=NO$41,NL17&lt;&gt;"",NN17&gt;=NO$45,NN17&lt;&gt;""),AND(OJ17&gt;=OW$41,OJ17&lt;&gt;"",OL17&gt;=OW$45,OL17&lt;&gt;""),AND(OM17&gt;=OW$41,OM17&lt;&gt;"",OO17&gt;=OW$45,OO17&lt;&gt;""),AND(OQ17&gt;=OW$41,OQ17&lt;&gt;"",OS17&gt;=OW$45,OS17&lt;&gt;""),AND(OT17&gt;=OW$41,OT17&lt;&gt;"",OV17&gt;=OW$45,OV17&lt;&gt;""),AND(PR17&gt;=QE$41,PR17&lt;&gt;"",PT17&gt;=QE$45,PT17&lt;&gt;""),AND(PU17&gt;=QE$41,PU17&lt;&gt;"",PW17&gt;=QE$45,PW17&lt;&gt;""),AND(PY17&gt;=QE$41,PY17&lt;&gt;"",QA17&gt;=QE$45,QA17&lt;&gt;""),AND(QB17&gt;=QE$41,QB17&lt;&gt;"",QD17&gt;=QE$45,QD17&lt;&gt;""),AND(QZ17&gt;=RM$41,QZ17&lt;&gt;"",RB17&gt;=RM$45,RB17&lt;&gt;""),AND(RC17&gt;=RM$41,RC17&lt;&gt;"",RE17&gt;=RM$45,RE17&lt;&gt;""),AND(RG17&gt;=RM$41,RG17&lt;&gt;"",RI17&gt;=RM$45,RI17&lt;&gt;""),AND(RJ17&gt;=RM$41,RJ17&lt;&gt;"",RL17&gt;=RM$45,RL17&lt;&gt;""),AND(SH17&gt;=SU$41,SH17&lt;&gt;"",SJ17&gt;=SU$45,SJ17&lt;&gt;""),AND(SK17&gt;=SU$41,SK17&lt;&gt;"",SM17&gt;=SU$45,SM17&lt;&gt;""),AND(SO17&gt;=SU$41,SO17&lt;&gt;"",SQ17&gt;=SU$45,SQ17&lt;&gt;""),AND(SR17&gt;=SU$41,SR17&lt;&gt;"",ST17&gt;=SU$45,ST17&lt;&gt;"")),"Excellence",IF(K17="P","Worlds Team",IF(H17="P","National Team","")))))</f>
        <v/>
      </c>
      <c r="K17" s="3" t="str">
        <f>IF(OR(AND(AO17&gt;=AY$40,AO17&lt;&gt;"",AQ17&gt;=AY$44,AQ17&lt;&gt;"",AN17=""),AND(AR17&gt;=AY$40,AR17&lt;&gt;"",AT17&gt;=AY$44,AT17&lt;&gt;"",AN17=""),AND(AV17&gt;=AY$40,AV17&lt;&gt;"",AX17&gt;=AY$44,AX17&lt;&gt;"",AN17=""),AND(BP17&gt;=BZ$40,BP17&lt;&gt;"",BR17&gt;=BZ$44,BR17&lt;&gt;"",BO17=""),AND(BS17&gt;=BZ$40,BS17&lt;&gt;"",BU17&gt;=BZ$44,BU17&lt;&gt;"",BO17=""),AND(BW17&gt;=BZ$40,BW17&lt;&gt;"",BY17&gt;=BZ$44,BY17&lt;&gt;"",BO17=""),AND(CQ17&gt;=DA$40,CQ17&lt;&gt;"",CS17&gt;=DA$44,CS17&lt;&gt;"",CP17=""),AND(CT17&gt;=DA$40,CT17&lt;&gt;"",CV17&gt;=DA$44,CV17&lt;&gt;"",CP17=""),AND(CX17&gt;=DA$40,CX17&lt;&gt;"",CZ17&gt;=DA$44,CZ17&lt;&gt;"",CP17=""),AND(DX17&gt;=EK$40,DX17&lt;&gt;"",DZ17&gt;=EK$44,DZ17&lt;&gt;""),AND(EA17&gt;=EK$40,EA17&lt;&gt;"",EC17&gt;=EK$44,EC17&lt;&gt;""),AND(EE17&gt;=EK$40,EE17&lt;&gt;"",EG17&gt;=EK$44,EG17&lt;&gt;""),AND(EH17&gt;=EK$40,EH17&lt;&gt;"",EJ17&gt;=EK$44,EJ17&lt;&gt;""),AND(FF17&gt;=FS$40,FF17&lt;&gt;"",FH17&gt;=FS$44,FH17&lt;&gt;""),AND(FI17&gt;=FS$40,FI17&lt;&gt;"",FK17&gt;=FS$44,FK17&lt;&gt;""),AND(FM17&gt;=FS$40,FM17&lt;&gt;"",FO17&gt;=FS$44,FO17&lt;&gt;""),AND(FP17&gt;=FS$40,FP17&lt;&gt;"",FR17&gt;=FS$44,FR17&lt;&gt;""),AND(GN17&gt;=HA$40,GN17&lt;&gt;"",GP17&gt;=HA$44,GP17&lt;&gt;""),AND(GQ17&gt;=HA$40,GQ17&lt;&gt;"",GS17&gt;=HA$44,GS17&lt;&gt;""),AND(GU17&gt;=HA$40,GU17&lt;&gt;"",GW17&gt;=HA$44,GW17&lt;&gt;""),AND(GX17&gt;=HA$40,GX17&lt;&gt;"",GZ17&gt;=HA$44,GZ17&lt;&gt;""),AND(HV17&gt;=II$40,HV17&lt;&gt;"",HX17&gt;=II$44,HX17&lt;&gt;""),AND(HY17&gt;=II$40,HY17&lt;&gt;"",IA17&gt;=II$44,IA17&lt;&gt;""),AND(IC17&gt;=II$40,IC17&lt;&gt;"",IE17&gt;=II$44,IE17&lt;&gt;""),AND(IF17&gt;=II$40,IF17&lt;&gt;"",IH17&gt;=II$44,IH17&lt;&gt;""),AND(JD17&gt;=JQ$40,JD17&lt;&gt;"",JF17&gt;=JQ$44,JF17&lt;&gt;""),AND(JG17&gt;=JQ$40,JG17&lt;&gt;"",JI17&gt;=JQ$44,JI17&lt;&gt;""),AND(JK17&gt;=JQ$40,JK17&lt;&gt;"",JM17&gt;=JQ$44,JM17&lt;&gt;""),AND(JN17&gt;=JQ$40,JN17&lt;&gt;"",JP17&gt;=JQ$44,JP17&lt;&gt;""),AND(KL17&gt;=KY$40,KL17&lt;&gt;"",KN17&gt;=KY$44,KN17&lt;&gt;""),AND(KO17&gt;=KY$40,KO17&lt;&gt;"",KQ17&gt;=KY$44,KQ17&lt;&gt;""),AND(KS17&gt;=KY$40,KS17&lt;&gt;"",KU17&gt;=KY$44,KU17&lt;&gt;""),AND(KV17&gt;=KY$40,KV17&lt;&gt;"",KX17&gt;=KY$44,KX17&lt;&gt;""),AND(LT17&gt;=MG$40,LT17&lt;&gt;"",LV17&gt;=MG$44,LV17&lt;&gt;""),AND(LW17&gt;=MG$40,LW17&lt;&gt;"",LY17&gt;=MG$44,LY17&lt;&gt;""),AND(MA17&gt;=MG$40,MA17&lt;&gt;"",MC17&gt;=MG$44,MC17&lt;&gt;""),AND(MD17&gt;=MG$40,MD17&lt;&gt;"",MF17&gt;=MG$44,MF17&lt;&gt;""),AND(NB17&gt;=NO$40,NB17&lt;&gt;"",ND17&gt;=NO$44,ND17&lt;&gt;""),AND(NE17&gt;=NO$40,NE17&lt;&gt;"",NG17&gt;=NO$44,NG17&lt;&gt;""),AND(NI17&gt;=NO$40,NI17&lt;&gt;"",NK17&gt;=NO$44,NK17&lt;&gt;""),AND(NL17&gt;=NO$40,NL17&lt;&gt;"",NN17&gt;=NO$44,NN17&lt;&gt;""),AND(OJ17&gt;=OW$40,OJ17&lt;&gt;"",OL17&gt;=OW$44,OL17&lt;&gt;""),AND(OM17&gt;=OW$40,OM17&lt;&gt;"",OO17&gt;=OW$44,OO17&lt;&gt;""),AND(OQ17&gt;=OW$40,OQ17&lt;&gt;"",OS17&gt;=OW$44,OS17&lt;&gt;""),AND(OT17&gt;=OW$40,OT17&lt;&gt;"",OV17&gt;=OW$44,OV17&lt;&gt;""),AND(PR17&gt;=QE$40,PR17&lt;&gt;"",PT17&gt;=QE$44,PT17&lt;&gt;""),AND(PU17&gt;=QE$40,PU17&lt;&gt;"",PW17&gt;=QE$44,PW17&lt;&gt;""),AND(PY17&gt;=QE$40,PY17&lt;&gt;"",QA17&gt;=QE$44,QA17&lt;&gt;""),AND(QB17&gt;=QE$40,QB17&lt;&gt;"",QD17&gt;=QE$44,QD17&lt;&gt;""),AND(QZ17&gt;=RM$40,QZ17&lt;&gt;"",RB17&gt;=RM$44,RB17&lt;&gt;""),AND(RC17&gt;=RM$40,RC17&lt;&gt;"",RE17&gt;=RM$44,RE17&lt;&gt;""),AND(RG17&gt;=RM$40,RG17&lt;&gt;"",RI17&gt;=RM$44,RI17&lt;&gt;""),AND(RJ17&gt;=RM$40,RJ17&lt;&gt;"",RL17&gt;=RM$44,RL17&lt;&gt;""),AND(SH17&gt;=SU$40,SH17&lt;&gt;"",SJ17&gt;=SU$44,SJ17&lt;&gt;""),AND(SK17&gt;=SU$40,SK17&lt;&gt;"",SM17&gt;=SU$44,SM17&lt;&gt;""),AND(SO17&gt;=SU$40,SO17&lt;&gt;"",SQ17&gt;=SU$44,SQ17&lt;&gt;""),AND(SR17&gt;=SU$40,SR17&lt;&gt;"",ST17&gt;=SU$44,ST17&lt;&gt;"")),"P","")</f>
        <v/>
      </c>
      <c r="L17" s="8">
        <f>IF(COUNT(AQ17,AT17,BR17,BU17,CS17,CV17)&gt;0,LARGE((AQ17,AT17,BR17,BU17,CS17,CV17),1),0)</f>
        <v>46.83</v>
      </c>
      <c r="M17" s="8" t="str">
        <f>IF(L17="","",IF(OR(L17=CS17,L17=CV17),$CA$1,IF(OR(L17=BR17,L17=BU17),$AZ$1,IF(OR(L17=AQ17,L17=AT17),$Y$1,""))))</f>
        <v>2024 Nationals</v>
      </c>
      <c r="N17" s="8">
        <f>IF(COUNT(AQ17,AT17,BR17,BU17,CS17,CV17)&gt;1,LARGE((AQ17,AT17,BR17,BU17,CS17,CV17),2),0)</f>
        <v>44.76</v>
      </c>
      <c r="O17" s="8" t="str">
        <f>IF(N17="","",IF(OR(N17=CS17,N17=CV17),$CA$1,IF(OR(N17=BR17,N17=BU17),$AZ$1,IF(OR(N17=AQ17,N17=AT17),$Y$1,""))))</f>
        <v>2024 Nationals</v>
      </c>
      <c r="P17" s="8">
        <f>IF(COUNT(AQ17,AT17,BR17,BU17,CS17,CV17)&gt;2,MAX(AX17,BY17,CZ17,LARGE((AQ17,AT17,BR17,BU17,CS17,CV17),3)),IF(MAX(AX17,BY17,CZ17)&gt;0,MAX(AX17,BY17,CZ17),0))</f>
        <v>47.8</v>
      </c>
      <c r="Q17" s="8" t="str">
        <f>IF(P17="","",IF(OR(P17=CS17,P17=CV17,P17=CZ17),$CA$1,IF(OR(P17=BR17,P17=BU17,P17=BY17),$AZ$1,IF(OR(P17=AQ17,P17=AT17,P17=AX17),$Y$1,""))))</f>
        <v>2024 Nationals</v>
      </c>
      <c r="R17" s="8">
        <f>IF(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&gt;0,MAX(AO17,AR17,AV17,BP17,BS17,BW17,CQ17,CT17,CX17,DX17,EA17,EE17,EH17,FF17,FI17,FM17,FP17,GN17,GQ17,GU17,GX17,HV17,HY17,IC17,IF17,JD17,JG17,JK17,JN17,KL17,KO17,KS17,KV17,LT17,LW17,MA17,MD17,NB17,NE17,NI17,NL17,OJ17,OM17,OQ17,OT17,PR17,PU17,PY17,QB17,QZ17,RC17,RG17,RJ17,SH17,SK17,SO17,SR17),0)</f>
        <v>8.9</v>
      </c>
      <c r="S17" s="8" t="str">
        <f>IF(R17=0,"",IF(OR(R17=CQ17,R17=CT17,R17=CX17),$CA$1,IF(OR(R17=BP17,R17=BS17,R17=BW17),$AZ$1,IF(OR(R17=AO17,R17=AR17,R17=AV17),$Y$1,IF(OR(R17=SH17,R17=SK17,R17=SO17,R17=SR17),$RN$1,IF(OR(R17=QZ17,R17=RC17,R17=RG17,R17=RJ17),$QF$1,IF(OR(R17=PR17,R17=PU17,R17=PY17,R17=QB17),$OX$1,IF(OR(R17=OJ17,R17=OM17,R17=OQ17,R17=OT17),$NP$1,IF(OR(R17=NB17,R17=NE17,R17=NI17,R17=NL17),$MH$1,IF(OR(R17=LT17,R17=LW17,R17=MA17,R17=MD17),$KZ$1,IF(OR(R17=KL17,R17=KO17,R17=KS17,R17=KV17),$JR$1,IF(OR(R17=JD17,R17=JG17,R17=JK17,R17=JN17),$IJ$1,IF(OR(R17=HV17,R17=HY17,R17=IC17,R17=IF17),$HB$1,IF(OR(R17=GN17,R17=GQ17,R17=GU17,R17=GX17),$FT$1,IF(OR(R17=FF17,R17=FI17,R17=FM17,R17=FP17),$EL$1,IF(OR(R17=DX17,R17=EA17,R17=EE17,R17=EH17),$DD$1,""))))))))))))))))</f>
        <v>2024 Nationals</v>
      </c>
      <c r="T17" s="8">
        <f>IF(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&gt;0,MAX(IF(AO17&gt;=$AY$39,AP17,0),IF(AR17&gt;=$AY$39,AS17,0),IF(AV17&gt;=$AY$39,AW17,0),IF(BP17&gt;=$BZ$39,BQ17,0),IF(BS17&gt;=$BZ$39,BT17,0),IF(BW17&gt;=$BZ$39,BX17,0),IF(CQ17&gt;=$DA$39,CR17,0),IF(CT17&gt;=$DA$39,CU17,0),IF(CX17&gt;=$DA$39,CY17,0),IF(DX17&gt;=$EK$39,DY17,0),IF(EA17&gt;=$EK$39,EB17,0),IF(EE17&gt;=$EK$39,EF17,0),IF(EH17&gt;=$EK$39,EI17,0),IF(FF17&gt;=$FS$39,FG17,0),IF(FI17&gt;=$FS$39,FJ17,0),IF(FM17&gt;=$FS$39,FN17,0),IF(FP17&gt;=$FS$39,FQ17,0),IF(GN17&gt;=$HA$39,GO17,0),IF(GQ17&gt;=$HA$39,GR17,0),IF(GU17&gt;=$HA$39,GV17,0),IF(GX17&gt;=$HA$39,GY17,0),IF(HV17&gt;=$II$39,HW17,0),IF(HY17&gt;=$II$39,HZ17,0),IF(IC17&gt;=$II$39,ID17,0),IF(IF17&gt;=$II$39,IG17,0),IF(JD17&gt;=$JQ$39,JE17,0),IF(JG17&gt;=$JQ$39,JH17,0),IF(JK17&gt;=$JQ$39,JL17,0),IF(JN17&gt;=$JQ$39,JO17,0),IF(KL17&gt;=$KY$39,KM17,0),IF(KO17&gt;=$KY$39,KP17,0),IF(KS17&gt;=$KY$39,KT17,0),IF(KV17&gt;=$KY$39,KW17,0),IF(LT17&gt;=$MG$39,LU17,0),IF(LW17&gt;=$MG$39,LX17,0),IF(MA17&gt;=$MG$39,MB17,0),IF(MD17&gt;=$MG$39,ME17,0),IF(NB17&gt;=$NO$39,NC17,0),IF(NE17&gt;=$NO$39,NF17,0),IF(NI17&gt;=$NO$39,NJ17,0),IF(NL17&gt;=$NO$39,NM17,0),IF(OJ17&gt;=$OW$39,OK17,0),IF(OM17&gt;=$OW$39,ON17,0),IF(OQ17&gt;=$OW$39,OR17,0),IF(OT17&gt;=$OW$39,OU17,0),IF(PR17&gt;=$QE$39,PS17,0),IF(PU17&gt;=$QE$39,PV17,0),IF(PY17&gt;=$QE$39,PZ17,0),IF(QB17&gt;=$QE$39,QC17,0),IF(QZ17&gt;=$RM$39,RA17,0),IF(RC17&gt;=$RM$39,RD17,0),IF(RG17&gt;=$RM$39,RH17,0),IF(RJ17&gt;=$RM$39,RK17,0),IF(SH17&gt;=$SU$39,SI17,0),IF(SK17&gt;=$SU$39,SL17,0),IF(SO17&gt;=$SU$39,SP17,0),IF(SR17&gt;=$SU$39,SS17,0)),0)</f>
        <v>0</v>
      </c>
      <c r="U17" s="8" t="str">
        <f>IF(T17=0,"",IF(OR(T17=CR17,T17=CU17,T17=CY17),$CA$1,IF(OR(T17=BQ17,T17=BT17,T17=BX17),$AZ$1,IF(OR(T17=AP17,T17=AS17,T17=AW17),$Y$1,IF(OR(T17=SI17,T17=SL17,T17=SP17,T17=SS17),$RN$1,IF(OR(T17=RA17,T17=RD17,T17=RH17,T17=RK17),$QF$1,IF(OR(T17=PS17,T17=PV17,T17=PZ17,T17=QC17),$OX$1,IF(OR(T17=OK17,T17=ON17,T17=OR17,T17=OU17),$NP$1,IF(OR(T17=NC17,T17=NF17,T17=NJ17,T17=NM17),$MH$1,IF(OR(T17=LU17,T17=LX17,T17=MB17,T17=ME17),$KZ$1,IF(OR(T17=KM17,T17=KP17,T17=KT17,T17=KW17),$JR$1,IF(OR(T17=JE17,T17=JH17,T17=JL17,T17=JO17),$IJ$1,IF(OR(T17=HW17,T17=HZ17,T17=ID17,T17=IG17),$HB$1,IF(OR(T17=GO17,T17=GR17,T17=GV17,T17=GY17),$FT$1,IF(OR(T17=FG17,T17=FJ17,T17=FN17,T17=FQ17),$EL$1,IF(OR(T17=DY17,T17=EB17,T17=EF17,T17=EI17),$DD$1,""))))))))))))))))</f>
        <v/>
      </c>
      <c r="V17" s="8" t="str">
        <f>IF(MAX(DB17,DC17)&gt;0,MAX(DB17,DC17),"")</f>
        <v/>
      </c>
      <c r="W17" s="11" t="str">
        <f>IF(V17="","",IF(V17=DB17,"("&amp;DB$2&amp;")",IF(V17=DC17,"("&amp;DC$2&amp;")")))</f>
        <v/>
      </c>
      <c r="X17" s="8" t="str">
        <f>IF(V17="","",IF(V17=DB17,IF(V17+IF(P17="",0,P17)=SM17,$RN$1,IF(V17+IF(P17="",0,P17)=RE17,$QF$1,IF(V17+IF(P17="",0,P17)=PW17,$OX$1,IF(V17+IF(P17="",0,P17)=OO17,$NP$1,IF(V17+IF(P17="",0,P17)=NG17,$MH$1,IF(V17+IF(P17="",0,P17)=LY17,$KZ$1,IF(V17+IF(P17="",0,P17)=KQ17,$JR$1,IF(V17+IF(P17="",0,P17)=JI17,$IJ$1,IF(V17+IF(P17="",0,P17)=IA17,$HB$1,IF(V17+IF(P17="",0,P17)=GS17,$FT$1,IF(V17+IF(P17="",0,P17)=FK17,$EL$1,IF(V17+IF(P17="",0,P17)=EC17,$DD$1,IF(V17+IF(P17="",0,P17)=SJ17,$RN$1,IF(V17+IF(P17="",0,P17)=RB17,$QF$1,IF(V17+IF(P17="",0,P17)=PT17,$OX$1,IF(V17+IF(P17="",0,P17)=OL17,$NP$1,IF(V17+IF(P17="",0,P17)=ND17,$MH$1,IF(V17+IF(P17="",0,P17)=LV17,$KZ$1,IF(V17+IF(P17="",0,P17)=KN17,$JR$1,IF(V17+IF(P17="",0,P17)=JF17,$IJ$1,IF(V17+IF(P17="",0,P17)=HX17,$HB$1,IF(V17+IF(P17="",0,P17)=GP17,$FT$1,IF(V17+IF(P17="",0,P17)=FH17,$EL$1,IF(V17+IF(P17="",0,P17)=DZ17,$DD$1,IF(V17+IF(N17="",0,N17)=SM17,$RN$1,IF(V17+IF(N17="",0,N17)=RE17,$QF$1,IF(V17+IF(N17="",0,N17)=PW17,$OX$1,IF(V17+IF(N17="",0,N17)=OO17,$NP$1,IF(V17+IF(N17="",0,N17)=NG17,$MH$1,IF(V17+IF(N17="",0,N17)=LY17,$KZ$1,IF(V17+IF(N17="",0,N17)=KQ17,$JR$1,IF(V17+IF(N17="",0,N17)=JI17,$IJ$1,IF(V17+IF(N17="",0,N17)=IA17,$HB$1,IF(V17+IF(N17="",0,N17)=GS17,$FT$1,IF(V17+IF(N17="",0,N17)=FK17,$EL$1,IF(V17+IF(N17="",0,N17)=EC17,$DD$1,IF(V17+IF(N17="",0,N17)=SJ17,$RN$1,IF(V17+IF(N17="",0,N17)=RB17,$QF$1,IF(V17+IF(N17="",0,N17)=PT17,$OX$1,IF(V17+IF(N17="",0,N17)=OL17,$NP$1,IF(V17+IF(N17="",0,N17)=ND17,$MH$1,IF(V17+IF(N17="",0,N17)=LV17,$KZ$1,IF(V17+IF(N17="",0,N17)=KN17,$JR$1,IF(V17+IF(N17="",0,N17)=JF17,$IJ$1,IF(V17+IF(N17="",0,N17)=HX17,$HB$1,IF(V17+IF(N17="",0,N17)=GP17,$FT$1,IF(V17+IF(N17="",0,N17)=FH17,$EL$1,IF(V17+IF(N17="",0,N17)=DZ17,$DD$1)))))))))))))))))))))))))))))))))))))))))))))))),IF(V17=DC17,IF(V17+IF(P17="",0,P17)=ST17,$RN$1,IF(V17+IF(P17="",0,P17)=RL17,$QF$1,IF(V17+IF(P17="",0,P17)=QD17,$OX$1,IF(V17+IF(P17="",0,P17)=OV17,$NP$1,IF(V17+IF(P17="",0,P17)=NN17,$MH$1,IF(V17+IF(P17="",0,P17)=MF17,$KZ$1,IF(V17+IF(P17="",0,P17)=KX17,$JR$1,IF(V17+IF(P17="",0,P17)=JP17,$IJ$1,IF(V17+IF(P17="",0,P17)=IH17,$HB$1,IF(V17+IF(P17="",0,P17)=GZ17,$FT$1,IF(V17+IF(P17="",0,P17)=FR17,$EL$1,IF(V17+IF(P17="",0,P17)=EJ17,$DD$1,IF(V17+IF(P17="",0,P17)=SQ17,$RN$1,IF(V17+IF(P17="",0,P17)=RI17,$QF$1,IF(V17+IF(P17="",0,P17)=QA17,$OX$1,IF(V17+IF(P17="",0,P17)=OS17,$NP$1,IF(V17+IF(P17="",0,P17)=NK17,$MH$1,IF(V17+IF(P17="",0,P17)=MC17,$KZ$1,IF(V17+IF(P17="",0,P17)=KU17,$JR$1,IF(V17+IF(P17="",0,P17)=JM17,$IJ$1,IF(V17+IF(P17="",0,P17)=IE17,$HB$1,IF(V17+IF(P17="",0,P17)=GW17,$FT$1,IF(V17+IF(P17="",0,P17)=FO17,$EL$1,IF(V17+IF(P17="",0,P17)=EG17,$DD$1)))))))))))))))))))))))))))</f>
        <v/>
      </c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7"/>
      <c r="AO17" s="38" t="str">
        <f>IF(AA17&gt;0,AA17,"")</f>
        <v/>
      </c>
      <c r="AP17" s="38" t="str">
        <f>IF(AB17&gt;0,AB17,"")</f>
        <v/>
      </c>
      <c r="AQ17" s="40" t="str">
        <f>IF(SUM(Y17:AB17)-AC17&gt;0,SUM(Y17:AB17)-AC17,"")</f>
        <v/>
      </c>
      <c r="AR17" s="40" t="str">
        <f>IF(AF17&gt;0,AF17,"")</f>
        <v/>
      </c>
      <c r="AS17" s="40" t="str">
        <f>IF(AG17&gt;0,AG17,"")</f>
        <v/>
      </c>
      <c r="AT17" s="40" t="str">
        <f>IF(SUM(AD17:AG17)-AH17&gt;0,SUM(AD17:AG17)-AH17,"")</f>
        <v/>
      </c>
      <c r="AU17" s="40" t="str">
        <f>IF(AQ17="","",MAX(AQ17,AT17))</f>
        <v/>
      </c>
      <c r="AV17" s="40" t="str">
        <f>IF(AK17&gt;0,AK17,"")</f>
        <v/>
      </c>
      <c r="AW17" s="40" t="str">
        <f>IF(AL17&gt;0,AL17,"")</f>
        <v/>
      </c>
      <c r="AX17" s="40" t="str">
        <f>IF(SUM(AI17:AL17)-AM17&gt;0,SUM(AI17:AL17)-AM17,"")</f>
        <v/>
      </c>
      <c r="AY17" s="40" t="str">
        <f>IF(SUM(AU17,AX17)&gt;0,SUM(AU17,AX17),"")</f>
        <v/>
      </c>
      <c r="AZ17" s="26">
        <v>15</v>
      </c>
      <c r="BA17" s="26">
        <v>9.5</v>
      </c>
      <c r="BB17" s="26">
        <v>7.7</v>
      </c>
      <c r="BC17" s="26">
        <v>13.45</v>
      </c>
      <c r="BD17" s="26">
        <v>1.1000000000000001</v>
      </c>
      <c r="BE17" s="26">
        <v>2.6</v>
      </c>
      <c r="BF17" s="26">
        <v>1.6</v>
      </c>
      <c r="BG17" s="26">
        <v>2.2999999999999998</v>
      </c>
      <c r="BH17" s="26">
        <v>2.71</v>
      </c>
      <c r="BI17" s="26">
        <v>0</v>
      </c>
      <c r="BJ17" s="26"/>
      <c r="BK17" s="26"/>
      <c r="BL17" s="26"/>
      <c r="BM17" s="26"/>
      <c r="BN17" s="26"/>
      <c r="BO17" s="28"/>
      <c r="BP17" s="39">
        <f>IF(BB17&gt;0,BB17,"")</f>
        <v>7.7</v>
      </c>
      <c r="BQ17" s="39">
        <f>IF(BC17&gt;0,BC17,"")</f>
        <v>13.45</v>
      </c>
      <c r="BR17" s="11">
        <f>IF(SUM(AZ17:BC17)-BD17&gt;0,SUM(AZ17:BC17)-BD17,"")</f>
        <v>44.550000000000004</v>
      </c>
      <c r="BS17" s="11">
        <f>IF(BG17&gt;0,BG17,"")</f>
        <v>2.2999999999999998</v>
      </c>
      <c r="BT17" s="11">
        <f>IF(BH17&gt;0,BH17,"")</f>
        <v>2.71</v>
      </c>
      <c r="BU17" s="11">
        <f>IF(SUM(BE17:BH17)-BI17&gt;0,SUM(BE17:BH17)-BI17,"")</f>
        <v>9.2100000000000009</v>
      </c>
      <c r="BV17" s="11">
        <f>IF(BR17="","",MAX(BR17,BU17))</f>
        <v>44.550000000000004</v>
      </c>
      <c r="BW17" s="11" t="str">
        <f>IF(BL17&gt;0,BL17,"")</f>
        <v/>
      </c>
      <c r="BX17" s="11" t="str">
        <f>IF(BM17&gt;0,BM17,"")</f>
        <v/>
      </c>
      <c r="BY17" s="11" t="str">
        <f>IF(SUM(BJ17:BM17)-BN17&gt;0,SUM(BJ17:BM17)-BN17,"")</f>
        <v/>
      </c>
      <c r="BZ17" s="11">
        <f>IF(SUM(BV17,BY17)&gt;0,SUM(BV17,BY17),"")</f>
        <v>44.550000000000004</v>
      </c>
      <c r="CA17" s="22">
        <v>15.1</v>
      </c>
      <c r="CB17" s="22">
        <v>9.6</v>
      </c>
      <c r="CC17" s="22">
        <v>7.7</v>
      </c>
      <c r="CD17" s="22">
        <v>13.46</v>
      </c>
      <c r="CE17" s="22">
        <v>1.1000000000000001</v>
      </c>
      <c r="CF17" s="22">
        <v>15.8</v>
      </c>
      <c r="CG17" s="22">
        <v>9.6999999999999993</v>
      </c>
      <c r="CH17" s="22">
        <v>8.3000000000000007</v>
      </c>
      <c r="CI17" s="22">
        <v>13.53</v>
      </c>
      <c r="CJ17" s="22">
        <v>0.5</v>
      </c>
      <c r="CK17" s="22">
        <v>16</v>
      </c>
      <c r="CL17" s="22">
        <v>9.5</v>
      </c>
      <c r="CM17" s="22">
        <v>8.9</v>
      </c>
      <c r="CN17" s="22">
        <v>13.4</v>
      </c>
      <c r="CO17" s="22">
        <v>0</v>
      </c>
      <c r="CP17" s="27"/>
      <c r="CQ17" s="38">
        <f>IF(CC17&gt;0,CC17,"")</f>
        <v>7.7</v>
      </c>
      <c r="CR17" s="38">
        <f>IF(CD17&gt;0,CD17,"")</f>
        <v>13.46</v>
      </c>
      <c r="CS17" s="40">
        <f>IF(SUM(CA17:CD17)-CE17&gt;0,SUM(CA17:CD17)-CE17,"")</f>
        <v>44.76</v>
      </c>
      <c r="CT17" s="40">
        <f>IF(CH17&gt;0,CH17,"")</f>
        <v>8.3000000000000007</v>
      </c>
      <c r="CU17" s="40">
        <f>IF(CI17&gt;0,CI17,"")</f>
        <v>13.53</v>
      </c>
      <c r="CV17" s="40">
        <f>IF(SUM(CF17:CI17)-CJ17&gt;0,SUM(CF17:CI17)-CJ17,"")</f>
        <v>46.83</v>
      </c>
      <c r="CW17" s="40">
        <f>IF(CS17="","",MAX(CS17,CV17))</f>
        <v>46.83</v>
      </c>
      <c r="CX17" s="40">
        <f>IF(CM17&gt;0,CM17,"")</f>
        <v>8.9</v>
      </c>
      <c r="CY17" s="40">
        <f>IF(CN17&gt;0,CN17,"")</f>
        <v>13.4</v>
      </c>
      <c r="CZ17" s="40">
        <f>IF(SUM(CK17:CN17)-CO17&gt;0,SUM(CK17:CN17)-CO17,"")</f>
        <v>47.8</v>
      </c>
      <c r="DA17" s="40">
        <f>IF(SUM(CW17,CZ17)&gt;0,SUM(CW17,CZ17),"")</f>
        <v>94.63</v>
      </c>
      <c r="DB17" s="50" t="str">
        <f>IF(MAX(DZ17,EC17,FH17,FK17,GP17,GS17,HX17,IA17,JF17,JI17,KN17,KQ17,LV17,LY17,ND17,NG17,OL17,OO17,PT17,PW17,RB17,RE17,SJ17,SM17)-MIN(IF(N17="",0,N17),IF(P17="",0,P17))&gt;0.001,MAX(DZ17,EC17,FH17,FK17,GP17,GS17,HX17,IA17,JF17,JI17,KN17,KQ17,LV17,LY17,ND17,NG17,OL17,OO17,PT17,PW17,RB17,RE17,SJ17,SM17)-MIN(IF(N17="",0,N17),IF(P17="",0,P17)),"")</f>
        <v/>
      </c>
      <c r="DC17" s="50" t="str">
        <f>IF(MAX(EG17,EJ17,FO17,FR17,GW17,GZ17,IE17,IH17,JM17,JP17,KU17,KX17,MC17,MF17,NK17,NN17,OS17,OV17,QA17,QD17,RI17,RL17,SQ17,ST17)-IF(P17="",0,P17)&gt;0.001,MAX(EG17,EJ17,FO17,FR17,GW17,GZ17,IE17,IH17,JM17,JP17,KU17,KX17,MC17,MF17,NK17,NN17,OS17,OV17,QA17,QD17,RI17,RL17,SQ17,ST17)-IF(P17="",0,P17),"")</f>
        <v/>
      </c>
      <c r="DD17" s="17"/>
      <c r="DE17" s="17"/>
      <c r="DF17" s="17"/>
      <c r="DG17" s="17"/>
      <c r="DH17" s="17"/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40" t="str">
        <f>IF(DF17&gt;0,DF17,"")</f>
        <v/>
      </c>
      <c r="DY17" s="40" t="str">
        <f>IF(DG17&gt;0,DG17,"")</f>
        <v/>
      </c>
      <c r="DZ17" s="40" t="str">
        <f>IF(SUM(DD17:DG17)-DH17&gt;0,SUM(DD17:DG17)-DH17,"")</f>
        <v/>
      </c>
      <c r="EA17" s="40" t="str">
        <f>IF(DK17&gt;0,DK17,"")</f>
        <v/>
      </c>
      <c r="EB17" s="40" t="str">
        <f>IF(DL17&gt;0,DL17,"")</f>
        <v/>
      </c>
      <c r="EC17" s="40" t="str">
        <f>IF(SUM(DI17:DL17)-DM17&gt;0,SUM(DI17:DL17)-DM17,"")</f>
        <v/>
      </c>
      <c r="ED17" s="40" t="str">
        <f>IF(MAX(DZ17,EC17)&gt;0,MAX(DZ17,EC17),"")</f>
        <v/>
      </c>
      <c r="EE17" s="40" t="str">
        <f>IF(DP17&gt;0,DP17,"")</f>
        <v/>
      </c>
      <c r="EF17" s="40" t="str">
        <f>IF(DQ17&gt;0,DQ17,"")</f>
        <v/>
      </c>
      <c r="EG17" s="40" t="str">
        <f>IF(SUM(DN17:DQ17)-DR17&gt;0,SUM(DN17:DQ17)-DR17,"")</f>
        <v/>
      </c>
      <c r="EH17" s="40" t="str">
        <f>IF(DU17&gt;0,DU17,"")</f>
        <v/>
      </c>
      <c r="EI17" s="40" t="str">
        <f>IF(DV17&gt;0,DV17,"")</f>
        <v/>
      </c>
      <c r="EJ17" s="40" t="str">
        <f>IF(SUM(DS17:DV17)-DW17&gt;0,SUM(DS17:DV17)-DW17,"")</f>
        <v/>
      </c>
      <c r="EK17" s="40" t="str">
        <f>IF(SUM(ED17,EG17,EJ17)&gt;0,SUM(ED17,EG17,EJ17),"")</f>
        <v/>
      </c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1" t="str">
        <f>IF(EN17&gt;0,EN17,"")</f>
        <v/>
      </c>
      <c r="FG17" s="11" t="str">
        <f>IF(EO17&gt;0,EO17,"")</f>
        <v/>
      </c>
      <c r="FH17" s="11" t="str">
        <f>IF(SUM(EL17:EO17)-EP17&gt;0,SUM(EL17:EO17)-EP17,"")</f>
        <v/>
      </c>
      <c r="FI17" s="11" t="str">
        <f>IF(ES17&gt;0,ES17,"")</f>
        <v/>
      </c>
      <c r="FJ17" s="11" t="str">
        <f>IF(ET17&gt;0,ET17,"")</f>
        <v/>
      </c>
      <c r="FK17" s="11" t="str">
        <f>IF(SUM(EQ17:ET17)-EU17&gt;0,SUM(EQ17:ET17)-EU17,"")</f>
        <v/>
      </c>
      <c r="FL17" s="11" t="str">
        <f>IF(MAX(FH17,FK17)&gt;0,MAX(FH17,FK17),"")</f>
        <v/>
      </c>
      <c r="FM17" s="11" t="str">
        <f>IF(EX17&gt;0,EX17,"")</f>
        <v/>
      </c>
      <c r="FN17" s="11" t="str">
        <f>IF(EY17&gt;0,EY17,"")</f>
        <v/>
      </c>
      <c r="FO17" s="11" t="str">
        <f>IF(SUM(EV17:EY17)-EZ17&gt;0,SUM(EV17:EY17)-EZ17,"")</f>
        <v/>
      </c>
      <c r="FP17" s="11" t="str">
        <f>IF(FC17&gt;0,FC17,"")</f>
        <v/>
      </c>
      <c r="FQ17" s="11" t="str">
        <f>IF(FD17&gt;0,FD17,"")</f>
        <v/>
      </c>
      <c r="FR17" s="11" t="str">
        <f>IF(SUM(FA17:FD17)-FE17&gt;0,SUM(FA17:FD17)-FE17,"")</f>
        <v/>
      </c>
      <c r="FS17" s="11" t="str">
        <f>IF(SUM(FL17,FO17,FR17)&gt;0,SUM(FL17,FO17,FR17),"")</f>
        <v/>
      </c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17"/>
      <c r="GH17" s="17"/>
      <c r="GI17" s="17"/>
      <c r="GJ17" s="17"/>
      <c r="GK17" s="17"/>
      <c r="GL17" s="17"/>
      <c r="GM17" s="17"/>
      <c r="GN17" s="40" t="str">
        <f>IF(FV17&gt;0,FV17,"")</f>
        <v/>
      </c>
      <c r="GO17" s="40" t="str">
        <f>IF(FW17&gt;0,FW17,"")</f>
        <v/>
      </c>
      <c r="GP17" s="40" t="str">
        <f>IF(SUM(FT17:FW17)-FX17&gt;0,SUM(FT17:FW17)-FX17,"")</f>
        <v/>
      </c>
      <c r="GQ17" s="40" t="str">
        <f>IF(GA17&gt;0,GA17,"")</f>
        <v/>
      </c>
      <c r="GR17" s="40" t="str">
        <f>IF(GB17&gt;0,GB17,"")</f>
        <v/>
      </c>
      <c r="GS17" s="40" t="str">
        <f>IF(SUM(FY17:GB17)-GC17&gt;0,SUM(FY17:GB17)-GC17,"")</f>
        <v/>
      </c>
      <c r="GT17" s="40" t="str">
        <f>IF(MAX(GP17,GS17)&gt;0,MAX(GP17,GS17),"")</f>
        <v/>
      </c>
      <c r="GU17" s="40" t="str">
        <f>IF(GF17&gt;0,GF17,"")</f>
        <v/>
      </c>
      <c r="GV17" s="40" t="str">
        <f>IF(GG17&gt;0,GG17,"")</f>
        <v/>
      </c>
      <c r="GW17" s="40" t="str">
        <f>IF(SUM(GD17:GG17)-GH17&gt;0,SUM(GD17:GG17)-GH17,"")</f>
        <v/>
      </c>
      <c r="GX17" s="40" t="str">
        <f>IF(GK17&gt;0,GK17,"")</f>
        <v/>
      </c>
      <c r="GY17" s="40" t="str">
        <f>IF(GL17&gt;0,GL17,"")</f>
        <v/>
      </c>
      <c r="GZ17" s="40" t="str">
        <f>IF(SUM(GI17:GL17)-GM17&gt;0,SUM(GI17:GL17)-GM17,"")</f>
        <v/>
      </c>
      <c r="HA17" s="40" t="str">
        <f>IF(SUM(GT17,GW17,GZ17)&gt;0,SUM(GT17,GW17,GZ17),"")</f>
        <v/>
      </c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1" t="str">
        <f>IF(HD17&gt;0,HD17,"")</f>
        <v/>
      </c>
      <c r="HW17" s="11" t="str">
        <f>IF(HE17&gt;0,HE17,"")</f>
        <v/>
      </c>
      <c r="HX17" s="11" t="str">
        <f>IF(SUM(HB17:HE17)-HF17&gt;0,SUM(HB17:HE17)-HF17,"")</f>
        <v/>
      </c>
      <c r="HY17" s="11" t="str">
        <f>IF(HI17&gt;0,HI17,"")</f>
        <v/>
      </c>
      <c r="HZ17" s="11" t="str">
        <f>IF(HJ17&gt;0,HJ17,"")</f>
        <v/>
      </c>
      <c r="IA17" s="11" t="str">
        <f>IF(SUM(HG17:HJ17)-HK17&gt;0,SUM(HG17:HJ17)-HK17,"")</f>
        <v/>
      </c>
      <c r="IB17" s="11" t="str">
        <f>IF(MAX(HX17,IA17)&gt;0,MAX(HX17,IA17),"")</f>
        <v/>
      </c>
      <c r="IC17" s="11" t="str">
        <f>IF(HN17&gt;0,HN17,"")</f>
        <v/>
      </c>
      <c r="ID17" s="11" t="str">
        <f>IF(HO17&gt;0,HO17,"")</f>
        <v/>
      </c>
      <c r="IE17" s="11" t="str">
        <f>IF(SUM(HL17:HO17)-HP17&gt;0,SUM(HL17:HO17)-HP17,"")</f>
        <v/>
      </c>
      <c r="IF17" s="11" t="str">
        <f>IF(HS17&gt;0,HS17,"")</f>
        <v/>
      </c>
      <c r="IG17" s="11" t="str">
        <f>IF(HT17&gt;0,HT17,"")</f>
        <v/>
      </c>
      <c r="IH17" s="11" t="str">
        <f>IF(SUM(HQ17:HT17)-HU17&gt;0,SUM(HQ17:HT17)-HU17,"")</f>
        <v/>
      </c>
      <c r="II17" s="11" t="str">
        <f>IF(SUM(IB17,IE17,IH17)&gt;0,SUM(IB17,IE17,IH17),"")</f>
        <v/>
      </c>
      <c r="IJ17" s="17"/>
      <c r="IK17" s="17"/>
      <c r="IL17" s="17"/>
      <c r="IM17" s="17"/>
      <c r="IN17" s="17"/>
      <c r="IO17" s="17"/>
      <c r="IP17" s="17"/>
      <c r="IQ17" s="17"/>
      <c r="IR17" s="17"/>
      <c r="IS17" s="17"/>
      <c r="IT17" s="17"/>
      <c r="IU17" s="17"/>
      <c r="IV17" s="17"/>
      <c r="IW17" s="17"/>
      <c r="IX17" s="17"/>
      <c r="IY17" s="17"/>
      <c r="IZ17" s="17"/>
      <c r="JA17" s="17"/>
      <c r="JB17" s="17"/>
      <c r="JC17" s="17"/>
      <c r="JD17" s="40" t="str">
        <f>IF(IL17&gt;0,IL17,"")</f>
        <v/>
      </c>
      <c r="JE17" s="40" t="str">
        <f>IF(IM17&gt;0,IM17,"")</f>
        <v/>
      </c>
      <c r="JF17" s="40" t="str">
        <f>IF(SUM(IJ17:IM17)-IN17&gt;0,SUM(IJ17:IM17)-IN17,"")</f>
        <v/>
      </c>
      <c r="JG17" s="40" t="str">
        <f>IF(IQ17&gt;0,IQ17,"")</f>
        <v/>
      </c>
      <c r="JH17" s="40" t="str">
        <f>IF(IR17&gt;0,IR17,"")</f>
        <v/>
      </c>
      <c r="JI17" s="40" t="str">
        <f>IF(SUM(IO17:IR17)-IS17&gt;0,SUM(IO17:IR17)-IS17,"")</f>
        <v/>
      </c>
      <c r="JJ17" s="40" t="str">
        <f>IF(MAX(JF17,JI17)&gt;0,MAX(JF17,JI17),"")</f>
        <v/>
      </c>
      <c r="JK17" s="40" t="str">
        <f>IF(IV17&gt;0,IV17,"")</f>
        <v/>
      </c>
      <c r="JL17" s="40" t="str">
        <f>IF(IW17&gt;0,IW17,"")</f>
        <v/>
      </c>
      <c r="JM17" s="40" t="str">
        <f>IF(SUM(IT17:IW17)-IX17&gt;0,SUM(IT17:IW17)-IX17,"")</f>
        <v/>
      </c>
      <c r="JN17" s="40" t="str">
        <f>IF(JA17&gt;0,JA17,"")</f>
        <v/>
      </c>
      <c r="JO17" s="40" t="str">
        <f>IF(JB17&gt;0,JB17,"")</f>
        <v/>
      </c>
      <c r="JP17" s="40" t="str">
        <f>IF(SUM(IY17:JB17)-JC17&gt;0,SUM(IY17:JB17)-JC17,"")</f>
        <v/>
      </c>
      <c r="JQ17" s="40" t="str">
        <f>IF(SUM(JJ17,JM17,JP17)&gt;0,SUM(JJ17,JM17,JP17),"")</f>
        <v/>
      </c>
      <c r="JR17" s="18"/>
      <c r="JS17" s="18"/>
      <c r="JT17" s="18"/>
      <c r="JU17" s="18"/>
      <c r="JV17" s="18"/>
      <c r="JW17" s="18"/>
      <c r="JX17" s="18"/>
      <c r="JY17" s="18"/>
      <c r="JZ17" s="18"/>
      <c r="KA17" s="18"/>
      <c r="KB17" s="18"/>
      <c r="KC17" s="18"/>
      <c r="KD17" s="18"/>
      <c r="KE17" s="18"/>
      <c r="KF17" s="18"/>
      <c r="KG17" s="18"/>
      <c r="KH17" s="18"/>
      <c r="KI17" s="18"/>
      <c r="KJ17" s="18"/>
      <c r="KK17" s="18"/>
      <c r="KL17" s="11" t="str">
        <f>IF(JT17&gt;0,JT17,"")</f>
        <v/>
      </c>
      <c r="KM17" s="11" t="str">
        <f>IF(JU17&gt;0,JU17,"")</f>
        <v/>
      </c>
      <c r="KN17" s="11" t="str">
        <f>IF(SUM(JR17:JU17)-JV17&gt;0,SUM(JR17:JU17)-JV17,"")</f>
        <v/>
      </c>
      <c r="KO17" s="11" t="str">
        <f>IF(JY17&gt;0,JY17,"")</f>
        <v/>
      </c>
      <c r="KP17" s="11" t="str">
        <f>IF(JZ17&gt;0,JZ17,"")</f>
        <v/>
      </c>
      <c r="KQ17" s="11" t="str">
        <f>IF(SUM(JW17:JZ17)-KA17&gt;0,SUM(JW17:JZ17)-KA17,"")</f>
        <v/>
      </c>
      <c r="KR17" s="11" t="str">
        <f>IF(MAX(KN17,KQ17)&gt;0,MAX(KN17,KQ17),"")</f>
        <v/>
      </c>
      <c r="KS17" s="11" t="str">
        <f>IF(KD17&gt;0,KD17,"")</f>
        <v/>
      </c>
      <c r="KT17" s="11" t="str">
        <f>IF(KE17&gt;0,KE17,"")</f>
        <v/>
      </c>
      <c r="KU17" s="11" t="str">
        <f>IF(SUM(KB17:KE17)-KF17&gt;0,SUM(KB17:KE17)-KF17,"")</f>
        <v/>
      </c>
      <c r="KV17" s="11" t="str">
        <f>IF(KI17&gt;0,KI17,"")</f>
        <v/>
      </c>
      <c r="KW17" s="11" t="str">
        <f>IF(KJ17&gt;0,KJ17,"")</f>
        <v/>
      </c>
      <c r="KX17" s="11" t="str">
        <f>IF(SUM(KG17:KJ17)-KK17&gt;0,SUM(KG17:KJ17)-KK17,"")</f>
        <v/>
      </c>
      <c r="KY17" s="11" t="str">
        <f>IF(SUM(KR17,KU17,KX17)&gt;0,SUM(KR17,KU17,KX17),"")</f>
        <v/>
      </c>
      <c r="KZ17" s="17"/>
      <c r="LA17" s="17"/>
      <c r="LB17" s="17"/>
      <c r="LC17" s="17"/>
      <c r="LD17" s="17"/>
      <c r="LE17" s="17"/>
      <c r="LF17" s="17"/>
      <c r="LG17" s="17"/>
      <c r="LH17" s="17"/>
      <c r="LI17" s="17"/>
      <c r="LJ17" s="17"/>
      <c r="LK17" s="17"/>
      <c r="LL17" s="17"/>
      <c r="LM17" s="17"/>
      <c r="LN17" s="17"/>
      <c r="LO17" s="17"/>
      <c r="LP17" s="17"/>
      <c r="LQ17" s="17"/>
      <c r="LR17" s="17"/>
      <c r="LS17" s="17"/>
      <c r="LT17" s="40" t="str">
        <f>IF(LB17&gt;0,LB17,"")</f>
        <v/>
      </c>
      <c r="LU17" s="40" t="str">
        <f>IF(LC17&gt;0,LC17,"")</f>
        <v/>
      </c>
      <c r="LV17" s="40" t="str">
        <f>IF(SUM(KZ17:LC17)-LD17&gt;0,SUM(KZ17:LC17)-LD17,"")</f>
        <v/>
      </c>
      <c r="LW17" s="40" t="str">
        <f>IF(LG17&gt;0,LG17,"")</f>
        <v/>
      </c>
      <c r="LX17" s="40" t="str">
        <f>IF(LH17&gt;0,LH17,"")</f>
        <v/>
      </c>
      <c r="LY17" s="40" t="str">
        <f>IF(SUM(LE17:LH17)-LI17&gt;0,SUM(LE17:LH17)-LI17,"")</f>
        <v/>
      </c>
      <c r="LZ17" s="40" t="str">
        <f>IF(MAX(LV17,LY17)&gt;0,MAX(LV17,LY17),"")</f>
        <v/>
      </c>
      <c r="MA17" s="40" t="str">
        <f>IF(LL17&gt;0,LL17,"")</f>
        <v/>
      </c>
      <c r="MB17" s="40" t="str">
        <f>IF(LM17&gt;0,LM17,"")</f>
        <v/>
      </c>
      <c r="MC17" s="40" t="str">
        <f>IF(SUM(LJ17:LM17)-LN17&gt;0,SUM(LJ17:LM17)-LN17,"")</f>
        <v/>
      </c>
      <c r="MD17" s="40" t="str">
        <f>IF(LQ17&gt;0,LQ17,"")</f>
        <v/>
      </c>
      <c r="ME17" s="40" t="str">
        <f>IF(LR17&gt;0,LR17,"")</f>
        <v/>
      </c>
      <c r="MF17" s="40" t="str">
        <f>IF(SUM(LO17:LR17)-LS17&gt;0,SUM(LO17:LR17)-LS17,"")</f>
        <v/>
      </c>
      <c r="MG17" s="40" t="str">
        <f>IF(SUM(LZ17,MC17,MF17)&gt;0,SUM(LZ17,MC17,MF17),"")</f>
        <v/>
      </c>
      <c r="MH17" s="18"/>
      <c r="MI17" s="18"/>
      <c r="MJ17" s="18"/>
      <c r="MK17" s="18"/>
      <c r="ML17" s="18"/>
      <c r="MM17" s="18"/>
      <c r="MN17" s="18"/>
      <c r="MO17" s="18"/>
      <c r="MP17" s="18"/>
      <c r="MQ17" s="18"/>
      <c r="MR17" s="18"/>
      <c r="MS17" s="18"/>
      <c r="MT17" s="18"/>
      <c r="MU17" s="18"/>
      <c r="MV17" s="18"/>
      <c r="MW17" s="18"/>
      <c r="MX17" s="18"/>
      <c r="MY17" s="18"/>
      <c r="MZ17" s="18"/>
      <c r="NA17" s="18"/>
      <c r="NB17" s="11" t="str">
        <f>IF(MJ17&gt;0,MJ17,"")</f>
        <v/>
      </c>
      <c r="NC17" s="11" t="str">
        <f>IF(MK17&gt;0,MK17,"")</f>
        <v/>
      </c>
      <c r="ND17" s="11" t="str">
        <f>IF(SUM(MH17:MK17)-ML17&gt;0,SUM(MH17:MK17)-ML17,"")</f>
        <v/>
      </c>
      <c r="NE17" s="11" t="str">
        <f>IF(MO17&gt;0,MO17,"")</f>
        <v/>
      </c>
      <c r="NF17" s="11" t="str">
        <f>IF(MP17&gt;0,MP17,"")</f>
        <v/>
      </c>
      <c r="NG17" s="11" t="str">
        <f>IF(SUM(MM17:MP17)-MQ17&gt;0,SUM(MM17:MP17)-MQ17,"")</f>
        <v/>
      </c>
      <c r="NH17" s="11" t="str">
        <f>IF(MAX(ND17,NG17)&gt;0,MAX(ND17,NG17),"")</f>
        <v/>
      </c>
      <c r="NI17" s="11" t="str">
        <f>IF(MT17&gt;0,MT17,"")</f>
        <v/>
      </c>
      <c r="NJ17" s="11" t="str">
        <f>IF(MU17&gt;0,MU17,"")</f>
        <v/>
      </c>
      <c r="NK17" s="11" t="str">
        <f>IF(SUM(MR17:MU17)-MV17&gt;0,SUM(MR17:MU17)-MV17,"")</f>
        <v/>
      </c>
      <c r="NL17" s="11" t="str">
        <f>IF(MY17&gt;0,MY17,"")</f>
        <v/>
      </c>
      <c r="NM17" s="11" t="str">
        <f>IF(MZ17&gt;0,MZ17,"")</f>
        <v/>
      </c>
      <c r="NN17" s="11" t="str">
        <f>IF(SUM(MW17:MZ17)-NA17&gt;0,SUM(MW17:MZ17)-NA17,"")</f>
        <v/>
      </c>
      <c r="NO17" s="11" t="str">
        <f>IF(SUM(NH17,NK17,NN17)&gt;0,SUM(NH17,NK17,NN17),"")</f>
        <v/>
      </c>
      <c r="NP17" s="17"/>
      <c r="NQ17" s="17"/>
      <c r="NR17" s="17"/>
      <c r="NS17" s="17"/>
      <c r="NT17" s="17"/>
      <c r="NU17" s="17"/>
      <c r="NV17" s="17"/>
      <c r="NW17" s="17"/>
      <c r="NX17" s="17"/>
      <c r="NY17" s="17"/>
      <c r="NZ17" s="17"/>
      <c r="OA17" s="17"/>
      <c r="OB17" s="17"/>
      <c r="OC17" s="17"/>
      <c r="OD17" s="17"/>
      <c r="OE17" s="17"/>
      <c r="OF17" s="17"/>
      <c r="OG17" s="17"/>
      <c r="OH17" s="17"/>
      <c r="OI17" s="17"/>
      <c r="OJ17" s="40" t="str">
        <f>IF(NR17&gt;0,NR17,"")</f>
        <v/>
      </c>
      <c r="OK17" s="40" t="str">
        <f>IF(NS17&gt;0,NS17,"")</f>
        <v/>
      </c>
      <c r="OL17" s="40" t="str">
        <f>IF(SUM(NP17:NS17)-NT17&gt;0,SUM(NP17:NS17)-NT17,"")</f>
        <v/>
      </c>
      <c r="OM17" s="40" t="str">
        <f>IF(NW17&gt;0,NW17,"")</f>
        <v/>
      </c>
      <c r="ON17" s="40" t="str">
        <f>IF(NX17&gt;0,NX17,"")</f>
        <v/>
      </c>
      <c r="OO17" s="40" t="str">
        <f>IF(SUM(NU17:NX17)-NY17&gt;0,SUM(NU17:NX17)-NY17,"")</f>
        <v/>
      </c>
      <c r="OP17" s="40" t="str">
        <f>IF(MAX(OL17,OO17)&gt;0,MAX(OL17,OO17),"")</f>
        <v/>
      </c>
      <c r="OQ17" s="40" t="str">
        <f>IF(OB17&gt;0,OB17,"")</f>
        <v/>
      </c>
      <c r="OR17" s="40" t="str">
        <f>IF(OC17&gt;0,OC17,"")</f>
        <v/>
      </c>
      <c r="OS17" s="40" t="str">
        <f>IF(SUM(NZ17:OC17)-OD17&gt;0,SUM(NZ17:OC17)-OD17,"")</f>
        <v/>
      </c>
      <c r="OT17" s="40" t="str">
        <f>IF(OG17&gt;0,OG17,"")</f>
        <v/>
      </c>
      <c r="OU17" s="40" t="str">
        <f>IF(OH17&gt;0,OH17,"")</f>
        <v/>
      </c>
      <c r="OV17" s="40" t="str">
        <f>IF(SUM(OE17:OH17)-OI17&gt;0,SUM(OE17:OH17)-OI17,"")</f>
        <v/>
      </c>
      <c r="OW17" s="40" t="str">
        <f>IF(SUM(OP17,OS17,OV17)&gt;0,SUM(OP17,OS17,OV17),"")</f>
        <v/>
      </c>
      <c r="OX17" s="18"/>
      <c r="OY17" s="18"/>
      <c r="OZ17" s="18"/>
      <c r="PA17" s="18"/>
      <c r="PB17" s="18"/>
      <c r="PC17" s="18"/>
      <c r="PD17" s="18"/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1" t="str">
        <f>IF(OZ17&gt;0,OZ17,"")</f>
        <v/>
      </c>
      <c r="PS17" s="11" t="str">
        <f>IF(PA17&gt;0,PA17,"")</f>
        <v/>
      </c>
      <c r="PT17" s="11" t="str">
        <f>IF(SUM(OX17:PA17)-PB17&gt;0,SUM(OX17:PA17)-PB17,"")</f>
        <v/>
      </c>
      <c r="PU17" s="11" t="str">
        <f>IF(PE17&gt;0,PE17,"")</f>
        <v/>
      </c>
      <c r="PV17" s="11" t="str">
        <f>IF(PF17&gt;0,PF17,"")</f>
        <v/>
      </c>
      <c r="PW17" s="11" t="str">
        <f>IF(SUM(PC17:PF17)-PG17&gt;0,SUM(PC17:PF17)-PG17,"")</f>
        <v/>
      </c>
      <c r="PX17" s="11" t="str">
        <f>IF(MAX(PT17,PW17)&gt;0,MAX(PT17,PW17),"")</f>
        <v/>
      </c>
      <c r="PY17" s="11" t="str">
        <f>IF(PJ17&gt;0,PJ17,"")</f>
        <v/>
      </c>
      <c r="PZ17" s="11" t="str">
        <f>IF(PK17&gt;0,PK17,"")</f>
        <v/>
      </c>
      <c r="QA17" s="11" t="str">
        <f>IF(SUM(PH17:PK17)-PL17&gt;0,SUM(PH17:PK17)-PL17,"")</f>
        <v/>
      </c>
      <c r="QB17" s="11" t="str">
        <f>IF(PO17&gt;0,PO17,"")</f>
        <v/>
      </c>
      <c r="QC17" s="11" t="str">
        <f>IF(PP17&gt;0,PP17,"")</f>
        <v/>
      </c>
      <c r="QD17" s="11" t="str">
        <f>IF(SUM(PM17:PP17)-PQ17&gt;0,SUM(PM17:PP17)-PQ17,"")</f>
        <v/>
      </c>
      <c r="QE17" s="11" t="str">
        <f>IF(SUM(PX17,QA17,QD17)&gt;0,SUM(PX17,QA17,QD17),"")</f>
        <v/>
      </c>
      <c r="QF17" s="17"/>
      <c r="QG17" s="17"/>
      <c r="QH17" s="17"/>
      <c r="QI17" s="17"/>
      <c r="QJ17" s="17"/>
      <c r="QK17" s="17"/>
      <c r="QL17" s="17"/>
      <c r="QM17" s="17"/>
      <c r="QN17" s="17"/>
      <c r="QO17" s="17"/>
      <c r="QP17" s="17"/>
      <c r="QQ17" s="17"/>
      <c r="QR17" s="17"/>
      <c r="QS17" s="17"/>
      <c r="QT17" s="17"/>
      <c r="QU17" s="17"/>
      <c r="QV17" s="17"/>
      <c r="QW17" s="17"/>
      <c r="QX17" s="17"/>
      <c r="QY17" s="17"/>
      <c r="QZ17" s="40" t="str">
        <f>IF(QH17&gt;0,QH17,"")</f>
        <v/>
      </c>
      <c r="RA17" s="40" t="str">
        <f>IF(QI17&gt;0,QI17,"")</f>
        <v/>
      </c>
      <c r="RB17" s="40" t="str">
        <f>IF(SUM(QF17:QI17)-QJ17&gt;0,SUM(QF17:QI17)-QJ17,"")</f>
        <v/>
      </c>
      <c r="RC17" s="40" t="str">
        <f>IF(QM17&gt;0,QM17,"")</f>
        <v/>
      </c>
      <c r="RD17" s="40" t="str">
        <f>IF(QN17&gt;0,QN17,"")</f>
        <v/>
      </c>
      <c r="RE17" s="40" t="str">
        <f>IF(SUM(QK17:QN17)-QO17&gt;0,SUM(QK17:QN17)-QO17,"")</f>
        <v/>
      </c>
      <c r="RF17" s="40" t="str">
        <f>IF(MAX(RB17,RE17)&gt;0,MAX(RB17,RE17),"")</f>
        <v/>
      </c>
      <c r="RG17" s="40" t="str">
        <f>IF(QR17&gt;0,QR17,"")</f>
        <v/>
      </c>
      <c r="RH17" s="40" t="str">
        <f>IF(QS17&gt;0,QS17,"")</f>
        <v/>
      </c>
      <c r="RI17" s="40" t="str">
        <f>IF(SUM(QP17:QS17)-QT17&gt;0,SUM(QP17:QS17)-QT17,"")</f>
        <v/>
      </c>
      <c r="RJ17" s="40" t="str">
        <f>IF(QW17&gt;0,QW17,"")</f>
        <v/>
      </c>
      <c r="RK17" s="40" t="str">
        <f>IF(QX17&gt;0,QX17,"")</f>
        <v/>
      </c>
      <c r="RL17" s="40" t="str">
        <f>IF(SUM(QU17:QX17)-QY17&gt;0,SUM(QU17:QX17)-QY17,"")</f>
        <v/>
      </c>
      <c r="RM17" s="40" t="str">
        <f>IF(SUM(RF17,RI17,RL17)&gt;0,SUM(RF17,RI17,RL17),"")</f>
        <v/>
      </c>
      <c r="RN17" s="18"/>
      <c r="RO17" s="18"/>
      <c r="RP17" s="18"/>
      <c r="RQ17" s="18"/>
      <c r="RR17" s="18"/>
      <c r="RS17" s="18"/>
      <c r="RT17" s="18"/>
      <c r="RU17" s="18"/>
      <c r="RV17" s="18"/>
      <c r="RW17" s="18"/>
      <c r="RX17" s="18"/>
      <c r="RY17" s="18"/>
      <c r="RZ17" s="18"/>
      <c r="SA17" s="18"/>
      <c r="SB17" s="18"/>
      <c r="SC17" s="18"/>
      <c r="SD17" s="18"/>
      <c r="SE17" s="18"/>
      <c r="SF17" s="18"/>
      <c r="SG17" s="18"/>
      <c r="SH17" s="11" t="str">
        <f>IF(RP17&gt;0,RP17,"")</f>
        <v/>
      </c>
      <c r="SI17" s="11" t="str">
        <f>IF(RQ17&gt;0,RQ17,"")</f>
        <v/>
      </c>
      <c r="SJ17" s="11" t="str">
        <f>IF(SUM(RN17:RQ17)-RR17&gt;0,SUM(RN17:RQ17)-RR17,"")</f>
        <v/>
      </c>
      <c r="SK17" s="11" t="str">
        <f>IF(RU17&gt;0,RU17,"")</f>
        <v/>
      </c>
      <c r="SL17" s="11" t="str">
        <f>IF(RV17&gt;0,RV17,"")</f>
        <v/>
      </c>
      <c r="SM17" s="11" t="str">
        <f>IF(SUM(RS17:RV17)-RW17&gt;0,SUM(RS17:RV17)-RW17,"")</f>
        <v/>
      </c>
      <c r="SN17" s="11" t="str">
        <f>IF(MAX(SJ17,SM17)&gt;0,MAX(SJ17,SM17),"")</f>
        <v/>
      </c>
      <c r="SO17" s="11" t="str">
        <f>IF(RZ17&gt;0,RZ17,"")</f>
        <v/>
      </c>
      <c r="SP17" s="11" t="str">
        <f>IF(SA17&gt;0,SA17,"")</f>
        <v/>
      </c>
      <c r="SQ17" s="11" t="str">
        <f>IF(SUM(RX17:SA17)-SB17&gt;0,SUM(RX17:SA17)-SB17,"")</f>
        <v/>
      </c>
      <c r="SR17" s="11" t="str">
        <f>IF(SE17&gt;0,SE17,"")</f>
        <v/>
      </c>
      <c r="SS17" s="11" t="str">
        <f>IF(SF17&gt;0,SF17,"")</f>
        <v/>
      </c>
      <c r="ST17" s="11" t="str">
        <f>IF(SUM(SC17:SF17)-SG17&gt;0,SUM(SC17:SF17)-SG17,"")</f>
        <v/>
      </c>
      <c r="SU17" s="11" t="str">
        <f>IF(SUM(SN17,SQ17,ST17)&gt;0,SUM(SN17,SQ17,ST17),"")</f>
        <v/>
      </c>
      <c r="SV17" s="22">
        <f>IF($CP17="P",CA17,(CA17+AZ17)/2)</f>
        <v>15.05</v>
      </c>
      <c r="SW17" s="22">
        <f>IF($CP17="P",CB17,(CB17+BA17)/2)</f>
        <v>9.5500000000000007</v>
      </c>
      <c r="SX17" s="22">
        <f>IF($CP17="P",CC17,(CC17+BB17)/2)</f>
        <v>7.7</v>
      </c>
      <c r="SY17" s="22">
        <f>IF($CP17="P",CD17,(CD17+BC17)/2)</f>
        <v>13.455</v>
      </c>
      <c r="SZ17" s="22">
        <f>IF($CP17="P",CE17,(CE17+BD17)/2)</f>
        <v>1.1000000000000001</v>
      </c>
      <c r="TA17" s="22">
        <f>IF($CP17="P",CF17,(CF17+BE17)/2)</f>
        <v>9.2000000000000011</v>
      </c>
      <c r="TB17" s="22">
        <f>IF($CP17="P",CG17,(CG17+BF17)/2)</f>
        <v>5.6499999999999995</v>
      </c>
      <c r="TC17" s="22">
        <f>IF($CP17="P",CH17,(CH17+BG17)/2)</f>
        <v>5.3000000000000007</v>
      </c>
      <c r="TD17" s="22">
        <f>IF($CP17="P",CI17,(CI17+BH17)/2)</f>
        <v>8.1199999999999992</v>
      </c>
      <c r="TE17" s="22">
        <f>IF($CP17="P",CJ17,(CJ17+BI17)/2)</f>
        <v>0.25</v>
      </c>
      <c r="TF17" s="22">
        <f>IF($CP17="P",CK17,(CK17+BJ17)/2)</f>
        <v>8</v>
      </c>
      <c r="TG17" s="22">
        <f>IF($CP17="P",CL17,(CL17+BK17)/2)</f>
        <v>4.75</v>
      </c>
      <c r="TH17" s="22">
        <f>IF($CP17="P",CM17,(CM17+BL17)/2)</f>
        <v>4.45</v>
      </c>
      <c r="TI17" s="22">
        <f>IF($CP17="P",CN17,(CN17+BM17)/2)</f>
        <v>6.7</v>
      </c>
      <c r="TJ17" s="22">
        <f>IF($CP17="P",CO17,(CO17+BN17)/2)</f>
        <v>0</v>
      </c>
      <c r="TK17" s="27" t="s">
        <v>46</v>
      </c>
      <c r="TL17" s="40">
        <f>IF(SX17&gt;0,SX17,"")</f>
        <v>7.7</v>
      </c>
      <c r="TM17" s="40">
        <f>IF(SY17&gt;0,SY17,"")</f>
        <v>13.455</v>
      </c>
      <c r="TN17" s="40">
        <f>IF(SUM(SV17:SY17)-SZ17&gt;0,SUM(SV17:SY17)-SZ17,"")</f>
        <v>44.655000000000001</v>
      </c>
      <c r="TO17" s="40">
        <f>IF(TC17&gt;0,TC17,"")</f>
        <v>5.3000000000000007</v>
      </c>
      <c r="TP17" s="40">
        <f>IF(TD17&gt;0,TD17,"")</f>
        <v>8.1199999999999992</v>
      </c>
      <c r="TQ17" s="40">
        <f>IF(SUM(TA17:TD17)-TE17&gt;0,SUM(TA17:TD17)-TE17,"")</f>
        <v>28.020000000000003</v>
      </c>
      <c r="TR17" s="40">
        <f>IF(MAX(TN17,TQ17)&gt;0,MAX(TN17,TQ17),"")</f>
        <v>44.655000000000001</v>
      </c>
      <c r="TS17" s="40">
        <f>IF(TH17&gt;0,TH17,"")</f>
        <v>4.45</v>
      </c>
      <c r="TT17" s="40">
        <f>IF(TI17&gt;0,TI17,"")</f>
        <v>6.7</v>
      </c>
      <c r="TU17" s="40">
        <f>IF(SUM(TF17:TI17)-TJ17&gt;0,SUM(TF17:TI17)-TJ17,"")</f>
        <v>23.9</v>
      </c>
      <c r="TV17" s="40">
        <f>IF(SUM(TR17,TU17)&gt;0,SUM(TR17,TU17),"")</f>
        <v>68.555000000000007</v>
      </c>
    </row>
    <row r="18" spans="1:542" x14ac:dyDescent="0.2">
      <c r="A18" s="4" t="str" cm="1">
        <f t="array" ref="A18">IF(AND(J18&lt;&gt;"",J18&lt;&gt;"No DD"),SUMPRODUCT((J$4:J$37&lt;&gt;"")*(J$4:J$37&lt;&gt;"No DD")*(F$4:F$37&gt;F18))+1,IF(J18="No DD",SUMPRODUCT((J$4:J$37="No DD")*(F$4:F$37&gt;F18))+1+SUMPRODUCT((J$4:J$37&lt;&gt;"")*(J$4:J$37&lt;&gt;"No DD")),""))</f>
        <v/>
      </c>
      <c r="B18" s="4" t="str" cm="1">
        <f t="array" ref="B18">IF(AND(J18&lt;&gt;"",J18&lt;&gt;"No DD",G18=""),SUMPRODUCT((J$4:J$37&lt;&gt;"")*(J$4:J$37&lt;&gt;"No DD")*(G$4:G$37="")*(F$4:F$37&gt;F18))+1,IF(J18="No DD",SUMPRODUCT((J$4:J$37="No DD")*(F$4:F$37&gt;F18)*(G$4:G$37=""))+1+SUMPRODUCT((J$4:J$37&lt;&gt;"")*(G$4:G$37="")*(J$4:J$37&lt;&gt;"No DD")),""))</f>
        <v/>
      </c>
      <c r="C18" s="5" t="s">
        <v>201</v>
      </c>
      <c r="D18" s="4" t="s">
        <v>6</v>
      </c>
      <c r="E18" s="4">
        <v>2006</v>
      </c>
      <c r="F18" s="9">
        <f>SUM(L18:V18)+SUM(L18:T18)*0.0000001+SUM(L18)*0.0000000000001</f>
        <v>148.01001480100464</v>
      </c>
      <c r="G18" s="66"/>
      <c r="H18" s="3" t="str">
        <f>IF(OR(AND(AO18&gt;=AY$39,AO18&lt;&gt;"",AQ18&gt;=AY$43,AQ18&lt;&gt;"",AN18=""),AND(AR18&gt;=AY$39,AR18&lt;&gt;"",AT18&gt;=AY$43,AT18&lt;&gt;"",AN18=""),AND(AV18&gt;=AY$39,AV18&lt;&gt;"",AX18&gt;=AY$43,AX18&lt;&gt;"",AN18=""),AND(BP18&gt;=BZ$39,BP18&lt;&gt;"",BR18&gt;=BZ$43,BR18&lt;&gt;"",BO18=""),AND(BS18&gt;=BZ$39,BS18&lt;&gt;"",BU18&gt;=BZ$43,BU18&lt;&gt;"",BO18=""),AND(BW18&gt;=BZ$39,BW18&lt;&gt;"",BY18&gt;=BZ$43,BY18&lt;&gt;"",BO18=""),AND(CQ18&gt;=DA$39,CQ18&lt;&gt;"",CS18&gt;=DA$43,CS18&lt;&gt;"",CP18=""),AND(CT18&gt;=DA$39,CT18&lt;&gt;"",CV18&gt;=DA$43,CV18&lt;&gt;"",CP18=""),AND(CX18&gt;=DA$39,CX18&lt;&gt;"",CZ18&gt;=DA$43,CZ18&lt;&gt;"",CP18=""),AND(DX18&gt;=EK$39,DX18&lt;&gt;"",DZ18&gt;=EK$43,DZ18&lt;&gt;""),AND(EA18&gt;=EK$39,EA18&lt;&gt;"",EC18&gt;=EK$43,EC18&lt;&gt;""),AND(EE18&gt;=EK$39,EE18&lt;&gt;"",EG18&gt;=EK$43,EG18&lt;&gt;""),AND(EH18&gt;=EK$39,EH18&lt;&gt;"",EJ18&gt;=EK$43,EJ18&lt;&gt;""),AND(FF18&gt;=FS$39,FF18&lt;&gt;"",FH18&gt;=FS$43,FH18&lt;&gt;""),AND(FI18&gt;=FS$39,FI18&lt;&gt;"",FK18&gt;=FS$43,FK18&lt;&gt;""),AND(FM18&gt;=FS$39,FM18&lt;&gt;"",FO18&gt;=FS$43,FO18&lt;&gt;""),AND(FP18&gt;=FS$39,FP18&lt;&gt;"",FR18&gt;=FS$43,FR18&lt;&gt;""),AND(GN18&gt;=HA$39,GN18&lt;&gt;"",GP18&gt;=HA$43,GP18&lt;&gt;""),AND(GQ18&gt;=HA$39,GQ18&lt;&gt;"",GS18&gt;=HA$43,GS18&lt;&gt;""),AND(GU18&gt;=HA$39,GU18&lt;&gt;"",GW18&gt;=HA$43,GW18&lt;&gt;""),AND(GX18&gt;=HA$39,GX18&lt;&gt;"",GZ18&gt;=HA$43,GZ18&lt;&gt;""),AND(HV18&gt;=II$39,HV18&lt;&gt;"",HX18&gt;=II$43,HX18&lt;&gt;""),AND(HY18&gt;=II$39,HY18&lt;&gt;"",IA18&gt;=II$43,IA18&lt;&gt;""),AND(IC18&gt;=II$39,IC18&lt;&gt;"",IE18&gt;=II$43,IE18&lt;&gt;""),AND(IF18&gt;=II$39,IF18&lt;&gt;"",IH18&gt;=II$43,IH18&lt;&gt;""),AND(JD18&gt;=JQ$39,JD18&lt;&gt;"",JF18&gt;=JQ$43,JF18&lt;&gt;""),AND(JG18&gt;=JQ$39,JG18&lt;&gt;"",JI18&gt;=JQ$43,JI18&lt;&gt;""),AND(JK18&gt;=JQ$39,JK18&lt;&gt;"",JM18&gt;=JQ$43,JM18&lt;&gt;""),AND(JN18&gt;=JQ$39,JN18&lt;&gt;"",JP18&gt;=JQ$43,JP18&lt;&gt;""),AND(KL18&gt;=KY$39,KL18&lt;&gt;"",KN18&gt;=KY$43,KN18&lt;&gt;""),AND(KO18&gt;=KY$39,KO18&lt;&gt;"",KQ18&gt;=KY$43,KQ18&lt;&gt;""),AND(KS18&gt;=KY$39,KS18&lt;&gt;"",KU18&gt;=KY$43,KU18&lt;&gt;""),AND(KV18&gt;=KY$39,KV18&lt;&gt;"",KX18&gt;=KY$43,KX18&lt;&gt;""),AND(LT18&gt;=MG$39,LT18&lt;&gt;"",LV18&gt;=MG$43,LV18&lt;&gt;""),AND(LW18&gt;=MG$39,LW18&lt;&gt;"",LY18&gt;=MG$43,LY18&lt;&gt;""),AND(MA18&gt;=MG$39,MA18&lt;&gt;"",MC18&gt;=MG$43,MC18&lt;&gt;""),AND(MD18&gt;=MG$39,MD18&lt;&gt;"",MF18&gt;=MG$43,MF18&lt;&gt;""),AND(NB18&gt;=NO$39,NB18&lt;&gt;"",ND18&gt;=NO$43,ND18&lt;&gt;""),AND(NE18&gt;=NO$39,NE18&lt;&gt;"",NG18&gt;=NO$43,NG18&lt;&gt;""),AND(NI18&gt;=NO$39,NI18&lt;&gt;"",NK18&gt;=NO$43,NK18&lt;&gt;""),AND(NL18&gt;=NO$39,NL18&lt;&gt;"",NN18&gt;=NO$43,NN18&lt;&gt;""),AND(OJ18&gt;=OW$39,OJ18&lt;&gt;"",OL18&gt;=OW$43,OL18&lt;&gt;""),AND(OM18&gt;=OW$39,OM18&lt;&gt;"",OO18&gt;=OW$43,OO18&lt;&gt;""),AND(OQ18&gt;=OW$39,OQ18&lt;&gt;"",OS18&gt;=OW$43,OS18&lt;&gt;""),AND(OT18&gt;=OW$39,OT18&lt;&gt;"",OV18&gt;=OW$43,OV18&lt;&gt;""),AND(PR18&gt;=QE$39,PR18&lt;&gt;"",PT18&gt;=QE$43,PT18&lt;&gt;""),AND(PU18&gt;=QE$39,PU18&lt;&gt;"",PW18&gt;=QE$43,PW18&lt;&gt;""),AND(PY18&gt;=QE$39,PY18&lt;&gt;"",QA18&gt;=QE$43,QA18&lt;&gt;""),AND(QB18&gt;=QE$39,QB18&lt;&gt;"",QD18&gt;=QE$43,QD18&lt;&gt;""),AND(QZ18&gt;=RM$39,QZ18&lt;&gt;"",RB18&gt;=RM$43,RB18&lt;&gt;""),AND(RC18&gt;=RM$39,RC18&lt;&gt;"",RE18&gt;=RM$43,RE18&lt;&gt;""),AND(RG18&gt;=RM$39,RG18&lt;&gt;"",RI18&gt;=RM$43,RI18&lt;&gt;""),AND(RJ18&gt;=RM$39,RJ18&lt;&gt;"",RL18&gt;=RM$43,RL18&lt;&gt;""),AND(SH18&gt;=SU$39,SH18&lt;&gt;"",SJ18&gt;=SU$43,SJ18&lt;&gt;""),AND(SK18&gt;=SU$39,SK18&lt;&gt;"",SM18&gt;=SU$43,SM18&lt;&gt;""),AND(SO18&gt;=SU$39,SO18&lt;&gt;"",SQ18&gt;=SU$43,SQ18&lt;&gt;""),AND(SR18&gt;=SU$39,SR18&lt;&gt;"",ST18&gt;=SU$43,ST18&lt;&gt;"")),"P","")</f>
        <v/>
      </c>
      <c r="I18" s="3" t="str">
        <f>IF(OR(AND(AQ18&gt;=AY$43,AQ18&lt;&gt;"",AN18=""),AND(AT18&gt;=AY$43,AT18&lt;&gt;"",AN18=""),AND(AX18&gt;=AY$43,AX18&lt;&gt;"",AN18=""),AND(BR18&gt;=BZ$43,BR18&lt;&gt;"",BO18=""),AND(BU18&gt;=BZ$43,BU18&lt;&gt;"",BO18=""),AND(BY18&gt;=BZ$43,BY18&lt;&gt;"",BO18=""),AND(CS18&gt;=DA$43,CS18&lt;&gt;"",CP18=""),AND(CV18&gt;=DA$43,CV18&lt;&gt;"",CP18=""),AND(CZ18&gt;=DA$43,CZ18&lt;&gt;"",CP18=""),AND(DZ18&gt;=EK$43,DZ18&lt;&gt;""),AND(EC18&gt;=EK$43,EC18&lt;&gt;""),AND(EG18&gt;=EK$43,EG18&lt;&gt;""),AND(EJ18&gt;=EK$43,EJ18&lt;&gt;""),AND(FH18&gt;=FS$43,FH18&lt;&gt;""),AND(FK18&gt;=FS$43,FK18&lt;&gt;""),AND(FO18&gt;=FS$43,FO18&lt;&gt;""),AND(FR18&gt;=FS$43,FR18&lt;&gt;""),AND(GP18&gt;=HA$43,GP18&lt;&gt;""),AND(GS18&gt;=HA$43,GS18&lt;&gt;""),AND(GW18&gt;=HA$43,GW18&lt;&gt;""),AND(GZ18&gt;=HA$43,GZ18&lt;&gt;""),AND(HX18&gt;=II$43,HX18&lt;&gt;""),AND(IA18&gt;=II$43,IA18&lt;&gt;""),AND(IE18&gt;=II$43,IE18&lt;&gt;""),AND(IH18&gt;=II$43,IH18&lt;&gt;""),AND(JF18&gt;=JQ$43,JF18&lt;&gt;""),AND(JI18&gt;=JQ$43,JI18&lt;&gt;""),AND(JM18&gt;=JQ$43,JM18&lt;&gt;""),AND(JP18&gt;=JQ$43,JP18&lt;&gt;""),AND(KN18&gt;=KY$43,KN18&lt;&gt;""),AND(KQ18&gt;=KY$43,KQ18&lt;&gt;""),AND(KU18&gt;=KY$43,KU18&lt;&gt;""),AND(KX18&gt;=KY$43,KX18&lt;&gt;""),AND(LV18&gt;=MG$43,LV18&lt;&gt;""),AND(LY18&gt;=MG$43,LY18&lt;&gt;""),AND(MC18&gt;=MG$43,MC18&lt;&gt;""),AND(MF18&gt;=MG$43,MF18&lt;&gt;""),AND(ND18&gt;=NO$43,ND18&lt;&gt;""),AND(NG18&gt;=NO$43,NG18&lt;&gt;""),AND(NK18&gt;=NO$43,NK18&lt;&gt;""),AND(NN18&gt;=NO$43,NN18&lt;&gt;""),AND(OL18&gt;=OW$43,OL18&lt;&gt;""),AND(OO18&gt;=OW$43,OO18&lt;&gt;""),AND(OS18&gt;=OW$43,OS18&lt;&gt;""),AND(OV18&gt;=OW$43,OV18&lt;&gt;""),AND(PT18&gt;=QE$43,PT18&lt;&gt;""),AND(PW18&gt;=QE$43,PW18&lt;&gt;""),AND(QA18&gt;=QE$43,QA18&lt;&gt;""),AND(QD18&gt;=QE$43,QD18&lt;&gt;""),AND(RB18&gt;=RM$43,RB18&lt;&gt;""),AND(RE18&gt;=RM$43,RE18&lt;&gt;""),AND(RI18&gt;=RM$43,RI18&lt;&gt;""),AND(RL18&gt;=RM$43,RL18&lt;&gt;""),AND(SJ18&gt;=SU$43,SJ18&lt;&gt;""),AND(SM18&gt;=SU$43,SM18&lt;&gt;""),AND(SQ18&gt;=SU$43,SQ18&lt;&gt;""),AND(ST18&gt;=SU$43,ST18&lt;&gt;"")),"P","")</f>
        <v/>
      </c>
      <c r="J18" s="36" t="str">
        <f>IF(AND(I18="P",H18=""),"No DD",IF(OR(AND(AO18&gt;=AY$42,AO18&lt;&gt;"",AQ18&gt;=AY$46,AQ18&lt;&gt;"",AN18=""),AND(AR18&gt;=AY$42,AR18&lt;&gt;"",AT18&gt;=AY$46,AT18&lt;&gt;"",AN18=""),AND(AV18&gt;=AY$42,AV18&lt;&gt;"",AX18&gt;=AY$46,AX18&lt;&gt;"",AN18=""),AND(BP18&gt;=BZ$42,BP18&lt;&gt;"",BR18&gt;=BZ$46,BR18&lt;&gt;"",BO18=""),AND(BS18&gt;=BZ$42,BS18&lt;&gt;"",BU18&gt;=BZ$46,BU18&lt;&gt;"",BO18=""),AND(BW18&gt;=BZ$42,BW18&lt;&gt;"",BY18&gt;=BZ$46,BY18&lt;&gt;"",BO18=""),AND(CQ18&gt;=DA$42,CQ18&lt;&gt;"",CS18&gt;=DA$46,CS18&lt;&gt;"",CP18=""),AND(CT18&gt;=DA$42,CT18&lt;&gt;"",CV18&gt;=DA$46,CV18&lt;&gt;"",CP18=""),AND(CX18&gt;=DA$42,CX18&lt;&gt;"",CZ18&gt;=DA$46,CZ18&lt;&gt;"",CP18=""),AND(DX18&gt;=EK$42,DX18&lt;&gt;"",DZ18&gt;=EK$46,DZ18&lt;&gt;""),AND(EA18&gt;=EK$42,EA18&lt;&gt;"",EC18&gt;=EK$46,EC18&lt;&gt;""),AND(EE18&gt;=EK$42,EE18&lt;&gt;"",EG18&gt;=EK$46,EG18&lt;&gt;""),AND(EH18&gt;=EK$42,EH18&lt;&gt;"",EJ18&gt;=EK$46,EJ18&lt;&gt;""),AND(FF18&gt;=FS$42,FF18&lt;&gt;"",FH18&gt;=FS$46,FH18&lt;&gt;""),AND(FI18&gt;=FS$42,FI18&lt;&gt;"",FK18&gt;=FS$46,FK18&lt;&gt;""),AND(FM18&gt;=FS$42,FM18&lt;&gt;"",FO18&gt;=FS$46,FO18&lt;&gt;""),AND(FP18&gt;=FS$42,FP18&lt;&gt;"",FR18&gt;=FS$46,FR18&lt;&gt;""),AND(GN18&gt;=HA$42,GN18&lt;&gt;"",GP18&gt;=HA$46,GP18&lt;&gt;""),AND(GQ18&gt;=HA$42,GQ18&lt;&gt;"",GS18&gt;=HA$46,GS18&lt;&gt;""),AND(GU18&gt;=HA$42,GU18&lt;&gt;"",GW18&gt;=HA$46,GW18&lt;&gt;""),AND(GX18&gt;=HA$42,GX18&lt;&gt;"",GZ18&gt;=HA$46,GZ18&lt;&gt;""),AND(HV18&gt;=II$42,HV18&lt;&gt;"",HX18&gt;=II$46,HX18&lt;&gt;""),AND(HY18&gt;=II$42,HY18&lt;&gt;"",IA18&gt;=II$46,IA18&lt;&gt;""),AND(IC18&gt;=II$42,IC18&lt;&gt;"",IE18&gt;=II$46,IE18&lt;&gt;""),AND(IF18&gt;=II$42,IF18&lt;&gt;"",IH18&gt;=II$46,IH18&lt;&gt;""),AND(JD18&gt;=JQ$42,JD18&lt;&gt;"",JF18&gt;=JQ$46,JF18&lt;&gt;""),AND(JG18&gt;=JQ$42,JG18&lt;&gt;"",JI18&gt;=JQ$46,JI18&lt;&gt;""),AND(JK18&gt;=JQ$42,JK18&lt;&gt;"",JM18&gt;=JQ$46,JM18&lt;&gt;""),AND(JN18&gt;=JQ$42,JN18&lt;&gt;"",JP18&gt;=JQ$46,JP18&lt;&gt;""),AND(KL18&gt;=KY$42,KL18&lt;&gt;"",KN18&gt;=KY$46,KN18&lt;&gt;""),AND(KO18&gt;=KY$42,KO18&lt;&gt;"",KQ18&gt;=KY$46,KQ18&lt;&gt;""),AND(KS18&gt;=KY$42,KS18&lt;&gt;"",KU18&gt;=KY$46,KU18&lt;&gt;""),AND(KV18&gt;=KY$42,KV18&lt;&gt;"",KX18&gt;=KY$46,KX18&lt;&gt;""),AND(LT18&gt;=MG$42,LT18&lt;&gt;"",LV18&gt;=MG$46,LV18&lt;&gt;""),AND(LW18&gt;=MG$42,LW18&lt;&gt;"",LY18&gt;=MG$46,LY18&lt;&gt;""),AND(MA18&gt;=MG$42,MA18&lt;&gt;"",MC18&gt;=MG$46,MC18&lt;&gt;""),AND(MD18&gt;=MG$42,MD18&lt;&gt;"",MF18&gt;=MG$46,MF18&lt;&gt;""),AND(NB18&gt;=NO$42,NB18&lt;&gt;"",ND18&gt;=NO$46,ND18&lt;&gt;""),AND(NE18&gt;=NO$42,NE18&lt;&gt;"",NG18&gt;=NO$46,NG18&lt;&gt;""),AND(NI18&gt;=NO$42,NI18&lt;&gt;"",NK18&gt;=NO$46,NK18&lt;&gt;""),AND(NL18&gt;=NO$42,NL18&lt;&gt;"",NN18&gt;=NO$46,NN18&lt;&gt;""),AND(OJ18&gt;=OW$42,OJ18&lt;&gt;"",OL18&gt;=OW$46,OL18&lt;&gt;""),AND(OM18&gt;=OW$42,OM18&lt;&gt;"",OO18&gt;=OW$46,OO18&lt;&gt;""),AND(OQ18&gt;=OW$42,OQ18&lt;&gt;"",OS18&gt;=OW$46,OS18&lt;&gt;""),AND(OT18&gt;=OW$42,OT18&lt;&gt;"",OV18&gt;=OW$46,OV18&lt;&gt;""),AND(PR18&gt;=QE$42,PR18&lt;&gt;"",PT18&gt;=QE$46,PT18&lt;&gt;""),AND(PU18&gt;=QE$42,PU18&lt;&gt;"",PW18&gt;=QE$46,PW18&lt;&gt;""),AND(PY18&gt;=QE$42,PY18&lt;&gt;"",QA18&gt;=QE$46,QA18&lt;&gt;""),AND(QB18&gt;=QE$42,QB18&lt;&gt;"",QD18&gt;=QE$46,QD18&lt;&gt;""),AND(QZ18&gt;=RM$42,QZ18&lt;&gt;"",RB18&gt;=RM$46,RB18&lt;&gt;""),AND(RC18&gt;=RM$42,RC18&lt;&gt;"",RE18&gt;=RM$46,RE18&lt;&gt;""),AND(RG18&gt;=RM$42,RG18&lt;&gt;"",RI18&gt;=RM$46,RI18&lt;&gt;""),AND(RJ18&gt;=RM$42,RJ18&lt;&gt;"",RL18&gt;=RM$46,RL18&lt;&gt;""),AND(SH18&gt;=SU$42,SH18&lt;&gt;"",SJ18&gt;=SU$46,SJ18&lt;&gt;""),AND(SK18&gt;=SU$42,SK18&lt;&gt;"",SM18&gt;=SU$46,SM18&lt;&gt;""),AND(SO18&gt;=SU$42,SO18&lt;&gt;"",SQ18&gt;=SU$46,SQ18&lt;&gt;""),AND(SR18&gt;=SU$42,SR18&lt;&gt;"",ST18&gt;=SU$46,ST18&lt;&gt;"")),"Merit",IF(OR(AND(AO18&gt;=AY$41,AO18&lt;&gt;"",AQ18&gt;=AY$45,AQ18&lt;&gt;"",AN18=""),AND(AR18&gt;=AY$41,AR18&lt;&gt;"",AT18&gt;=AY$45,AT18&lt;&gt;"",AN18=""),AND(AV18&gt;=AY$41,AV18&lt;&gt;"",AX18&gt;=AY$45,AX18&lt;&gt;"",AN18=""),AND(BP18&gt;=BZ$41,BP18&lt;&gt;"",BR18&gt;=BZ$45,BR18&lt;&gt;"",BO18=""),AND(BS18&gt;=BZ$41,BS18&lt;&gt;"",BU18&gt;=BZ$45,BU18&lt;&gt;"",BO18=""),AND(BW18&gt;=BZ$41,BW18&lt;&gt;"",BY18&gt;=BZ$45,BY18&lt;&gt;"",BO18=""),AND(CQ18&gt;=DA$41,CQ18&lt;&gt;"",CS18&gt;=DA$45,CS18&lt;&gt;"",CP18=""),AND(CT18&gt;=DA$41,CT18&lt;&gt;"",CV18&gt;=DA$45,CV18&lt;&gt;"",CP18=""),AND(CX18&gt;=DA$41,CX18&lt;&gt;"",CZ18&gt;=DA$45,CZ18&lt;&gt;"",CP18=""),AND(DX18&gt;=EK$41,DX18&lt;&gt;"",DZ18&gt;=EK$45,DZ18&lt;&gt;""),AND(EA18&gt;=EK$41,EA18&lt;&gt;"",EC18&gt;=EK$45,EC18&lt;&gt;""),AND(EE18&gt;=EK$41,EE18&lt;&gt;"",EG18&gt;=EK$45,EG18&lt;&gt;""),AND(EH18&gt;=EK$41,EH18&lt;&gt;"",EJ18&gt;=EK$45,EJ18&lt;&gt;""),AND(FF18&gt;=FS$41,FF18&lt;&gt;"",FH18&gt;=FS$45,FH18&lt;&gt;""),AND(FI18&gt;=FS$41,FI18&lt;&gt;"",FK18&gt;=FS$45,FK18&lt;&gt;""),AND(FM18&gt;=FS$41,FM18&lt;&gt;"",FO18&gt;=FS$45,FO18&lt;&gt;""),AND(FP18&gt;=FS$41,FP18&lt;&gt;"",FR18&gt;=FS$45,FR18&lt;&gt;""),AND(GN18&gt;=HA$41,GN18&lt;&gt;"",GP18&gt;=HA$45,GP18&lt;&gt;""),AND(GQ18&gt;=HA$41,GQ18&lt;&gt;"",GS18&gt;=HA$45,GS18&lt;&gt;""),AND(GU18&gt;=HA$41,GU18&lt;&gt;"",GW18&gt;=HA$45,GW18&lt;&gt;""),AND(GX18&gt;=HA$41,GX18&lt;&gt;"",GZ18&gt;=HA$45,GZ18&lt;&gt;""),AND(HV18&gt;=II$41,HV18&lt;&gt;"",HX18&gt;=II$45,HX18&lt;&gt;""),AND(HY18&gt;=II$41,HY18&lt;&gt;"",IA18&gt;=II$45,IA18&lt;&gt;""),AND(IC18&gt;=II$41,IC18&lt;&gt;"",IE18&gt;=II$45,IE18&lt;&gt;""),AND(IF18&gt;=II$41,IF18&lt;&gt;"",IH18&gt;=II$45,IH18&lt;&gt;""),AND(JD18&gt;=JQ$41,JD18&lt;&gt;"",JF18&gt;=JQ$45,JF18&lt;&gt;""),AND(JG18&gt;=JQ$41,JG18&lt;&gt;"",JI18&gt;=JQ$45,JI18&lt;&gt;""),AND(JK18&gt;=JQ$41,JK18&lt;&gt;"",JM18&gt;=JQ$45,JM18&lt;&gt;""),AND(JN18&gt;=JQ$41,JN18&lt;&gt;"",JP18&gt;=JQ$45,JP18&lt;&gt;""),AND(KL18&gt;=KY$41,KL18&lt;&gt;"",KN18&gt;=KY$45,KN18&lt;&gt;""),AND(KO18&gt;=KY$41,KO18&lt;&gt;"",KQ18&gt;=KY$45,KQ18&lt;&gt;""),AND(KS18&gt;=KY$41,KS18&lt;&gt;"",KU18&gt;=KY$45,KU18&lt;&gt;""),AND(KV18&gt;=KY$41,KV18&lt;&gt;"",KX18&gt;=KY$45,KX18&lt;&gt;""),AND(LT18&gt;=MG$41,LT18&lt;&gt;"",LV18&gt;=MG$45,LV18&lt;&gt;""),AND(LW18&gt;=MG$41,LW18&lt;&gt;"",LY18&gt;=MG$45,LY18&lt;&gt;""),AND(MA18&gt;=MG$41,MA18&lt;&gt;"",MC18&gt;=MG$45,MC18&lt;&gt;""),AND(MD18&gt;=MG$41,MD18&lt;&gt;"",MF18&gt;=MG$45,MF18&lt;&gt;""),AND(NB18&gt;=NO$41,NB18&lt;&gt;"",ND18&gt;=NO$45,ND18&lt;&gt;""),AND(NE18&gt;=NO$41,NE18&lt;&gt;"",NG18&gt;=NO$45,NG18&lt;&gt;""),AND(NI18&gt;=NO$41,NI18&lt;&gt;"",NK18&gt;=NO$45,NK18&lt;&gt;""),AND(NL18&gt;=NO$41,NL18&lt;&gt;"",NN18&gt;=NO$45,NN18&lt;&gt;""),AND(OJ18&gt;=OW$41,OJ18&lt;&gt;"",OL18&gt;=OW$45,OL18&lt;&gt;""),AND(OM18&gt;=OW$41,OM18&lt;&gt;"",OO18&gt;=OW$45,OO18&lt;&gt;""),AND(OQ18&gt;=OW$41,OQ18&lt;&gt;"",OS18&gt;=OW$45,OS18&lt;&gt;""),AND(OT18&gt;=OW$41,OT18&lt;&gt;"",OV18&gt;=OW$45,OV18&lt;&gt;""),AND(PR18&gt;=QE$41,PR18&lt;&gt;"",PT18&gt;=QE$45,PT18&lt;&gt;""),AND(PU18&gt;=QE$41,PU18&lt;&gt;"",PW18&gt;=QE$45,PW18&lt;&gt;""),AND(PY18&gt;=QE$41,PY18&lt;&gt;"",QA18&gt;=QE$45,QA18&lt;&gt;""),AND(QB18&gt;=QE$41,QB18&lt;&gt;"",QD18&gt;=QE$45,QD18&lt;&gt;""),AND(QZ18&gt;=RM$41,QZ18&lt;&gt;"",RB18&gt;=RM$45,RB18&lt;&gt;""),AND(RC18&gt;=RM$41,RC18&lt;&gt;"",RE18&gt;=RM$45,RE18&lt;&gt;""),AND(RG18&gt;=RM$41,RG18&lt;&gt;"",RI18&gt;=RM$45,RI18&lt;&gt;""),AND(RJ18&gt;=RM$41,RJ18&lt;&gt;"",RL18&gt;=RM$45,RL18&lt;&gt;""),AND(SH18&gt;=SU$41,SH18&lt;&gt;"",SJ18&gt;=SU$45,SJ18&lt;&gt;""),AND(SK18&gt;=SU$41,SK18&lt;&gt;"",SM18&gt;=SU$45,SM18&lt;&gt;""),AND(SO18&gt;=SU$41,SO18&lt;&gt;"",SQ18&gt;=SU$45,SQ18&lt;&gt;""),AND(SR18&gt;=SU$41,SR18&lt;&gt;"",ST18&gt;=SU$45,ST18&lt;&gt;"")),"Excellence",IF(K18="P","Worlds Team",IF(H18="P","National Team","")))))</f>
        <v/>
      </c>
      <c r="K18" s="3" t="str">
        <f>IF(OR(AND(AO18&gt;=AY$40,AO18&lt;&gt;"",AQ18&gt;=AY$44,AQ18&lt;&gt;"",AN18=""),AND(AR18&gt;=AY$40,AR18&lt;&gt;"",AT18&gt;=AY$44,AT18&lt;&gt;"",AN18=""),AND(AV18&gt;=AY$40,AV18&lt;&gt;"",AX18&gt;=AY$44,AX18&lt;&gt;"",AN18=""),AND(BP18&gt;=BZ$40,BP18&lt;&gt;"",BR18&gt;=BZ$44,BR18&lt;&gt;"",BO18=""),AND(BS18&gt;=BZ$40,BS18&lt;&gt;"",BU18&gt;=BZ$44,BU18&lt;&gt;"",BO18=""),AND(BW18&gt;=BZ$40,BW18&lt;&gt;"",BY18&gt;=BZ$44,BY18&lt;&gt;"",BO18=""),AND(CQ18&gt;=DA$40,CQ18&lt;&gt;"",CS18&gt;=DA$44,CS18&lt;&gt;"",CP18=""),AND(CT18&gt;=DA$40,CT18&lt;&gt;"",CV18&gt;=DA$44,CV18&lt;&gt;"",CP18=""),AND(CX18&gt;=DA$40,CX18&lt;&gt;"",CZ18&gt;=DA$44,CZ18&lt;&gt;"",CP18=""),AND(DX18&gt;=EK$40,DX18&lt;&gt;"",DZ18&gt;=EK$44,DZ18&lt;&gt;""),AND(EA18&gt;=EK$40,EA18&lt;&gt;"",EC18&gt;=EK$44,EC18&lt;&gt;""),AND(EE18&gt;=EK$40,EE18&lt;&gt;"",EG18&gt;=EK$44,EG18&lt;&gt;""),AND(EH18&gt;=EK$40,EH18&lt;&gt;"",EJ18&gt;=EK$44,EJ18&lt;&gt;""),AND(FF18&gt;=FS$40,FF18&lt;&gt;"",FH18&gt;=FS$44,FH18&lt;&gt;""),AND(FI18&gt;=FS$40,FI18&lt;&gt;"",FK18&gt;=FS$44,FK18&lt;&gt;""),AND(FM18&gt;=FS$40,FM18&lt;&gt;"",FO18&gt;=FS$44,FO18&lt;&gt;""),AND(FP18&gt;=FS$40,FP18&lt;&gt;"",FR18&gt;=FS$44,FR18&lt;&gt;""),AND(GN18&gt;=HA$40,GN18&lt;&gt;"",GP18&gt;=HA$44,GP18&lt;&gt;""),AND(GQ18&gt;=HA$40,GQ18&lt;&gt;"",GS18&gt;=HA$44,GS18&lt;&gt;""),AND(GU18&gt;=HA$40,GU18&lt;&gt;"",GW18&gt;=HA$44,GW18&lt;&gt;""),AND(GX18&gt;=HA$40,GX18&lt;&gt;"",GZ18&gt;=HA$44,GZ18&lt;&gt;""),AND(HV18&gt;=II$40,HV18&lt;&gt;"",HX18&gt;=II$44,HX18&lt;&gt;""),AND(HY18&gt;=II$40,HY18&lt;&gt;"",IA18&gt;=II$44,IA18&lt;&gt;""),AND(IC18&gt;=II$40,IC18&lt;&gt;"",IE18&gt;=II$44,IE18&lt;&gt;""),AND(IF18&gt;=II$40,IF18&lt;&gt;"",IH18&gt;=II$44,IH18&lt;&gt;""),AND(JD18&gt;=JQ$40,JD18&lt;&gt;"",JF18&gt;=JQ$44,JF18&lt;&gt;""),AND(JG18&gt;=JQ$40,JG18&lt;&gt;"",JI18&gt;=JQ$44,JI18&lt;&gt;""),AND(JK18&gt;=JQ$40,JK18&lt;&gt;"",JM18&gt;=JQ$44,JM18&lt;&gt;""),AND(JN18&gt;=JQ$40,JN18&lt;&gt;"",JP18&gt;=JQ$44,JP18&lt;&gt;""),AND(KL18&gt;=KY$40,KL18&lt;&gt;"",KN18&gt;=KY$44,KN18&lt;&gt;""),AND(KO18&gt;=KY$40,KO18&lt;&gt;"",KQ18&gt;=KY$44,KQ18&lt;&gt;""),AND(KS18&gt;=KY$40,KS18&lt;&gt;"",KU18&gt;=KY$44,KU18&lt;&gt;""),AND(KV18&gt;=KY$40,KV18&lt;&gt;"",KX18&gt;=KY$44,KX18&lt;&gt;""),AND(LT18&gt;=MG$40,LT18&lt;&gt;"",LV18&gt;=MG$44,LV18&lt;&gt;""),AND(LW18&gt;=MG$40,LW18&lt;&gt;"",LY18&gt;=MG$44,LY18&lt;&gt;""),AND(MA18&gt;=MG$40,MA18&lt;&gt;"",MC18&gt;=MG$44,MC18&lt;&gt;""),AND(MD18&gt;=MG$40,MD18&lt;&gt;"",MF18&gt;=MG$44,MF18&lt;&gt;""),AND(NB18&gt;=NO$40,NB18&lt;&gt;"",ND18&gt;=NO$44,ND18&lt;&gt;""),AND(NE18&gt;=NO$40,NE18&lt;&gt;"",NG18&gt;=NO$44,NG18&lt;&gt;""),AND(NI18&gt;=NO$40,NI18&lt;&gt;"",NK18&gt;=NO$44,NK18&lt;&gt;""),AND(NL18&gt;=NO$40,NL18&lt;&gt;"",NN18&gt;=NO$44,NN18&lt;&gt;""),AND(OJ18&gt;=OW$40,OJ18&lt;&gt;"",OL18&gt;=OW$44,OL18&lt;&gt;""),AND(OM18&gt;=OW$40,OM18&lt;&gt;"",OO18&gt;=OW$44,OO18&lt;&gt;""),AND(OQ18&gt;=OW$40,OQ18&lt;&gt;"",OS18&gt;=OW$44,OS18&lt;&gt;""),AND(OT18&gt;=OW$40,OT18&lt;&gt;"",OV18&gt;=OW$44,OV18&lt;&gt;""),AND(PR18&gt;=QE$40,PR18&lt;&gt;"",PT18&gt;=QE$44,PT18&lt;&gt;""),AND(PU18&gt;=QE$40,PU18&lt;&gt;"",PW18&gt;=QE$44,PW18&lt;&gt;""),AND(PY18&gt;=QE$40,PY18&lt;&gt;"",QA18&gt;=QE$44,QA18&lt;&gt;""),AND(QB18&gt;=QE$40,QB18&lt;&gt;"",QD18&gt;=QE$44,QD18&lt;&gt;""),AND(QZ18&gt;=RM$40,QZ18&lt;&gt;"",RB18&gt;=RM$44,RB18&lt;&gt;""),AND(RC18&gt;=RM$40,RC18&lt;&gt;"",RE18&gt;=RM$44,RE18&lt;&gt;""),AND(RG18&gt;=RM$40,RG18&lt;&gt;"",RI18&gt;=RM$44,RI18&lt;&gt;""),AND(RJ18&gt;=RM$40,RJ18&lt;&gt;"",RL18&gt;=RM$44,RL18&lt;&gt;""),AND(SH18&gt;=SU$40,SH18&lt;&gt;"",SJ18&gt;=SU$44,SJ18&lt;&gt;""),AND(SK18&gt;=SU$40,SK18&lt;&gt;"",SM18&gt;=SU$44,SM18&lt;&gt;""),AND(SO18&gt;=SU$40,SO18&lt;&gt;"",SQ18&gt;=SU$44,SQ18&lt;&gt;""),AND(SR18&gt;=SU$40,SR18&lt;&gt;"",ST18&gt;=SU$44,ST18&lt;&gt;"")),"P","")</f>
        <v/>
      </c>
      <c r="L18" s="8">
        <f>IF(COUNT(AQ18,AT18,BR18,BU18,CS18,CV18)&gt;0,LARGE((AQ18,AT18,BR18,BU18,CS18,CV18),1),0)</f>
        <v>46.75</v>
      </c>
      <c r="M18" s="8" t="str">
        <f>IF(L18="","",IF(OR(L18=CS18,L18=CV18),$CA$1,IF(OR(L18=BR18,L18=BU18),$AZ$1,IF(OR(L18=AQ18,L18=AT18),$Y$1,""))))</f>
        <v>2024 Elite Canada</v>
      </c>
      <c r="N18" s="8">
        <f>IF(COUNT(AQ18,AT18,BR18,BU18,CS18,CV18)&gt;1,LARGE((AQ18,AT18,BR18,BU18,CS18,CV18),2),0)</f>
        <v>46.69</v>
      </c>
      <c r="O18" s="8" t="str">
        <f>IF(N18="","",IF(OR(N18=CS18,N18=CV18),$CA$1,IF(OR(N18=BR18,N18=BU18),$AZ$1,IF(OR(N18=AQ18,N18=AT18),$Y$1,""))))</f>
        <v>2024 Elite Canada</v>
      </c>
      <c r="P18" s="8">
        <f>IF(COUNT(AQ18,AT18,BR18,BU18,CS18,CV18)&gt;2,MAX(AX18,BY18,CZ18,LARGE((AQ18,AT18,BR18,BU18,CS18,CV18),3)),IF(MAX(AX18,BY18,CZ18)&gt;0,MAX(AX18,BY18,CZ18),0))</f>
        <v>45.47</v>
      </c>
      <c r="Q18" s="8" t="str">
        <f>IF(P18="","",IF(OR(P18=CS18,P18=CV18,P18=CZ18),$CA$1,IF(OR(P18=BR18,P18=BU18,P18=BY18),$AZ$1,IF(OR(P18=AQ18,P18=AT18,P18=AX18),$Y$1,""))))</f>
        <v>2024 Nationals</v>
      </c>
      <c r="R18" s="8">
        <f>IF(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&gt;0,MAX(AO18,AR18,AV18,BP18,BS18,BW18,CQ18,CT18,CX18,DX18,EA18,EE18,EH18,FF18,FI18,FM18,FP18,GN18,GQ18,GU18,GX18,HV18,HY18,IC18,IF18,JD18,JG18,JK18,JN18,KL18,KO18,KS18,KV18,LT18,LW18,MA18,MD18,NB18,NE18,NI18,NL18,OJ18,OM18,OQ18,OT18,PR18,PU18,PY18,QB18,QZ18,RC18,RG18,RJ18,SH18,SK18,SO18,SR18),0)</f>
        <v>9.1</v>
      </c>
      <c r="S18" s="8" t="str">
        <f>IF(R18=0,"",IF(OR(R18=CQ18,R18=CT18,R18=CX18),$CA$1,IF(OR(R18=BP18,R18=BS18,R18=BW18),$AZ$1,IF(OR(R18=AO18,R18=AR18,R18=AV18),$Y$1,IF(OR(R18=SH18,R18=SK18,R18=SO18,R18=SR18),$RN$1,IF(OR(R18=QZ18,R18=RC18,R18=RG18,R18=RJ18),$QF$1,IF(OR(R18=PR18,R18=PU18,R18=PY18,R18=QB18),$OX$1,IF(OR(R18=OJ18,R18=OM18,R18=OQ18,R18=OT18),$NP$1,IF(OR(R18=NB18,R18=NE18,R18=NI18,R18=NL18),$MH$1,IF(OR(R18=LT18,R18=LW18,R18=MA18,R18=MD18),$KZ$1,IF(OR(R18=KL18,R18=KO18,R18=KS18,R18=KV18),$JR$1,IF(OR(R18=JD18,R18=JG18,R18=JK18,R18=JN18),$IJ$1,IF(OR(R18=HV18,R18=HY18,R18=IC18,R18=IF18),$HB$1,IF(OR(R18=GN18,R18=GQ18,R18=GU18,R18=GX18),$FT$1,IF(OR(R18=FF18,R18=FI18,R18=FM18,R18=FP18),$EL$1,IF(OR(R18=DX18,R18=EA18,R18=EE18,R18=EH18),$DD$1,""))))))))))))))))</f>
        <v>2024 Elite Canada</v>
      </c>
      <c r="T18" s="8">
        <f>IF(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&gt;0,MAX(IF(AO18&gt;=$AY$39,AP18,0),IF(AR18&gt;=$AY$39,AS18,0),IF(AV18&gt;=$AY$39,AW18,0),IF(BP18&gt;=$BZ$39,BQ18,0),IF(BS18&gt;=$BZ$39,BT18,0),IF(BW18&gt;=$BZ$39,BX18,0),IF(CQ18&gt;=$DA$39,CR18,0),IF(CT18&gt;=$DA$39,CU18,0),IF(CX18&gt;=$DA$39,CY18,0),IF(DX18&gt;=$EK$39,DY18,0),IF(EA18&gt;=$EK$39,EB18,0),IF(EE18&gt;=$EK$39,EF18,0),IF(EH18&gt;=$EK$39,EI18,0),IF(FF18&gt;=$FS$39,FG18,0),IF(FI18&gt;=$FS$39,FJ18,0),IF(FM18&gt;=$FS$39,FN18,0),IF(FP18&gt;=$FS$39,FQ18,0),IF(GN18&gt;=$HA$39,GO18,0),IF(GQ18&gt;=$HA$39,GR18,0),IF(GU18&gt;=$HA$39,GV18,0),IF(GX18&gt;=$HA$39,GY18,0),IF(HV18&gt;=$II$39,HW18,0),IF(HY18&gt;=$II$39,HZ18,0),IF(IC18&gt;=$II$39,ID18,0),IF(IF18&gt;=$II$39,IG18,0),IF(JD18&gt;=$JQ$39,JE18,0),IF(JG18&gt;=$JQ$39,JH18,0),IF(JK18&gt;=$JQ$39,JL18,0),IF(JN18&gt;=$JQ$39,JO18,0),IF(KL18&gt;=$KY$39,KM18,0),IF(KO18&gt;=$KY$39,KP18,0),IF(KS18&gt;=$KY$39,KT18,0),IF(KV18&gt;=$KY$39,KW18,0),IF(LT18&gt;=$MG$39,LU18,0),IF(LW18&gt;=$MG$39,LX18,0),IF(MA18&gt;=$MG$39,MB18,0),IF(MD18&gt;=$MG$39,ME18,0),IF(NB18&gt;=$NO$39,NC18,0),IF(NE18&gt;=$NO$39,NF18,0),IF(NI18&gt;=$NO$39,NJ18,0),IF(NL18&gt;=$NO$39,NM18,0),IF(OJ18&gt;=$OW$39,OK18,0),IF(OM18&gt;=$OW$39,ON18,0),IF(OQ18&gt;=$OW$39,OR18,0),IF(OT18&gt;=$OW$39,OU18,0),IF(PR18&gt;=$QE$39,PS18,0),IF(PU18&gt;=$QE$39,PV18,0),IF(PY18&gt;=$QE$39,PZ18,0),IF(QB18&gt;=$QE$39,QC18,0),IF(QZ18&gt;=$RM$39,RA18,0),IF(RC18&gt;=$RM$39,RD18,0),IF(RG18&gt;=$RM$39,RH18,0),IF(RJ18&gt;=$RM$39,RK18,0),IF(SH18&gt;=$SU$39,SI18,0),IF(SK18&gt;=$SU$39,SL18,0),IF(SO18&gt;=$SU$39,SP18,0),IF(SR18&gt;=$SU$39,SS18,0)),0)</f>
        <v>0</v>
      </c>
      <c r="U18" s="8" t="str">
        <f>IF(T18=0,"",IF(OR(T18=CR18,T18=CU18,T18=CY18),$CA$1,IF(OR(T18=BQ18,T18=BT18,T18=BX18),$AZ$1,IF(OR(T18=AP18,T18=AS18,T18=AW18),$Y$1,IF(OR(T18=SI18,T18=SL18,T18=SP18,T18=SS18),$RN$1,IF(OR(T18=RA18,T18=RD18,T18=RH18,T18=RK18),$QF$1,IF(OR(T18=PS18,T18=PV18,T18=PZ18,T18=QC18),$OX$1,IF(OR(T18=OK18,T18=ON18,T18=OR18,T18=OU18),$NP$1,IF(OR(T18=NC18,T18=NF18,T18=NJ18,T18=NM18),$MH$1,IF(OR(T18=LU18,T18=LX18,T18=MB18,T18=ME18),$KZ$1,IF(OR(T18=KM18,T18=KP18,T18=KT18,T18=KW18),$JR$1,IF(OR(T18=JE18,T18=JH18,T18=JL18,T18=JO18),$IJ$1,IF(OR(T18=HW18,T18=HZ18,T18=ID18,T18=IG18),$HB$1,IF(OR(T18=GO18,T18=GR18,T18=GV18,T18=GY18),$FT$1,IF(OR(T18=FG18,T18=FJ18,T18=FN18,T18=FQ18),$EL$1,IF(OR(T18=DY18,T18=EB18,T18=EF18,T18=EI18),$DD$1,""))))))))))))))))</f>
        <v/>
      </c>
      <c r="V18" s="8" t="str">
        <f>IF(MAX(DB18,DC18)&gt;0,MAX(DB18,DC18),"")</f>
        <v/>
      </c>
      <c r="W18" s="11" t="str">
        <f>IF(V18="","",IF(V18=DB18,"("&amp;DB$2&amp;")",IF(V18=DC18,"("&amp;DC$2&amp;")")))</f>
        <v/>
      </c>
      <c r="X18" s="8" t="str">
        <f>IF(V18="","",IF(V18=DB18,IF(V18+IF(P18="",0,P18)=SM18,$RN$1,IF(V18+IF(P18="",0,P18)=RE18,$QF$1,IF(V18+IF(P18="",0,P18)=PW18,$OX$1,IF(V18+IF(P18="",0,P18)=OO18,$NP$1,IF(V18+IF(P18="",0,P18)=NG18,$MH$1,IF(V18+IF(P18="",0,P18)=LY18,$KZ$1,IF(V18+IF(P18="",0,P18)=KQ18,$JR$1,IF(V18+IF(P18="",0,P18)=JI18,$IJ$1,IF(V18+IF(P18="",0,P18)=IA18,$HB$1,IF(V18+IF(P18="",0,P18)=GS18,$FT$1,IF(V18+IF(P18="",0,P18)=FK18,$EL$1,IF(V18+IF(P18="",0,P18)=EC18,$DD$1,IF(V18+IF(P18="",0,P18)=SJ18,$RN$1,IF(V18+IF(P18="",0,P18)=RB18,$QF$1,IF(V18+IF(P18="",0,P18)=PT18,$OX$1,IF(V18+IF(P18="",0,P18)=OL18,$NP$1,IF(V18+IF(P18="",0,P18)=ND18,$MH$1,IF(V18+IF(P18="",0,P18)=LV18,$KZ$1,IF(V18+IF(P18="",0,P18)=KN18,$JR$1,IF(V18+IF(P18="",0,P18)=JF18,$IJ$1,IF(V18+IF(P18="",0,P18)=HX18,$HB$1,IF(V18+IF(P18="",0,P18)=GP18,$FT$1,IF(V18+IF(P18="",0,P18)=FH18,$EL$1,IF(V18+IF(P18="",0,P18)=DZ18,$DD$1,IF(V18+IF(N18="",0,N18)=SM18,$RN$1,IF(V18+IF(N18="",0,N18)=RE18,$QF$1,IF(V18+IF(N18="",0,N18)=PW18,$OX$1,IF(V18+IF(N18="",0,N18)=OO18,$NP$1,IF(V18+IF(N18="",0,N18)=NG18,$MH$1,IF(V18+IF(N18="",0,N18)=LY18,$KZ$1,IF(V18+IF(N18="",0,N18)=KQ18,$JR$1,IF(V18+IF(N18="",0,N18)=JI18,$IJ$1,IF(V18+IF(N18="",0,N18)=IA18,$HB$1,IF(V18+IF(N18="",0,N18)=GS18,$FT$1,IF(V18+IF(N18="",0,N18)=FK18,$EL$1,IF(V18+IF(N18="",0,N18)=EC18,$DD$1,IF(V18+IF(N18="",0,N18)=SJ18,$RN$1,IF(V18+IF(N18="",0,N18)=RB18,$QF$1,IF(V18+IF(N18="",0,N18)=PT18,$OX$1,IF(V18+IF(N18="",0,N18)=OL18,$NP$1,IF(V18+IF(N18="",0,N18)=ND18,$MH$1,IF(V18+IF(N18="",0,N18)=LV18,$KZ$1,IF(V18+IF(N18="",0,N18)=KN18,$JR$1,IF(V18+IF(N18="",0,N18)=JF18,$IJ$1,IF(V18+IF(N18="",0,N18)=HX18,$HB$1,IF(V18+IF(N18="",0,N18)=GP18,$FT$1,IF(V18+IF(N18="",0,N18)=FH18,$EL$1,IF(V18+IF(N18="",0,N18)=DZ18,$DD$1)))))))))))))))))))))))))))))))))))))))))))))))),IF(V18=DC18,IF(V18+IF(P18="",0,P18)=ST18,$RN$1,IF(V18+IF(P18="",0,P18)=RL18,$QF$1,IF(V18+IF(P18="",0,P18)=QD18,$OX$1,IF(V18+IF(P18="",0,P18)=OV18,$NP$1,IF(V18+IF(P18="",0,P18)=NN18,$MH$1,IF(V18+IF(P18="",0,P18)=MF18,$KZ$1,IF(V18+IF(P18="",0,P18)=KX18,$JR$1,IF(V18+IF(P18="",0,P18)=JP18,$IJ$1,IF(V18+IF(P18="",0,P18)=IH18,$HB$1,IF(V18+IF(P18="",0,P18)=GZ18,$FT$1,IF(V18+IF(P18="",0,P18)=FR18,$EL$1,IF(V18+IF(P18="",0,P18)=EJ18,$DD$1,IF(V18+IF(P18="",0,P18)=SQ18,$RN$1,IF(V18+IF(P18="",0,P18)=RI18,$QF$1,IF(V18+IF(P18="",0,P18)=QA18,$OX$1,IF(V18+IF(P18="",0,P18)=OS18,$NP$1,IF(V18+IF(P18="",0,P18)=NK18,$MH$1,IF(V18+IF(P18="",0,P18)=MC18,$KZ$1,IF(V18+IF(P18="",0,P18)=KU18,$JR$1,IF(V18+IF(P18="",0,P18)=JM18,$IJ$1,IF(V18+IF(P18="",0,P18)=IE18,$HB$1,IF(V18+IF(P18="",0,P18)=GW18,$FT$1,IF(V18+IF(P18="",0,P18)=FO18,$EL$1,IF(V18+IF(P18="",0,P18)=EG18,$DD$1)))))))))))))))))))))))))))</f>
        <v/>
      </c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7"/>
      <c r="AO18" s="38" t="str">
        <f>IF(AA18&gt;0,AA18,"")</f>
        <v/>
      </c>
      <c r="AP18" s="38" t="str">
        <f>IF(AB18&gt;0,AB18,"")</f>
        <v/>
      </c>
      <c r="AQ18" s="40" t="str">
        <f>IF(SUM(Y18:AB18)-AC18&gt;0,SUM(Y18:AB18)-AC18,"")</f>
        <v/>
      </c>
      <c r="AR18" s="40" t="str">
        <f>IF(AF18&gt;0,AF18,"")</f>
        <v/>
      </c>
      <c r="AS18" s="40" t="str">
        <f>IF(AG18&gt;0,AG18,"")</f>
        <v/>
      </c>
      <c r="AT18" s="40" t="str">
        <f>IF(SUM(AD18:AG18)-AH18&gt;0,SUM(AD18:AG18)-AH18,"")</f>
        <v/>
      </c>
      <c r="AU18" s="40" t="str">
        <f>IF(AQ18="","",MAX(AQ18,AT18))</f>
        <v/>
      </c>
      <c r="AV18" s="40" t="str">
        <f>IF(AK18&gt;0,AK18,"")</f>
        <v/>
      </c>
      <c r="AW18" s="40" t="str">
        <f>IF(AL18&gt;0,AL18,"")</f>
        <v/>
      </c>
      <c r="AX18" s="40" t="str">
        <f>IF(SUM(AI18:AL18)-AM18&gt;0,SUM(AI18:AL18)-AM18,"")</f>
        <v/>
      </c>
      <c r="AY18" s="40" t="str">
        <f>IF(SUM(AU18,AX18)&gt;0,SUM(AU18,AX18),"")</f>
        <v/>
      </c>
      <c r="AZ18" s="26">
        <v>15.5</v>
      </c>
      <c r="BA18" s="26">
        <v>9.1999999999999993</v>
      </c>
      <c r="BB18" s="26">
        <v>9.1</v>
      </c>
      <c r="BC18" s="26">
        <v>12.95</v>
      </c>
      <c r="BD18" s="26">
        <v>0</v>
      </c>
      <c r="BE18" s="26">
        <v>15.1</v>
      </c>
      <c r="BF18" s="26">
        <v>9.4</v>
      </c>
      <c r="BG18" s="26">
        <v>9.1</v>
      </c>
      <c r="BH18" s="26">
        <v>13.09</v>
      </c>
      <c r="BI18" s="26">
        <v>0</v>
      </c>
      <c r="BJ18" s="26">
        <v>11.7</v>
      </c>
      <c r="BK18" s="26">
        <v>8</v>
      </c>
      <c r="BL18" s="26">
        <v>6.6</v>
      </c>
      <c r="BM18" s="26">
        <v>11.81</v>
      </c>
      <c r="BN18" s="26">
        <v>0</v>
      </c>
      <c r="BO18" s="28"/>
      <c r="BP18" s="39">
        <f>IF(BB18&gt;0,BB18,"")</f>
        <v>9.1</v>
      </c>
      <c r="BQ18" s="39">
        <f>IF(BC18&gt;0,BC18,"")</f>
        <v>12.95</v>
      </c>
      <c r="BR18" s="11">
        <f>IF(SUM(AZ18:BC18)-BD18&gt;0,SUM(AZ18:BC18)-BD18,"")</f>
        <v>46.75</v>
      </c>
      <c r="BS18" s="11">
        <f>IF(BG18&gt;0,BG18,"")</f>
        <v>9.1</v>
      </c>
      <c r="BT18" s="11">
        <f>IF(BH18&gt;0,BH18,"")</f>
        <v>13.09</v>
      </c>
      <c r="BU18" s="11">
        <f>IF(SUM(BE18:BH18)-BI18&gt;0,SUM(BE18:BH18)-BI18,"")</f>
        <v>46.69</v>
      </c>
      <c r="BV18" s="11">
        <f>IF(BR18="","",MAX(BR18,BU18))</f>
        <v>46.75</v>
      </c>
      <c r="BW18" s="11">
        <f>IF(BL18&gt;0,BL18,"")</f>
        <v>6.6</v>
      </c>
      <c r="BX18" s="11">
        <f>IF(BM18&gt;0,BM18,"")</f>
        <v>11.81</v>
      </c>
      <c r="BY18" s="11">
        <f>IF(SUM(BJ18:BM18)-BN18&gt;0,SUM(BJ18:BM18)-BN18,"")</f>
        <v>38.11</v>
      </c>
      <c r="BZ18" s="11">
        <f>IF(SUM(BV18,BY18)&gt;0,SUM(BV18,BY18),"")</f>
        <v>84.86</v>
      </c>
      <c r="CA18" s="22">
        <v>15.1</v>
      </c>
      <c r="CB18" s="22">
        <v>8.9</v>
      </c>
      <c r="CC18" s="22">
        <v>8.5</v>
      </c>
      <c r="CD18" s="22">
        <v>13.18</v>
      </c>
      <c r="CE18" s="22">
        <v>0.3</v>
      </c>
      <c r="CF18" s="22">
        <v>15.3</v>
      </c>
      <c r="CG18" s="22">
        <v>9.1</v>
      </c>
      <c r="CH18" s="22">
        <v>8.4</v>
      </c>
      <c r="CI18" s="22">
        <v>13.07</v>
      </c>
      <c r="CJ18" s="22">
        <v>0.4</v>
      </c>
      <c r="CK18" s="22"/>
      <c r="CL18" s="22"/>
      <c r="CM18" s="22"/>
      <c r="CN18" s="22"/>
      <c r="CO18" s="22"/>
      <c r="CP18" s="27"/>
      <c r="CQ18" s="38">
        <f>IF(CC18&gt;0,CC18,"")</f>
        <v>8.5</v>
      </c>
      <c r="CR18" s="38">
        <f>IF(CD18&gt;0,CD18,"")</f>
        <v>13.18</v>
      </c>
      <c r="CS18" s="40">
        <f>IF(SUM(CA18:CD18)-CE18&gt;0,SUM(CA18:CD18)-CE18,"")</f>
        <v>45.38</v>
      </c>
      <c r="CT18" s="40">
        <f>IF(CH18&gt;0,CH18,"")</f>
        <v>8.4</v>
      </c>
      <c r="CU18" s="40">
        <f>IF(CI18&gt;0,CI18,"")</f>
        <v>13.07</v>
      </c>
      <c r="CV18" s="40">
        <f>IF(SUM(CF18:CI18)-CJ18&gt;0,SUM(CF18:CI18)-CJ18,"")</f>
        <v>45.47</v>
      </c>
      <c r="CW18" s="40">
        <f>IF(CS18="","",MAX(CS18,CV18))</f>
        <v>45.47</v>
      </c>
      <c r="CX18" s="40" t="str">
        <f>IF(CM18&gt;0,CM18,"")</f>
        <v/>
      </c>
      <c r="CY18" s="40" t="str">
        <f>IF(CN18&gt;0,CN18,"")</f>
        <v/>
      </c>
      <c r="CZ18" s="40" t="str">
        <f>IF(SUM(CK18:CN18)-CO18&gt;0,SUM(CK18:CN18)-CO18,"")</f>
        <v/>
      </c>
      <c r="DA18" s="40">
        <f>IF(SUM(CW18,CZ18)&gt;0,SUM(CW18,CZ18),"")</f>
        <v>45.47</v>
      </c>
      <c r="DB18" s="50" t="str">
        <f>IF(MAX(DZ18,EC18,FH18,FK18,GP18,GS18,HX18,IA18,JF18,JI18,KN18,KQ18,LV18,LY18,ND18,NG18,OL18,OO18,PT18,PW18,RB18,RE18,SJ18,SM18)-MIN(IF(N18="",0,N18),IF(P18="",0,P18))&gt;0.001,MAX(DZ18,EC18,FH18,FK18,GP18,GS18,HX18,IA18,JF18,JI18,KN18,KQ18,LV18,LY18,ND18,NG18,OL18,OO18,PT18,PW18,RB18,RE18,SJ18,SM18)-MIN(IF(N18="",0,N18),IF(P18="",0,P18)),"")</f>
        <v/>
      </c>
      <c r="DC18" s="50" t="str">
        <f>IF(MAX(EG18,EJ18,FO18,FR18,GW18,GZ18,IE18,IH18,JM18,JP18,KU18,KX18,MC18,MF18,NK18,NN18,OS18,OV18,QA18,QD18,RI18,RL18,SQ18,ST18)-IF(P18="",0,P18)&gt;0.001,MAX(EG18,EJ18,FO18,FR18,GW18,GZ18,IE18,IH18,JM18,JP18,KU18,KX18,MC18,MF18,NK18,NN18,OS18,OV18,QA18,QD18,RI18,RL18,SQ18,ST18)-IF(P18="",0,P18),"")</f>
        <v/>
      </c>
      <c r="DD18" s="17"/>
      <c r="DE18" s="17"/>
      <c r="DF18" s="17"/>
      <c r="DG18" s="17"/>
      <c r="DH18" s="17"/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40" t="str">
        <f>IF(DF18&gt;0,DF18,"")</f>
        <v/>
      </c>
      <c r="DY18" s="40" t="str">
        <f>IF(DG18&gt;0,DG18,"")</f>
        <v/>
      </c>
      <c r="DZ18" s="40" t="str">
        <f>IF(SUM(DD18:DG18)-DH18&gt;0,SUM(DD18:DG18)-DH18,"")</f>
        <v/>
      </c>
      <c r="EA18" s="40" t="str">
        <f>IF(DK18&gt;0,DK18,"")</f>
        <v/>
      </c>
      <c r="EB18" s="40" t="str">
        <f>IF(DL18&gt;0,DL18,"")</f>
        <v/>
      </c>
      <c r="EC18" s="40" t="str">
        <f>IF(SUM(DI18:DL18)-DM18&gt;0,SUM(DI18:DL18)-DM18,"")</f>
        <v/>
      </c>
      <c r="ED18" s="40" t="str">
        <f>IF(MAX(DZ18,EC18)&gt;0,MAX(DZ18,EC18),"")</f>
        <v/>
      </c>
      <c r="EE18" s="40" t="str">
        <f>IF(DP18&gt;0,DP18,"")</f>
        <v/>
      </c>
      <c r="EF18" s="40" t="str">
        <f>IF(DQ18&gt;0,DQ18,"")</f>
        <v/>
      </c>
      <c r="EG18" s="40" t="str">
        <f>IF(SUM(DN18:DQ18)-DR18&gt;0,SUM(DN18:DQ18)-DR18,"")</f>
        <v/>
      </c>
      <c r="EH18" s="40" t="str">
        <f>IF(DU18&gt;0,DU18,"")</f>
        <v/>
      </c>
      <c r="EI18" s="40" t="str">
        <f>IF(DV18&gt;0,DV18,"")</f>
        <v/>
      </c>
      <c r="EJ18" s="40" t="str">
        <f>IF(SUM(DS18:DV18)-DW18&gt;0,SUM(DS18:DV18)-DW18,"")</f>
        <v/>
      </c>
      <c r="EK18" s="40" t="str">
        <f>IF(SUM(ED18,EG18,EJ18)&gt;0,SUM(ED18,EG18,EJ18),"")</f>
        <v/>
      </c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1" t="str">
        <f>IF(EN18&gt;0,EN18,"")</f>
        <v/>
      </c>
      <c r="FG18" s="11" t="str">
        <f>IF(EO18&gt;0,EO18,"")</f>
        <v/>
      </c>
      <c r="FH18" s="11" t="str">
        <f>IF(SUM(EL18:EO18)-EP18&gt;0,SUM(EL18:EO18)-EP18,"")</f>
        <v/>
      </c>
      <c r="FI18" s="11" t="str">
        <f>IF(ES18&gt;0,ES18,"")</f>
        <v/>
      </c>
      <c r="FJ18" s="11" t="str">
        <f>IF(ET18&gt;0,ET18,"")</f>
        <v/>
      </c>
      <c r="FK18" s="11" t="str">
        <f>IF(SUM(EQ18:ET18)-EU18&gt;0,SUM(EQ18:ET18)-EU18,"")</f>
        <v/>
      </c>
      <c r="FL18" s="11" t="str">
        <f>IF(MAX(FH18,FK18)&gt;0,MAX(FH18,FK18),"")</f>
        <v/>
      </c>
      <c r="FM18" s="11" t="str">
        <f>IF(EX18&gt;0,EX18,"")</f>
        <v/>
      </c>
      <c r="FN18" s="11" t="str">
        <f>IF(EY18&gt;0,EY18,"")</f>
        <v/>
      </c>
      <c r="FO18" s="11" t="str">
        <f>IF(SUM(EV18:EY18)-EZ18&gt;0,SUM(EV18:EY18)-EZ18,"")</f>
        <v/>
      </c>
      <c r="FP18" s="11" t="str">
        <f>IF(FC18&gt;0,FC18,"")</f>
        <v/>
      </c>
      <c r="FQ18" s="11" t="str">
        <f>IF(FD18&gt;0,FD18,"")</f>
        <v/>
      </c>
      <c r="FR18" s="11" t="str">
        <f>IF(SUM(FA18:FD18)-FE18&gt;0,SUM(FA18:FD18)-FE18,"")</f>
        <v/>
      </c>
      <c r="FS18" s="11" t="str">
        <f>IF(SUM(FL18,FO18,FR18)&gt;0,SUM(FL18,FO18,FR18),"")</f>
        <v/>
      </c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17"/>
      <c r="GH18" s="17"/>
      <c r="GI18" s="17"/>
      <c r="GJ18" s="17"/>
      <c r="GK18" s="17"/>
      <c r="GL18" s="17"/>
      <c r="GM18" s="17"/>
      <c r="GN18" s="40" t="str">
        <f>IF(FV18&gt;0,FV18,"")</f>
        <v/>
      </c>
      <c r="GO18" s="40" t="str">
        <f>IF(FW18&gt;0,FW18,"")</f>
        <v/>
      </c>
      <c r="GP18" s="40" t="str">
        <f>IF(SUM(FT18:FW18)-FX18&gt;0,SUM(FT18:FW18)-FX18,"")</f>
        <v/>
      </c>
      <c r="GQ18" s="40" t="str">
        <f>IF(GA18&gt;0,GA18,"")</f>
        <v/>
      </c>
      <c r="GR18" s="40" t="str">
        <f>IF(GB18&gt;0,GB18,"")</f>
        <v/>
      </c>
      <c r="GS18" s="40" t="str">
        <f>IF(SUM(FY18:GB18)-GC18&gt;0,SUM(FY18:GB18)-GC18,"")</f>
        <v/>
      </c>
      <c r="GT18" s="40" t="str">
        <f>IF(MAX(GP18,GS18)&gt;0,MAX(GP18,GS18),"")</f>
        <v/>
      </c>
      <c r="GU18" s="40" t="str">
        <f>IF(GF18&gt;0,GF18,"")</f>
        <v/>
      </c>
      <c r="GV18" s="40" t="str">
        <f>IF(GG18&gt;0,GG18,"")</f>
        <v/>
      </c>
      <c r="GW18" s="40" t="str">
        <f>IF(SUM(GD18:GG18)-GH18&gt;0,SUM(GD18:GG18)-GH18,"")</f>
        <v/>
      </c>
      <c r="GX18" s="40" t="str">
        <f>IF(GK18&gt;0,GK18,"")</f>
        <v/>
      </c>
      <c r="GY18" s="40" t="str">
        <f>IF(GL18&gt;0,GL18,"")</f>
        <v/>
      </c>
      <c r="GZ18" s="40" t="str">
        <f>IF(SUM(GI18:GL18)-GM18&gt;0,SUM(GI18:GL18)-GM18,"")</f>
        <v/>
      </c>
      <c r="HA18" s="40" t="str">
        <f>IF(SUM(GT18,GW18,GZ18)&gt;0,SUM(GT18,GW18,GZ18),"")</f>
        <v/>
      </c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1" t="str">
        <f>IF(HD18&gt;0,HD18,"")</f>
        <v/>
      </c>
      <c r="HW18" s="11" t="str">
        <f>IF(HE18&gt;0,HE18,"")</f>
        <v/>
      </c>
      <c r="HX18" s="11" t="str">
        <f>IF(SUM(HB18:HE18)-HF18&gt;0,SUM(HB18:HE18)-HF18,"")</f>
        <v/>
      </c>
      <c r="HY18" s="11" t="str">
        <f>IF(HI18&gt;0,HI18,"")</f>
        <v/>
      </c>
      <c r="HZ18" s="11" t="str">
        <f>IF(HJ18&gt;0,HJ18,"")</f>
        <v/>
      </c>
      <c r="IA18" s="11" t="str">
        <f>IF(SUM(HG18:HJ18)-HK18&gt;0,SUM(HG18:HJ18)-HK18,"")</f>
        <v/>
      </c>
      <c r="IB18" s="11" t="str">
        <f>IF(MAX(HX18,IA18)&gt;0,MAX(HX18,IA18),"")</f>
        <v/>
      </c>
      <c r="IC18" s="11" t="str">
        <f>IF(HN18&gt;0,HN18,"")</f>
        <v/>
      </c>
      <c r="ID18" s="11" t="str">
        <f>IF(HO18&gt;0,HO18,"")</f>
        <v/>
      </c>
      <c r="IE18" s="11" t="str">
        <f>IF(SUM(HL18:HO18)-HP18&gt;0,SUM(HL18:HO18)-HP18,"")</f>
        <v/>
      </c>
      <c r="IF18" s="11" t="str">
        <f>IF(HS18&gt;0,HS18,"")</f>
        <v/>
      </c>
      <c r="IG18" s="11" t="str">
        <f>IF(HT18&gt;0,HT18,"")</f>
        <v/>
      </c>
      <c r="IH18" s="11" t="str">
        <f>IF(SUM(HQ18:HT18)-HU18&gt;0,SUM(HQ18:HT18)-HU18,"")</f>
        <v/>
      </c>
      <c r="II18" s="11" t="str">
        <f>IF(SUM(IB18,IE18,IH18)&gt;0,SUM(IB18,IE18,IH18),"")</f>
        <v/>
      </c>
      <c r="IJ18" s="17"/>
      <c r="IK18" s="17"/>
      <c r="IL18" s="17"/>
      <c r="IM18" s="17"/>
      <c r="IN18" s="17"/>
      <c r="IO18" s="17"/>
      <c r="IP18" s="17"/>
      <c r="IQ18" s="17"/>
      <c r="IR18" s="17"/>
      <c r="IS18" s="17"/>
      <c r="IT18" s="17"/>
      <c r="IU18" s="17"/>
      <c r="IV18" s="17"/>
      <c r="IW18" s="17"/>
      <c r="IX18" s="17"/>
      <c r="IY18" s="17"/>
      <c r="IZ18" s="17"/>
      <c r="JA18" s="17"/>
      <c r="JB18" s="17"/>
      <c r="JC18" s="17"/>
      <c r="JD18" s="40" t="str">
        <f>IF(IL18&gt;0,IL18,"")</f>
        <v/>
      </c>
      <c r="JE18" s="40" t="str">
        <f>IF(IM18&gt;0,IM18,"")</f>
        <v/>
      </c>
      <c r="JF18" s="40" t="str">
        <f>IF(SUM(IJ18:IM18)-IN18&gt;0,SUM(IJ18:IM18)-IN18,"")</f>
        <v/>
      </c>
      <c r="JG18" s="40" t="str">
        <f>IF(IQ18&gt;0,IQ18,"")</f>
        <v/>
      </c>
      <c r="JH18" s="40" t="str">
        <f>IF(IR18&gt;0,IR18,"")</f>
        <v/>
      </c>
      <c r="JI18" s="40" t="str">
        <f>IF(SUM(IO18:IR18)-IS18&gt;0,SUM(IO18:IR18)-IS18,"")</f>
        <v/>
      </c>
      <c r="JJ18" s="40" t="str">
        <f>IF(MAX(JF18,JI18)&gt;0,MAX(JF18,JI18),"")</f>
        <v/>
      </c>
      <c r="JK18" s="40" t="str">
        <f>IF(IV18&gt;0,IV18,"")</f>
        <v/>
      </c>
      <c r="JL18" s="40" t="str">
        <f>IF(IW18&gt;0,IW18,"")</f>
        <v/>
      </c>
      <c r="JM18" s="40" t="str">
        <f>IF(SUM(IT18:IW18)-IX18&gt;0,SUM(IT18:IW18)-IX18,"")</f>
        <v/>
      </c>
      <c r="JN18" s="40" t="str">
        <f>IF(JA18&gt;0,JA18,"")</f>
        <v/>
      </c>
      <c r="JO18" s="40" t="str">
        <f>IF(JB18&gt;0,JB18,"")</f>
        <v/>
      </c>
      <c r="JP18" s="40" t="str">
        <f>IF(SUM(IY18:JB18)-JC18&gt;0,SUM(IY18:JB18)-JC18,"")</f>
        <v/>
      </c>
      <c r="JQ18" s="40" t="str">
        <f>IF(SUM(JJ18,JM18,JP18)&gt;0,SUM(JJ18,JM18,JP18),"")</f>
        <v/>
      </c>
      <c r="JR18" s="18"/>
      <c r="JS18" s="18"/>
      <c r="JT18" s="18"/>
      <c r="JU18" s="18"/>
      <c r="JV18" s="18"/>
      <c r="JW18" s="18"/>
      <c r="JX18" s="18"/>
      <c r="JY18" s="18"/>
      <c r="JZ18" s="18"/>
      <c r="KA18" s="18"/>
      <c r="KB18" s="18"/>
      <c r="KC18" s="18"/>
      <c r="KD18" s="18"/>
      <c r="KE18" s="18"/>
      <c r="KF18" s="18"/>
      <c r="KG18" s="18"/>
      <c r="KH18" s="18"/>
      <c r="KI18" s="18"/>
      <c r="KJ18" s="18"/>
      <c r="KK18" s="18"/>
      <c r="KL18" s="11" t="str">
        <f>IF(JT18&gt;0,JT18,"")</f>
        <v/>
      </c>
      <c r="KM18" s="11" t="str">
        <f>IF(JU18&gt;0,JU18,"")</f>
        <v/>
      </c>
      <c r="KN18" s="11" t="str">
        <f>IF(SUM(JR18:JU18)-JV18&gt;0,SUM(JR18:JU18)-JV18,"")</f>
        <v/>
      </c>
      <c r="KO18" s="11" t="str">
        <f>IF(JY18&gt;0,JY18,"")</f>
        <v/>
      </c>
      <c r="KP18" s="11" t="str">
        <f>IF(JZ18&gt;0,JZ18,"")</f>
        <v/>
      </c>
      <c r="KQ18" s="11" t="str">
        <f>IF(SUM(JW18:JZ18)-KA18&gt;0,SUM(JW18:JZ18)-KA18,"")</f>
        <v/>
      </c>
      <c r="KR18" s="11" t="str">
        <f>IF(MAX(KN18,KQ18)&gt;0,MAX(KN18,KQ18),"")</f>
        <v/>
      </c>
      <c r="KS18" s="11" t="str">
        <f>IF(KD18&gt;0,KD18,"")</f>
        <v/>
      </c>
      <c r="KT18" s="11" t="str">
        <f>IF(KE18&gt;0,KE18,"")</f>
        <v/>
      </c>
      <c r="KU18" s="11" t="str">
        <f>IF(SUM(KB18:KE18)-KF18&gt;0,SUM(KB18:KE18)-KF18,"")</f>
        <v/>
      </c>
      <c r="KV18" s="11" t="str">
        <f>IF(KI18&gt;0,KI18,"")</f>
        <v/>
      </c>
      <c r="KW18" s="11" t="str">
        <f>IF(KJ18&gt;0,KJ18,"")</f>
        <v/>
      </c>
      <c r="KX18" s="11" t="str">
        <f>IF(SUM(KG18:KJ18)-KK18&gt;0,SUM(KG18:KJ18)-KK18,"")</f>
        <v/>
      </c>
      <c r="KY18" s="11" t="str">
        <f>IF(SUM(KR18,KU18,KX18)&gt;0,SUM(KR18,KU18,KX18),"")</f>
        <v/>
      </c>
      <c r="KZ18" s="17"/>
      <c r="LA18" s="17"/>
      <c r="LB18" s="17"/>
      <c r="LC18" s="17"/>
      <c r="LD18" s="17"/>
      <c r="LE18" s="17"/>
      <c r="LF18" s="17"/>
      <c r="LG18" s="17"/>
      <c r="LH18" s="17"/>
      <c r="LI18" s="17"/>
      <c r="LJ18" s="17"/>
      <c r="LK18" s="17"/>
      <c r="LL18" s="17"/>
      <c r="LM18" s="17"/>
      <c r="LN18" s="17"/>
      <c r="LO18" s="17"/>
      <c r="LP18" s="17"/>
      <c r="LQ18" s="17"/>
      <c r="LR18" s="17"/>
      <c r="LS18" s="17"/>
      <c r="LT18" s="40" t="str">
        <f>IF(LB18&gt;0,LB18,"")</f>
        <v/>
      </c>
      <c r="LU18" s="40" t="str">
        <f>IF(LC18&gt;0,LC18,"")</f>
        <v/>
      </c>
      <c r="LV18" s="40" t="str">
        <f>IF(SUM(KZ18:LC18)-LD18&gt;0,SUM(KZ18:LC18)-LD18,"")</f>
        <v/>
      </c>
      <c r="LW18" s="40" t="str">
        <f>IF(LG18&gt;0,LG18,"")</f>
        <v/>
      </c>
      <c r="LX18" s="40" t="str">
        <f>IF(LH18&gt;0,LH18,"")</f>
        <v/>
      </c>
      <c r="LY18" s="40" t="str">
        <f>IF(SUM(LE18:LH18)-LI18&gt;0,SUM(LE18:LH18)-LI18,"")</f>
        <v/>
      </c>
      <c r="LZ18" s="40" t="str">
        <f>IF(MAX(LV18,LY18)&gt;0,MAX(LV18,LY18),"")</f>
        <v/>
      </c>
      <c r="MA18" s="40" t="str">
        <f>IF(LL18&gt;0,LL18,"")</f>
        <v/>
      </c>
      <c r="MB18" s="40" t="str">
        <f>IF(LM18&gt;0,LM18,"")</f>
        <v/>
      </c>
      <c r="MC18" s="40" t="str">
        <f>IF(SUM(LJ18:LM18)-LN18&gt;0,SUM(LJ18:LM18)-LN18,"")</f>
        <v/>
      </c>
      <c r="MD18" s="40" t="str">
        <f>IF(LQ18&gt;0,LQ18,"")</f>
        <v/>
      </c>
      <c r="ME18" s="40" t="str">
        <f>IF(LR18&gt;0,LR18,"")</f>
        <v/>
      </c>
      <c r="MF18" s="40" t="str">
        <f>IF(SUM(LO18:LR18)-LS18&gt;0,SUM(LO18:LR18)-LS18,"")</f>
        <v/>
      </c>
      <c r="MG18" s="40" t="str">
        <f>IF(SUM(LZ18,MC18,MF18)&gt;0,SUM(LZ18,MC18,MF18),"")</f>
        <v/>
      </c>
      <c r="MH18" s="18"/>
      <c r="MI18" s="18"/>
      <c r="MJ18" s="18"/>
      <c r="MK18" s="18"/>
      <c r="ML18" s="18"/>
      <c r="MM18" s="18"/>
      <c r="MN18" s="18"/>
      <c r="MO18" s="18"/>
      <c r="MP18" s="18"/>
      <c r="MQ18" s="18"/>
      <c r="MR18" s="18"/>
      <c r="MS18" s="18"/>
      <c r="MT18" s="18"/>
      <c r="MU18" s="18"/>
      <c r="MV18" s="18"/>
      <c r="MW18" s="18"/>
      <c r="MX18" s="18"/>
      <c r="MY18" s="18"/>
      <c r="MZ18" s="18"/>
      <c r="NA18" s="18"/>
      <c r="NB18" s="11" t="str">
        <f>IF(MJ18&gt;0,MJ18,"")</f>
        <v/>
      </c>
      <c r="NC18" s="11" t="str">
        <f>IF(MK18&gt;0,MK18,"")</f>
        <v/>
      </c>
      <c r="ND18" s="11" t="str">
        <f>IF(SUM(MH18:MK18)-ML18&gt;0,SUM(MH18:MK18)-ML18,"")</f>
        <v/>
      </c>
      <c r="NE18" s="11" t="str">
        <f>IF(MO18&gt;0,MO18,"")</f>
        <v/>
      </c>
      <c r="NF18" s="11" t="str">
        <f>IF(MP18&gt;0,MP18,"")</f>
        <v/>
      </c>
      <c r="NG18" s="11" t="str">
        <f>IF(SUM(MM18:MP18)-MQ18&gt;0,SUM(MM18:MP18)-MQ18,"")</f>
        <v/>
      </c>
      <c r="NH18" s="11" t="str">
        <f>IF(MAX(ND18,NG18)&gt;0,MAX(ND18,NG18),"")</f>
        <v/>
      </c>
      <c r="NI18" s="11" t="str">
        <f>IF(MT18&gt;0,MT18,"")</f>
        <v/>
      </c>
      <c r="NJ18" s="11" t="str">
        <f>IF(MU18&gt;0,MU18,"")</f>
        <v/>
      </c>
      <c r="NK18" s="11" t="str">
        <f>IF(SUM(MR18:MU18)-MV18&gt;0,SUM(MR18:MU18)-MV18,"")</f>
        <v/>
      </c>
      <c r="NL18" s="11" t="str">
        <f>IF(MY18&gt;0,MY18,"")</f>
        <v/>
      </c>
      <c r="NM18" s="11" t="str">
        <f>IF(MZ18&gt;0,MZ18,"")</f>
        <v/>
      </c>
      <c r="NN18" s="11" t="str">
        <f>IF(SUM(MW18:MZ18)-NA18&gt;0,SUM(MW18:MZ18)-NA18,"")</f>
        <v/>
      </c>
      <c r="NO18" s="11" t="str">
        <f>IF(SUM(NH18,NK18,NN18)&gt;0,SUM(NH18,NK18,NN18),"")</f>
        <v/>
      </c>
      <c r="NP18" s="17"/>
      <c r="NQ18" s="17"/>
      <c r="NR18" s="17"/>
      <c r="NS18" s="17"/>
      <c r="NT18" s="17"/>
      <c r="NU18" s="17"/>
      <c r="NV18" s="17"/>
      <c r="NW18" s="17"/>
      <c r="NX18" s="17"/>
      <c r="NY18" s="17"/>
      <c r="NZ18" s="17"/>
      <c r="OA18" s="17"/>
      <c r="OB18" s="17"/>
      <c r="OC18" s="17"/>
      <c r="OD18" s="17"/>
      <c r="OE18" s="17"/>
      <c r="OF18" s="17"/>
      <c r="OG18" s="17"/>
      <c r="OH18" s="17"/>
      <c r="OI18" s="17"/>
      <c r="OJ18" s="40" t="str">
        <f>IF(NR18&gt;0,NR18,"")</f>
        <v/>
      </c>
      <c r="OK18" s="40" t="str">
        <f>IF(NS18&gt;0,NS18,"")</f>
        <v/>
      </c>
      <c r="OL18" s="40" t="str">
        <f>IF(SUM(NP18:NS18)-NT18&gt;0,SUM(NP18:NS18)-NT18,"")</f>
        <v/>
      </c>
      <c r="OM18" s="40" t="str">
        <f>IF(NW18&gt;0,NW18,"")</f>
        <v/>
      </c>
      <c r="ON18" s="40" t="str">
        <f>IF(NX18&gt;0,NX18,"")</f>
        <v/>
      </c>
      <c r="OO18" s="40" t="str">
        <f>IF(SUM(NU18:NX18)-NY18&gt;0,SUM(NU18:NX18)-NY18,"")</f>
        <v/>
      </c>
      <c r="OP18" s="40" t="str">
        <f>IF(MAX(OL18,OO18)&gt;0,MAX(OL18,OO18),"")</f>
        <v/>
      </c>
      <c r="OQ18" s="40" t="str">
        <f>IF(OB18&gt;0,OB18,"")</f>
        <v/>
      </c>
      <c r="OR18" s="40" t="str">
        <f>IF(OC18&gt;0,OC18,"")</f>
        <v/>
      </c>
      <c r="OS18" s="40" t="str">
        <f>IF(SUM(NZ18:OC18)-OD18&gt;0,SUM(NZ18:OC18)-OD18,"")</f>
        <v/>
      </c>
      <c r="OT18" s="40" t="str">
        <f>IF(OG18&gt;0,OG18,"")</f>
        <v/>
      </c>
      <c r="OU18" s="40" t="str">
        <f>IF(OH18&gt;0,OH18,"")</f>
        <v/>
      </c>
      <c r="OV18" s="40" t="str">
        <f>IF(SUM(OE18:OH18)-OI18&gt;0,SUM(OE18:OH18)-OI18,"")</f>
        <v/>
      </c>
      <c r="OW18" s="40" t="str">
        <f>IF(SUM(OP18,OS18,OV18)&gt;0,SUM(OP18,OS18,OV18),"")</f>
        <v/>
      </c>
      <c r="OX18" s="18"/>
      <c r="OY18" s="18"/>
      <c r="OZ18" s="18"/>
      <c r="PA18" s="18"/>
      <c r="PB18" s="18"/>
      <c r="PC18" s="18"/>
      <c r="PD18" s="18"/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1" t="str">
        <f>IF(OZ18&gt;0,OZ18,"")</f>
        <v/>
      </c>
      <c r="PS18" s="11" t="str">
        <f>IF(PA18&gt;0,PA18,"")</f>
        <v/>
      </c>
      <c r="PT18" s="11" t="str">
        <f>IF(SUM(OX18:PA18)-PB18&gt;0,SUM(OX18:PA18)-PB18,"")</f>
        <v/>
      </c>
      <c r="PU18" s="11" t="str">
        <f>IF(PE18&gt;0,PE18,"")</f>
        <v/>
      </c>
      <c r="PV18" s="11" t="str">
        <f>IF(PF18&gt;0,PF18,"")</f>
        <v/>
      </c>
      <c r="PW18" s="11" t="str">
        <f>IF(SUM(PC18:PF18)-PG18&gt;0,SUM(PC18:PF18)-PG18,"")</f>
        <v/>
      </c>
      <c r="PX18" s="11" t="str">
        <f>IF(MAX(PT18,PW18)&gt;0,MAX(PT18,PW18),"")</f>
        <v/>
      </c>
      <c r="PY18" s="11" t="str">
        <f>IF(PJ18&gt;0,PJ18,"")</f>
        <v/>
      </c>
      <c r="PZ18" s="11" t="str">
        <f>IF(PK18&gt;0,PK18,"")</f>
        <v/>
      </c>
      <c r="QA18" s="11" t="str">
        <f>IF(SUM(PH18:PK18)-PL18&gt;0,SUM(PH18:PK18)-PL18,"")</f>
        <v/>
      </c>
      <c r="QB18" s="11" t="str">
        <f>IF(PO18&gt;0,PO18,"")</f>
        <v/>
      </c>
      <c r="QC18" s="11" t="str">
        <f>IF(PP18&gt;0,PP18,"")</f>
        <v/>
      </c>
      <c r="QD18" s="11" t="str">
        <f>IF(SUM(PM18:PP18)-PQ18&gt;0,SUM(PM18:PP18)-PQ18,"")</f>
        <v/>
      </c>
      <c r="QE18" s="11" t="str">
        <f>IF(SUM(PX18,QA18,QD18)&gt;0,SUM(PX18,QA18,QD18),"")</f>
        <v/>
      </c>
      <c r="QF18" s="17"/>
      <c r="QG18" s="17"/>
      <c r="QH18" s="17"/>
      <c r="QI18" s="17"/>
      <c r="QJ18" s="17"/>
      <c r="QK18" s="17"/>
      <c r="QL18" s="17"/>
      <c r="QM18" s="17"/>
      <c r="QN18" s="17"/>
      <c r="QO18" s="17"/>
      <c r="QP18" s="17"/>
      <c r="QQ18" s="17"/>
      <c r="QR18" s="17"/>
      <c r="QS18" s="17"/>
      <c r="QT18" s="17"/>
      <c r="QU18" s="17"/>
      <c r="QV18" s="17"/>
      <c r="QW18" s="17"/>
      <c r="QX18" s="17"/>
      <c r="QY18" s="17"/>
      <c r="QZ18" s="40" t="str">
        <f>IF(QH18&gt;0,QH18,"")</f>
        <v/>
      </c>
      <c r="RA18" s="40" t="str">
        <f>IF(QI18&gt;0,QI18,"")</f>
        <v/>
      </c>
      <c r="RB18" s="40" t="str">
        <f>IF(SUM(QF18:QI18)-QJ18&gt;0,SUM(QF18:QI18)-QJ18,"")</f>
        <v/>
      </c>
      <c r="RC18" s="40" t="str">
        <f>IF(QM18&gt;0,QM18,"")</f>
        <v/>
      </c>
      <c r="RD18" s="40" t="str">
        <f>IF(QN18&gt;0,QN18,"")</f>
        <v/>
      </c>
      <c r="RE18" s="40" t="str">
        <f>IF(SUM(QK18:QN18)-QO18&gt;0,SUM(QK18:QN18)-QO18,"")</f>
        <v/>
      </c>
      <c r="RF18" s="40" t="str">
        <f>IF(MAX(RB18,RE18)&gt;0,MAX(RB18,RE18),"")</f>
        <v/>
      </c>
      <c r="RG18" s="40" t="str">
        <f>IF(QR18&gt;0,QR18,"")</f>
        <v/>
      </c>
      <c r="RH18" s="40" t="str">
        <f>IF(QS18&gt;0,QS18,"")</f>
        <v/>
      </c>
      <c r="RI18" s="40" t="str">
        <f>IF(SUM(QP18:QS18)-QT18&gt;0,SUM(QP18:QS18)-QT18,"")</f>
        <v/>
      </c>
      <c r="RJ18" s="40" t="str">
        <f>IF(QW18&gt;0,QW18,"")</f>
        <v/>
      </c>
      <c r="RK18" s="40" t="str">
        <f>IF(QX18&gt;0,QX18,"")</f>
        <v/>
      </c>
      <c r="RL18" s="40" t="str">
        <f>IF(SUM(QU18:QX18)-QY18&gt;0,SUM(QU18:QX18)-QY18,"")</f>
        <v/>
      </c>
      <c r="RM18" s="40" t="str">
        <f>IF(SUM(RF18,RI18,RL18)&gt;0,SUM(RF18,RI18,RL18),"")</f>
        <v/>
      </c>
      <c r="RN18" s="18"/>
      <c r="RO18" s="18"/>
      <c r="RP18" s="18"/>
      <c r="RQ18" s="18"/>
      <c r="RR18" s="18"/>
      <c r="RS18" s="18"/>
      <c r="RT18" s="18"/>
      <c r="RU18" s="18"/>
      <c r="RV18" s="18"/>
      <c r="RW18" s="18"/>
      <c r="RX18" s="18"/>
      <c r="RY18" s="18"/>
      <c r="RZ18" s="18"/>
      <c r="SA18" s="18"/>
      <c r="SB18" s="18"/>
      <c r="SC18" s="18"/>
      <c r="SD18" s="18"/>
      <c r="SE18" s="18"/>
      <c r="SF18" s="18"/>
      <c r="SG18" s="18"/>
      <c r="SH18" s="11" t="str">
        <f>IF(RP18&gt;0,RP18,"")</f>
        <v/>
      </c>
      <c r="SI18" s="11" t="str">
        <f>IF(RQ18&gt;0,RQ18,"")</f>
        <v/>
      </c>
      <c r="SJ18" s="11" t="str">
        <f>IF(SUM(RN18:RQ18)-RR18&gt;0,SUM(RN18:RQ18)-RR18,"")</f>
        <v/>
      </c>
      <c r="SK18" s="11" t="str">
        <f>IF(RU18&gt;0,RU18,"")</f>
        <v/>
      </c>
      <c r="SL18" s="11" t="str">
        <f>IF(RV18&gt;0,RV18,"")</f>
        <v/>
      </c>
      <c r="SM18" s="11" t="str">
        <f>IF(SUM(RS18:RV18)-RW18&gt;0,SUM(RS18:RV18)-RW18,"")</f>
        <v/>
      </c>
      <c r="SN18" s="11" t="str">
        <f>IF(MAX(SJ18,SM18)&gt;0,MAX(SJ18,SM18),"")</f>
        <v/>
      </c>
      <c r="SO18" s="11" t="str">
        <f>IF(RZ18&gt;0,RZ18,"")</f>
        <v/>
      </c>
      <c r="SP18" s="11" t="str">
        <f>IF(SA18&gt;0,SA18,"")</f>
        <v/>
      </c>
      <c r="SQ18" s="11" t="str">
        <f>IF(SUM(RX18:SA18)-SB18&gt;0,SUM(RX18:SA18)-SB18,"")</f>
        <v/>
      </c>
      <c r="SR18" s="11" t="str">
        <f>IF(SE18&gt;0,SE18,"")</f>
        <v/>
      </c>
      <c r="SS18" s="11" t="str">
        <f>IF(SF18&gt;0,SF18,"")</f>
        <v/>
      </c>
      <c r="ST18" s="11" t="str">
        <f>IF(SUM(SC18:SF18)-SG18&gt;0,SUM(SC18:SF18)-SG18,"")</f>
        <v/>
      </c>
      <c r="SU18" s="11" t="str">
        <f>IF(SUM(SN18,SQ18,ST18)&gt;0,SUM(SN18,SQ18,ST18),"")</f>
        <v/>
      </c>
      <c r="SV18" s="22">
        <f>IF($CP18="P",CA18,(CA18+AZ18)/2)</f>
        <v>15.3</v>
      </c>
      <c r="SW18" s="22">
        <f>IF($CP18="P",CB18,(CB18+BA18)/2)</f>
        <v>9.0500000000000007</v>
      </c>
      <c r="SX18" s="22">
        <f>IF($CP18="P",CC18,(CC18+BB18)/2)</f>
        <v>8.8000000000000007</v>
      </c>
      <c r="SY18" s="22">
        <f>IF($CP18="P",CD18,(CD18+BC18)/2)</f>
        <v>13.065</v>
      </c>
      <c r="SZ18" s="22">
        <f>IF($CP18="P",CE18,(CE18+BD18)/2)</f>
        <v>0.15</v>
      </c>
      <c r="TA18" s="22">
        <f>IF($CP18="P",CF18,(CF18+BE18)/2)</f>
        <v>15.2</v>
      </c>
      <c r="TB18" s="22">
        <f>IF($CP18="P",CG18,(CG18+BF18)/2)</f>
        <v>9.25</v>
      </c>
      <c r="TC18" s="22">
        <f>IF($CP18="P",CH18,(CH18+BG18)/2)</f>
        <v>8.75</v>
      </c>
      <c r="TD18" s="22">
        <f>IF($CP18="P",CI18,(CI18+BH18)/2)</f>
        <v>13.08</v>
      </c>
      <c r="TE18" s="22">
        <f>IF($CP18="P",CJ18,(CJ18+BI18)/2)</f>
        <v>0.2</v>
      </c>
      <c r="TF18" s="22">
        <f>IF($CP18="P",CK18,(CK18+BJ18)/2)</f>
        <v>5.85</v>
      </c>
      <c r="TG18" s="22">
        <f>IF($CP18="P",CL18,(CL18+BK18)/2)</f>
        <v>4</v>
      </c>
      <c r="TH18" s="22">
        <f>IF($CP18="P",CM18,(CM18+BL18)/2)</f>
        <v>3.3</v>
      </c>
      <c r="TI18" s="22">
        <f>IF($CP18="P",CN18,(CN18+BM18)/2)</f>
        <v>5.9050000000000002</v>
      </c>
      <c r="TJ18" s="22">
        <f>IF($CP18="P",CO18,(CO18+BN18)/2)</f>
        <v>0</v>
      </c>
      <c r="TK18" s="27" t="s">
        <v>46</v>
      </c>
      <c r="TL18" s="40">
        <f>IF(SX18&gt;0,SX18,"")</f>
        <v>8.8000000000000007</v>
      </c>
      <c r="TM18" s="40">
        <f>IF(SY18&gt;0,SY18,"")</f>
        <v>13.065</v>
      </c>
      <c r="TN18" s="40">
        <f>IF(SUM(SV18:SY18)-SZ18&gt;0,SUM(SV18:SY18)-SZ18,"")</f>
        <v>46.065000000000005</v>
      </c>
      <c r="TO18" s="40">
        <f>IF(TC18&gt;0,TC18,"")</f>
        <v>8.75</v>
      </c>
      <c r="TP18" s="40">
        <f>IF(TD18&gt;0,TD18,"")</f>
        <v>13.08</v>
      </c>
      <c r="TQ18" s="40">
        <f>IF(SUM(TA18:TD18)-TE18&gt;0,SUM(TA18:TD18)-TE18,"")</f>
        <v>46.08</v>
      </c>
      <c r="TR18" s="40">
        <f>IF(MAX(TN18,TQ18)&gt;0,MAX(TN18,TQ18),"")</f>
        <v>46.08</v>
      </c>
      <c r="TS18" s="40">
        <f>IF(TH18&gt;0,TH18,"")</f>
        <v>3.3</v>
      </c>
      <c r="TT18" s="40">
        <f>IF(TI18&gt;0,TI18,"")</f>
        <v>5.9050000000000002</v>
      </c>
      <c r="TU18" s="40">
        <f>IF(SUM(TF18:TI18)-TJ18&gt;0,SUM(TF18:TI18)-TJ18,"")</f>
        <v>19.055</v>
      </c>
      <c r="TV18" s="40">
        <f>IF(SUM(TR18,TU18)&gt;0,SUM(TR18,TU18),"")</f>
        <v>65.134999999999991</v>
      </c>
    </row>
    <row r="19" spans="1:542" x14ac:dyDescent="0.2">
      <c r="A19" s="4" t="str" cm="1">
        <f t="array" ref="A19">IF(AND(J19&lt;&gt;"",J19&lt;&gt;"No DD"),SUMPRODUCT((J$4:J$37&lt;&gt;"")*(J$4:J$37&lt;&gt;"No DD")*(F$4:F$37&gt;F19))+1,IF(J19="No DD",SUMPRODUCT((J$4:J$37="No DD")*(F$4:F$37&gt;F19))+1+SUMPRODUCT((J$4:J$37&lt;&gt;"")*(J$4:J$37&lt;&gt;"No DD")),""))</f>
        <v/>
      </c>
      <c r="B19" s="4" t="str" cm="1">
        <f t="array" ref="B19">IF(AND(J19&lt;&gt;"",J19&lt;&gt;"No DD",G19=""),SUMPRODUCT((J$4:J$37&lt;&gt;"")*(J$4:J$37&lt;&gt;"No DD")*(G$4:G$37="")*(F$4:F$37&gt;F19))+1,IF(J19="No DD",SUMPRODUCT((J$4:J$37="No DD")*(F$4:F$37&gt;F19)*(G$4:G$37=""))+1+SUMPRODUCT((J$4:J$37&lt;&gt;"")*(G$4:G$37="")*(J$4:J$37&lt;&gt;"No DD")),""))</f>
        <v/>
      </c>
      <c r="C19" s="5" t="s">
        <v>125</v>
      </c>
      <c r="D19" s="4" t="s">
        <v>5</v>
      </c>
      <c r="E19" s="4">
        <v>2004</v>
      </c>
      <c r="F19" s="9">
        <f>SUM(L19:V19)+SUM(L19:T19)*0.0000001+SUM(L19)*0.0000000000001</f>
        <v>144.74001447400462</v>
      </c>
      <c r="G19" s="66"/>
      <c r="H19" s="3" t="str">
        <f>IF(OR(AND(AO19&gt;=AY$39,AO19&lt;&gt;"",AQ19&gt;=AY$43,AQ19&lt;&gt;"",AN19=""),AND(AR19&gt;=AY$39,AR19&lt;&gt;"",AT19&gt;=AY$43,AT19&lt;&gt;"",AN19=""),AND(AV19&gt;=AY$39,AV19&lt;&gt;"",AX19&gt;=AY$43,AX19&lt;&gt;"",AN19=""),AND(BP19&gt;=BZ$39,BP19&lt;&gt;"",BR19&gt;=BZ$43,BR19&lt;&gt;"",BO19=""),AND(BS19&gt;=BZ$39,BS19&lt;&gt;"",BU19&gt;=BZ$43,BU19&lt;&gt;"",BO19=""),AND(BW19&gt;=BZ$39,BW19&lt;&gt;"",BY19&gt;=BZ$43,BY19&lt;&gt;"",BO19=""),AND(CQ19&gt;=DA$39,CQ19&lt;&gt;"",CS19&gt;=DA$43,CS19&lt;&gt;"",CP19=""),AND(CT19&gt;=DA$39,CT19&lt;&gt;"",CV19&gt;=DA$43,CV19&lt;&gt;"",CP19=""),AND(CX19&gt;=DA$39,CX19&lt;&gt;"",CZ19&gt;=DA$43,CZ19&lt;&gt;"",CP19=""),AND(DX19&gt;=EK$39,DX19&lt;&gt;"",DZ19&gt;=EK$43,DZ19&lt;&gt;""),AND(EA19&gt;=EK$39,EA19&lt;&gt;"",EC19&gt;=EK$43,EC19&lt;&gt;""),AND(EE19&gt;=EK$39,EE19&lt;&gt;"",EG19&gt;=EK$43,EG19&lt;&gt;""),AND(EH19&gt;=EK$39,EH19&lt;&gt;"",EJ19&gt;=EK$43,EJ19&lt;&gt;""),AND(FF19&gt;=FS$39,FF19&lt;&gt;"",FH19&gt;=FS$43,FH19&lt;&gt;""),AND(FI19&gt;=FS$39,FI19&lt;&gt;"",FK19&gt;=FS$43,FK19&lt;&gt;""),AND(FM19&gt;=FS$39,FM19&lt;&gt;"",FO19&gt;=FS$43,FO19&lt;&gt;""),AND(FP19&gt;=FS$39,FP19&lt;&gt;"",FR19&gt;=FS$43,FR19&lt;&gt;""),AND(GN19&gt;=HA$39,GN19&lt;&gt;"",GP19&gt;=HA$43,GP19&lt;&gt;""),AND(GQ19&gt;=HA$39,GQ19&lt;&gt;"",GS19&gt;=HA$43,GS19&lt;&gt;""),AND(GU19&gt;=HA$39,GU19&lt;&gt;"",GW19&gt;=HA$43,GW19&lt;&gt;""),AND(GX19&gt;=HA$39,GX19&lt;&gt;"",GZ19&gt;=HA$43,GZ19&lt;&gt;""),AND(HV19&gt;=II$39,HV19&lt;&gt;"",HX19&gt;=II$43,HX19&lt;&gt;""),AND(HY19&gt;=II$39,HY19&lt;&gt;"",IA19&gt;=II$43,IA19&lt;&gt;""),AND(IC19&gt;=II$39,IC19&lt;&gt;"",IE19&gt;=II$43,IE19&lt;&gt;""),AND(IF19&gt;=II$39,IF19&lt;&gt;"",IH19&gt;=II$43,IH19&lt;&gt;""),AND(JD19&gt;=JQ$39,JD19&lt;&gt;"",JF19&gt;=JQ$43,JF19&lt;&gt;""),AND(JG19&gt;=JQ$39,JG19&lt;&gt;"",JI19&gt;=JQ$43,JI19&lt;&gt;""),AND(JK19&gt;=JQ$39,JK19&lt;&gt;"",JM19&gt;=JQ$43,JM19&lt;&gt;""),AND(JN19&gt;=JQ$39,JN19&lt;&gt;"",JP19&gt;=JQ$43,JP19&lt;&gt;""),AND(KL19&gt;=KY$39,KL19&lt;&gt;"",KN19&gt;=KY$43,KN19&lt;&gt;""),AND(KO19&gt;=KY$39,KO19&lt;&gt;"",KQ19&gt;=KY$43,KQ19&lt;&gt;""),AND(KS19&gt;=KY$39,KS19&lt;&gt;"",KU19&gt;=KY$43,KU19&lt;&gt;""),AND(KV19&gt;=KY$39,KV19&lt;&gt;"",KX19&gt;=KY$43,KX19&lt;&gt;""),AND(LT19&gt;=MG$39,LT19&lt;&gt;"",LV19&gt;=MG$43,LV19&lt;&gt;""),AND(LW19&gt;=MG$39,LW19&lt;&gt;"",LY19&gt;=MG$43,LY19&lt;&gt;""),AND(MA19&gt;=MG$39,MA19&lt;&gt;"",MC19&gt;=MG$43,MC19&lt;&gt;""),AND(MD19&gt;=MG$39,MD19&lt;&gt;"",MF19&gt;=MG$43,MF19&lt;&gt;""),AND(NB19&gt;=NO$39,NB19&lt;&gt;"",ND19&gt;=NO$43,ND19&lt;&gt;""),AND(NE19&gt;=NO$39,NE19&lt;&gt;"",NG19&gt;=NO$43,NG19&lt;&gt;""),AND(NI19&gt;=NO$39,NI19&lt;&gt;"",NK19&gt;=NO$43,NK19&lt;&gt;""),AND(NL19&gt;=NO$39,NL19&lt;&gt;"",NN19&gt;=NO$43,NN19&lt;&gt;""),AND(OJ19&gt;=OW$39,OJ19&lt;&gt;"",OL19&gt;=OW$43,OL19&lt;&gt;""),AND(OM19&gt;=OW$39,OM19&lt;&gt;"",OO19&gt;=OW$43,OO19&lt;&gt;""),AND(OQ19&gt;=OW$39,OQ19&lt;&gt;"",OS19&gt;=OW$43,OS19&lt;&gt;""),AND(OT19&gt;=OW$39,OT19&lt;&gt;"",OV19&gt;=OW$43,OV19&lt;&gt;""),AND(PR19&gt;=QE$39,PR19&lt;&gt;"",PT19&gt;=QE$43,PT19&lt;&gt;""),AND(PU19&gt;=QE$39,PU19&lt;&gt;"",PW19&gt;=QE$43,PW19&lt;&gt;""),AND(PY19&gt;=QE$39,PY19&lt;&gt;"",QA19&gt;=QE$43,QA19&lt;&gt;""),AND(QB19&gt;=QE$39,QB19&lt;&gt;"",QD19&gt;=QE$43,QD19&lt;&gt;""),AND(QZ19&gt;=RM$39,QZ19&lt;&gt;"",RB19&gt;=RM$43,RB19&lt;&gt;""),AND(RC19&gt;=RM$39,RC19&lt;&gt;"",RE19&gt;=RM$43,RE19&lt;&gt;""),AND(RG19&gt;=RM$39,RG19&lt;&gt;"",RI19&gt;=RM$43,RI19&lt;&gt;""),AND(RJ19&gt;=RM$39,RJ19&lt;&gt;"",RL19&gt;=RM$43,RL19&lt;&gt;""),AND(SH19&gt;=SU$39,SH19&lt;&gt;"",SJ19&gt;=SU$43,SJ19&lt;&gt;""),AND(SK19&gt;=SU$39,SK19&lt;&gt;"",SM19&gt;=SU$43,SM19&lt;&gt;""),AND(SO19&gt;=SU$39,SO19&lt;&gt;"",SQ19&gt;=SU$43,SQ19&lt;&gt;""),AND(SR19&gt;=SU$39,SR19&lt;&gt;"",ST19&gt;=SU$43,ST19&lt;&gt;"")),"P","")</f>
        <v/>
      </c>
      <c r="I19" s="3" t="str">
        <f>IF(OR(AND(AQ19&gt;=AY$43,AQ19&lt;&gt;"",AN19=""),AND(AT19&gt;=AY$43,AT19&lt;&gt;"",AN19=""),AND(AX19&gt;=AY$43,AX19&lt;&gt;"",AN19=""),AND(BR19&gt;=BZ$43,BR19&lt;&gt;"",BO19=""),AND(BU19&gt;=BZ$43,BU19&lt;&gt;"",BO19=""),AND(BY19&gt;=BZ$43,BY19&lt;&gt;"",BO19=""),AND(CS19&gt;=DA$43,CS19&lt;&gt;"",CP19=""),AND(CV19&gt;=DA$43,CV19&lt;&gt;"",CP19=""),AND(CZ19&gt;=DA$43,CZ19&lt;&gt;"",CP19=""),AND(DZ19&gt;=EK$43,DZ19&lt;&gt;""),AND(EC19&gt;=EK$43,EC19&lt;&gt;""),AND(EG19&gt;=EK$43,EG19&lt;&gt;""),AND(EJ19&gt;=EK$43,EJ19&lt;&gt;""),AND(FH19&gt;=FS$43,FH19&lt;&gt;""),AND(FK19&gt;=FS$43,FK19&lt;&gt;""),AND(FO19&gt;=FS$43,FO19&lt;&gt;""),AND(FR19&gt;=FS$43,FR19&lt;&gt;""),AND(GP19&gt;=HA$43,GP19&lt;&gt;""),AND(GS19&gt;=HA$43,GS19&lt;&gt;""),AND(GW19&gt;=HA$43,GW19&lt;&gt;""),AND(GZ19&gt;=HA$43,GZ19&lt;&gt;""),AND(HX19&gt;=II$43,HX19&lt;&gt;""),AND(IA19&gt;=II$43,IA19&lt;&gt;""),AND(IE19&gt;=II$43,IE19&lt;&gt;""),AND(IH19&gt;=II$43,IH19&lt;&gt;""),AND(JF19&gt;=JQ$43,JF19&lt;&gt;""),AND(JI19&gt;=JQ$43,JI19&lt;&gt;""),AND(JM19&gt;=JQ$43,JM19&lt;&gt;""),AND(JP19&gt;=JQ$43,JP19&lt;&gt;""),AND(KN19&gt;=KY$43,KN19&lt;&gt;""),AND(KQ19&gt;=KY$43,KQ19&lt;&gt;""),AND(KU19&gt;=KY$43,KU19&lt;&gt;""),AND(KX19&gt;=KY$43,KX19&lt;&gt;""),AND(LV19&gt;=MG$43,LV19&lt;&gt;""),AND(LY19&gt;=MG$43,LY19&lt;&gt;""),AND(MC19&gt;=MG$43,MC19&lt;&gt;""),AND(MF19&gt;=MG$43,MF19&lt;&gt;""),AND(ND19&gt;=NO$43,ND19&lt;&gt;""),AND(NG19&gt;=NO$43,NG19&lt;&gt;""),AND(NK19&gt;=NO$43,NK19&lt;&gt;""),AND(NN19&gt;=NO$43,NN19&lt;&gt;""),AND(OL19&gt;=OW$43,OL19&lt;&gt;""),AND(OO19&gt;=OW$43,OO19&lt;&gt;""),AND(OS19&gt;=OW$43,OS19&lt;&gt;""),AND(OV19&gt;=OW$43,OV19&lt;&gt;""),AND(PT19&gt;=QE$43,PT19&lt;&gt;""),AND(PW19&gt;=QE$43,PW19&lt;&gt;""),AND(QA19&gt;=QE$43,QA19&lt;&gt;""),AND(QD19&gt;=QE$43,QD19&lt;&gt;""),AND(RB19&gt;=RM$43,RB19&lt;&gt;""),AND(RE19&gt;=RM$43,RE19&lt;&gt;""),AND(RI19&gt;=RM$43,RI19&lt;&gt;""),AND(RL19&gt;=RM$43,RL19&lt;&gt;""),AND(SJ19&gt;=SU$43,SJ19&lt;&gt;""),AND(SM19&gt;=SU$43,SM19&lt;&gt;""),AND(SQ19&gt;=SU$43,SQ19&lt;&gt;""),AND(ST19&gt;=SU$43,ST19&lt;&gt;"")),"P","")</f>
        <v/>
      </c>
      <c r="J19" s="36" t="str">
        <f>IF(AND(I19="P",H19=""),"No DD",IF(OR(AND(AO19&gt;=AY$42,AO19&lt;&gt;"",AQ19&gt;=AY$46,AQ19&lt;&gt;"",AN19=""),AND(AR19&gt;=AY$42,AR19&lt;&gt;"",AT19&gt;=AY$46,AT19&lt;&gt;"",AN19=""),AND(AV19&gt;=AY$42,AV19&lt;&gt;"",AX19&gt;=AY$46,AX19&lt;&gt;"",AN19=""),AND(BP19&gt;=BZ$42,BP19&lt;&gt;"",BR19&gt;=BZ$46,BR19&lt;&gt;"",BO19=""),AND(BS19&gt;=BZ$42,BS19&lt;&gt;"",BU19&gt;=BZ$46,BU19&lt;&gt;"",BO19=""),AND(BW19&gt;=BZ$42,BW19&lt;&gt;"",BY19&gt;=BZ$46,BY19&lt;&gt;"",BO19=""),AND(CQ19&gt;=DA$42,CQ19&lt;&gt;"",CS19&gt;=DA$46,CS19&lt;&gt;"",CP19=""),AND(CT19&gt;=DA$42,CT19&lt;&gt;"",CV19&gt;=DA$46,CV19&lt;&gt;"",CP19=""),AND(CX19&gt;=DA$42,CX19&lt;&gt;"",CZ19&gt;=DA$46,CZ19&lt;&gt;"",CP19=""),AND(DX19&gt;=EK$42,DX19&lt;&gt;"",DZ19&gt;=EK$46,DZ19&lt;&gt;""),AND(EA19&gt;=EK$42,EA19&lt;&gt;"",EC19&gt;=EK$46,EC19&lt;&gt;""),AND(EE19&gt;=EK$42,EE19&lt;&gt;"",EG19&gt;=EK$46,EG19&lt;&gt;""),AND(EH19&gt;=EK$42,EH19&lt;&gt;"",EJ19&gt;=EK$46,EJ19&lt;&gt;""),AND(FF19&gt;=FS$42,FF19&lt;&gt;"",FH19&gt;=FS$46,FH19&lt;&gt;""),AND(FI19&gt;=FS$42,FI19&lt;&gt;"",FK19&gt;=FS$46,FK19&lt;&gt;""),AND(FM19&gt;=FS$42,FM19&lt;&gt;"",FO19&gt;=FS$46,FO19&lt;&gt;""),AND(FP19&gt;=FS$42,FP19&lt;&gt;"",FR19&gt;=FS$46,FR19&lt;&gt;""),AND(GN19&gt;=HA$42,GN19&lt;&gt;"",GP19&gt;=HA$46,GP19&lt;&gt;""),AND(GQ19&gt;=HA$42,GQ19&lt;&gt;"",GS19&gt;=HA$46,GS19&lt;&gt;""),AND(GU19&gt;=HA$42,GU19&lt;&gt;"",GW19&gt;=HA$46,GW19&lt;&gt;""),AND(GX19&gt;=HA$42,GX19&lt;&gt;"",GZ19&gt;=HA$46,GZ19&lt;&gt;""),AND(HV19&gt;=II$42,HV19&lt;&gt;"",HX19&gt;=II$46,HX19&lt;&gt;""),AND(HY19&gt;=II$42,HY19&lt;&gt;"",IA19&gt;=II$46,IA19&lt;&gt;""),AND(IC19&gt;=II$42,IC19&lt;&gt;"",IE19&gt;=II$46,IE19&lt;&gt;""),AND(IF19&gt;=II$42,IF19&lt;&gt;"",IH19&gt;=II$46,IH19&lt;&gt;""),AND(JD19&gt;=JQ$42,JD19&lt;&gt;"",JF19&gt;=JQ$46,JF19&lt;&gt;""),AND(JG19&gt;=JQ$42,JG19&lt;&gt;"",JI19&gt;=JQ$46,JI19&lt;&gt;""),AND(JK19&gt;=JQ$42,JK19&lt;&gt;"",JM19&gt;=JQ$46,JM19&lt;&gt;""),AND(JN19&gt;=JQ$42,JN19&lt;&gt;"",JP19&gt;=JQ$46,JP19&lt;&gt;""),AND(KL19&gt;=KY$42,KL19&lt;&gt;"",KN19&gt;=KY$46,KN19&lt;&gt;""),AND(KO19&gt;=KY$42,KO19&lt;&gt;"",KQ19&gt;=KY$46,KQ19&lt;&gt;""),AND(KS19&gt;=KY$42,KS19&lt;&gt;"",KU19&gt;=KY$46,KU19&lt;&gt;""),AND(KV19&gt;=KY$42,KV19&lt;&gt;"",KX19&gt;=KY$46,KX19&lt;&gt;""),AND(LT19&gt;=MG$42,LT19&lt;&gt;"",LV19&gt;=MG$46,LV19&lt;&gt;""),AND(LW19&gt;=MG$42,LW19&lt;&gt;"",LY19&gt;=MG$46,LY19&lt;&gt;""),AND(MA19&gt;=MG$42,MA19&lt;&gt;"",MC19&gt;=MG$46,MC19&lt;&gt;""),AND(MD19&gt;=MG$42,MD19&lt;&gt;"",MF19&gt;=MG$46,MF19&lt;&gt;""),AND(NB19&gt;=NO$42,NB19&lt;&gt;"",ND19&gt;=NO$46,ND19&lt;&gt;""),AND(NE19&gt;=NO$42,NE19&lt;&gt;"",NG19&gt;=NO$46,NG19&lt;&gt;""),AND(NI19&gt;=NO$42,NI19&lt;&gt;"",NK19&gt;=NO$46,NK19&lt;&gt;""),AND(NL19&gt;=NO$42,NL19&lt;&gt;"",NN19&gt;=NO$46,NN19&lt;&gt;""),AND(OJ19&gt;=OW$42,OJ19&lt;&gt;"",OL19&gt;=OW$46,OL19&lt;&gt;""),AND(OM19&gt;=OW$42,OM19&lt;&gt;"",OO19&gt;=OW$46,OO19&lt;&gt;""),AND(OQ19&gt;=OW$42,OQ19&lt;&gt;"",OS19&gt;=OW$46,OS19&lt;&gt;""),AND(OT19&gt;=OW$42,OT19&lt;&gt;"",OV19&gt;=OW$46,OV19&lt;&gt;""),AND(PR19&gt;=QE$42,PR19&lt;&gt;"",PT19&gt;=QE$46,PT19&lt;&gt;""),AND(PU19&gt;=QE$42,PU19&lt;&gt;"",PW19&gt;=QE$46,PW19&lt;&gt;""),AND(PY19&gt;=QE$42,PY19&lt;&gt;"",QA19&gt;=QE$46,QA19&lt;&gt;""),AND(QB19&gt;=QE$42,QB19&lt;&gt;"",QD19&gt;=QE$46,QD19&lt;&gt;""),AND(QZ19&gt;=RM$42,QZ19&lt;&gt;"",RB19&gt;=RM$46,RB19&lt;&gt;""),AND(RC19&gt;=RM$42,RC19&lt;&gt;"",RE19&gt;=RM$46,RE19&lt;&gt;""),AND(RG19&gt;=RM$42,RG19&lt;&gt;"",RI19&gt;=RM$46,RI19&lt;&gt;""),AND(RJ19&gt;=RM$42,RJ19&lt;&gt;"",RL19&gt;=RM$46,RL19&lt;&gt;""),AND(SH19&gt;=SU$42,SH19&lt;&gt;"",SJ19&gt;=SU$46,SJ19&lt;&gt;""),AND(SK19&gt;=SU$42,SK19&lt;&gt;"",SM19&gt;=SU$46,SM19&lt;&gt;""),AND(SO19&gt;=SU$42,SO19&lt;&gt;"",SQ19&gt;=SU$46,SQ19&lt;&gt;""),AND(SR19&gt;=SU$42,SR19&lt;&gt;"",ST19&gt;=SU$46,ST19&lt;&gt;"")),"Merit",IF(OR(AND(AO19&gt;=AY$41,AO19&lt;&gt;"",AQ19&gt;=AY$45,AQ19&lt;&gt;"",AN19=""),AND(AR19&gt;=AY$41,AR19&lt;&gt;"",AT19&gt;=AY$45,AT19&lt;&gt;"",AN19=""),AND(AV19&gt;=AY$41,AV19&lt;&gt;"",AX19&gt;=AY$45,AX19&lt;&gt;"",AN19=""),AND(BP19&gt;=BZ$41,BP19&lt;&gt;"",BR19&gt;=BZ$45,BR19&lt;&gt;"",BO19=""),AND(BS19&gt;=BZ$41,BS19&lt;&gt;"",BU19&gt;=BZ$45,BU19&lt;&gt;"",BO19=""),AND(BW19&gt;=BZ$41,BW19&lt;&gt;"",BY19&gt;=BZ$45,BY19&lt;&gt;"",BO19=""),AND(CQ19&gt;=DA$41,CQ19&lt;&gt;"",CS19&gt;=DA$45,CS19&lt;&gt;"",CP19=""),AND(CT19&gt;=DA$41,CT19&lt;&gt;"",CV19&gt;=DA$45,CV19&lt;&gt;"",CP19=""),AND(CX19&gt;=DA$41,CX19&lt;&gt;"",CZ19&gt;=DA$45,CZ19&lt;&gt;"",CP19=""),AND(DX19&gt;=EK$41,DX19&lt;&gt;"",DZ19&gt;=EK$45,DZ19&lt;&gt;""),AND(EA19&gt;=EK$41,EA19&lt;&gt;"",EC19&gt;=EK$45,EC19&lt;&gt;""),AND(EE19&gt;=EK$41,EE19&lt;&gt;"",EG19&gt;=EK$45,EG19&lt;&gt;""),AND(EH19&gt;=EK$41,EH19&lt;&gt;"",EJ19&gt;=EK$45,EJ19&lt;&gt;""),AND(FF19&gt;=FS$41,FF19&lt;&gt;"",FH19&gt;=FS$45,FH19&lt;&gt;""),AND(FI19&gt;=FS$41,FI19&lt;&gt;"",FK19&gt;=FS$45,FK19&lt;&gt;""),AND(FM19&gt;=FS$41,FM19&lt;&gt;"",FO19&gt;=FS$45,FO19&lt;&gt;""),AND(FP19&gt;=FS$41,FP19&lt;&gt;"",FR19&gt;=FS$45,FR19&lt;&gt;""),AND(GN19&gt;=HA$41,GN19&lt;&gt;"",GP19&gt;=HA$45,GP19&lt;&gt;""),AND(GQ19&gt;=HA$41,GQ19&lt;&gt;"",GS19&gt;=HA$45,GS19&lt;&gt;""),AND(GU19&gt;=HA$41,GU19&lt;&gt;"",GW19&gt;=HA$45,GW19&lt;&gt;""),AND(GX19&gt;=HA$41,GX19&lt;&gt;"",GZ19&gt;=HA$45,GZ19&lt;&gt;""),AND(HV19&gt;=II$41,HV19&lt;&gt;"",HX19&gt;=II$45,HX19&lt;&gt;""),AND(HY19&gt;=II$41,HY19&lt;&gt;"",IA19&gt;=II$45,IA19&lt;&gt;""),AND(IC19&gt;=II$41,IC19&lt;&gt;"",IE19&gt;=II$45,IE19&lt;&gt;""),AND(IF19&gt;=II$41,IF19&lt;&gt;"",IH19&gt;=II$45,IH19&lt;&gt;""),AND(JD19&gt;=JQ$41,JD19&lt;&gt;"",JF19&gt;=JQ$45,JF19&lt;&gt;""),AND(JG19&gt;=JQ$41,JG19&lt;&gt;"",JI19&gt;=JQ$45,JI19&lt;&gt;""),AND(JK19&gt;=JQ$41,JK19&lt;&gt;"",JM19&gt;=JQ$45,JM19&lt;&gt;""),AND(JN19&gt;=JQ$41,JN19&lt;&gt;"",JP19&gt;=JQ$45,JP19&lt;&gt;""),AND(KL19&gt;=KY$41,KL19&lt;&gt;"",KN19&gt;=KY$45,KN19&lt;&gt;""),AND(KO19&gt;=KY$41,KO19&lt;&gt;"",KQ19&gt;=KY$45,KQ19&lt;&gt;""),AND(KS19&gt;=KY$41,KS19&lt;&gt;"",KU19&gt;=KY$45,KU19&lt;&gt;""),AND(KV19&gt;=KY$41,KV19&lt;&gt;"",KX19&gt;=KY$45,KX19&lt;&gt;""),AND(LT19&gt;=MG$41,LT19&lt;&gt;"",LV19&gt;=MG$45,LV19&lt;&gt;""),AND(LW19&gt;=MG$41,LW19&lt;&gt;"",LY19&gt;=MG$45,LY19&lt;&gt;""),AND(MA19&gt;=MG$41,MA19&lt;&gt;"",MC19&gt;=MG$45,MC19&lt;&gt;""),AND(MD19&gt;=MG$41,MD19&lt;&gt;"",MF19&gt;=MG$45,MF19&lt;&gt;""),AND(NB19&gt;=NO$41,NB19&lt;&gt;"",ND19&gt;=NO$45,ND19&lt;&gt;""),AND(NE19&gt;=NO$41,NE19&lt;&gt;"",NG19&gt;=NO$45,NG19&lt;&gt;""),AND(NI19&gt;=NO$41,NI19&lt;&gt;"",NK19&gt;=NO$45,NK19&lt;&gt;""),AND(NL19&gt;=NO$41,NL19&lt;&gt;"",NN19&gt;=NO$45,NN19&lt;&gt;""),AND(OJ19&gt;=OW$41,OJ19&lt;&gt;"",OL19&gt;=OW$45,OL19&lt;&gt;""),AND(OM19&gt;=OW$41,OM19&lt;&gt;"",OO19&gt;=OW$45,OO19&lt;&gt;""),AND(OQ19&gt;=OW$41,OQ19&lt;&gt;"",OS19&gt;=OW$45,OS19&lt;&gt;""),AND(OT19&gt;=OW$41,OT19&lt;&gt;"",OV19&gt;=OW$45,OV19&lt;&gt;""),AND(PR19&gt;=QE$41,PR19&lt;&gt;"",PT19&gt;=QE$45,PT19&lt;&gt;""),AND(PU19&gt;=QE$41,PU19&lt;&gt;"",PW19&gt;=QE$45,PW19&lt;&gt;""),AND(PY19&gt;=QE$41,PY19&lt;&gt;"",QA19&gt;=QE$45,QA19&lt;&gt;""),AND(QB19&gt;=QE$41,QB19&lt;&gt;"",QD19&gt;=QE$45,QD19&lt;&gt;""),AND(QZ19&gt;=RM$41,QZ19&lt;&gt;"",RB19&gt;=RM$45,RB19&lt;&gt;""),AND(RC19&gt;=RM$41,RC19&lt;&gt;"",RE19&gt;=RM$45,RE19&lt;&gt;""),AND(RG19&gt;=RM$41,RG19&lt;&gt;"",RI19&gt;=RM$45,RI19&lt;&gt;""),AND(RJ19&gt;=RM$41,RJ19&lt;&gt;"",RL19&gt;=RM$45,RL19&lt;&gt;""),AND(SH19&gt;=SU$41,SH19&lt;&gt;"",SJ19&gt;=SU$45,SJ19&lt;&gt;""),AND(SK19&gt;=SU$41,SK19&lt;&gt;"",SM19&gt;=SU$45,SM19&lt;&gt;""),AND(SO19&gt;=SU$41,SO19&lt;&gt;"",SQ19&gt;=SU$45,SQ19&lt;&gt;""),AND(SR19&gt;=SU$41,SR19&lt;&gt;"",ST19&gt;=SU$45,ST19&lt;&gt;"")),"Excellence",IF(K19="P","Worlds Team",IF(H19="P","National Team","")))))</f>
        <v/>
      </c>
      <c r="K19" s="3" t="str">
        <f>IF(OR(AND(AO19&gt;=AY$40,AO19&lt;&gt;"",AQ19&gt;=AY$44,AQ19&lt;&gt;"",AN19=""),AND(AR19&gt;=AY$40,AR19&lt;&gt;"",AT19&gt;=AY$44,AT19&lt;&gt;"",AN19=""),AND(AV19&gt;=AY$40,AV19&lt;&gt;"",AX19&gt;=AY$44,AX19&lt;&gt;"",AN19=""),AND(BP19&gt;=BZ$40,BP19&lt;&gt;"",BR19&gt;=BZ$44,BR19&lt;&gt;"",BO19=""),AND(BS19&gt;=BZ$40,BS19&lt;&gt;"",BU19&gt;=BZ$44,BU19&lt;&gt;"",BO19=""),AND(BW19&gt;=BZ$40,BW19&lt;&gt;"",BY19&gt;=BZ$44,BY19&lt;&gt;"",BO19=""),AND(CQ19&gt;=DA$40,CQ19&lt;&gt;"",CS19&gt;=DA$44,CS19&lt;&gt;"",CP19=""),AND(CT19&gt;=DA$40,CT19&lt;&gt;"",CV19&gt;=DA$44,CV19&lt;&gt;"",CP19=""),AND(CX19&gt;=DA$40,CX19&lt;&gt;"",CZ19&gt;=DA$44,CZ19&lt;&gt;"",CP19=""),AND(DX19&gt;=EK$40,DX19&lt;&gt;"",DZ19&gt;=EK$44,DZ19&lt;&gt;""),AND(EA19&gt;=EK$40,EA19&lt;&gt;"",EC19&gt;=EK$44,EC19&lt;&gt;""),AND(EE19&gt;=EK$40,EE19&lt;&gt;"",EG19&gt;=EK$44,EG19&lt;&gt;""),AND(EH19&gt;=EK$40,EH19&lt;&gt;"",EJ19&gt;=EK$44,EJ19&lt;&gt;""),AND(FF19&gt;=FS$40,FF19&lt;&gt;"",FH19&gt;=FS$44,FH19&lt;&gt;""),AND(FI19&gt;=FS$40,FI19&lt;&gt;"",FK19&gt;=FS$44,FK19&lt;&gt;""),AND(FM19&gt;=FS$40,FM19&lt;&gt;"",FO19&gt;=FS$44,FO19&lt;&gt;""),AND(FP19&gt;=FS$40,FP19&lt;&gt;"",FR19&gt;=FS$44,FR19&lt;&gt;""),AND(GN19&gt;=HA$40,GN19&lt;&gt;"",GP19&gt;=HA$44,GP19&lt;&gt;""),AND(GQ19&gt;=HA$40,GQ19&lt;&gt;"",GS19&gt;=HA$44,GS19&lt;&gt;""),AND(GU19&gt;=HA$40,GU19&lt;&gt;"",GW19&gt;=HA$44,GW19&lt;&gt;""),AND(GX19&gt;=HA$40,GX19&lt;&gt;"",GZ19&gt;=HA$44,GZ19&lt;&gt;""),AND(HV19&gt;=II$40,HV19&lt;&gt;"",HX19&gt;=II$44,HX19&lt;&gt;""),AND(HY19&gt;=II$40,HY19&lt;&gt;"",IA19&gt;=II$44,IA19&lt;&gt;""),AND(IC19&gt;=II$40,IC19&lt;&gt;"",IE19&gt;=II$44,IE19&lt;&gt;""),AND(IF19&gt;=II$40,IF19&lt;&gt;"",IH19&gt;=II$44,IH19&lt;&gt;""),AND(JD19&gt;=JQ$40,JD19&lt;&gt;"",JF19&gt;=JQ$44,JF19&lt;&gt;""),AND(JG19&gt;=JQ$40,JG19&lt;&gt;"",JI19&gt;=JQ$44,JI19&lt;&gt;""),AND(JK19&gt;=JQ$40,JK19&lt;&gt;"",JM19&gt;=JQ$44,JM19&lt;&gt;""),AND(JN19&gt;=JQ$40,JN19&lt;&gt;"",JP19&gt;=JQ$44,JP19&lt;&gt;""),AND(KL19&gt;=KY$40,KL19&lt;&gt;"",KN19&gt;=KY$44,KN19&lt;&gt;""),AND(KO19&gt;=KY$40,KO19&lt;&gt;"",KQ19&gt;=KY$44,KQ19&lt;&gt;""),AND(KS19&gt;=KY$40,KS19&lt;&gt;"",KU19&gt;=KY$44,KU19&lt;&gt;""),AND(KV19&gt;=KY$40,KV19&lt;&gt;"",KX19&gt;=KY$44,KX19&lt;&gt;""),AND(LT19&gt;=MG$40,LT19&lt;&gt;"",LV19&gt;=MG$44,LV19&lt;&gt;""),AND(LW19&gt;=MG$40,LW19&lt;&gt;"",LY19&gt;=MG$44,LY19&lt;&gt;""),AND(MA19&gt;=MG$40,MA19&lt;&gt;"",MC19&gt;=MG$44,MC19&lt;&gt;""),AND(MD19&gt;=MG$40,MD19&lt;&gt;"",MF19&gt;=MG$44,MF19&lt;&gt;""),AND(NB19&gt;=NO$40,NB19&lt;&gt;"",ND19&gt;=NO$44,ND19&lt;&gt;""),AND(NE19&gt;=NO$40,NE19&lt;&gt;"",NG19&gt;=NO$44,NG19&lt;&gt;""),AND(NI19&gt;=NO$40,NI19&lt;&gt;"",NK19&gt;=NO$44,NK19&lt;&gt;""),AND(NL19&gt;=NO$40,NL19&lt;&gt;"",NN19&gt;=NO$44,NN19&lt;&gt;""),AND(OJ19&gt;=OW$40,OJ19&lt;&gt;"",OL19&gt;=OW$44,OL19&lt;&gt;""),AND(OM19&gt;=OW$40,OM19&lt;&gt;"",OO19&gt;=OW$44,OO19&lt;&gt;""),AND(OQ19&gt;=OW$40,OQ19&lt;&gt;"",OS19&gt;=OW$44,OS19&lt;&gt;""),AND(OT19&gt;=OW$40,OT19&lt;&gt;"",OV19&gt;=OW$44,OV19&lt;&gt;""),AND(PR19&gt;=QE$40,PR19&lt;&gt;"",PT19&gt;=QE$44,PT19&lt;&gt;""),AND(PU19&gt;=QE$40,PU19&lt;&gt;"",PW19&gt;=QE$44,PW19&lt;&gt;""),AND(PY19&gt;=QE$40,PY19&lt;&gt;"",QA19&gt;=QE$44,QA19&lt;&gt;""),AND(QB19&gt;=QE$40,QB19&lt;&gt;"",QD19&gt;=QE$44,QD19&lt;&gt;""),AND(QZ19&gt;=RM$40,QZ19&lt;&gt;"",RB19&gt;=RM$44,RB19&lt;&gt;""),AND(RC19&gt;=RM$40,RC19&lt;&gt;"",RE19&gt;=RM$44,RE19&lt;&gt;""),AND(RG19&gt;=RM$40,RG19&lt;&gt;"",RI19&gt;=RM$44,RI19&lt;&gt;""),AND(RJ19&gt;=RM$40,RJ19&lt;&gt;"",RL19&gt;=RM$44,RL19&lt;&gt;""),AND(SH19&gt;=SU$40,SH19&lt;&gt;"",SJ19&gt;=SU$44,SJ19&lt;&gt;""),AND(SK19&gt;=SU$40,SK19&lt;&gt;"",SM19&gt;=SU$44,SM19&lt;&gt;""),AND(SO19&gt;=SU$40,SO19&lt;&gt;"",SQ19&gt;=SU$44,SQ19&lt;&gt;""),AND(SR19&gt;=SU$40,SR19&lt;&gt;"",ST19&gt;=SU$44,ST19&lt;&gt;"")),"P","")</f>
        <v/>
      </c>
      <c r="L19" s="8">
        <f>IF(COUNT(AQ19,AT19,BR19,BU19,CS19,CV19)&gt;0,LARGE((AQ19,AT19,BR19,BU19,CS19,CV19),1),0)</f>
        <v>46.109999999999992</v>
      </c>
      <c r="M19" s="8" t="str">
        <f>IF(L19="","",IF(OR(L19=CS19,L19=CV19),$CA$1,IF(OR(L19=BR19,L19=BU19),$AZ$1,IF(OR(L19=AQ19,L19=AT19),$Y$1,""))))</f>
        <v>2024 Nationals</v>
      </c>
      <c r="N19" s="8">
        <f>IF(COUNT(AQ19,AT19,BR19,BU19,CS19,CV19)&gt;1,LARGE((AQ19,AT19,BR19,BU19,CS19,CV19),2),0)</f>
        <v>44.269999999999996</v>
      </c>
      <c r="O19" s="8" t="str">
        <f>IF(N19="","",IF(OR(N19=CS19,N19=CV19),$CA$1,IF(OR(N19=BR19,N19=BU19),$AZ$1,IF(OR(N19=AQ19,N19=AT19),$Y$1,""))))</f>
        <v>2024 Nationals</v>
      </c>
      <c r="P19" s="8">
        <f>IF(COUNT(AQ19,AT19,BR19,BU19,CS19,CV19)&gt;2,MAX(AX19,BY19,CZ19,LARGE((AQ19,AT19,BR19,BU19,CS19,CV19),3)),IF(MAX(AX19,BY19,CZ19)&gt;0,MAX(AX19,BY19,CZ19),0))</f>
        <v>45.56</v>
      </c>
      <c r="Q19" s="8" t="str">
        <f>IF(P19="","",IF(OR(P19=CS19,P19=CV19,P19=CZ19),$CA$1,IF(OR(P19=BR19,P19=BU19,P19=BY19),$AZ$1,IF(OR(P19=AQ19,P19=AT19,P19=AX19),$Y$1,""))))</f>
        <v>2024 Nationals</v>
      </c>
      <c r="R19" s="8">
        <f>IF(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&gt;0,MAX(AO19,AR19,AV19,BP19,BS19,BW19,CQ19,CT19,CX19,DX19,EA19,EE19,EH19,FF19,FI19,FM19,FP19,GN19,GQ19,GU19,GX19,HV19,HY19,IC19,IF19,JD19,JG19,JK19,JN19,KL19,KO19,KS19,KV19,LT19,LW19,MA19,MD19,NB19,NE19,NI19,NL19,OJ19,OM19,OQ19,OT19,PR19,PU19,PY19,QB19,QZ19,RC19,RG19,RJ19,SH19,SK19,SO19,SR19),0)</f>
        <v>8.8000000000000007</v>
      </c>
      <c r="S19" s="8" t="str">
        <f>IF(R19=0,"",IF(OR(R19=CQ19,R19=CT19,R19=CX19),$CA$1,IF(OR(R19=BP19,R19=BS19,R19=BW19),$AZ$1,IF(OR(R19=AO19,R19=AR19,R19=AV19),$Y$1,IF(OR(R19=SH19,R19=SK19,R19=SO19,R19=SR19),$RN$1,IF(OR(R19=QZ19,R19=RC19,R19=RG19,R19=RJ19),$QF$1,IF(OR(R19=PR19,R19=PU19,R19=PY19,R19=QB19),$OX$1,IF(OR(R19=OJ19,R19=OM19,R19=OQ19,R19=OT19),$NP$1,IF(OR(R19=NB19,R19=NE19,R19=NI19,R19=NL19),$MH$1,IF(OR(R19=LT19,R19=LW19,R19=MA19,R19=MD19),$KZ$1,IF(OR(R19=KL19,R19=KO19,R19=KS19,R19=KV19),$JR$1,IF(OR(R19=JD19,R19=JG19,R19=JK19,R19=JN19),$IJ$1,IF(OR(R19=HV19,R19=HY19,R19=IC19,R19=IF19),$HB$1,IF(OR(R19=GN19,R19=GQ19,R19=GU19,R19=GX19),$FT$1,IF(OR(R19=FF19,R19=FI19,R19=FM19,R19=FP19),$EL$1,IF(OR(R19=DX19,R19=EA19,R19=EE19,R19=EH19),$DD$1,""))))))))))))))))</f>
        <v>2024 Nationals</v>
      </c>
      <c r="T19" s="8">
        <f>IF(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&gt;0,MAX(IF(AO19&gt;=$AY$39,AP19,0),IF(AR19&gt;=$AY$39,AS19,0),IF(AV19&gt;=$AY$39,AW19,0),IF(BP19&gt;=$BZ$39,BQ19,0),IF(BS19&gt;=$BZ$39,BT19,0),IF(BW19&gt;=$BZ$39,BX19,0),IF(CQ19&gt;=$DA$39,CR19,0),IF(CT19&gt;=$DA$39,CU19,0),IF(CX19&gt;=$DA$39,CY19,0),IF(DX19&gt;=$EK$39,DY19,0),IF(EA19&gt;=$EK$39,EB19,0),IF(EE19&gt;=$EK$39,EF19,0),IF(EH19&gt;=$EK$39,EI19,0),IF(FF19&gt;=$FS$39,FG19,0),IF(FI19&gt;=$FS$39,FJ19,0),IF(FM19&gt;=$FS$39,FN19,0),IF(FP19&gt;=$FS$39,FQ19,0),IF(GN19&gt;=$HA$39,GO19,0),IF(GQ19&gt;=$HA$39,GR19,0),IF(GU19&gt;=$HA$39,GV19,0),IF(GX19&gt;=$HA$39,GY19,0),IF(HV19&gt;=$II$39,HW19,0),IF(HY19&gt;=$II$39,HZ19,0),IF(IC19&gt;=$II$39,ID19,0),IF(IF19&gt;=$II$39,IG19,0),IF(JD19&gt;=$JQ$39,JE19,0),IF(JG19&gt;=$JQ$39,JH19,0),IF(JK19&gt;=$JQ$39,JL19,0),IF(JN19&gt;=$JQ$39,JO19,0),IF(KL19&gt;=$KY$39,KM19,0),IF(KO19&gt;=$KY$39,KP19,0),IF(KS19&gt;=$KY$39,KT19,0),IF(KV19&gt;=$KY$39,KW19,0),IF(LT19&gt;=$MG$39,LU19,0),IF(LW19&gt;=$MG$39,LX19,0),IF(MA19&gt;=$MG$39,MB19,0),IF(MD19&gt;=$MG$39,ME19,0),IF(NB19&gt;=$NO$39,NC19,0),IF(NE19&gt;=$NO$39,NF19,0),IF(NI19&gt;=$NO$39,NJ19,0),IF(NL19&gt;=$NO$39,NM19,0),IF(OJ19&gt;=$OW$39,OK19,0),IF(OM19&gt;=$OW$39,ON19,0),IF(OQ19&gt;=$OW$39,OR19,0),IF(OT19&gt;=$OW$39,OU19,0),IF(PR19&gt;=$QE$39,PS19,0),IF(PU19&gt;=$QE$39,PV19,0),IF(PY19&gt;=$QE$39,PZ19,0),IF(QB19&gt;=$QE$39,QC19,0),IF(QZ19&gt;=$RM$39,RA19,0),IF(RC19&gt;=$RM$39,RD19,0),IF(RG19&gt;=$RM$39,RH19,0),IF(RJ19&gt;=$RM$39,RK19,0),IF(SH19&gt;=$SU$39,SI19,0),IF(SK19&gt;=$SU$39,SL19,0),IF(SO19&gt;=$SU$39,SP19,0),IF(SR19&gt;=$SU$39,SS19,0)),0)</f>
        <v>0</v>
      </c>
      <c r="U19" s="8" t="str">
        <f>IF(T19=0,"",IF(OR(T19=CR19,T19=CU19,T19=CY19),$CA$1,IF(OR(T19=BQ19,T19=BT19,T19=BX19),$AZ$1,IF(OR(T19=AP19,T19=AS19,T19=AW19),$Y$1,IF(OR(T19=SI19,T19=SL19,T19=SP19,T19=SS19),$RN$1,IF(OR(T19=RA19,T19=RD19,T19=RH19,T19=RK19),$QF$1,IF(OR(T19=PS19,T19=PV19,T19=PZ19,T19=QC19),$OX$1,IF(OR(T19=OK19,T19=ON19,T19=OR19,T19=OU19),$NP$1,IF(OR(T19=NC19,T19=NF19,T19=NJ19,T19=NM19),$MH$1,IF(OR(T19=LU19,T19=LX19,T19=MB19,T19=ME19),$KZ$1,IF(OR(T19=KM19,T19=KP19,T19=KT19,T19=KW19),$JR$1,IF(OR(T19=JE19,T19=JH19,T19=JL19,T19=JO19),$IJ$1,IF(OR(T19=HW19,T19=HZ19,T19=ID19,T19=IG19),$HB$1,IF(OR(T19=GO19,T19=GR19,T19=GV19,T19=GY19),$FT$1,IF(OR(T19=FG19,T19=FJ19,T19=FN19,T19=FQ19),$EL$1,IF(OR(T19=DY19,T19=EB19,T19=EF19,T19=EI19),$DD$1,""))))))))))))))))</f>
        <v/>
      </c>
      <c r="V19" s="8" t="str">
        <f>IF(MAX(DB19,DC19)&gt;0,MAX(DB19,DC19),"")</f>
        <v/>
      </c>
      <c r="W19" s="11" t="str">
        <f>IF(V19="","",IF(V19=DB19,"("&amp;DB$2&amp;")",IF(V19=DC19,"("&amp;DC$2&amp;")")))</f>
        <v/>
      </c>
      <c r="X19" s="8" t="str">
        <f>IF(V19="","",IF(V19=DB19,IF(V19+IF(P19="",0,P19)=SM19,$RN$1,IF(V19+IF(P19="",0,P19)=RE19,$QF$1,IF(V19+IF(P19="",0,P19)=PW19,$OX$1,IF(V19+IF(P19="",0,P19)=OO19,$NP$1,IF(V19+IF(P19="",0,P19)=NG19,$MH$1,IF(V19+IF(P19="",0,P19)=LY19,$KZ$1,IF(V19+IF(P19="",0,P19)=KQ19,$JR$1,IF(V19+IF(P19="",0,P19)=JI19,$IJ$1,IF(V19+IF(P19="",0,P19)=IA19,$HB$1,IF(V19+IF(P19="",0,P19)=GS19,$FT$1,IF(V19+IF(P19="",0,P19)=FK19,$EL$1,IF(V19+IF(P19="",0,P19)=EC19,$DD$1,IF(V19+IF(P19="",0,P19)=SJ19,$RN$1,IF(V19+IF(P19="",0,P19)=RB19,$QF$1,IF(V19+IF(P19="",0,P19)=PT19,$OX$1,IF(V19+IF(P19="",0,P19)=OL19,$NP$1,IF(V19+IF(P19="",0,P19)=ND19,$MH$1,IF(V19+IF(P19="",0,P19)=LV19,$KZ$1,IF(V19+IF(P19="",0,P19)=KN19,$JR$1,IF(V19+IF(P19="",0,P19)=JF19,$IJ$1,IF(V19+IF(P19="",0,P19)=HX19,$HB$1,IF(V19+IF(P19="",0,P19)=GP19,$FT$1,IF(V19+IF(P19="",0,P19)=FH19,$EL$1,IF(V19+IF(P19="",0,P19)=DZ19,$DD$1,IF(V19+IF(N19="",0,N19)=SM19,$RN$1,IF(V19+IF(N19="",0,N19)=RE19,$QF$1,IF(V19+IF(N19="",0,N19)=PW19,$OX$1,IF(V19+IF(N19="",0,N19)=OO19,$NP$1,IF(V19+IF(N19="",0,N19)=NG19,$MH$1,IF(V19+IF(N19="",0,N19)=LY19,$KZ$1,IF(V19+IF(N19="",0,N19)=KQ19,$JR$1,IF(V19+IF(N19="",0,N19)=JI19,$IJ$1,IF(V19+IF(N19="",0,N19)=IA19,$HB$1,IF(V19+IF(N19="",0,N19)=GS19,$FT$1,IF(V19+IF(N19="",0,N19)=FK19,$EL$1,IF(V19+IF(N19="",0,N19)=EC19,$DD$1,IF(V19+IF(N19="",0,N19)=SJ19,$RN$1,IF(V19+IF(N19="",0,N19)=RB19,$QF$1,IF(V19+IF(N19="",0,N19)=PT19,$OX$1,IF(V19+IF(N19="",0,N19)=OL19,$NP$1,IF(V19+IF(N19="",0,N19)=ND19,$MH$1,IF(V19+IF(N19="",0,N19)=LV19,$KZ$1,IF(V19+IF(N19="",0,N19)=KN19,$JR$1,IF(V19+IF(N19="",0,N19)=JF19,$IJ$1,IF(V19+IF(N19="",0,N19)=HX19,$HB$1,IF(V19+IF(N19="",0,N19)=GP19,$FT$1,IF(V19+IF(N19="",0,N19)=FH19,$EL$1,IF(V19+IF(N19="",0,N19)=DZ19,$DD$1)))))))))))))))))))))))))))))))))))))))))))))))),IF(V19=DC19,IF(V19+IF(P19="",0,P19)=ST19,$RN$1,IF(V19+IF(P19="",0,P19)=RL19,$QF$1,IF(V19+IF(P19="",0,P19)=QD19,$OX$1,IF(V19+IF(P19="",0,P19)=OV19,$NP$1,IF(V19+IF(P19="",0,P19)=NN19,$MH$1,IF(V19+IF(P19="",0,P19)=MF19,$KZ$1,IF(V19+IF(P19="",0,P19)=KX19,$JR$1,IF(V19+IF(P19="",0,P19)=JP19,$IJ$1,IF(V19+IF(P19="",0,P19)=IH19,$HB$1,IF(V19+IF(P19="",0,P19)=GZ19,$FT$1,IF(V19+IF(P19="",0,P19)=FR19,$EL$1,IF(V19+IF(P19="",0,P19)=EJ19,$DD$1,IF(V19+IF(P19="",0,P19)=SQ19,$RN$1,IF(V19+IF(P19="",0,P19)=RI19,$QF$1,IF(V19+IF(P19="",0,P19)=QA19,$OX$1,IF(V19+IF(P19="",0,P19)=OS19,$NP$1,IF(V19+IF(P19="",0,P19)=NK19,$MH$1,IF(V19+IF(P19="",0,P19)=MC19,$KZ$1,IF(V19+IF(P19="",0,P19)=KU19,$JR$1,IF(V19+IF(P19="",0,P19)=JM19,$IJ$1,IF(V19+IF(P19="",0,P19)=IE19,$HB$1,IF(V19+IF(P19="",0,P19)=GW19,$FT$1,IF(V19+IF(P19="",0,P19)=FO19,$EL$1,IF(V19+IF(P19="",0,P19)=EG19,$DD$1)))))))))))))))))))))))))))</f>
        <v/>
      </c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7"/>
      <c r="AO19" s="38" t="str">
        <f>IF(AA19&gt;0,AA19,"")</f>
        <v/>
      </c>
      <c r="AP19" s="38" t="str">
        <f>IF(AB19&gt;0,AB19,"")</f>
        <v/>
      </c>
      <c r="AQ19" s="40" t="str">
        <f>IF(SUM(Y19:AB19)-AC19&gt;0,SUM(Y19:AB19)-AC19,"")</f>
        <v/>
      </c>
      <c r="AR19" s="40" t="str">
        <f>IF(AF19&gt;0,AF19,"")</f>
        <v/>
      </c>
      <c r="AS19" s="40" t="str">
        <f>IF(AG19&gt;0,AG19,"")</f>
        <v/>
      </c>
      <c r="AT19" s="40" t="str">
        <f>IF(SUM(AD19:AG19)-AH19&gt;0,SUM(AD19:AG19)-AH19,"")</f>
        <v/>
      </c>
      <c r="AU19" s="40" t="str">
        <f>IF(AQ19="","",MAX(AQ19,AT19))</f>
        <v/>
      </c>
      <c r="AV19" s="40" t="str">
        <f>IF(AK19&gt;0,AK19,"")</f>
        <v/>
      </c>
      <c r="AW19" s="40" t="str">
        <f>IF(AL19&gt;0,AL19,"")</f>
        <v/>
      </c>
      <c r="AX19" s="40" t="str">
        <f>IF(SUM(AI19:AL19)-AM19&gt;0,SUM(AI19:AL19)-AM19,"")</f>
        <v/>
      </c>
      <c r="AY19" s="40" t="str">
        <f>IF(SUM(AU19,AX19)&gt;0,SUM(AU19,AX19),"")</f>
        <v/>
      </c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8"/>
      <c r="BP19" s="39" t="str">
        <f>IF(BB19&gt;0,BB19,"")</f>
        <v/>
      </c>
      <c r="BQ19" s="39" t="str">
        <f>IF(BC19&gt;0,BC19,"")</f>
        <v/>
      </c>
      <c r="BR19" s="11" t="str">
        <f>IF(SUM(AZ19:BC19)-BD19&gt;0,SUM(AZ19:BC19)-BD19,"")</f>
        <v/>
      </c>
      <c r="BS19" s="11" t="str">
        <f>IF(BG19&gt;0,BG19,"")</f>
        <v/>
      </c>
      <c r="BT19" s="11" t="str">
        <f>IF(BH19&gt;0,BH19,"")</f>
        <v/>
      </c>
      <c r="BU19" s="11" t="str">
        <f>IF(SUM(BE19:BH19)-BI19&gt;0,SUM(BE19:BH19)-BI19,"")</f>
        <v/>
      </c>
      <c r="BV19" s="11" t="str">
        <f>IF(BR19="","",MAX(BR19,BU19))</f>
        <v/>
      </c>
      <c r="BW19" s="11" t="str">
        <f>IF(BL19&gt;0,BL19,"")</f>
        <v/>
      </c>
      <c r="BX19" s="11" t="str">
        <f>IF(BM19&gt;0,BM19,"")</f>
        <v/>
      </c>
      <c r="BY19" s="11" t="str">
        <f>IF(SUM(BJ19:BM19)-BN19&gt;0,SUM(BJ19:BM19)-BN19,"")</f>
        <v/>
      </c>
      <c r="BZ19" s="11" t="str">
        <f>IF(SUM(BV19,BY19)&gt;0,SUM(BV19,BY19),"")</f>
        <v/>
      </c>
      <c r="CA19" s="22">
        <v>14.1</v>
      </c>
      <c r="CB19" s="22">
        <v>9.1999999999999993</v>
      </c>
      <c r="CC19" s="22">
        <v>8.8000000000000007</v>
      </c>
      <c r="CD19" s="22">
        <v>12.17</v>
      </c>
      <c r="CE19" s="22">
        <v>0</v>
      </c>
      <c r="CF19" s="22">
        <v>15.2</v>
      </c>
      <c r="CG19" s="22">
        <v>9.6</v>
      </c>
      <c r="CH19" s="22">
        <v>8.8000000000000007</v>
      </c>
      <c r="CI19" s="22">
        <v>12.51</v>
      </c>
      <c r="CJ19" s="22">
        <v>0</v>
      </c>
      <c r="CK19" s="22">
        <v>15</v>
      </c>
      <c r="CL19" s="22">
        <v>9.3000000000000007</v>
      </c>
      <c r="CM19" s="22">
        <v>8.8000000000000007</v>
      </c>
      <c r="CN19" s="22">
        <v>12.46</v>
      </c>
      <c r="CO19" s="22">
        <v>0</v>
      </c>
      <c r="CP19" s="27"/>
      <c r="CQ19" s="38">
        <f>IF(CC19&gt;0,CC19,"")</f>
        <v>8.8000000000000007</v>
      </c>
      <c r="CR19" s="38">
        <f>IF(CD19&gt;0,CD19,"")</f>
        <v>12.17</v>
      </c>
      <c r="CS19" s="40">
        <f>IF(SUM(CA19:CD19)-CE19&gt;0,SUM(CA19:CD19)-CE19,"")</f>
        <v>44.269999999999996</v>
      </c>
      <c r="CT19" s="40">
        <f>IF(CH19&gt;0,CH19,"")</f>
        <v>8.8000000000000007</v>
      </c>
      <c r="CU19" s="40">
        <f>IF(CI19&gt;0,CI19,"")</f>
        <v>12.51</v>
      </c>
      <c r="CV19" s="40">
        <f>IF(SUM(CF19:CI19)-CJ19&gt;0,SUM(CF19:CI19)-CJ19,"")</f>
        <v>46.109999999999992</v>
      </c>
      <c r="CW19" s="40">
        <f>IF(CS19="","",MAX(CS19,CV19))</f>
        <v>46.109999999999992</v>
      </c>
      <c r="CX19" s="40">
        <f>IF(CM19&gt;0,CM19,"")</f>
        <v>8.8000000000000007</v>
      </c>
      <c r="CY19" s="40">
        <f>IF(CN19&gt;0,CN19,"")</f>
        <v>12.46</v>
      </c>
      <c r="CZ19" s="40">
        <f>IF(SUM(CK19:CN19)-CO19&gt;0,SUM(CK19:CN19)-CO19,"")</f>
        <v>45.56</v>
      </c>
      <c r="DA19" s="40">
        <f>IF(SUM(CW19,CZ19)&gt;0,SUM(CW19,CZ19),"")</f>
        <v>91.669999999999987</v>
      </c>
      <c r="DB19" s="50" t="str">
        <f>IF(MAX(DZ19,EC19,FH19,FK19,GP19,GS19,HX19,IA19,JF19,JI19,KN19,KQ19,LV19,LY19,ND19,NG19,OL19,OO19,PT19,PW19,RB19,RE19,SJ19,SM19)-MIN(IF(N19="",0,N19),IF(P19="",0,P19))&gt;0.001,MAX(DZ19,EC19,FH19,FK19,GP19,GS19,HX19,IA19,JF19,JI19,KN19,KQ19,LV19,LY19,ND19,NG19,OL19,OO19,PT19,PW19,RB19,RE19,SJ19,SM19)-MIN(IF(N19="",0,N19),IF(P19="",0,P19)),"")</f>
        <v/>
      </c>
      <c r="DC19" s="50" t="str">
        <f>IF(MAX(EG19,EJ19,FO19,FR19,GW19,GZ19,IE19,IH19,JM19,JP19,KU19,KX19,MC19,MF19,NK19,NN19,OS19,OV19,QA19,QD19,RI19,RL19,SQ19,ST19)-IF(P19="",0,P19)&gt;0.001,MAX(EG19,EJ19,FO19,FR19,GW19,GZ19,IE19,IH19,JM19,JP19,KU19,KX19,MC19,MF19,NK19,NN19,OS19,OV19,QA19,QD19,RI19,RL19,SQ19,ST19)-IF(P19="",0,P19),"")</f>
        <v/>
      </c>
      <c r="DD19" s="17"/>
      <c r="DE19" s="17"/>
      <c r="DF19" s="17"/>
      <c r="DG19" s="17"/>
      <c r="DH19" s="17"/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40" t="str">
        <f>IF(DF19&gt;0,DF19,"")</f>
        <v/>
      </c>
      <c r="DY19" s="40" t="str">
        <f>IF(DG19&gt;0,DG19,"")</f>
        <v/>
      </c>
      <c r="DZ19" s="40" t="str">
        <f>IF(SUM(DD19:DG19)-DH19&gt;0,SUM(DD19:DG19)-DH19,"")</f>
        <v/>
      </c>
      <c r="EA19" s="40" t="str">
        <f>IF(DK19&gt;0,DK19,"")</f>
        <v/>
      </c>
      <c r="EB19" s="40" t="str">
        <f>IF(DL19&gt;0,DL19,"")</f>
        <v/>
      </c>
      <c r="EC19" s="40" t="str">
        <f>IF(SUM(DI19:DL19)-DM19&gt;0,SUM(DI19:DL19)-DM19,"")</f>
        <v/>
      </c>
      <c r="ED19" s="40" t="str">
        <f>IF(MAX(DZ19,EC19)&gt;0,MAX(DZ19,EC19),"")</f>
        <v/>
      </c>
      <c r="EE19" s="40" t="str">
        <f>IF(DP19&gt;0,DP19,"")</f>
        <v/>
      </c>
      <c r="EF19" s="40" t="str">
        <f>IF(DQ19&gt;0,DQ19,"")</f>
        <v/>
      </c>
      <c r="EG19" s="40" t="str">
        <f>IF(SUM(DN19:DQ19)-DR19&gt;0,SUM(DN19:DQ19)-DR19,"")</f>
        <v/>
      </c>
      <c r="EH19" s="40" t="str">
        <f>IF(DU19&gt;0,DU19,"")</f>
        <v/>
      </c>
      <c r="EI19" s="40" t="str">
        <f>IF(DV19&gt;0,DV19,"")</f>
        <v/>
      </c>
      <c r="EJ19" s="40" t="str">
        <f>IF(SUM(DS19:DV19)-DW19&gt;0,SUM(DS19:DV19)-DW19,"")</f>
        <v/>
      </c>
      <c r="EK19" s="40" t="str">
        <f>IF(SUM(ED19,EG19,EJ19)&gt;0,SUM(ED19,EG19,EJ19),"")</f>
        <v/>
      </c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1" t="str">
        <f>IF(EN19&gt;0,EN19,"")</f>
        <v/>
      </c>
      <c r="FG19" s="11" t="str">
        <f>IF(EO19&gt;0,EO19,"")</f>
        <v/>
      </c>
      <c r="FH19" s="11" t="str">
        <f>IF(SUM(EL19:EO19)-EP19&gt;0,SUM(EL19:EO19)-EP19,"")</f>
        <v/>
      </c>
      <c r="FI19" s="11" t="str">
        <f>IF(ES19&gt;0,ES19,"")</f>
        <v/>
      </c>
      <c r="FJ19" s="11" t="str">
        <f>IF(ET19&gt;0,ET19,"")</f>
        <v/>
      </c>
      <c r="FK19" s="11" t="str">
        <f>IF(SUM(EQ19:ET19)-EU19&gt;0,SUM(EQ19:ET19)-EU19,"")</f>
        <v/>
      </c>
      <c r="FL19" s="11" t="str">
        <f>IF(MAX(FH19,FK19)&gt;0,MAX(FH19,FK19),"")</f>
        <v/>
      </c>
      <c r="FM19" s="11" t="str">
        <f>IF(EX19&gt;0,EX19,"")</f>
        <v/>
      </c>
      <c r="FN19" s="11" t="str">
        <f>IF(EY19&gt;0,EY19,"")</f>
        <v/>
      </c>
      <c r="FO19" s="11" t="str">
        <f>IF(SUM(EV19:EY19)-EZ19&gt;0,SUM(EV19:EY19)-EZ19,"")</f>
        <v/>
      </c>
      <c r="FP19" s="11" t="str">
        <f>IF(FC19&gt;0,FC19,"")</f>
        <v/>
      </c>
      <c r="FQ19" s="11" t="str">
        <f>IF(FD19&gt;0,FD19,"")</f>
        <v/>
      </c>
      <c r="FR19" s="11" t="str">
        <f>IF(SUM(FA19:FD19)-FE19&gt;0,SUM(FA19:FD19)-FE19,"")</f>
        <v/>
      </c>
      <c r="FS19" s="11" t="str">
        <f>IF(SUM(FL19,FO19,FR19)&gt;0,SUM(FL19,FO19,FR19),"")</f>
        <v/>
      </c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17"/>
      <c r="GH19" s="17"/>
      <c r="GI19" s="17"/>
      <c r="GJ19" s="17"/>
      <c r="GK19" s="17"/>
      <c r="GL19" s="17"/>
      <c r="GM19" s="17"/>
      <c r="GN19" s="40" t="str">
        <f>IF(FV19&gt;0,FV19,"")</f>
        <v/>
      </c>
      <c r="GO19" s="40" t="str">
        <f>IF(FW19&gt;0,FW19,"")</f>
        <v/>
      </c>
      <c r="GP19" s="40" t="str">
        <f>IF(SUM(FT19:FW19)-FX19&gt;0,SUM(FT19:FW19)-FX19,"")</f>
        <v/>
      </c>
      <c r="GQ19" s="40" t="str">
        <f>IF(GA19&gt;0,GA19,"")</f>
        <v/>
      </c>
      <c r="GR19" s="40" t="str">
        <f>IF(GB19&gt;0,GB19,"")</f>
        <v/>
      </c>
      <c r="GS19" s="40" t="str">
        <f>IF(SUM(FY19:GB19)-GC19&gt;0,SUM(FY19:GB19)-GC19,"")</f>
        <v/>
      </c>
      <c r="GT19" s="40" t="str">
        <f>IF(MAX(GP19,GS19)&gt;0,MAX(GP19,GS19),"")</f>
        <v/>
      </c>
      <c r="GU19" s="40" t="str">
        <f>IF(GF19&gt;0,GF19,"")</f>
        <v/>
      </c>
      <c r="GV19" s="40" t="str">
        <f>IF(GG19&gt;0,GG19,"")</f>
        <v/>
      </c>
      <c r="GW19" s="40" t="str">
        <f>IF(SUM(GD19:GG19)-GH19&gt;0,SUM(GD19:GG19)-GH19,"")</f>
        <v/>
      </c>
      <c r="GX19" s="40" t="str">
        <f>IF(GK19&gt;0,GK19,"")</f>
        <v/>
      </c>
      <c r="GY19" s="40" t="str">
        <f>IF(GL19&gt;0,GL19,"")</f>
        <v/>
      </c>
      <c r="GZ19" s="40" t="str">
        <f>IF(SUM(GI19:GL19)-GM19&gt;0,SUM(GI19:GL19)-GM19,"")</f>
        <v/>
      </c>
      <c r="HA19" s="40" t="str">
        <f>IF(SUM(GT19,GW19,GZ19)&gt;0,SUM(GT19,GW19,GZ19),"")</f>
        <v/>
      </c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1" t="str">
        <f>IF(HD19&gt;0,HD19,"")</f>
        <v/>
      </c>
      <c r="HW19" s="11" t="str">
        <f>IF(HE19&gt;0,HE19,"")</f>
        <v/>
      </c>
      <c r="HX19" s="11" t="str">
        <f>IF(SUM(HB19:HE19)-HF19&gt;0,SUM(HB19:HE19)-HF19,"")</f>
        <v/>
      </c>
      <c r="HY19" s="11" t="str">
        <f>IF(HI19&gt;0,HI19,"")</f>
        <v/>
      </c>
      <c r="HZ19" s="11" t="str">
        <f>IF(HJ19&gt;0,HJ19,"")</f>
        <v/>
      </c>
      <c r="IA19" s="11" t="str">
        <f>IF(SUM(HG19:HJ19)-HK19&gt;0,SUM(HG19:HJ19)-HK19,"")</f>
        <v/>
      </c>
      <c r="IB19" s="11" t="str">
        <f>IF(MAX(HX19,IA19)&gt;0,MAX(HX19,IA19),"")</f>
        <v/>
      </c>
      <c r="IC19" s="11" t="str">
        <f>IF(HN19&gt;0,HN19,"")</f>
        <v/>
      </c>
      <c r="ID19" s="11" t="str">
        <f>IF(HO19&gt;0,HO19,"")</f>
        <v/>
      </c>
      <c r="IE19" s="11" t="str">
        <f>IF(SUM(HL19:HO19)-HP19&gt;0,SUM(HL19:HO19)-HP19,"")</f>
        <v/>
      </c>
      <c r="IF19" s="11" t="str">
        <f>IF(HS19&gt;0,HS19,"")</f>
        <v/>
      </c>
      <c r="IG19" s="11" t="str">
        <f>IF(HT19&gt;0,HT19,"")</f>
        <v/>
      </c>
      <c r="IH19" s="11" t="str">
        <f>IF(SUM(HQ19:HT19)-HU19&gt;0,SUM(HQ19:HT19)-HU19,"")</f>
        <v/>
      </c>
      <c r="II19" s="11" t="str">
        <f>IF(SUM(IB19,IE19,IH19)&gt;0,SUM(IB19,IE19,IH19),"")</f>
        <v/>
      </c>
      <c r="IJ19" s="17"/>
      <c r="IK19" s="17"/>
      <c r="IL19" s="17"/>
      <c r="IM19" s="17"/>
      <c r="IN19" s="17"/>
      <c r="IO19" s="17"/>
      <c r="IP19" s="17"/>
      <c r="IQ19" s="17"/>
      <c r="IR19" s="17"/>
      <c r="IS19" s="17"/>
      <c r="IT19" s="17"/>
      <c r="IU19" s="17"/>
      <c r="IV19" s="17"/>
      <c r="IW19" s="17"/>
      <c r="IX19" s="17"/>
      <c r="IY19" s="17"/>
      <c r="IZ19" s="17"/>
      <c r="JA19" s="17"/>
      <c r="JB19" s="17"/>
      <c r="JC19" s="17"/>
      <c r="JD19" s="40" t="str">
        <f>IF(IL19&gt;0,IL19,"")</f>
        <v/>
      </c>
      <c r="JE19" s="40" t="str">
        <f>IF(IM19&gt;0,IM19,"")</f>
        <v/>
      </c>
      <c r="JF19" s="40" t="str">
        <f>IF(SUM(IJ19:IM19)-IN19&gt;0,SUM(IJ19:IM19)-IN19,"")</f>
        <v/>
      </c>
      <c r="JG19" s="40" t="str">
        <f>IF(IQ19&gt;0,IQ19,"")</f>
        <v/>
      </c>
      <c r="JH19" s="40" t="str">
        <f>IF(IR19&gt;0,IR19,"")</f>
        <v/>
      </c>
      <c r="JI19" s="40" t="str">
        <f>IF(SUM(IO19:IR19)-IS19&gt;0,SUM(IO19:IR19)-IS19,"")</f>
        <v/>
      </c>
      <c r="JJ19" s="40" t="str">
        <f>IF(MAX(JF19,JI19)&gt;0,MAX(JF19,JI19),"")</f>
        <v/>
      </c>
      <c r="JK19" s="40" t="str">
        <f>IF(IV19&gt;0,IV19,"")</f>
        <v/>
      </c>
      <c r="JL19" s="40" t="str">
        <f>IF(IW19&gt;0,IW19,"")</f>
        <v/>
      </c>
      <c r="JM19" s="40" t="str">
        <f>IF(SUM(IT19:IW19)-IX19&gt;0,SUM(IT19:IW19)-IX19,"")</f>
        <v/>
      </c>
      <c r="JN19" s="40" t="str">
        <f>IF(JA19&gt;0,JA19,"")</f>
        <v/>
      </c>
      <c r="JO19" s="40" t="str">
        <f>IF(JB19&gt;0,JB19,"")</f>
        <v/>
      </c>
      <c r="JP19" s="40" t="str">
        <f>IF(SUM(IY19:JB19)-JC19&gt;0,SUM(IY19:JB19)-JC19,"")</f>
        <v/>
      </c>
      <c r="JQ19" s="40" t="str">
        <f>IF(SUM(JJ19,JM19,JP19)&gt;0,SUM(JJ19,JM19,JP19),"")</f>
        <v/>
      </c>
      <c r="JR19" s="18"/>
      <c r="JS19" s="18"/>
      <c r="JT19" s="18"/>
      <c r="JU19" s="18"/>
      <c r="JV19" s="18"/>
      <c r="JW19" s="18"/>
      <c r="JX19" s="18"/>
      <c r="JY19" s="18"/>
      <c r="JZ19" s="18"/>
      <c r="KA19" s="18"/>
      <c r="KB19" s="18"/>
      <c r="KC19" s="18"/>
      <c r="KD19" s="18"/>
      <c r="KE19" s="18"/>
      <c r="KF19" s="18"/>
      <c r="KG19" s="18"/>
      <c r="KH19" s="18"/>
      <c r="KI19" s="18"/>
      <c r="KJ19" s="18"/>
      <c r="KK19" s="18"/>
      <c r="KL19" s="11" t="str">
        <f>IF(JT19&gt;0,JT19,"")</f>
        <v/>
      </c>
      <c r="KM19" s="11" t="str">
        <f>IF(JU19&gt;0,JU19,"")</f>
        <v/>
      </c>
      <c r="KN19" s="11" t="str">
        <f>IF(SUM(JR19:JU19)-JV19&gt;0,SUM(JR19:JU19)-JV19,"")</f>
        <v/>
      </c>
      <c r="KO19" s="11" t="str">
        <f>IF(JY19&gt;0,JY19,"")</f>
        <v/>
      </c>
      <c r="KP19" s="11" t="str">
        <f>IF(JZ19&gt;0,JZ19,"")</f>
        <v/>
      </c>
      <c r="KQ19" s="11" t="str">
        <f>IF(SUM(JW19:JZ19)-KA19&gt;0,SUM(JW19:JZ19)-KA19,"")</f>
        <v/>
      </c>
      <c r="KR19" s="11" t="str">
        <f>IF(MAX(KN19,KQ19)&gt;0,MAX(KN19,KQ19),"")</f>
        <v/>
      </c>
      <c r="KS19" s="11" t="str">
        <f>IF(KD19&gt;0,KD19,"")</f>
        <v/>
      </c>
      <c r="KT19" s="11" t="str">
        <f>IF(KE19&gt;0,KE19,"")</f>
        <v/>
      </c>
      <c r="KU19" s="11" t="str">
        <f>IF(SUM(KB19:KE19)-KF19&gt;0,SUM(KB19:KE19)-KF19,"")</f>
        <v/>
      </c>
      <c r="KV19" s="11" t="str">
        <f>IF(KI19&gt;0,KI19,"")</f>
        <v/>
      </c>
      <c r="KW19" s="11" t="str">
        <f>IF(KJ19&gt;0,KJ19,"")</f>
        <v/>
      </c>
      <c r="KX19" s="11" t="str">
        <f>IF(SUM(KG19:KJ19)-KK19&gt;0,SUM(KG19:KJ19)-KK19,"")</f>
        <v/>
      </c>
      <c r="KY19" s="11" t="str">
        <f>IF(SUM(KR19,KU19,KX19)&gt;0,SUM(KR19,KU19,KX19),"")</f>
        <v/>
      </c>
      <c r="KZ19" s="17"/>
      <c r="LA19" s="17"/>
      <c r="LB19" s="17"/>
      <c r="LC19" s="17"/>
      <c r="LD19" s="17"/>
      <c r="LE19" s="17"/>
      <c r="LF19" s="17"/>
      <c r="LG19" s="17"/>
      <c r="LH19" s="17"/>
      <c r="LI19" s="17"/>
      <c r="LJ19" s="17"/>
      <c r="LK19" s="17"/>
      <c r="LL19" s="17"/>
      <c r="LM19" s="17"/>
      <c r="LN19" s="17"/>
      <c r="LO19" s="17"/>
      <c r="LP19" s="17"/>
      <c r="LQ19" s="17"/>
      <c r="LR19" s="17"/>
      <c r="LS19" s="17"/>
      <c r="LT19" s="40" t="str">
        <f>IF(LB19&gt;0,LB19,"")</f>
        <v/>
      </c>
      <c r="LU19" s="40" t="str">
        <f>IF(LC19&gt;0,LC19,"")</f>
        <v/>
      </c>
      <c r="LV19" s="40" t="str">
        <f>IF(SUM(KZ19:LC19)-LD19&gt;0,SUM(KZ19:LC19)-LD19,"")</f>
        <v/>
      </c>
      <c r="LW19" s="40" t="str">
        <f>IF(LG19&gt;0,LG19,"")</f>
        <v/>
      </c>
      <c r="LX19" s="40" t="str">
        <f>IF(LH19&gt;0,LH19,"")</f>
        <v/>
      </c>
      <c r="LY19" s="40" t="str">
        <f>IF(SUM(LE19:LH19)-LI19&gt;0,SUM(LE19:LH19)-LI19,"")</f>
        <v/>
      </c>
      <c r="LZ19" s="40" t="str">
        <f>IF(MAX(LV19,LY19)&gt;0,MAX(LV19,LY19),"")</f>
        <v/>
      </c>
      <c r="MA19" s="40" t="str">
        <f>IF(LL19&gt;0,LL19,"")</f>
        <v/>
      </c>
      <c r="MB19" s="40" t="str">
        <f>IF(LM19&gt;0,LM19,"")</f>
        <v/>
      </c>
      <c r="MC19" s="40" t="str">
        <f>IF(SUM(LJ19:LM19)-LN19&gt;0,SUM(LJ19:LM19)-LN19,"")</f>
        <v/>
      </c>
      <c r="MD19" s="40" t="str">
        <f>IF(LQ19&gt;0,LQ19,"")</f>
        <v/>
      </c>
      <c r="ME19" s="40" t="str">
        <f>IF(LR19&gt;0,LR19,"")</f>
        <v/>
      </c>
      <c r="MF19" s="40" t="str">
        <f>IF(SUM(LO19:LR19)-LS19&gt;0,SUM(LO19:LR19)-LS19,"")</f>
        <v/>
      </c>
      <c r="MG19" s="40" t="str">
        <f>IF(SUM(LZ19,MC19,MF19)&gt;0,SUM(LZ19,MC19,MF19),"")</f>
        <v/>
      </c>
      <c r="MH19" s="18"/>
      <c r="MI19" s="18"/>
      <c r="MJ19" s="18"/>
      <c r="MK19" s="18"/>
      <c r="ML19" s="18"/>
      <c r="MM19" s="18"/>
      <c r="MN19" s="18"/>
      <c r="MO19" s="18"/>
      <c r="MP19" s="18"/>
      <c r="MQ19" s="18"/>
      <c r="MR19" s="18"/>
      <c r="MS19" s="18"/>
      <c r="MT19" s="18"/>
      <c r="MU19" s="18"/>
      <c r="MV19" s="18"/>
      <c r="MW19" s="18"/>
      <c r="MX19" s="18"/>
      <c r="MY19" s="18"/>
      <c r="MZ19" s="18"/>
      <c r="NA19" s="18"/>
      <c r="NB19" s="11" t="str">
        <f>IF(MJ19&gt;0,MJ19,"")</f>
        <v/>
      </c>
      <c r="NC19" s="11" t="str">
        <f>IF(MK19&gt;0,MK19,"")</f>
        <v/>
      </c>
      <c r="ND19" s="11" t="str">
        <f>IF(SUM(MH19:MK19)-ML19&gt;0,SUM(MH19:MK19)-ML19,"")</f>
        <v/>
      </c>
      <c r="NE19" s="11" t="str">
        <f>IF(MO19&gt;0,MO19,"")</f>
        <v/>
      </c>
      <c r="NF19" s="11" t="str">
        <f>IF(MP19&gt;0,MP19,"")</f>
        <v/>
      </c>
      <c r="NG19" s="11" t="str">
        <f>IF(SUM(MM19:MP19)-MQ19&gt;0,SUM(MM19:MP19)-MQ19,"")</f>
        <v/>
      </c>
      <c r="NH19" s="11" t="str">
        <f>IF(MAX(ND19,NG19)&gt;0,MAX(ND19,NG19),"")</f>
        <v/>
      </c>
      <c r="NI19" s="11" t="str">
        <f>IF(MT19&gt;0,MT19,"")</f>
        <v/>
      </c>
      <c r="NJ19" s="11" t="str">
        <f>IF(MU19&gt;0,MU19,"")</f>
        <v/>
      </c>
      <c r="NK19" s="11" t="str">
        <f>IF(SUM(MR19:MU19)-MV19&gt;0,SUM(MR19:MU19)-MV19,"")</f>
        <v/>
      </c>
      <c r="NL19" s="11" t="str">
        <f>IF(MY19&gt;0,MY19,"")</f>
        <v/>
      </c>
      <c r="NM19" s="11" t="str">
        <f>IF(MZ19&gt;0,MZ19,"")</f>
        <v/>
      </c>
      <c r="NN19" s="11" t="str">
        <f>IF(SUM(MW19:MZ19)-NA19&gt;0,SUM(MW19:MZ19)-NA19,"")</f>
        <v/>
      </c>
      <c r="NO19" s="11" t="str">
        <f>IF(SUM(NH19,NK19,NN19)&gt;0,SUM(NH19,NK19,NN19),"")</f>
        <v/>
      </c>
      <c r="NP19" s="17"/>
      <c r="NQ19" s="17"/>
      <c r="NR19" s="17"/>
      <c r="NS19" s="17"/>
      <c r="NT19" s="17"/>
      <c r="NU19" s="17"/>
      <c r="NV19" s="17"/>
      <c r="NW19" s="17"/>
      <c r="NX19" s="17"/>
      <c r="NY19" s="17"/>
      <c r="NZ19" s="17"/>
      <c r="OA19" s="17"/>
      <c r="OB19" s="17"/>
      <c r="OC19" s="17"/>
      <c r="OD19" s="17"/>
      <c r="OE19" s="17"/>
      <c r="OF19" s="17"/>
      <c r="OG19" s="17"/>
      <c r="OH19" s="17"/>
      <c r="OI19" s="17"/>
      <c r="OJ19" s="40" t="str">
        <f>IF(NR19&gt;0,NR19,"")</f>
        <v/>
      </c>
      <c r="OK19" s="40" t="str">
        <f>IF(NS19&gt;0,NS19,"")</f>
        <v/>
      </c>
      <c r="OL19" s="40" t="str">
        <f>IF(SUM(NP19:NS19)-NT19&gt;0,SUM(NP19:NS19)-NT19,"")</f>
        <v/>
      </c>
      <c r="OM19" s="40" t="str">
        <f>IF(NW19&gt;0,NW19,"")</f>
        <v/>
      </c>
      <c r="ON19" s="40" t="str">
        <f>IF(NX19&gt;0,NX19,"")</f>
        <v/>
      </c>
      <c r="OO19" s="40" t="str">
        <f>IF(SUM(NU19:NX19)-NY19&gt;0,SUM(NU19:NX19)-NY19,"")</f>
        <v/>
      </c>
      <c r="OP19" s="40" t="str">
        <f>IF(MAX(OL19,OO19)&gt;0,MAX(OL19,OO19),"")</f>
        <v/>
      </c>
      <c r="OQ19" s="40" t="str">
        <f>IF(OB19&gt;0,OB19,"")</f>
        <v/>
      </c>
      <c r="OR19" s="40" t="str">
        <f>IF(OC19&gt;0,OC19,"")</f>
        <v/>
      </c>
      <c r="OS19" s="40" t="str">
        <f>IF(SUM(NZ19:OC19)-OD19&gt;0,SUM(NZ19:OC19)-OD19,"")</f>
        <v/>
      </c>
      <c r="OT19" s="40" t="str">
        <f>IF(OG19&gt;0,OG19,"")</f>
        <v/>
      </c>
      <c r="OU19" s="40" t="str">
        <f>IF(OH19&gt;0,OH19,"")</f>
        <v/>
      </c>
      <c r="OV19" s="40" t="str">
        <f>IF(SUM(OE19:OH19)-OI19&gt;0,SUM(OE19:OH19)-OI19,"")</f>
        <v/>
      </c>
      <c r="OW19" s="40" t="str">
        <f>IF(SUM(OP19,OS19,OV19)&gt;0,SUM(OP19,OS19,OV19),"")</f>
        <v/>
      </c>
      <c r="OX19" s="18"/>
      <c r="OY19" s="18"/>
      <c r="OZ19" s="18"/>
      <c r="PA19" s="18"/>
      <c r="PB19" s="18"/>
      <c r="PC19" s="18"/>
      <c r="PD19" s="18"/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1" t="str">
        <f>IF(OZ19&gt;0,OZ19,"")</f>
        <v/>
      </c>
      <c r="PS19" s="11" t="str">
        <f>IF(PA19&gt;0,PA19,"")</f>
        <v/>
      </c>
      <c r="PT19" s="11" t="str">
        <f>IF(SUM(OX19:PA19)-PB19&gt;0,SUM(OX19:PA19)-PB19,"")</f>
        <v/>
      </c>
      <c r="PU19" s="11" t="str">
        <f>IF(PE19&gt;0,PE19,"")</f>
        <v/>
      </c>
      <c r="PV19" s="11" t="str">
        <f>IF(PF19&gt;0,PF19,"")</f>
        <v/>
      </c>
      <c r="PW19" s="11" t="str">
        <f>IF(SUM(PC19:PF19)-PG19&gt;0,SUM(PC19:PF19)-PG19,"")</f>
        <v/>
      </c>
      <c r="PX19" s="11" t="str">
        <f>IF(MAX(PT19,PW19)&gt;0,MAX(PT19,PW19),"")</f>
        <v/>
      </c>
      <c r="PY19" s="11" t="str">
        <f>IF(PJ19&gt;0,PJ19,"")</f>
        <v/>
      </c>
      <c r="PZ19" s="11" t="str">
        <f>IF(PK19&gt;0,PK19,"")</f>
        <v/>
      </c>
      <c r="QA19" s="11" t="str">
        <f>IF(SUM(PH19:PK19)-PL19&gt;0,SUM(PH19:PK19)-PL19,"")</f>
        <v/>
      </c>
      <c r="QB19" s="11" t="str">
        <f>IF(PO19&gt;0,PO19,"")</f>
        <v/>
      </c>
      <c r="QC19" s="11" t="str">
        <f>IF(PP19&gt;0,PP19,"")</f>
        <v/>
      </c>
      <c r="QD19" s="11" t="str">
        <f>IF(SUM(PM19:PP19)-PQ19&gt;0,SUM(PM19:PP19)-PQ19,"")</f>
        <v/>
      </c>
      <c r="QE19" s="11" t="str">
        <f>IF(SUM(PX19,QA19,QD19)&gt;0,SUM(PX19,QA19,QD19),"")</f>
        <v/>
      </c>
      <c r="QF19" s="17"/>
      <c r="QG19" s="17"/>
      <c r="QH19" s="17"/>
      <c r="QI19" s="17"/>
      <c r="QJ19" s="17"/>
      <c r="QK19" s="17"/>
      <c r="QL19" s="17"/>
      <c r="QM19" s="17"/>
      <c r="QN19" s="17"/>
      <c r="QO19" s="17"/>
      <c r="QP19" s="17"/>
      <c r="QQ19" s="17"/>
      <c r="QR19" s="17"/>
      <c r="QS19" s="17"/>
      <c r="QT19" s="17"/>
      <c r="QU19" s="17"/>
      <c r="QV19" s="17"/>
      <c r="QW19" s="17"/>
      <c r="QX19" s="17"/>
      <c r="QY19" s="17"/>
      <c r="QZ19" s="40" t="str">
        <f>IF(QH19&gt;0,QH19,"")</f>
        <v/>
      </c>
      <c r="RA19" s="40" t="str">
        <f>IF(QI19&gt;0,QI19,"")</f>
        <v/>
      </c>
      <c r="RB19" s="40" t="str">
        <f>IF(SUM(QF19:QI19)-QJ19&gt;0,SUM(QF19:QI19)-QJ19,"")</f>
        <v/>
      </c>
      <c r="RC19" s="40" t="str">
        <f>IF(QM19&gt;0,QM19,"")</f>
        <v/>
      </c>
      <c r="RD19" s="40" t="str">
        <f>IF(QN19&gt;0,QN19,"")</f>
        <v/>
      </c>
      <c r="RE19" s="40" t="str">
        <f>IF(SUM(QK19:QN19)-QO19&gt;0,SUM(QK19:QN19)-QO19,"")</f>
        <v/>
      </c>
      <c r="RF19" s="40" t="str">
        <f>IF(MAX(RB19,RE19)&gt;0,MAX(RB19,RE19),"")</f>
        <v/>
      </c>
      <c r="RG19" s="40" t="str">
        <f>IF(QR19&gt;0,QR19,"")</f>
        <v/>
      </c>
      <c r="RH19" s="40" t="str">
        <f>IF(QS19&gt;0,QS19,"")</f>
        <v/>
      </c>
      <c r="RI19" s="40" t="str">
        <f>IF(SUM(QP19:QS19)-QT19&gt;0,SUM(QP19:QS19)-QT19,"")</f>
        <v/>
      </c>
      <c r="RJ19" s="40" t="str">
        <f>IF(QW19&gt;0,QW19,"")</f>
        <v/>
      </c>
      <c r="RK19" s="40" t="str">
        <f>IF(QX19&gt;0,QX19,"")</f>
        <v/>
      </c>
      <c r="RL19" s="40" t="str">
        <f>IF(SUM(QU19:QX19)-QY19&gt;0,SUM(QU19:QX19)-QY19,"")</f>
        <v/>
      </c>
      <c r="RM19" s="40" t="str">
        <f>IF(SUM(RF19,RI19,RL19)&gt;0,SUM(RF19,RI19,RL19),"")</f>
        <v/>
      </c>
      <c r="RN19" s="18"/>
      <c r="RO19" s="18"/>
      <c r="RP19" s="18"/>
      <c r="RQ19" s="18"/>
      <c r="RR19" s="18"/>
      <c r="RS19" s="18"/>
      <c r="RT19" s="18"/>
      <c r="RU19" s="18"/>
      <c r="RV19" s="18"/>
      <c r="RW19" s="18"/>
      <c r="RX19" s="18"/>
      <c r="RY19" s="18"/>
      <c r="RZ19" s="18"/>
      <c r="SA19" s="18"/>
      <c r="SB19" s="18"/>
      <c r="SC19" s="18"/>
      <c r="SD19" s="18"/>
      <c r="SE19" s="18"/>
      <c r="SF19" s="18"/>
      <c r="SG19" s="18"/>
      <c r="SH19" s="11" t="str">
        <f>IF(RP19&gt;0,RP19,"")</f>
        <v/>
      </c>
      <c r="SI19" s="11" t="str">
        <f>IF(RQ19&gt;0,RQ19,"")</f>
        <v/>
      </c>
      <c r="SJ19" s="11" t="str">
        <f>IF(SUM(RN19:RQ19)-RR19&gt;0,SUM(RN19:RQ19)-RR19,"")</f>
        <v/>
      </c>
      <c r="SK19" s="11" t="str">
        <f>IF(RU19&gt;0,RU19,"")</f>
        <v/>
      </c>
      <c r="SL19" s="11" t="str">
        <f>IF(RV19&gt;0,RV19,"")</f>
        <v/>
      </c>
      <c r="SM19" s="11" t="str">
        <f>IF(SUM(RS19:RV19)-RW19&gt;0,SUM(RS19:RV19)-RW19,"")</f>
        <v/>
      </c>
      <c r="SN19" s="11" t="str">
        <f>IF(MAX(SJ19,SM19)&gt;0,MAX(SJ19,SM19),"")</f>
        <v/>
      </c>
      <c r="SO19" s="11" t="str">
        <f>IF(RZ19&gt;0,RZ19,"")</f>
        <v/>
      </c>
      <c r="SP19" s="11" t="str">
        <f>IF(SA19&gt;0,SA19,"")</f>
        <v/>
      </c>
      <c r="SQ19" s="11" t="str">
        <f>IF(SUM(RX19:SA19)-SB19&gt;0,SUM(RX19:SA19)-SB19,"")</f>
        <v/>
      </c>
      <c r="SR19" s="11" t="str">
        <f>IF(SE19&gt;0,SE19,"")</f>
        <v/>
      </c>
      <c r="SS19" s="11" t="str">
        <f>IF(SF19&gt;0,SF19,"")</f>
        <v/>
      </c>
      <c r="ST19" s="11" t="str">
        <f>IF(SUM(SC19:SF19)-SG19&gt;0,SUM(SC19:SF19)-SG19,"")</f>
        <v/>
      </c>
      <c r="SU19" s="11" t="str">
        <f>IF(SUM(SN19,SQ19,ST19)&gt;0,SUM(SN19,SQ19,ST19),"")</f>
        <v/>
      </c>
      <c r="SV19" s="22">
        <f>IF($CP19="P",CA19,(CA19+AZ19)/2)</f>
        <v>7.05</v>
      </c>
      <c r="SW19" s="22">
        <f>IF($CP19="P",CB19,(CB19+BA19)/2)</f>
        <v>4.5999999999999996</v>
      </c>
      <c r="SX19" s="22">
        <f>IF($CP19="P",CC19,(CC19+BB19)/2)</f>
        <v>4.4000000000000004</v>
      </c>
      <c r="SY19" s="22">
        <f>IF($CP19="P",CD19,(CD19+BC19)/2)</f>
        <v>6.085</v>
      </c>
      <c r="SZ19" s="22">
        <f>IF($CP19="P",CE19,(CE19+BD19)/2)</f>
        <v>0</v>
      </c>
      <c r="TA19" s="22">
        <f>IF($CP19="P",CF19,(CF19+BE19)/2)</f>
        <v>7.6</v>
      </c>
      <c r="TB19" s="22">
        <f>IF($CP19="P",CG19,(CG19+BF19)/2)</f>
        <v>4.8</v>
      </c>
      <c r="TC19" s="22">
        <f>IF($CP19="P",CH19,(CH19+BG19)/2)</f>
        <v>4.4000000000000004</v>
      </c>
      <c r="TD19" s="22">
        <f>IF($CP19="P",CI19,(CI19+BH19)/2)</f>
        <v>6.2549999999999999</v>
      </c>
      <c r="TE19" s="22">
        <f>IF($CP19="P",CJ19,(CJ19+BI19)/2)</f>
        <v>0</v>
      </c>
      <c r="TF19" s="22">
        <f>IF($CP19="P",CK19,(CK19+BJ19)/2)</f>
        <v>7.5</v>
      </c>
      <c r="TG19" s="22">
        <f>IF($CP19="P",CL19,(CL19+BK19)/2)</f>
        <v>4.6500000000000004</v>
      </c>
      <c r="TH19" s="22">
        <f>IF($CP19="P",CM19,(CM19+BL19)/2)</f>
        <v>4.4000000000000004</v>
      </c>
      <c r="TI19" s="22">
        <f>IF($CP19="P",CN19,(CN19+BM19)/2)</f>
        <v>6.23</v>
      </c>
      <c r="TJ19" s="22">
        <f>IF($CP19="P",CO19,(CO19+BN19)/2)</f>
        <v>0</v>
      </c>
      <c r="TK19" s="27" t="s">
        <v>46</v>
      </c>
      <c r="TL19" s="40">
        <f>IF(SX19&gt;0,SX19,"")</f>
        <v>4.4000000000000004</v>
      </c>
      <c r="TM19" s="40">
        <f>IF(SY19&gt;0,SY19,"")</f>
        <v>6.085</v>
      </c>
      <c r="TN19" s="40">
        <f>IF(SUM(SV19:SY19)-SZ19&gt;0,SUM(SV19:SY19)-SZ19,"")</f>
        <v>22.134999999999998</v>
      </c>
      <c r="TO19" s="40">
        <f>IF(TC19&gt;0,TC19,"")</f>
        <v>4.4000000000000004</v>
      </c>
      <c r="TP19" s="40">
        <f>IF(TD19&gt;0,TD19,"")</f>
        <v>6.2549999999999999</v>
      </c>
      <c r="TQ19" s="40">
        <f>IF(SUM(TA19:TD19)-TE19&gt;0,SUM(TA19:TD19)-TE19,"")</f>
        <v>23.054999999999996</v>
      </c>
      <c r="TR19" s="40">
        <f>IF(MAX(TN19,TQ19)&gt;0,MAX(TN19,TQ19),"")</f>
        <v>23.054999999999996</v>
      </c>
      <c r="TS19" s="40">
        <f>IF(TH19&gt;0,TH19,"")</f>
        <v>4.4000000000000004</v>
      </c>
      <c r="TT19" s="40">
        <f>IF(TI19&gt;0,TI19,"")</f>
        <v>6.23</v>
      </c>
      <c r="TU19" s="40">
        <f>IF(SUM(TF19:TI19)-TJ19&gt;0,SUM(TF19:TI19)-TJ19,"")</f>
        <v>22.78</v>
      </c>
      <c r="TV19" s="40">
        <f>IF(SUM(TR19,TU19)&gt;0,SUM(TR19,TU19),"")</f>
        <v>45.834999999999994</v>
      </c>
    </row>
    <row r="20" spans="1:542" x14ac:dyDescent="0.2">
      <c r="A20" s="4" t="str" cm="1">
        <f t="array" ref="A20">IF(AND(J20&lt;&gt;"",J20&lt;&gt;"No DD"),SUMPRODUCT((J$4:J$37&lt;&gt;"")*(J$4:J$37&lt;&gt;"No DD")*(F$4:F$37&gt;F20))+1,IF(J20="No DD",SUMPRODUCT((J$4:J$37="No DD")*(F$4:F$37&gt;F20))+1+SUMPRODUCT((J$4:J$37&lt;&gt;"")*(J$4:J$37&lt;&gt;"No DD")),""))</f>
        <v/>
      </c>
      <c r="B20" s="4" t="str" cm="1">
        <f t="array" ref="B20">IF(AND(J20&lt;&gt;"",J20&lt;&gt;"No DD",G20=""),SUMPRODUCT((J$4:J$37&lt;&gt;"")*(J$4:J$37&lt;&gt;"No DD")*(G$4:G$37="")*(F$4:F$37&gt;F20))+1,IF(J20="No DD",SUMPRODUCT((J$4:J$37="No DD")*(F$4:F$37&gt;F20)*(G$4:G$37=""))+1+SUMPRODUCT((J$4:J$37&lt;&gt;"")*(G$4:G$37="")*(J$4:J$37&lt;&gt;"No DD")),""))</f>
        <v/>
      </c>
      <c r="C20" s="5" t="s">
        <v>135</v>
      </c>
      <c r="D20" s="4" t="s">
        <v>3</v>
      </c>
      <c r="E20" s="4">
        <v>2006</v>
      </c>
      <c r="F20" s="9">
        <f>SUM(L20:V20)+SUM(L20:T20)*0.0000001+SUM(L20)*0.0000000000001</f>
        <v>143.86001438600462</v>
      </c>
      <c r="G20" s="66"/>
      <c r="H20" s="3" t="str">
        <f>IF(OR(AND(AO20&gt;=AY$39,AO20&lt;&gt;"",AQ20&gt;=AY$43,AQ20&lt;&gt;"",AN20=""),AND(AR20&gt;=AY$39,AR20&lt;&gt;"",AT20&gt;=AY$43,AT20&lt;&gt;"",AN20=""),AND(AV20&gt;=AY$39,AV20&lt;&gt;"",AX20&gt;=AY$43,AX20&lt;&gt;"",AN20=""),AND(BP20&gt;=BZ$39,BP20&lt;&gt;"",BR20&gt;=BZ$43,BR20&lt;&gt;"",BO20=""),AND(BS20&gt;=BZ$39,BS20&lt;&gt;"",BU20&gt;=BZ$43,BU20&lt;&gt;"",BO20=""),AND(BW20&gt;=BZ$39,BW20&lt;&gt;"",BY20&gt;=BZ$43,BY20&lt;&gt;"",BO20=""),AND(CQ20&gt;=DA$39,CQ20&lt;&gt;"",CS20&gt;=DA$43,CS20&lt;&gt;"",CP20=""),AND(CT20&gt;=DA$39,CT20&lt;&gt;"",CV20&gt;=DA$43,CV20&lt;&gt;"",CP20=""),AND(CX20&gt;=DA$39,CX20&lt;&gt;"",CZ20&gt;=DA$43,CZ20&lt;&gt;"",CP20=""),AND(DX20&gt;=EK$39,DX20&lt;&gt;"",DZ20&gt;=EK$43,DZ20&lt;&gt;""),AND(EA20&gt;=EK$39,EA20&lt;&gt;"",EC20&gt;=EK$43,EC20&lt;&gt;""),AND(EE20&gt;=EK$39,EE20&lt;&gt;"",EG20&gt;=EK$43,EG20&lt;&gt;""),AND(EH20&gt;=EK$39,EH20&lt;&gt;"",EJ20&gt;=EK$43,EJ20&lt;&gt;""),AND(FF20&gt;=FS$39,FF20&lt;&gt;"",FH20&gt;=FS$43,FH20&lt;&gt;""),AND(FI20&gt;=FS$39,FI20&lt;&gt;"",FK20&gt;=FS$43,FK20&lt;&gt;""),AND(FM20&gt;=FS$39,FM20&lt;&gt;"",FO20&gt;=FS$43,FO20&lt;&gt;""),AND(FP20&gt;=FS$39,FP20&lt;&gt;"",FR20&gt;=FS$43,FR20&lt;&gt;""),AND(GN20&gt;=HA$39,GN20&lt;&gt;"",GP20&gt;=HA$43,GP20&lt;&gt;""),AND(GQ20&gt;=HA$39,GQ20&lt;&gt;"",GS20&gt;=HA$43,GS20&lt;&gt;""),AND(GU20&gt;=HA$39,GU20&lt;&gt;"",GW20&gt;=HA$43,GW20&lt;&gt;""),AND(GX20&gt;=HA$39,GX20&lt;&gt;"",GZ20&gt;=HA$43,GZ20&lt;&gt;""),AND(HV20&gt;=II$39,HV20&lt;&gt;"",HX20&gt;=II$43,HX20&lt;&gt;""),AND(HY20&gt;=II$39,HY20&lt;&gt;"",IA20&gt;=II$43,IA20&lt;&gt;""),AND(IC20&gt;=II$39,IC20&lt;&gt;"",IE20&gt;=II$43,IE20&lt;&gt;""),AND(IF20&gt;=II$39,IF20&lt;&gt;"",IH20&gt;=II$43,IH20&lt;&gt;""),AND(JD20&gt;=JQ$39,JD20&lt;&gt;"",JF20&gt;=JQ$43,JF20&lt;&gt;""),AND(JG20&gt;=JQ$39,JG20&lt;&gt;"",JI20&gt;=JQ$43,JI20&lt;&gt;""),AND(JK20&gt;=JQ$39,JK20&lt;&gt;"",JM20&gt;=JQ$43,JM20&lt;&gt;""),AND(JN20&gt;=JQ$39,JN20&lt;&gt;"",JP20&gt;=JQ$43,JP20&lt;&gt;""),AND(KL20&gt;=KY$39,KL20&lt;&gt;"",KN20&gt;=KY$43,KN20&lt;&gt;""),AND(KO20&gt;=KY$39,KO20&lt;&gt;"",KQ20&gt;=KY$43,KQ20&lt;&gt;""),AND(KS20&gt;=KY$39,KS20&lt;&gt;"",KU20&gt;=KY$43,KU20&lt;&gt;""),AND(KV20&gt;=KY$39,KV20&lt;&gt;"",KX20&gt;=KY$43,KX20&lt;&gt;""),AND(LT20&gt;=MG$39,LT20&lt;&gt;"",LV20&gt;=MG$43,LV20&lt;&gt;""),AND(LW20&gt;=MG$39,LW20&lt;&gt;"",LY20&gt;=MG$43,LY20&lt;&gt;""),AND(MA20&gt;=MG$39,MA20&lt;&gt;"",MC20&gt;=MG$43,MC20&lt;&gt;""),AND(MD20&gt;=MG$39,MD20&lt;&gt;"",MF20&gt;=MG$43,MF20&lt;&gt;""),AND(NB20&gt;=NO$39,NB20&lt;&gt;"",ND20&gt;=NO$43,ND20&lt;&gt;""),AND(NE20&gt;=NO$39,NE20&lt;&gt;"",NG20&gt;=NO$43,NG20&lt;&gt;""),AND(NI20&gt;=NO$39,NI20&lt;&gt;"",NK20&gt;=NO$43,NK20&lt;&gt;""),AND(NL20&gt;=NO$39,NL20&lt;&gt;"",NN20&gt;=NO$43,NN20&lt;&gt;""),AND(OJ20&gt;=OW$39,OJ20&lt;&gt;"",OL20&gt;=OW$43,OL20&lt;&gt;""),AND(OM20&gt;=OW$39,OM20&lt;&gt;"",OO20&gt;=OW$43,OO20&lt;&gt;""),AND(OQ20&gt;=OW$39,OQ20&lt;&gt;"",OS20&gt;=OW$43,OS20&lt;&gt;""),AND(OT20&gt;=OW$39,OT20&lt;&gt;"",OV20&gt;=OW$43,OV20&lt;&gt;""),AND(PR20&gt;=QE$39,PR20&lt;&gt;"",PT20&gt;=QE$43,PT20&lt;&gt;""),AND(PU20&gt;=QE$39,PU20&lt;&gt;"",PW20&gt;=QE$43,PW20&lt;&gt;""),AND(PY20&gt;=QE$39,PY20&lt;&gt;"",QA20&gt;=QE$43,QA20&lt;&gt;""),AND(QB20&gt;=QE$39,QB20&lt;&gt;"",QD20&gt;=QE$43,QD20&lt;&gt;""),AND(QZ20&gt;=RM$39,QZ20&lt;&gt;"",RB20&gt;=RM$43,RB20&lt;&gt;""),AND(RC20&gt;=RM$39,RC20&lt;&gt;"",RE20&gt;=RM$43,RE20&lt;&gt;""),AND(RG20&gt;=RM$39,RG20&lt;&gt;"",RI20&gt;=RM$43,RI20&lt;&gt;""),AND(RJ20&gt;=RM$39,RJ20&lt;&gt;"",RL20&gt;=RM$43,RL20&lt;&gt;""),AND(SH20&gt;=SU$39,SH20&lt;&gt;"",SJ20&gt;=SU$43,SJ20&lt;&gt;""),AND(SK20&gt;=SU$39,SK20&lt;&gt;"",SM20&gt;=SU$43,SM20&lt;&gt;""),AND(SO20&gt;=SU$39,SO20&lt;&gt;"",SQ20&gt;=SU$43,SQ20&lt;&gt;""),AND(SR20&gt;=SU$39,SR20&lt;&gt;"",ST20&gt;=SU$43,ST20&lt;&gt;"")),"P","")</f>
        <v/>
      </c>
      <c r="I20" s="3" t="str">
        <f>IF(OR(AND(AQ20&gt;=AY$43,AQ20&lt;&gt;"",AN20=""),AND(AT20&gt;=AY$43,AT20&lt;&gt;"",AN20=""),AND(AX20&gt;=AY$43,AX20&lt;&gt;"",AN20=""),AND(BR20&gt;=BZ$43,BR20&lt;&gt;"",BO20=""),AND(BU20&gt;=BZ$43,BU20&lt;&gt;"",BO20=""),AND(BY20&gt;=BZ$43,BY20&lt;&gt;"",BO20=""),AND(CS20&gt;=DA$43,CS20&lt;&gt;"",CP20=""),AND(CV20&gt;=DA$43,CV20&lt;&gt;"",CP20=""),AND(CZ20&gt;=DA$43,CZ20&lt;&gt;"",CP20=""),AND(DZ20&gt;=EK$43,DZ20&lt;&gt;""),AND(EC20&gt;=EK$43,EC20&lt;&gt;""),AND(EG20&gt;=EK$43,EG20&lt;&gt;""),AND(EJ20&gt;=EK$43,EJ20&lt;&gt;""),AND(FH20&gt;=FS$43,FH20&lt;&gt;""),AND(FK20&gt;=FS$43,FK20&lt;&gt;""),AND(FO20&gt;=FS$43,FO20&lt;&gt;""),AND(FR20&gt;=FS$43,FR20&lt;&gt;""),AND(GP20&gt;=HA$43,GP20&lt;&gt;""),AND(GS20&gt;=HA$43,GS20&lt;&gt;""),AND(GW20&gt;=HA$43,GW20&lt;&gt;""),AND(GZ20&gt;=HA$43,GZ20&lt;&gt;""),AND(HX20&gt;=II$43,HX20&lt;&gt;""),AND(IA20&gt;=II$43,IA20&lt;&gt;""),AND(IE20&gt;=II$43,IE20&lt;&gt;""),AND(IH20&gt;=II$43,IH20&lt;&gt;""),AND(JF20&gt;=JQ$43,JF20&lt;&gt;""),AND(JI20&gt;=JQ$43,JI20&lt;&gt;""),AND(JM20&gt;=JQ$43,JM20&lt;&gt;""),AND(JP20&gt;=JQ$43,JP20&lt;&gt;""),AND(KN20&gt;=KY$43,KN20&lt;&gt;""),AND(KQ20&gt;=KY$43,KQ20&lt;&gt;""),AND(KU20&gt;=KY$43,KU20&lt;&gt;""),AND(KX20&gt;=KY$43,KX20&lt;&gt;""),AND(LV20&gt;=MG$43,LV20&lt;&gt;""),AND(LY20&gt;=MG$43,LY20&lt;&gt;""),AND(MC20&gt;=MG$43,MC20&lt;&gt;""),AND(MF20&gt;=MG$43,MF20&lt;&gt;""),AND(ND20&gt;=NO$43,ND20&lt;&gt;""),AND(NG20&gt;=NO$43,NG20&lt;&gt;""),AND(NK20&gt;=NO$43,NK20&lt;&gt;""),AND(NN20&gt;=NO$43,NN20&lt;&gt;""),AND(OL20&gt;=OW$43,OL20&lt;&gt;""),AND(OO20&gt;=OW$43,OO20&lt;&gt;""),AND(OS20&gt;=OW$43,OS20&lt;&gt;""),AND(OV20&gt;=OW$43,OV20&lt;&gt;""),AND(PT20&gt;=QE$43,PT20&lt;&gt;""),AND(PW20&gt;=QE$43,PW20&lt;&gt;""),AND(QA20&gt;=QE$43,QA20&lt;&gt;""),AND(QD20&gt;=QE$43,QD20&lt;&gt;""),AND(RB20&gt;=RM$43,RB20&lt;&gt;""),AND(RE20&gt;=RM$43,RE20&lt;&gt;""),AND(RI20&gt;=RM$43,RI20&lt;&gt;""),AND(RL20&gt;=RM$43,RL20&lt;&gt;""),AND(SJ20&gt;=SU$43,SJ20&lt;&gt;""),AND(SM20&gt;=SU$43,SM20&lt;&gt;""),AND(SQ20&gt;=SU$43,SQ20&lt;&gt;""),AND(ST20&gt;=SU$43,ST20&lt;&gt;"")),"P","")</f>
        <v/>
      </c>
      <c r="J20" s="36" t="str">
        <f>IF(AND(I20="P",H20=""),"No DD",IF(OR(AND(AO20&gt;=AY$42,AO20&lt;&gt;"",AQ20&gt;=AY$46,AQ20&lt;&gt;"",AN20=""),AND(AR20&gt;=AY$42,AR20&lt;&gt;"",AT20&gt;=AY$46,AT20&lt;&gt;"",AN20=""),AND(AV20&gt;=AY$42,AV20&lt;&gt;"",AX20&gt;=AY$46,AX20&lt;&gt;"",AN20=""),AND(BP20&gt;=BZ$42,BP20&lt;&gt;"",BR20&gt;=BZ$46,BR20&lt;&gt;"",BO20=""),AND(BS20&gt;=BZ$42,BS20&lt;&gt;"",BU20&gt;=BZ$46,BU20&lt;&gt;"",BO20=""),AND(BW20&gt;=BZ$42,BW20&lt;&gt;"",BY20&gt;=BZ$46,BY20&lt;&gt;"",BO20=""),AND(CQ20&gt;=DA$42,CQ20&lt;&gt;"",CS20&gt;=DA$46,CS20&lt;&gt;"",CP20=""),AND(CT20&gt;=DA$42,CT20&lt;&gt;"",CV20&gt;=DA$46,CV20&lt;&gt;"",CP20=""),AND(CX20&gt;=DA$42,CX20&lt;&gt;"",CZ20&gt;=DA$46,CZ20&lt;&gt;"",CP20=""),AND(DX20&gt;=EK$42,DX20&lt;&gt;"",DZ20&gt;=EK$46,DZ20&lt;&gt;""),AND(EA20&gt;=EK$42,EA20&lt;&gt;"",EC20&gt;=EK$46,EC20&lt;&gt;""),AND(EE20&gt;=EK$42,EE20&lt;&gt;"",EG20&gt;=EK$46,EG20&lt;&gt;""),AND(EH20&gt;=EK$42,EH20&lt;&gt;"",EJ20&gt;=EK$46,EJ20&lt;&gt;""),AND(FF20&gt;=FS$42,FF20&lt;&gt;"",FH20&gt;=FS$46,FH20&lt;&gt;""),AND(FI20&gt;=FS$42,FI20&lt;&gt;"",FK20&gt;=FS$46,FK20&lt;&gt;""),AND(FM20&gt;=FS$42,FM20&lt;&gt;"",FO20&gt;=FS$46,FO20&lt;&gt;""),AND(FP20&gt;=FS$42,FP20&lt;&gt;"",FR20&gt;=FS$46,FR20&lt;&gt;""),AND(GN20&gt;=HA$42,GN20&lt;&gt;"",GP20&gt;=HA$46,GP20&lt;&gt;""),AND(GQ20&gt;=HA$42,GQ20&lt;&gt;"",GS20&gt;=HA$46,GS20&lt;&gt;""),AND(GU20&gt;=HA$42,GU20&lt;&gt;"",GW20&gt;=HA$46,GW20&lt;&gt;""),AND(GX20&gt;=HA$42,GX20&lt;&gt;"",GZ20&gt;=HA$46,GZ20&lt;&gt;""),AND(HV20&gt;=II$42,HV20&lt;&gt;"",HX20&gt;=II$46,HX20&lt;&gt;""),AND(HY20&gt;=II$42,HY20&lt;&gt;"",IA20&gt;=II$46,IA20&lt;&gt;""),AND(IC20&gt;=II$42,IC20&lt;&gt;"",IE20&gt;=II$46,IE20&lt;&gt;""),AND(IF20&gt;=II$42,IF20&lt;&gt;"",IH20&gt;=II$46,IH20&lt;&gt;""),AND(JD20&gt;=JQ$42,JD20&lt;&gt;"",JF20&gt;=JQ$46,JF20&lt;&gt;""),AND(JG20&gt;=JQ$42,JG20&lt;&gt;"",JI20&gt;=JQ$46,JI20&lt;&gt;""),AND(JK20&gt;=JQ$42,JK20&lt;&gt;"",JM20&gt;=JQ$46,JM20&lt;&gt;""),AND(JN20&gt;=JQ$42,JN20&lt;&gt;"",JP20&gt;=JQ$46,JP20&lt;&gt;""),AND(KL20&gt;=KY$42,KL20&lt;&gt;"",KN20&gt;=KY$46,KN20&lt;&gt;""),AND(KO20&gt;=KY$42,KO20&lt;&gt;"",KQ20&gt;=KY$46,KQ20&lt;&gt;""),AND(KS20&gt;=KY$42,KS20&lt;&gt;"",KU20&gt;=KY$46,KU20&lt;&gt;""),AND(KV20&gt;=KY$42,KV20&lt;&gt;"",KX20&gt;=KY$46,KX20&lt;&gt;""),AND(LT20&gt;=MG$42,LT20&lt;&gt;"",LV20&gt;=MG$46,LV20&lt;&gt;""),AND(LW20&gt;=MG$42,LW20&lt;&gt;"",LY20&gt;=MG$46,LY20&lt;&gt;""),AND(MA20&gt;=MG$42,MA20&lt;&gt;"",MC20&gt;=MG$46,MC20&lt;&gt;""),AND(MD20&gt;=MG$42,MD20&lt;&gt;"",MF20&gt;=MG$46,MF20&lt;&gt;""),AND(NB20&gt;=NO$42,NB20&lt;&gt;"",ND20&gt;=NO$46,ND20&lt;&gt;""),AND(NE20&gt;=NO$42,NE20&lt;&gt;"",NG20&gt;=NO$46,NG20&lt;&gt;""),AND(NI20&gt;=NO$42,NI20&lt;&gt;"",NK20&gt;=NO$46,NK20&lt;&gt;""),AND(NL20&gt;=NO$42,NL20&lt;&gt;"",NN20&gt;=NO$46,NN20&lt;&gt;""),AND(OJ20&gt;=OW$42,OJ20&lt;&gt;"",OL20&gt;=OW$46,OL20&lt;&gt;""),AND(OM20&gt;=OW$42,OM20&lt;&gt;"",OO20&gt;=OW$46,OO20&lt;&gt;""),AND(OQ20&gt;=OW$42,OQ20&lt;&gt;"",OS20&gt;=OW$46,OS20&lt;&gt;""),AND(OT20&gt;=OW$42,OT20&lt;&gt;"",OV20&gt;=OW$46,OV20&lt;&gt;""),AND(PR20&gt;=QE$42,PR20&lt;&gt;"",PT20&gt;=QE$46,PT20&lt;&gt;""),AND(PU20&gt;=QE$42,PU20&lt;&gt;"",PW20&gt;=QE$46,PW20&lt;&gt;""),AND(PY20&gt;=QE$42,PY20&lt;&gt;"",QA20&gt;=QE$46,QA20&lt;&gt;""),AND(QB20&gt;=QE$42,QB20&lt;&gt;"",QD20&gt;=QE$46,QD20&lt;&gt;""),AND(QZ20&gt;=RM$42,QZ20&lt;&gt;"",RB20&gt;=RM$46,RB20&lt;&gt;""),AND(RC20&gt;=RM$42,RC20&lt;&gt;"",RE20&gt;=RM$46,RE20&lt;&gt;""),AND(RG20&gt;=RM$42,RG20&lt;&gt;"",RI20&gt;=RM$46,RI20&lt;&gt;""),AND(RJ20&gt;=RM$42,RJ20&lt;&gt;"",RL20&gt;=RM$46,RL20&lt;&gt;""),AND(SH20&gt;=SU$42,SH20&lt;&gt;"",SJ20&gt;=SU$46,SJ20&lt;&gt;""),AND(SK20&gt;=SU$42,SK20&lt;&gt;"",SM20&gt;=SU$46,SM20&lt;&gt;""),AND(SO20&gt;=SU$42,SO20&lt;&gt;"",SQ20&gt;=SU$46,SQ20&lt;&gt;""),AND(SR20&gt;=SU$42,SR20&lt;&gt;"",ST20&gt;=SU$46,ST20&lt;&gt;"")),"Merit",IF(OR(AND(AO20&gt;=AY$41,AO20&lt;&gt;"",AQ20&gt;=AY$45,AQ20&lt;&gt;"",AN20=""),AND(AR20&gt;=AY$41,AR20&lt;&gt;"",AT20&gt;=AY$45,AT20&lt;&gt;"",AN20=""),AND(AV20&gt;=AY$41,AV20&lt;&gt;"",AX20&gt;=AY$45,AX20&lt;&gt;"",AN20=""),AND(BP20&gt;=BZ$41,BP20&lt;&gt;"",BR20&gt;=BZ$45,BR20&lt;&gt;"",BO20=""),AND(BS20&gt;=BZ$41,BS20&lt;&gt;"",BU20&gt;=BZ$45,BU20&lt;&gt;"",BO20=""),AND(BW20&gt;=BZ$41,BW20&lt;&gt;"",BY20&gt;=BZ$45,BY20&lt;&gt;"",BO20=""),AND(CQ20&gt;=DA$41,CQ20&lt;&gt;"",CS20&gt;=DA$45,CS20&lt;&gt;"",CP20=""),AND(CT20&gt;=DA$41,CT20&lt;&gt;"",CV20&gt;=DA$45,CV20&lt;&gt;"",CP20=""),AND(CX20&gt;=DA$41,CX20&lt;&gt;"",CZ20&gt;=DA$45,CZ20&lt;&gt;"",CP20=""),AND(DX20&gt;=EK$41,DX20&lt;&gt;"",DZ20&gt;=EK$45,DZ20&lt;&gt;""),AND(EA20&gt;=EK$41,EA20&lt;&gt;"",EC20&gt;=EK$45,EC20&lt;&gt;""),AND(EE20&gt;=EK$41,EE20&lt;&gt;"",EG20&gt;=EK$45,EG20&lt;&gt;""),AND(EH20&gt;=EK$41,EH20&lt;&gt;"",EJ20&gt;=EK$45,EJ20&lt;&gt;""),AND(FF20&gt;=FS$41,FF20&lt;&gt;"",FH20&gt;=FS$45,FH20&lt;&gt;""),AND(FI20&gt;=FS$41,FI20&lt;&gt;"",FK20&gt;=FS$45,FK20&lt;&gt;""),AND(FM20&gt;=FS$41,FM20&lt;&gt;"",FO20&gt;=FS$45,FO20&lt;&gt;""),AND(FP20&gt;=FS$41,FP20&lt;&gt;"",FR20&gt;=FS$45,FR20&lt;&gt;""),AND(GN20&gt;=HA$41,GN20&lt;&gt;"",GP20&gt;=HA$45,GP20&lt;&gt;""),AND(GQ20&gt;=HA$41,GQ20&lt;&gt;"",GS20&gt;=HA$45,GS20&lt;&gt;""),AND(GU20&gt;=HA$41,GU20&lt;&gt;"",GW20&gt;=HA$45,GW20&lt;&gt;""),AND(GX20&gt;=HA$41,GX20&lt;&gt;"",GZ20&gt;=HA$45,GZ20&lt;&gt;""),AND(HV20&gt;=II$41,HV20&lt;&gt;"",HX20&gt;=II$45,HX20&lt;&gt;""),AND(HY20&gt;=II$41,HY20&lt;&gt;"",IA20&gt;=II$45,IA20&lt;&gt;""),AND(IC20&gt;=II$41,IC20&lt;&gt;"",IE20&gt;=II$45,IE20&lt;&gt;""),AND(IF20&gt;=II$41,IF20&lt;&gt;"",IH20&gt;=II$45,IH20&lt;&gt;""),AND(JD20&gt;=JQ$41,JD20&lt;&gt;"",JF20&gt;=JQ$45,JF20&lt;&gt;""),AND(JG20&gt;=JQ$41,JG20&lt;&gt;"",JI20&gt;=JQ$45,JI20&lt;&gt;""),AND(JK20&gt;=JQ$41,JK20&lt;&gt;"",JM20&gt;=JQ$45,JM20&lt;&gt;""),AND(JN20&gt;=JQ$41,JN20&lt;&gt;"",JP20&gt;=JQ$45,JP20&lt;&gt;""),AND(KL20&gt;=KY$41,KL20&lt;&gt;"",KN20&gt;=KY$45,KN20&lt;&gt;""),AND(KO20&gt;=KY$41,KO20&lt;&gt;"",KQ20&gt;=KY$45,KQ20&lt;&gt;""),AND(KS20&gt;=KY$41,KS20&lt;&gt;"",KU20&gt;=KY$45,KU20&lt;&gt;""),AND(KV20&gt;=KY$41,KV20&lt;&gt;"",KX20&gt;=KY$45,KX20&lt;&gt;""),AND(LT20&gt;=MG$41,LT20&lt;&gt;"",LV20&gt;=MG$45,LV20&lt;&gt;""),AND(LW20&gt;=MG$41,LW20&lt;&gt;"",LY20&gt;=MG$45,LY20&lt;&gt;""),AND(MA20&gt;=MG$41,MA20&lt;&gt;"",MC20&gt;=MG$45,MC20&lt;&gt;""),AND(MD20&gt;=MG$41,MD20&lt;&gt;"",MF20&gt;=MG$45,MF20&lt;&gt;""),AND(NB20&gt;=NO$41,NB20&lt;&gt;"",ND20&gt;=NO$45,ND20&lt;&gt;""),AND(NE20&gt;=NO$41,NE20&lt;&gt;"",NG20&gt;=NO$45,NG20&lt;&gt;""),AND(NI20&gt;=NO$41,NI20&lt;&gt;"",NK20&gt;=NO$45,NK20&lt;&gt;""),AND(NL20&gt;=NO$41,NL20&lt;&gt;"",NN20&gt;=NO$45,NN20&lt;&gt;""),AND(OJ20&gt;=OW$41,OJ20&lt;&gt;"",OL20&gt;=OW$45,OL20&lt;&gt;""),AND(OM20&gt;=OW$41,OM20&lt;&gt;"",OO20&gt;=OW$45,OO20&lt;&gt;""),AND(OQ20&gt;=OW$41,OQ20&lt;&gt;"",OS20&gt;=OW$45,OS20&lt;&gt;""),AND(OT20&gt;=OW$41,OT20&lt;&gt;"",OV20&gt;=OW$45,OV20&lt;&gt;""),AND(PR20&gt;=QE$41,PR20&lt;&gt;"",PT20&gt;=QE$45,PT20&lt;&gt;""),AND(PU20&gt;=QE$41,PU20&lt;&gt;"",PW20&gt;=QE$45,PW20&lt;&gt;""),AND(PY20&gt;=QE$41,PY20&lt;&gt;"",QA20&gt;=QE$45,QA20&lt;&gt;""),AND(QB20&gt;=QE$41,QB20&lt;&gt;"",QD20&gt;=QE$45,QD20&lt;&gt;""),AND(QZ20&gt;=RM$41,QZ20&lt;&gt;"",RB20&gt;=RM$45,RB20&lt;&gt;""),AND(RC20&gt;=RM$41,RC20&lt;&gt;"",RE20&gt;=RM$45,RE20&lt;&gt;""),AND(RG20&gt;=RM$41,RG20&lt;&gt;"",RI20&gt;=RM$45,RI20&lt;&gt;""),AND(RJ20&gt;=RM$41,RJ20&lt;&gt;"",RL20&gt;=RM$45,RL20&lt;&gt;""),AND(SH20&gt;=SU$41,SH20&lt;&gt;"",SJ20&gt;=SU$45,SJ20&lt;&gt;""),AND(SK20&gt;=SU$41,SK20&lt;&gt;"",SM20&gt;=SU$45,SM20&lt;&gt;""),AND(SO20&gt;=SU$41,SO20&lt;&gt;"",SQ20&gt;=SU$45,SQ20&lt;&gt;""),AND(SR20&gt;=SU$41,SR20&lt;&gt;"",ST20&gt;=SU$45,ST20&lt;&gt;"")),"Excellence",IF(K20="P","Worlds Team",IF(H20="P","National Team","")))))</f>
        <v/>
      </c>
      <c r="K20" s="3" t="str">
        <f>IF(OR(AND(AO20&gt;=AY$40,AO20&lt;&gt;"",AQ20&gt;=AY$44,AQ20&lt;&gt;"",AN20=""),AND(AR20&gt;=AY$40,AR20&lt;&gt;"",AT20&gt;=AY$44,AT20&lt;&gt;"",AN20=""),AND(AV20&gt;=AY$40,AV20&lt;&gt;"",AX20&gt;=AY$44,AX20&lt;&gt;"",AN20=""),AND(BP20&gt;=BZ$40,BP20&lt;&gt;"",BR20&gt;=BZ$44,BR20&lt;&gt;"",BO20=""),AND(BS20&gt;=BZ$40,BS20&lt;&gt;"",BU20&gt;=BZ$44,BU20&lt;&gt;"",BO20=""),AND(BW20&gt;=BZ$40,BW20&lt;&gt;"",BY20&gt;=BZ$44,BY20&lt;&gt;"",BO20=""),AND(CQ20&gt;=DA$40,CQ20&lt;&gt;"",CS20&gt;=DA$44,CS20&lt;&gt;"",CP20=""),AND(CT20&gt;=DA$40,CT20&lt;&gt;"",CV20&gt;=DA$44,CV20&lt;&gt;"",CP20=""),AND(CX20&gt;=DA$40,CX20&lt;&gt;"",CZ20&gt;=DA$44,CZ20&lt;&gt;"",CP20=""),AND(DX20&gt;=EK$40,DX20&lt;&gt;"",DZ20&gt;=EK$44,DZ20&lt;&gt;""),AND(EA20&gt;=EK$40,EA20&lt;&gt;"",EC20&gt;=EK$44,EC20&lt;&gt;""),AND(EE20&gt;=EK$40,EE20&lt;&gt;"",EG20&gt;=EK$44,EG20&lt;&gt;""),AND(EH20&gt;=EK$40,EH20&lt;&gt;"",EJ20&gt;=EK$44,EJ20&lt;&gt;""),AND(FF20&gt;=FS$40,FF20&lt;&gt;"",FH20&gt;=FS$44,FH20&lt;&gt;""),AND(FI20&gt;=FS$40,FI20&lt;&gt;"",FK20&gt;=FS$44,FK20&lt;&gt;""),AND(FM20&gt;=FS$40,FM20&lt;&gt;"",FO20&gt;=FS$44,FO20&lt;&gt;""),AND(FP20&gt;=FS$40,FP20&lt;&gt;"",FR20&gt;=FS$44,FR20&lt;&gt;""),AND(GN20&gt;=HA$40,GN20&lt;&gt;"",GP20&gt;=HA$44,GP20&lt;&gt;""),AND(GQ20&gt;=HA$40,GQ20&lt;&gt;"",GS20&gt;=HA$44,GS20&lt;&gt;""),AND(GU20&gt;=HA$40,GU20&lt;&gt;"",GW20&gt;=HA$44,GW20&lt;&gt;""),AND(GX20&gt;=HA$40,GX20&lt;&gt;"",GZ20&gt;=HA$44,GZ20&lt;&gt;""),AND(HV20&gt;=II$40,HV20&lt;&gt;"",HX20&gt;=II$44,HX20&lt;&gt;""),AND(HY20&gt;=II$40,HY20&lt;&gt;"",IA20&gt;=II$44,IA20&lt;&gt;""),AND(IC20&gt;=II$40,IC20&lt;&gt;"",IE20&gt;=II$44,IE20&lt;&gt;""),AND(IF20&gt;=II$40,IF20&lt;&gt;"",IH20&gt;=II$44,IH20&lt;&gt;""),AND(JD20&gt;=JQ$40,JD20&lt;&gt;"",JF20&gt;=JQ$44,JF20&lt;&gt;""),AND(JG20&gt;=JQ$40,JG20&lt;&gt;"",JI20&gt;=JQ$44,JI20&lt;&gt;""),AND(JK20&gt;=JQ$40,JK20&lt;&gt;"",JM20&gt;=JQ$44,JM20&lt;&gt;""),AND(JN20&gt;=JQ$40,JN20&lt;&gt;"",JP20&gt;=JQ$44,JP20&lt;&gt;""),AND(KL20&gt;=KY$40,KL20&lt;&gt;"",KN20&gt;=KY$44,KN20&lt;&gt;""),AND(KO20&gt;=KY$40,KO20&lt;&gt;"",KQ20&gt;=KY$44,KQ20&lt;&gt;""),AND(KS20&gt;=KY$40,KS20&lt;&gt;"",KU20&gt;=KY$44,KU20&lt;&gt;""),AND(KV20&gt;=KY$40,KV20&lt;&gt;"",KX20&gt;=KY$44,KX20&lt;&gt;""),AND(LT20&gt;=MG$40,LT20&lt;&gt;"",LV20&gt;=MG$44,LV20&lt;&gt;""),AND(LW20&gt;=MG$40,LW20&lt;&gt;"",LY20&gt;=MG$44,LY20&lt;&gt;""),AND(MA20&gt;=MG$40,MA20&lt;&gt;"",MC20&gt;=MG$44,MC20&lt;&gt;""),AND(MD20&gt;=MG$40,MD20&lt;&gt;"",MF20&gt;=MG$44,MF20&lt;&gt;""),AND(NB20&gt;=NO$40,NB20&lt;&gt;"",ND20&gt;=NO$44,ND20&lt;&gt;""),AND(NE20&gt;=NO$40,NE20&lt;&gt;"",NG20&gt;=NO$44,NG20&lt;&gt;""),AND(NI20&gt;=NO$40,NI20&lt;&gt;"",NK20&gt;=NO$44,NK20&lt;&gt;""),AND(NL20&gt;=NO$40,NL20&lt;&gt;"",NN20&gt;=NO$44,NN20&lt;&gt;""),AND(OJ20&gt;=OW$40,OJ20&lt;&gt;"",OL20&gt;=OW$44,OL20&lt;&gt;""),AND(OM20&gt;=OW$40,OM20&lt;&gt;"",OO20&gt;=OW$44,OO20&lt;&gt;""),AND(OQ20&gt;=OW$40,OQ20&lt;&gt;"",OS20&gt;=OW$44,OS20&lt;&gt;""),AND(OT20&gt;=OW$40,OT20&lt;&gt;"",OV20&gt;=OW$44,OV20&lt;&gt;""),AND(PR20&gt;=QE$40,PR20&lt;&gt;"",PT20&gt;=QE$44,PT20&lt;&gt;""),AND(PU20&gt;=QE$40,PU20&lt;&gt;"",PW20&gt;=QE$44,PW20&lt;&gt;""),AND(PY20&gt;=QE$40,PY20&lt;&gt;"",QA20&gt;=QE$44,QA20&lt;&gt;""),AND(QB20&gt;=QE$40,QB20&lt;&gt;"",QD20&gt;=QE$44,QD20&lt;&gt;""),AND(QZ20&gt;=RM$40,QZ20&lt;&gt;"",RB20&gt;=RM$44,RB20&lt;&gt;""),AND(RC20&gt;=RM$40,RC20&lt;&gt;"",RE20&gt;=RM$44,RE20&lt;&gt;""),AND(RG20&gt;=RM$40,RG20&lt;&gt;"",RI20&gt;=RM$44,RI20&lt;&gt;""),AND(RJ20&gt;=RM$40,RJ20&lt;&gt;"",RL20&gt;=RM$44,RL20&lt;&gt;""),AND(SH20&gt;=SU$40,SH20&lt;&gt;"",SJ20&gt;=SU$44,SJ20&lt;&gt;""),AND(SK20&gt;=SU$40,SK20&lt;&gt;"",SM20&gt;=SU$44,SM20&lt;&gt;""),AND(SO20&gt;=SU$40,SO20&lt;&gt;"",SQ20&gt;=SU$44,SQ20&lt;&gt;""),AND(SR20&gt;=SU$40,SR20&lt;&gt;"",ST20&gt;=SU$44,ST20&lt;&gt;"")),"P","")</f>
        <v/>
      </c>
      <c r="L20" s="8">
        <f>IF(COUNT(AQ20,AT20,BR20,BU20,CS20,CV20)&gt;0,LARGE((AQ20,AT20,BR20,BU20,CS20,CV20),1),0)</f>
        <v>46.459999999999994</v>
      </c>
      <c r="M20" s="8" t="str">
        <f>IF(L20="","",IF(OR(L20=CS20,L20=CV20),$CA$1,IF(OR(L20=BR20,L20=BU20),$AZ$1,IF(OR(L20=AQ20,L20=AT20),$Y$1,""))))</f>
        <v>2024 Nationals</v>
      </c>
      <c r="N20" s="8">
        <f>IF(COUNT(AQ20,AT20,BR20,BU20,CS20,CV20)&gt;1,LARGE((AQ20,AT20,BR20,BU20,CS20,CV20),2),0)</f>
        <v>41.77</v>
      </c>
      <c r="O20" s="8" t="str">
        <f>IF(N20="","",IF(OR(N20=CS20,N20=CV20),$CA$1,IF(OR(N20=BR20,N20=BU20),$AZ$1,IF(OR(N20=AQ20,N20=AT20),$Y$1,""))))</f>
        <v>2024 Elite Canada</v>
      </c>
      <c r="P20" s="8">
        <f>IF(COUNT(AQ20,AT20,BR20,BU20,CS20,CV20)&gt;2,MAX(AX20,BY20,CZ20,LARGE((AQ20,AT20,BR20,BU20,CS20,CV20),3)),IF(MAX(AX20,BY20,CZ20)&gt;0,MAX(AX20,BY20,CZ20),0))</f>
        <v>45.23</v>
      </c>
      <c r="Q20" s="8" t="str">
        <f>IF(P20="","",IF(OR(P20=CS20,P20=CV20,P20=CZ20),$CA$1,IF(OR(P20=BR20,P20=BU20,P20=BY20),$AZ$1,IF(OR(P20=AQ20,P20=AT20,P20=AX20),$Y$1,""))))</f>
        <v>2024 Nationals</v>
      </c>
      <c r="R20" s="8">
        <f>IF(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&gt;0,MAX(AO20,AR20,AV20,BP20,BS20,BW20,CQ20,CT20,CX20,DX20,EA20,EE20,EH20,FF20,FI20,FM20,FP20,GN20,GQ20,GU20,GX20,HV20,HY20,IC20,IF20,JD20,JG20,JK20,JN20,KL20,KO20,KS20,KV20,LT20,LW20,MA20,MD20,NB20,NE20,NI20,NL20,OJ20,OM20,OQ20,OT20,PR20,PU20,PY20,QB20,QZ20,RC20,RG20,RJ20,SH20,SK20,SO20,SR20),0)</f>
        <v>10.4</v>
      </c>
      <c r="S20" s="8" t="str">
        <f>IF(R20=0,"",IF(OR(R20=CQ20,R20=CT20,R20=CX20),$CA$1,IF(OR(R20=BP20,R20=BS20,R20=BW20),$AZ$1,IF(OR(R20=AO20,R20=AR20,R20=AV20),$Y$1,IF(OR(R20=SH20,R20=SK20,R20=SO20,R20=SR20),$RN$1,IF(OR(R20=QZ20,R20=RC20,R20=RG20,R20=RJ20),$QF$1,IF(OR(R20=PR20,R20=PU20,R20=PY20,R20=QB20),$OX$1,IF(OR(R20=OJ20,R20=OM20,R20=OQ20,R20=OT20),$NP$1,IF(OR(R20=NB20,R20=NE20,R20=NI20,R20=NL20),$MH$1,IF(OR(R20=LT20,R20=LW20,R20=MA20,R20=MD20),$KZ$1,IF(OR(R20=KL20,R20=KO20,R20=KS20,R20=KV20),$JR$1,IF(OR(R20=JD20,R20=JG20,R20=JK20,R20=JN20),$IJ$1,IF(OR(R20=HV20,R20=HY20,R20=IC20,R20=IF20),$HB$1,IF(OR(R20=GN20,R20=GQ20,R20=GU20,R20=GX20),$FT$1,IF(OR(R20=FF20,R20=FI20,R20=FM20,R20=FP20),$EL$1,IF(OR(R20=DX20,R20=EA20,R20=EE20,R20=EH20),$DD$1,""))))))))))))))))</f>
        <v>2024 Nationals</v>
      </c>
      <c r="T20" s="8">
        <f>IF(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&gt;0,MAX(IF(AO20&gt;=$AY$39,AP20,0),IF(AR20&gt;=$AY$39,AS20,0),IF(AV20&gt;=$AY$39,AW20,0),IF(BP20&gt;=$BZ$39,BQ20,0),IF(BS20&gt;=$BZ$39,BT20,0),IF(BW20&gt;=$BZ$39,BX20,0),IF(CQ20&gt;=$DA$39,CR20,0),IF(CT20&gt;=$DA$39,CU20,0),IF(CX20&gt;=$DA$39,CY20,0),IF(DX20&gt;=$EK$39,DY20,0),IF(EA20&gt;=$EK$39,EB20,0),IF(EE20&gt;=$EK$39,EF20,0),IF(EH20&gt;=$EK$39,EI20,0),IF(FF20&gt;=$FS$39,FG20,0),IF(FI20&gt;=$FS$39,FJ20,0),IF(FM20&gt;=$FS$39,FN20,0),IF(FP20&gt;=$FS$39,FQ20,0),IF(GN20&gt;=$HA$39,GO20,0),IF(GQ20&gt;=$HA$39,GR20,0),IF(GU20&gt;=$HA$39,GV20,0),IF(GX20&gt;=$HA$39,GY20,0),IF(HV20&gt;=$II$39,HW20,0),IF(HY20&gt;=$II$39,HZ20,0),IF(IC20&gt;=$II$39,ID20,0),IF(IF20&gt;=$II$39,IG20,0),IF(JD20&gt;=$JQ$39,JE20,0),IF(JG20&gt;=$JQ$39,JH20,0),IF(JK20&gt;=$JQ$39,JL20,0),IF(JN20&gt;=$JQ$39,JO20,0),IF(KL20&gt;=$KY$39,KM20,0),IF(KO20&gt;=$KY$39,KP20,0),IF(KS20&gt;=$KY$39,KT20,0),IF(KV20&gt;=$KY$39,KW20,0),IF(LT20&gt;=$MG$39,LU20,0),IF(LW20&gt;=$MG$39,LX20,0),IF(MA20&gt;=$MG$39,MB20,0),IF(MD20&gt;=$MG$39,ME20,0),IF(NB20&gt;=$NO$39,NC20,0),IF(NE20&gt;=$NO$39,NF20,0),IF(NI20&gt;=$NO$39,NJ20,0),IF(NL20&gt;=$NO$39,NM20,0),IF(OJ20&gt;=$OW$39,OK20,0),IF(OM20&gt;=$OW$39,ON20,0),IF(OQ20&gt;=$OW$39,OR20,0),IF(OT20&gt;=$OW$39,OU20,0),IF(PR20&gt;=$QE$39,PS20,0),IF(PU20&gt;=$QE$39,PV20,0),IF(PY20&gt;=$QE$39,PZ20,0),IF(QB20&gt;=$QE$39,QC20,0),IF(QZ20&gt;=$RM$39,RA20,0),IF(RC20&gt;=$RM$39,RD20,0),IF(RG20&gt;=$RM$39,RH20,0),IF(RJ20&gt;=$RM$39,RK20,0),IF(SH20&gt;=$SU$39,SI20,0),IF(SK20&gt;=$SU$39,SL20,0),IF(SO20&gt;=$SU$39,SP20,0),IF(SR20&gt;=$SU$39,SS20,0)),0)</f>
        <v>0</v>
      </c>
      <c r="U20" s="8" t="str">
        <f>IF(T20=0,"",IF(OR(T20=CR20,T20=CU20,T20=CY20),$CA$1,IF(OR(T20=BQ20,T20=BT20,T20=BX20),$AZ$1,IF(OR(T20=AP20,T20=AS20,T20=AW20),$Y$1,IF(OR(T20=SI20,T20=SL20,T20=SP20,T20=SS20),$RN$1,IF(OR(T20=RA20,T20=RD20,T20=RH20,T20=RK20),$QF$1,IF(OR(T20=PS20,T20=PV20,T20=PZ20,T20=QC20),$OX$1,IF(OR(T20=OK20,T20=ON20,T20=OR20,T20=OU20),$NP$1,IF(OR(T20=NC20,T20=NF20,T20=NJ20,T20=NM20),$MH$1,IF(OR(T20=LU20,T20=LX20,T20=MB20,T20=ME20),$KZ$1,IF(OR(T20=KM20,T20=KP20,T20=KT20,T20=KW20),$JR$1,IF(OR(T20=JE20,T20=JH20,T20=JL20,T20=JO20),$IJ$1,IF(OR(T20=HW20,T20=HZ20,T20=ID20,T20=IG20),$HB$1,IF(OR(T20=GO20,T20=GR20,T20=GV20,T20=GY20),$FT$1,IF(OR(T20=FG20,T20=FJ20,T20=FN20,T20=FQ20),$EL$1,IF(OR(T20=DY20,T20=EB20,T20=EF20,T20=EI20),$DD$1,""))))))))))))))))</f>
        <v/>
      </c>
      <c r="V20" s="8" t="str">
        <f>IF(MAX(DB20,DC20)&gt;0,MAX(DB20,DC20),"")</f>
        <v/>
      </c>
      <c r="W20" s="11" t="str">
        <f>IF(V20="","",IF(V20=DB20,"("&amp;DB$2&amp;")",IF(V20=DC20,"("&amp;DC$2&amp;")")))</f>
        <v/>
      </c>
      <c r="X20" s="8" t="str">
        <f>IF(V20="","",IF(V20=DB20,IF(V20+IF(P20="",0,P20)=SM20,$RN$1,IF(V20+IF(P20="",0,P20)=RE20,$QF$1,IF(V20+IF(P20="",0,P20)=PW20,$OX$1,IF(V20+IF(P20="",0,P20)=OO20,$NP$1,IF(V20+IF(P20="",0,P20)=NG20,$MH$1,IF(V20+IF(P20="",0,P20)=LY20,$KZ$1,IF(V20+IF(P20="",0,P20)=KQ20,$JR$1,IF(V20+IF(P20="",0,P20)=JI20,$IJ$1,IF(V20+IF(P20="",0,P20)=IA20,$HB$1,IF(V20+IF(P20="",0,P20)=GS20,$FT$1,IF(V20+IF(P20="",0,P20)=FK20,$EL$1,IF(V20+IF(P20="",0,P20)=EC20,$DD$1,IF(V20+IF(P20="",0,P20)=SJ20,$RN$1,IF(V20+IF(P20="",0,P20)=RB20,$QF$1,IF(V20+IF(P20="",0,P20)=PT20,$OX$1,IF(V20+IF(P20="",0,P20)=OL20,$NP$1,IF(V20+IF(P20="",0,P20)=ND20,$MH$1,IF(V20+IF(P20="",0,P20)=LV20,$KZ$1,IF(V20+IF(P20="",0,P20)=KN20,$JR$1,IF(V20+IF(P20="",0,P20)=JF20,$IJ$1,IF(V20+IF(P20="",0,P20)=HX20,$HB$1,IF(V20+IF(P20="",0,P20)=GP20,$FT$1,IF(V20+IF(P20="",0,P20)=FH20,$EL$1,IF(V20+IF(P20="",0,P20)=DZ20,$DD$1,IF(V20+IF(N20="",0,N20)=SM20,$RN$1,IF(V20+IF(N20="",0,N20)=RE20,$QF$1,IF(V20+IF(N20="",0,N20)=PW20,$OX$1,IF(V20+IF(N20="",0,N20)=OO20,$NP$1,IF(V20+IF(N20="",0,N20)=NG20,$MH$1,IF(V20+IF(N20="",0,N20)=LY20,$KZ$1,IF(V20+IF(N20="",0,N20)=KQ20,$JR$1,IF(V20+IF(N20="",0,N20)=JI20,$IJ$1,IF(V20+IF(N20="",0,N20)=IA20,$HB$1,IF(V20+IF(N20="",0,N20)=GS20,$FT$1,IF(V20+IF(N20="",0,N20)=FK20,$EL$1,IF(V20+IF(N20="",0,N20)=EC20,$DD$1,IF(V20+IF(N20="",0,N20)=SJ20,$RN$1,IF(V20+IF(N20="",0,N20)=RB20,$QF$1,IF(V20+IF(N20="",0,N20)=PT20,$OX$1,IF(V20+IF(N20="",0,N20)=OL20,$NP$1,IF(V20+IF(N20="",0,N20)=ND20,$MH$1,IF(V20+IF(N20="",0,N20)=LV20,$KZ$1,IF(V20+IF(N20="",0,N20)=KN20,$JR$1,IF(V20+IF(N20="",0,N20)=JF20,$IJ$1,IF(V20+IF(N20="",0,N20)=HX20,$HB$1,IF(V20+IF(N20="",0,N20)=GP20,$FT$1,IF(V20+IF(N20="",0,N20)=FH20,$EL$1,IF(V20+IF(N20="",0,N20)=DZ20,$DD$1)))))))))))))))))))))))))))))))))))))))))))))))),IF(V20=DC20,IF(V20+IF(P20="",0,P20)=ST20,$RN$1,IF(V20+IF(P20="",0,P20)=RL20,$QF$1,IF(V20+IF(P20="",0,P20)=QD20,$OX$1,IF(V20+IF(P20="",0,P20)=OV20,$NP$1,IF(V20+IF(P20="",0,P20)=NN20,$MH$1,IF(V20+IF(P20="",0,P20)=MF20,$KZ$1,IF(V20+IF(P20="",0,P20)=KX20,$JR$1,IF(V20+IF(P20="",0,P20)=JP20,$IJ$1,IF(V20+IF(P20="",0,P20)=IH20,$HB$1,IF(V20+IF(P20="",0,P20)=GZ20,$FT$1,IF(V20+IF(P20="",0,P20)=FR20,$EL$1,IF(V20+IF(P20="",0,P20)=EJ20,$DD$1,IF(V20+IF(P20="",0,P20)=SQ20,$RN$1,IF(V20+IF(P20="",0,P20)=RI20,$QF$1,IF(V20+IF(P20="",0,P20)=QA20,$OX$1,IF(V20+IF(P20="",0,P20)=OS20,$NP$1,IF(V20+IF(P20="",0,P20)=NK20,$MH$1,IF(V20+IF(P20="",0,P20)=MC20,$KZ$1,IF(V20+IF(P20="",0,P20)=KU20,$JR$1,IF(V20+IF(P20="",0,P20)=JM20,$IJ$1,IF(V20+IF(P20="",0,P20)=IE20,$HB$1,IF(V20+IF(P20="",0,P20)=GW20,$FT$1,IF(V20+IF(P20="",0,P20)=FO20,$EL$1,IF(V20+IF(P20="",0,P20)=EG20,$DD$1)))))))))))))))))))))))))))</f>
        <v/>
      </c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7"/>
      <c r="AO20" s="38" t="str">
        <f>IF(AA20&gt;0,AA20,"")</f>
        <v/>
      </c>
      <c r="AP20" s="38" t="str">
        <f>IF(AB20&gt;0,AB20,"")</f>
        <v/>
      </c>
      <c r="AQ20" s="40" t="str">
        <f>IF(SUM(Y20:AB20)-AC20&gt;0,SUM(Y20:AB20)-AC20,"")</f>
        <v/>
      </c>
      <c r="AR20" s="40" t="str">
        <f>IF(AF20&gt;0,AF20,"")</f>
        <v/>
      </c>
      <c r="AS20" s="40" t="str">
        <f>IF(AG20&gt;0,AG20,"")</f>
        <v/>
      </c>
      <c r="AT20" s="40" t="str">
        <f>IF(SUM(AD20:AG20)-AH20&gt;0,SUM(AD20:AG20)-AH20,"")</f>
        <v/>
      </c>
      <c r="AU20" s="40" t="str">
        <f>IF(AQ20="","",MAX(AQ20,AT20))</f>
        <v/>
      </c>
      <c r="AV20" s="40" t="str">
        <f>IF(AK20&gt;0,AK20,"")</f>
        <v/>
      </c>
      <c r="AW20" s="40" t="str">
        <f>IF(AL20&gt;0,AL20,"")</f>
        <v/>
      </c>
      <c r="AX20" s="40" t="str">
        <f>IF(SUM(AI20:AL20)-AM20&gt;0,SUM(AI20:AL20)-AM20,"")</f>
        <v/>
      </c>
      <c r="AY20" s="40" t="str">
        <f>IF(SUM(AU20,AX20)&gt;0,SUM(AU20,AX20),"")</f>
        <v/>
      </c>
      <c r="AZ20" s="26">
        <v>12.5</v>
      </c>
      <c r="BA20" s="26">
        <v>9.1</v>
      </c>
      <c r="BB20" s="26">
        <v>7.8</v>
      </c>
      <c r="BC20" s="26">
        <v>13.37</v>
      </c>
      <c r="BD20" s="26">
        <v>1</v>
      </c>
      <c r="BE20" s="26">
        <v>11.3</v>
      </c>
      <c r="BF20" s="26">
        <v>9.1</v>
      </c>
      <c r="BG20" s="26">
        <v>8</v>
      </c>
      <c r="BH20" s="26">
        <v>12.68</v>
      </c>
      <c r="BI20" s="26">
        <v>0.8</v>
      </c>
      <c r="BJ20" s="26"/>
      <c r="BK20" s="26"/>
      <c r="BL20" s="26"/>
      <c r="BM20" s="26"/>
      <c r="BN20" s="26"/>
      <c r="BO20" s="28"/>
      <c r="BP20" s="39">
        <f>IF(BB20&gt;0,BB20,"")</f>
        <v>7.8</v>
      </c>
      <c r="BQ20" s="39">
        <f>IF(BC20&gt;0,BC20,"")</f>
        <v>13.37</v>
      </c>
      <c r="BR20" s="11">
        <f>IF(SUM(AZ20:BC20)-BD20&gt;0,SUM(AZ20:BC20)-BD20,"")</f>
        <v>41.77</v>
      </c>
      <c r="BS20" s="11">
        <f>IF(BG20&gt;0,BG20,"")</f>
        <v>8</v>
      </c>
      <c r="BT20" s="11">
        <f>IF(BH20&gt;0,BH20,"")</f>
        <v>12.68</v>
      </c>
      <c r="BU20" s="11">
        <f>IF(SUM(BE20:BH20)-BI20&gt;0,SUM(BE20:BH20)-BI20,"")</f>
        <v>40.28</v>
      </c>
      <c r="BV20" s="11">
        <f>IF(BR20="","",MAX(BR20,BU20))</f>
        <v>41.77</v>
      </c>
      <c r="BW20" s="11" t="str">
        <f>IF(BL20&gt;0,BL20,"")</f>
        <v/>
      </c>
      <c r="BX20" s="11" t="str">
        <f>IF(BM20&gt;0,BM20,"")</f>
        <v/>
      </c>
      <c r="BY20" s="11" t="str">
        <f>IF(SUM(BJ20:BM20)-BN20&gt;0,SUM(BJ20:BM20)-BN20,"")</f>
        <v/>
      </c>
      <c r="BZ20" s="11">
        <f>IF(SUM(BV20,BY20)&gt;0,SUM(BV20,BY20),"")</f>
        <v>41.77</v>
      </c>
      <c r="CA20" s="22">
        <v>11.3</v>
      </c>
      <c r="CB20" s="22">
        <v>8.4</v>
      </c>
      <c r="CC20" s="22">
        <v>8.3000000000000007</v>
      </c>
      <c r="CD20" s="22">
        <v>11.71</v>
      </c>
      <c r="CE20" s="22">
        <v>0</v>
      </c>
      <c r="CF20" s="22">
        <v>14.4</v>
      </c>
      <c r="CG20" s="22">
        <v>9.5</v>
      </c>
      <c r="CH20" s="22">
        <v>8.9</v>
      </c>
      <c r="CI20" s="22">
        <v>13.66</v>
      </c>
      <c r="CJ20" s="22">
        <v>0</v>
      </c>
      <c r="CK20" s="22">
        <v>12.3</v>
      </c>
      <c r="CL20" s="22">
        <v>9.4</v>
      </c>
      <c r="CM20" s="22">
        <v>10.4</v>
      </c>
      <c r="CN20" s="22">
        <v>13.33</v>
      </c>
      <c r="CO20" s="22">
        <v>0.2</v>
      </c>
      <c r="CP20" s="27"/>
      <c r="CQ20" s="38">
        <f>IF(CC20&gt;0,CC20,"")</f>
        <v>8.3000000000000007</v>
      </c>
      <c r="CR20" s="38">
        <f>IF(CD20&gt;0,CD20,"")</f>
        <v>11.71</v>
      </c>
      <c r="CS20" s="40">
        <f>IF(SUM(CA20:CD20)-CE20&gt;0,SUM(CA20:CD20)-CE20,"")</f>
        <v>39.710000000000008</v>
      </c>
      <c r="CT20" s="40">
        <f>IF(CH20&gt;0,CH20,"")</f>
        <v>8.9</v>
      </c>
      <c r="CU20" s="40">
        <f>IF(CI20&gt;0,CI20,"")</f>
        <v>13.66</v>
      </c>
      <c r="CV20" s="40">
        <f>IF(SUM(CF20:CI20)-CJ20&gt;0,SUM(CF20:CI20)-CJ20,"")</f>
        <v>46.459999999999994</v>
      </c>
      <c r="CW20" s="40">
        <f>IF(CS20="","",MAX(CS20,CV20))</f>
        <v>46.459999999999994</v>
      </c>
      <c r="CX20" s="40">
        <f>IF(CM20&gt;0,CM20,"")</f>
        <v>10.4</v>
      </c>
      <c r="CY20" s="40">
        <f>IF(CN20&gt;0,CN20,"")</f>
        <v>13.33</v>
      </c>
      <c r="CZ20" s="40">
        <f>IF(SUM(CK20:CN20)-CO20&gt;0,SUM(CK20:CN20)-CO20,"")</f>
        <v>45.23</v>
      </c>
      <c r="DA20" s="40">
        <f>IF(SUM(CW20,CZ20)&gt;0,SUM(CW20,CZ20),"")</f>
        <v>91.69</v>
      </c>
      <c r="DB20" s="50" t="str">
        <f>IF(MAX(DZ20,EC20,FH20,FK20,GP20,GS20,HX20,IA20,JF20,JI20,KN20,KQ20,LV20,LY20,ND20,NG20,OL20,OO20,PT20,PW20,RB20,RE20,SJ20,SM20)-MIN(IF(N20="",0,N20),IF(P20="",0,P20))&gt;0.001,MAX(DZ20,EC20,FH20,FK20,GP20,GS20,HX20,IA20,JF20,JI20,KN20,KQ20,LV20,LY20,ND20,NG20,OL20,OO20,PT20,PW20,RB20,RE20,SJ20,SM20)-MIN(IF(N20="",0,N20),IF(P20="",0,P20)),"")</f>
        <v/>
      </c>
      <c r="DC20" s="50" t="str">
        <f>IF(MAX(EG20,EJ20,FO20,FR20,GW20,GZ20,IE20,IH20,JM20,JP20,KU20,KX20,MC20,MF20,NK20,NN20,OS20,OV20,QA20,QD20,RI20,RL20,SQ20,ST20)-IF(P20="",0,P20)&gt;0.001,MAX(EG20,EJ20,FO20,FR20,GW20,GZ20,IE20,IH20,JM20,JP20,KU20,KX20,MC20,MF20,NK20,NN20,OS20,OV20,QA20,QD20,RI20,RL20,SQ20,ST20)-IF(P20="",0,P20),"")</f>
        <v/>
      </c>
      <c r="DD20" s="17"/>
      <c r="DE20" s="17"/>
      <c r="DF20" s="17"/>
      <c r="DG20" s="17"/>
      <c r="DH20" s="17"/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40" t="str">
        <f>IF(DF20&gt;0,DF20,"")</f>
        <v/>
      </c>
      <c r="DY20" s="40" t="str">
        <f>IF(DG20&gt;0,DG20,"")</f>
        <v/>
      </c>
      <c r="DZ20" s="40" t="str">
        <f>IF(SUM(DD20:DG20)-DH20&gt;0,SUM(DD20:DG20)-DH20,"")</f>
        <v/>
      </c>
      <c r="EA20" s="40" t="str">
        <f>IF(DK20&gt;0,DK20,"")</f>
        <v/>
      </c>
      <c r="EB20" s="40" t="str">
        <f>IF(DL20&gt;0,DL20,"")</f>
        <v/>
      </c>
      <c r="EC20" s="40" t="str">
        <f>IF(SUM(DI20:DL20)-DM20&gt;0,SUM(DI20:DL20)-DM20,"")</f>
        <v/>
      </c>
      <c r="ED20" s="40" t="str">
        <f>IF(MAX(DZ20,EC20)&gt;0,MAX(DZ20,EC20),"")</f>
        <v/>
      </c>
      <c r="EE20" s="40" t="str">
        <f>IF(DP20&gt;0,DP20,"")</f>
        <v/>
      </c>
      <c r="EF20" s="40" t="str">
        <f>IF(DQ20&gt;0,DQ20,"")</f>
        <v/>
      </c>
      <c r="EG20" s="40" t="str">
        <f>IF(SUM(DN20:DQ20)-DR20&gt;0,SUM(DN20:DQ20)-DR20,"")</f>
        <v/>
      </c>
      <c r="EH20" s="40" t="str">
        <f>IF(DU20&gt;0,DU20,"")</f>
        <v/>
      </c>
      <c r="EI20" s="40" t="str">
        <f>IF(DV20&gt;0,DV20,"")</f>
        <v/>
      </c>
      <c r="EJ20" s="40" t="str">
        <f>IF(SUM(DS20:DV20)-DW20&gt;0,SUM(DS20:DV20)-DW20,"")</f>
        <v/>
      </c>
      <c r="EK20" s="40" t="str">
        <f>IF(SUM(ED20,EG20,EJ20)&gt;0,SUM(ED20,EG20,EJ20),"")</f>
        <v/>
      </c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1" t="str">
        <f>IF(EN20&gt;0,EN20,"")</f>
        <v/>
      </c>
      <c r="FG20" s="11" t="str">
        <f>IF(EO20&gt;0,EO20,"")</f>
        <v/>
      </c>
      <c r="FH20" s="11" t="str">
        <f>IF(SUM(EL20:EO20)-EP20&gt;0,SUM(EL20:EO20)-EP20,"")</f>
        <v/>
      </c>
      <c r="FI20" s="11" t="str">
        <f>IF(ES20&gt;0,ES20,"")</f>
        <v/>
      </c>
      <c r="FJ20" s="11" t="str">
        <f>IF(ET20&gt;0,ET20,"")</f>
        <v/>
      </c>
      <c r="FK20" s="11" t="str">
        <f>IF(SUM(EQ20:ET20)-EU20&gt;0,SUM(EQ20:ET20)-EU20,"")</f>
        <v/>
      </c>
      <c r="FL20" s="11" t="str">
        <f>IF(MAX(FH20,FK20)&gt;0,MAX(FH20,FK20),"")</f>
        <v/>
      </c>
      <c r="FM20" s="11" t="str">
        <f>IF(EX20&gt;0,EX20,"")</f>
        <v/>
      </c>
      <c r="FN20" s="11" t="str">
        <f>IF(EY20&gt;0,EY20,"")</f>
        <v/>
      </c>
      <c r="FO20" s="11" t="str">
        <f>IF(SUM(EV20:EY20)-EZ20&gt;0,SUM(EV20:EY20)-EZ20,"")</f>
        <v/>
      </c>
      <c r="FP20" s="11" t="str">
        <f>IF(FC20&gt;0,FC20,"")</f>
        <v/>
      </c>
      <c r="FQ20" s="11" t="str">
        <f>IF(FD20&gt;0,FD20,"")</f>
        <v/>
      </c>
      <c r="FR20" s="11" t="str">
        <f>IF(SUM(FA20:FD20)-FE20&gt;0,SUM(FA20:FD20)-FE20,"")</f>
        <v/>
      </c>
      <c r="FS20" s="11" t="str">
        <f>IF(SUM(FL20,FO20,FR20)&gt;0,SUM(FL20,FO20,FR20),"")</f>
        <v/>
      </c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17"/>
      <c r="GH20" s="17"/>
      <c r="GI20" s="17"/>
      <c r="GJ20" s="17"/>
      <c r="GK20" s="17"/>
      <c r="GL20" s="17"/>
      <c r="GM20" s="17"/>
      <c r="GN20" s="40" t="str">
        <f>IF(FV20&gt;0,FV20,"")</f>
        <v/>
      </c>
      <c r="GO20" s="40" t="str">
        <f>IF(FW20&gt;0,FW20,"")</f>
        <v/>
      </c>
      <c r="GP20" s="40" t="str">
        <f>IF(SUM(FT20:FW20)-FX20&gt;0,SUM(FT20:FW20)-FX20,"")</f>
        <v/>
      </c>
      <c r="GQ20" s="40" t="str">
        <f>IF(GA20&gt;0,GA20,"")</f>
        <v/>
      </c>
      <c r="GR20" s="40" t="str">
        <f>IF(GB20&gt;0,GB20,"")</f>
        <v/>
      </c>
      <c r="GS20" s="40" t="str">
        <f>IF(SUM(FY20:GB20)-GC20&gt;0,SUM(FY20:GB20)-GC20,"")</f>
        <v/>
      </c>
      <c r="GT20" s="40" t="str">
        <f>IF(MAX(GP20,GS20)&gt;0,MAX(GP20,GS20),"")</f>
        <v/>
      </c>
      <c r="GU20" s="40" t="str">
        <f>IF(GF20&gt;0,GF20,"")</f>
        <v/>
      </c>
      <c r="GV20" s="40" t="str">
        <f>IF(GG20&gt;0,GG20,"")</f>
        <v/>
      </c>
      <c r="GW20" s="40" t="str">
        <f>IF(SUM(GD20:GG20)-GH20&gt;0,SUM(GD20:GG20)-GH20,"")</f>
        <v/>
      </c>
      <c r="GX20" s="40" t="str">
        <f>IF(GK20&gt;0,GK20,"")</f>
        <v/>
      </c>
      <c r="GY20" s="40" t="str">
        <f>IF(GL20&gt;0,GL20,"")</f>
        <v/>
      </c>
      <c r="GZ20" s="40" t="str">
        <f>IF(SUM(GI20:GL20)-GM20&gt;0,SUM(GI20:GL20)-GM20,"")</f>
        <v/>
      </c>
      <c r="HA20" s="40" t="str">
        <f>IF(SUM(GT20,GW20,GZ20)&gt;0,SUM(GT20,GW20,GZ20),"")</f>
        <v/>
      </c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1" t="str">
        <f>IF(HD20&gt;0,HD20,"")</f>
        <v/>
      </c>
      <c r="HW20" s="11" t="str">
        <f>IF(HE20&gt;0,HE20,"")</f>
        <v/>
      </c>
      <c r="HX20" s="11" t="str">
        <f>IF(SUM(HB20:HE20)-HF20&gt;0,SUM(HB20:HE20)-HF20,"")</f>
        <v/>
      </c>
      <c r="HY20" s="11" t="str">
        <f>IF(HI20&gt;0,HI20,"")</f>
        <v/>
      </c>
      <c r="HZ20" s="11" t="str">
        <f>IF(HJ20&gt;0,HJ20,"")</f>
        <v/>
      </c>
      <c r="IA20" s="11" t="str">
        <f>IF(SUM(HG20:HJ20)-HK20&gt;0,SUM(HG20:HJ20)-HK20,"")</f>
        <v/>
      </c>
      <c r="IB20" s="11" t="str">
        <f>IF(MAX(HX20,IA20)&gt;0,MAX(HX20,IA20),"")</f>
        <v/>
      </c>
      <c r="IC20" s="11" t="str">
        <f>IF(HN20&gt;0,HN20,"")</f>
        <v/>
      </c>
      <c r="ID20" s="11" t="str">
        <f>IF(HO20&gt;0,HO20,"")</f>
        <v/>
      </c>
      <c r="IE20" s="11" t="str">
        <f>IF(SUM(HL20:HO20)-HP20&gt;0,SUM(HL20:HO20)-HP20,"")</f>
        <v/>
      </c>
      <c r="IF20" s="11" t="str">
        <f>IF(HS20&gt;0,HS20,"")</f>
        <v/>
      </c>
      <c r="IG20" s="11" t="str">
        <f>IF(HT20&gt;0,HT20,"")</f>
        <v/>
      </c>
      <c r="IH20" s="11" t="str">
        <f>IF(SUM(HQ20:HT20)-HU20&gt;0,SUM(HQ20:HT20)-HU20,"")</f>
        <v/>
      </c>
      <c r="II20" s="11" t="str">
        <f>IF(SUM(IB20,IE20,IH20)&gt;0,SUM(IB20,IE20,IH20),"")</f>
        <v/>
      </c>
      <c r="IJ20" s="17"/>
      <c r="IK20" s="17"/>
      <c r="IL20" s="17"/>
      <c r="IM20" s="17"/>
      <c r="IN20" s="17"/>
      <c r="IO20" s="17"/>
      <c r="IP20" s="17"/>
      <c r="IQ20" s="17"/>
      <c r="IR20" s="17"/>
      <c r="IS20" s="17"/>
      <c r="IT20" s="17"/>
      <c r="IU20" s="17"/>
      <c r="IV20" s="17"/>
      <c r="IW20" s="17"/>
      <c r="IX20" s="17"/>
      <c r="IY20" s="17"/>
      <c r="IZ20" s="17"/>
      <c r="JA20" s="17"/>
      <c r="JB20" s="17"/>
      <c r="JC20" s="17"/>
      <c r="JD20" s="40" t="str">
        <f>IF(IL20&gt;0,IL20,"")</f>
        <v/>
      </c>
      <c r="JE20" s="40" t="str">
        <f>IF(IM20&gt;0,IM20,"")</f>
        <v/>
      </c>
      <c r="JF20" s="40" t="str">
        <f>IF(SUM(IJ20:IM20)-IN20&gt;0,SUM(IJ20:IM20)-IN20,"")</f>
        <v/>
      </c>
      <c r="JG20" s="40" t="str">
        <f>IF(IQ20&gt;0,IQ20,"")</f>
        <v/>
      </c>
      <c r="JH20" s="40" t="str">
        <f>IF(IR20&gt;0,IR20,"")</f>
        <v/>
      </c>
      <c r="JI20" s="40" t="str">
        <f>IF(SUM(IO20:IR20)-IS20&gt;0,SUM(IO20:IR20)-IS20,"")</f>
        <v/>
      </c>
      <c r="JJ20" s="40" t="str">
        <f>IF(MAX(JF20,JI20)&gt;0,MAX(JF20,JI20),"")</f>
        <v/>
      </c>
      <c r="JK20" s="40" t="str">
        <f>IF(IV20&gt;0,IV20,"")</f>
        <v/>
      </c>
      <c r="JL20" s="40" t="str">
        <f>IF(IW20&gt;0,IW20,"")</f>
        <v/>
      </c>
      <c r="JM20" s="40" t="str">
        <f>IF(SUM(IT20:IW20)-IX20&gt;0,SUM(IT20:IW20)-IX20,"")</f>
        <v/>
      </c>
      <c r="JN20" s="40" t="str">
        <f>IF(JA20&gt;0,JA20,"")</f>
        <v/>
      </c>
      <c r="JO20" s="40" t="str">
        <f>IF(JB20&gt;0,JB20,"")</f>
        <v/>
      </c>
      <c r="JP20" s="40" t="str">
        <f>IF(SUM(IY20:JB20)-JC20&gt;0,SUM(IY20:JB20)-JC20,"")</f>
        <v/>
      </c>
      <c r="JQ20" s="40" t="str">
        <f>IF(SUM(JJ20,JM20,JP20)&gt;0,SUM(JJ20,JM20,JP20),"")</f>
        <v/>
      </c>
      <c r="JR20" s="18"/>
      <c r="JS20" s="18"/>
      <c r="JT20" s="18"/>
      <c r="JU20" s="18"/>
      <c r="JV20" s="18"/>
      <c r="JW20" s="18"/>
      <c r="JX20" s="18"/>
      <c r="JY20" s="18"/>
      <c r="JZ20" s="18"/>
      <c r="KA20" s="18"/>
      <c r="KB20" s="18"/>
      <c r="KC20" s="18"/>
      <c r="KD20" s="18"/>
      <c r="KE20" s="18"/>
      <c r="KF20" s="18"/>
      <c r="KG20" s="18"/>
      <c r="KH20" s="18"/>
      <c r="KI20" s="18"/>
      <c r="KJ20" s="18"/>
      <c r="KK20" s="18"/>
      <c r="KL20" s="11" t="str">
        <f>IF(JT20&gt;0,JT20,"")</f>
        <v/>
      </c>
      <c r="KM20" s="11" t="str">
        <f>IF(JU20&gt;0,JU20,"")</f>
        <v/>
      </c>
      <c r="KN20" s="11" t="str">
        <f>IF(SUM(JR20:JU20)-JV20&gt;0,SUM(JR20:JU20)-JV20,"")</f>
        <v/>
      </c>
      <c r="KO20" s="11" t="str">
        <f>IF(JY20&gt;0,JY20,"")</f>
        <v/>
      </c>
      <c r="KP20" s="11" t="str">
        <f>IF(JZ20&gt;0,JZ20,"")</f>
        <v/>
      </c>
      <c r="KQ20" s="11" t="str">
        <f>IF(SUM(JW20:JZ20)-KA20&gt;0,SUM(JW20:JZ20)-KA20,"")</f>
        <v/>
      </c>
      <c r="KR20" s="11" t="str">
        <f>IF(MAX(KN20,KQ20)&gt;0,MAX(KN20,KQ20),"")</f>
        <v/>
      </c>
      <c r="KS20" s="11" t="str">
        <f>IF(KD20&gt;0,KD20,"")</f>
        <v/>
      </c>
      <c r="KT20" s="11" t="str">
        <f>IF(KE20&gt;0,KE20,"")</f>
        <v/>
      </c>
      <c r="KU20" s="11" t="str">
        <f>IF(SUM(KB20:KE20)-KF20&gt;0,SUM(KB20:KE20)-KF20,"")</f>
        <v/>
      </c>
      <c r="KV20" s="11" t="str">
        <f>IF(KI20&gt;0,KI20,"")</f>
        <v/>
      </c>
      <c r="KW20" s="11" t="str">
        <f>IF(KJ20&gt;0,KJ20,"")</f>
        <v/>
      </c>
      <c r="KX20" s="11" t="str">
        <f>IF(SUM(KG20:KJ20)-KK20&gt;0,SUM(KG20:KJ20)-KK20,"")</f>
        <v/>
      </c>
      <c r="KY20" s="11" t="str">
        <f>IF(SUM(KR20,KU20,KX20)&gt;0,SUM(KR20,KU20,KX20),"")</f>
        <v/>
      </c>
      <c r="KZ20" s="17"/>
      <c r="LA20" s="17"/>
      <c r="LB20" s="17"/>
      <c r="LC20" s="17"/>
      <c r="LD20" s="17"/>
      <c r="LE20" s="17"/>
      <c r="LF20" s="17"/>
      <c r="LG20" s="17"/>
      <c r="LH20" s="17"/>
      <c r="LI20" s="17"/>
      <c r="LJ20" s="17"/>
      <c r="LK20" s="17"/>
      <c r="LL20" s="17"/>
      <c r="LM20" s="17"/>
      <c r="LN20" s="17"/>
      <c r="LO20" s="17"/>
      <c r="LP20" s="17"/>
      <c r="LQ20" s="17"/>
      <c r="LR20" s="17"/>
      <c r="LS20" s="17"/>
      <c r="LT20" s="40" t="str">
        <f>IF(LB20&gt;0,LB20,"")</f>
        <v/>
      </c>
      <c r="LU20" s="40" t="str">
        <f>IF(LC20&gt;0,LC20,"")</f>
        <v/>
      </c>
      <c r="LV20" s="40" t="str">
        <f>IF(SUM(KZ20:LC20)-LD20&gt;0,SUM(KZ20:LC20)-LD20,"")</f>
        <v/>
      </c>
      <c r="LW20" s="40" t="str">
        <f>IF(LG20&gt;0,LG20,"")</f>
        <v/>
      </c>
      <c r="LX20" s="40" t="str">
        <f>IF(LH20&gt;0,LH20,"")</f>
        <v/>
      </c>
      <c r="LY20" s="40" t="str">
        <f>IF(SUM(LE20:LH20)-LI20&gt;0,SUM(LE20:LH20)-LI20,"")</f>
        <v/>
      </c>
      <c r="LZ20" s="40" t="str">
        <f>IF(MAX(LV20,LY20)&gt;0,MAX(LV20,LY20),"")</f>
        <v/>
      </c>
      <c r="MA20" s="40" t="str">
        <f>IF(LL20&gt;0,LL20,"")</f>
        <v/>
      </c>
      <c r="MB20" s="40" t="str">
        <f>IF(LM20&gt;0,LM20,"")</f>
        <v/>
      </c>
      <c r="MC20" s="40" t="str">
        <f>IF(SUM(LJ20:LM20)-LN20&gt;0,SUM(LJ20:LM20)-LN20,"")</f>
        <v/>
      </c>
      <c r="MD20" s="40" t="str">
        <f>IF(LQ20&gt;0,LQ20,"")</f>
        <v/>
      </c>
      <c r="ME20" s="40" t="str">
        <f>IF(LR20&gt;0,LR20,"")</f>
        <v/>
      </c>
      <c r="MF20" s="40" t="str">
        <f>IF(SUM(LO20:LR20)-LS20&gt;0,SUM(LO20:LR20)-LS20,"")</f>
        <v/>
      </c>
      <c r="MG20" s="40" t="str">
        <f>IF(SUM(LZ20,MC20,MF20)&gt;0,SUM(LZ20,MC20,MF20),"")</f>
        <v/>
      </c>
      <c r="MH20" s="18"/>
      <c r="MI20" s="18"/>
      <c r="MJ20" s="18"/>
      <c r="MK20" s="18"/>
      <c r="ML20" s="18"/>
      <c r="MM20" s="18"/>
      <c r="MN20" s="18"/>
      <c r="MO20" s="18"/>
      <c r="MP20" s="18"/>
      <c r="MQ20" s="18"/>
      <c r="MR20" s="18"/>
      <c r="MS20" s="18"/>
      <c r="MT20" s="18"/>
      <c r="MU20" s="18"/>
      <c r="MV20" s="18"/>
      <c r="MW20" s="18"/>
      <c r="MX20" s="18"/>
      <c r="MY20" s="18"/>
      <c r="MZ20" s="18"/>
      <c r="NA20" s="18"/>
      <c r="NB20" s="11" t="str">
        <f>IF(MJ20&gt;0,MJ20,"")</f>
        <v/>
      </c>
      <c r="NC20" s="11" t="str">
        <f>IF(MK20&gt;0,MK20,"")</f>
        <v/>
      </c>
      <c r="ND20" s="11" t="str">
        <f>IF(SUM(MH20:MK20)-ML20&gt;0,SUM(MH20:MK20)-ML20,"")</f>
        <v/>
      </c>
      <c r="NE20" s="11" t="str">
        <f>IF(MO20&gt;0,MO20,"")</f>
        <v/>
      </c>
      <c r="NF20" s="11" t="str">
        <f>IF(MP20&gt;0,MP20,"")</f>
        <v/>
      </c>
      <c r="NG20" s="11" t="str">
        <f>IF(SUM(MM20:MP20)-MQ20&gt;0,SUM(MM20:MP20)-MQ20,"")</f>
        <v/>
      </c>
      <c r="NH20" s="11" t="str">
        <f>IF(MAX(ND20,NG20)&gt;0,MAX(ND20,NG20),"")</f>
        <v/>
      </c>
      <c r="NI20" s="11" t="str">
        <f>IF(MT20&gt;0,MT20,"")</f>
        <v/>
      </c>
      <c r="NJ20" s="11" t="str">
        <f>IF(MU20&gt;0,MU20,"")</f>
        <v/>
      </c>
      <c r="NK20" s="11" t="str">
        <f>IF(SUM(MR20:MU20)-MV20&gt;0,SUM(MR20:MU20)-MV20,"")</f>
        <v/>
      </c>
      <c r="NL20" s="11" t="str">
        <f>IF(MY20&gt;0,MY20,"")</f>
        <v/>
      </c>
      <c r="NM20" s="11" t="str">
        <f>IF(MZ20&gt;0,MZ20,"")</f>
        <v/>
      </c>
      <c r="NN20" s="11" t="str">
        <f>IF(SUM(MW20:MZ20)-NA20&gt;0,SUM(MW20:MZ20)-NA20,"")</f>
        <v/>
      </c>
      <c r="NO20" s="11" t="str">
        <f>IF(SUM(NH20,NK20,NN20)&gt;0,SUM(NH20,NK20,NN20),"")</f>
        <v/>
      </c>
      <c r="NP20" s="17"/>
      <c r="NQ20" s="17"/>
      <c r="NR20" s="17"/>
      <c r="NS20" s="17"/>
      <c r="NT20" s="17"/>
      <c r="NU20" s="17"/>
      <c r="NV20" s="17"/>
      <c r="NW20" s="17"/>
      <c r="NX20" s="17"/>
      <c r="NY20" s="17"/>
      <c r="NZ20" s="17"/>
      <c r="OA20" s="17"/>
      <c r="OB20" s="17"/>
      <c r="OC20" s="17"/>
      <c r="OD20" s="17"/>
      <c r="OE20" s="17"/>
      <c r="OF20" s="17"/>
      <c r="OG20" s="17"/>
      <c r="OH20" s="17"/>
      <c r="OI20" s="17"/>
      <c r="OJ20" s="40" t="str">
        <f>IF(NR20&gt;0,NR20,"")</f>
        <v/>
      </c>
      <c r="OK20" s="40" t="str">
        <f>IF(NS20&gt;0,NS20,"")</f>
        <v/>
      </c>
      <c r="OL20" s="40" t="str">
        <f>IF(SUM(NP20:NS20)-NT20&gt;0,SUM(NP20:NS20)-NT20,"")</f>
        <v/>
      </c>
      <c r="OM20" s="40" t="str">
        <f>IF(NW20&gt;0,NW20,"")</f>
        <v/>
      </c>
      <c r="ON20" s="40" t="str">
        <f>IF(NX20&gt;0,NX20,"")</f>
        <v/>
      </c>
      <c r="OO20" s="40" t="str">
        <f>IF(SUM(NU20:NX20)-NY20&gt;0,SUM(NU20:NX20)-NY20,"")</f>
        <v/>
      </c>
      <c r="OP20" s="40" t="str">
        <f>IF(MAX(OL20,OO20)&gt;0,MAX(OL20,OO20),"")</f>
        <v/>
      </c>
      <c r="OQ20" s="40" t="str">
        <f>IF(OB20&gt;0,OB20,"")</f>
        <v/>
      </c>
      <c r="OR20" s="40" t="str">
        <f>IF(OC20&gt;0,OC20,"")</f>
        <v/>
      </c>
      <c r="OS20" s="40" t="str">
        <f>IF(SUM(NZ20:OC20)-OD20&gt;0,SUM(NZ20:OC20)-OD20,"")</f>
        <v/>
      </c>
      <c r="OT20" s="40" t="str">
        <f>IF(OG20&gt;0,OG20,"")</f>
        <v/>
      </c>
      <c r="OU20" s="40" t="str">
        <f>IF(OH20&gt;0,OH20,"")</f>
        <v/>
      </c>
      <c r="OV20" s="40" t="str">
        <f>IF(SUM(OE20:OH20)-OI20&gt;0,SUM(OE20:OH20)-OI20,"")</f>
        <v/>
      </c>
      <c r="OW20" s="40" t="str">
        <f>IF(SUM(OP20,OS20,OV20)&gt;0,SUM(OP20,OS20,OV20),"")</f>
        <v/>
      </c>
      <c r="OX20" s="18"/>
      <c r="OY20" s="18"/>
      <c r="OZ20" s="18"/>
      <c r="PA20" s="18"/>
      <c r="PB20" s="18"/>
      <c r="PC20" s="18"/>
      <c r="PD20" s="18"/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1" t="str">
        <f>IF(OZ20&gt;0,OZ20,"")</f>
        <v/>
      </c>
      <c r="PS20" s="11" t="str">
        <f>IF(PA20&gt;0,PA20,"")</f>
        <v/>
      </c>
      <c r="PT20" s="11" t="str">
        <f>IF(SUM(OX20:PA20)-PB20&gt;0,SUM(OX20:PA20)-PB20,"")</f>
        <v/>
      </c>
      <c r="PU20" s="11" t="str">
        <f>IF(PE20&gt;0,PE20,"")</f>
        <v/>
      </c>
      <c r="PV20" s="11" t="str">
        <f>IF(PF20&gt;0,PF20,"")</f>
        <v/>
      </c>
      <c r="PW20" s="11" t="str">
        <f>IF(SUM(PC20:PF20)-PG20&gt;0,SUM(PC20:PF20)-PG20,"")</f>
        <v/>
      </c>
      <c r="PX20" s="11" t="str">
        <f>IF(MAX(PT20,PW20)&gt;0,MAX(PT20,PW20),"")</f>
        <v/>
      </c>
      <c r="PY20" s="11" t="str">
        <f>IF(PJ20&gt;0,PJ20,"")</f>
        <v/>
      </c>
      <c r="PZ20" s="11" t="str">
        <f>IF(PK20&gt;0,PK20,"")</f>
        <v/>
      </c>
      <c r="QA20" s="11" t="str">
        <f>IF(SUM(PH20:PK20)-PL20&gt;0,SUM(PH20:PK20)-PL20,"")</f>
        <v/>
      </c>
      <c r="QB20" s="11" t="str">
        <f>IF(PO20&gt;0,PO20,"")</f>
        <v/>
      </c>
      <c r="QC20" s="11" t="str">
        <f>IF(PP20&gt;0,PP20,"")</f>
        <v/>
      </c>
      <c r="QD20" s="11" t="str">
        <f>IF(SUM(PM20:PP20)-PQ20&gt;0,SUM(PM20:PP20)-PQ20,"")</f>
        <v/>
      </c>
      <c r="QE20" s="11" t="str">
        <f>IF(SUM(PX20,QA20,QD20)&gt;0,SUM(PX20,QA20,QD20),"")</f>
        <v/>
      </c>
      <c r="QF20" s="17"/>
      <c r="QG20" s="17"/>
      <c r="QH20" s="17"/>
      <c r="QI20" s="17"/>
      <c r="QJ20" s="17"/>
      <c r="QK20" s="17"/>
      <c r="QL20" s="17"/>
      <c r="QM20" s="17"/>
      <c r="QN20" s="17"/>
      <c r="QO20" s="17"/>
      <c r="QP20" s="17"/>
      <c r="QQ20" s="17"/>
      <c r="QR20" s="17"/>
      <c r="QS20" s="17"/>
      <c r="QT20" s="17"/>
      <c r="QU20" s="17"/>
      <c r="QV20" s="17"/>
      <c r="QW20" s="17"/>
      <c r="QX20" s="17"/>
      <c r="QY20" s="17"/>
      <c r="QZ20" s="40" t="str">
        <f>IF(QH20&gt;0,QH20,"")</f>
        <v/>
      </c>
      <c r="RA20" s="40" t="str">
        <f>IF(QI20&gt;0,QI20,"")</f>
        <v/>
      </c>
      <c r="RB20" s="40" t="str">
        <f>IF(SUM(QF20:QI20)-QJ20&gt;0,SUM(QF20:QI20)-QJ20,"")</f>
        <v/>
      </c>
      <c r="RC20" s="40" t="str">
        <f>IF(QM20&gt;0,QM20,"")</f>
        <v/>
      </c>
      <c r="RD20" s="40" t="str">
        <f>IF(QN20&gt;0,QN20,"")</f>
        <v/>
      </c>
      <c r="RE20" s="40" t="str">
        <f>IF(SUM(QK20:QN20)-QO20&gt;0,SUM(QK20:QN20)-QO20,"")</f>
        <v/>
      </c>
      <c r="RF20" s="40" t="str">
        <f>IF(MAX(RB20,RE20)&gt;0,MAX(RB20,RE20),"")</f>
        <v/>
      </c>
      <c r="RG20" s="40" t="str">
        <f>IF(QR20&gt;0,QR20,"")</f>
        <v/>
      </c>
      <c r="RH20" s="40" t="str">
        <f>IF(QS20&gt;0,QS20,"")</f>
        <v/>
      </c>
      <c r="RI20" s="40" t="str">
        <f>IF(SUM(QP20:QS20)-QT20&gt;0,SUM(QP20:QS20)-QT20,"")</f>
        <v/>
      </c>
      <c r="RJ20" s="40" t="str">
        <f>IF(QW20&gt;0,QW20,"")</f>
        <v/>
      </c>
      <c r="RK20" s="40" t="str">
        <f>IF(QX20&gt;0,QX20,"")</f>
        <v/>
      </c>
      <c r="RL20" s="40" t="str">
        <f>IF(SUM(QU20:QX20)-QY20&gt;0,SUM(QU20:QX20)-QY20,"")</f>
        <v/>
      </c>
      <c r="RM20" s="40" t="str">
        <f>IF(SUM(RF20,RI20,RL20)&gt;0,SUM(RF20,RI20,RL20),"")</f>
        <v/>
      </c>
      <c r="RN20" s="18"/>
      <c r="RO20" s="18"/>
      <c r="RP20" s="18"/>
      <c r="RQ20" s="18"/>
      <c r="RR20" s="18"/>
      <c r="RS20" s="18"/>
      <c r="RT20" s="18"/>
      <c r="RU20" s="18"/>
      <c r="RV20" s="18"/>
      <c r="RW20" s="18"/>
      <c r="RX20" s="18"/>
      <c r="RY20" s="18"/>
      <c r="RZ20" s="18"/>
      <c r="SA20" s="18"/>
      <c r="SB20" s="18"/>
      <c r="SC20" s="18"/>
      <c r="SD20" s="18"/>
      <c r="SE20" s="18"/>
      <c r="SF20" s="18"/>
      <c r="SG20" s="18"/>
      <c r="SH20" s="11" t="str">
        <f>IF(RP20&gt;0,RP20,"")</f>
        <v/>
      </c>
      <c r="SI20" s="11" t="str">
        <f>IF(RQ20&gt;0,RQ20,"")</f>
        <v/>
      </c>
      <c r="SJ20" s="11" t="str">
        <f>IF(SUM(RN20:RQ20)-RR20&gt;0,SUM(RN20:RQ20)-RR20,"")</f>
        <v/>
      </c>
      <c r="SK20" s="11" t="str">
        <f>IF(RU20&gt;0,RU20,"")</f>
        <v/>
      </c>
      <c r="SL20" s="11" t="str">
        <f>IF(RV20&gt;0,RV20,"")</f>
        <v/>
      </c>
      <c r="SM20" s="11" t="str">
        <f>IF(SUM(RS20:RV20)-RW20&gt;0,SUM(RS20:RV20)-RW20,"")</f>
        <v/>
      </c>
      <c r="SN20" s="11" t="str">
        <f>IF(MAX(SJ20,SM20)&gt;0,MAX(SJ20,SM20),"")</f>
        <v/>
      </c>
      <c r="SO20" s="11" t="str">
        <f>IF(RZ20&gt;0,RZ20,"")</f>
        <v/>
      </c>
      <c r="SP20" s="11" t="str">
        <f>IF(SA20&gt;0,SA20,"")</f>
        <v/>
      </c>
      <c r="SQ20" s="11" t="str">
        <f>IF(SUM(RX20:SA20)-SB20&gt;0,SUM(RX20:SA20)-SB20,"")</f>
        <v/>
      </c>
      <c r="SR20" s="11" t="str">
        <f>IF(SE20&gt;0,SE20,"")</f>
        <v/>
      </c>
      <c r="SS20" s="11" t="str">
        <f>IF(SF20&gt;0,SF20,"")</f>
        <v/>
      </c>
      <c r="ST20" s="11" t="str">
        <f>IF(SUM(SC20:SF20)-SG20&gt;0,SUM(SC20:SF20)-SG20,"")</f>
        <v/>
      </c>
      <c r="SU20" s="11" t="str">
        <f>IF(SUM(SN20,SQ20,ST20)&gt;0,SUM(SN20,SQ20,ST20),"")</f>
        <v/>
      </c>
      <c r="SV20" s="22">
        <f>IF($CP20="P",CA20,(CA20+AZ20)/2)</f>
        <v>11.9</v>
      </c>
      <c r="SW20" s="22">
        <f>IF($CP20="P",CB20,(CB20+BA20)/2)</f>
        <v>8.75</v>
      </c>
      <c r="SX20" s="22">
        <f>IF($CP20="P",CC20,(CC20+BB20)/2)</f>
        <v>8.0500000000000007</v>
      </c>
      <c r="SY20" s="22">
        <f>IF($CP20="P",CD20,(CD20+BC20)/2)</f>
        <v>12.54</v>
      </c>
      <c r="SZ20" s="22">
        <f>IF($CP20="P",CE20,(CE20+BD20)/2)</f>
        <v>0.5</v>
      </c>
      <c r="TA20" s="22">
        <f>IF($CP20="P",CF20,(CF20+BE20)/2)</f>
        <v>12.850000000000001</v>
      </c>
      <c r="TB20" s="22">
        <f>IF($CP20="P",CG20,(CG20+BF20)/2)</f>
        <v>9.3000000000000007</v>
      </c>
      <c r="TC20" s="22">
        <f>IF($CP20="P",CH20,(CH20+BG20)/2)</f>
        <v>8.4499999999999993</v>
      </c>
      <c r="TD20" s="22">
        <f>IF($CP20="P",CI20,(CI20+BH20)/2)</f>
        <v>13.17</v>
      </c>
      <c r="TE20" s="22">
        <f>IF($CP20="P",CJ20,(CJ20+BI20)/2)</f>
        <v>0.4</v>
      </c>
      <c r="TF20" s="22">
        <f>IF($CP20="P",CK20,(CK20+BJ20)/2)</f>
        <v>6.15</v>
      </c>
      <c r="TG20" s="22">
        <f>IF($CP20="P",CL20,(CL20+BK20)/2)</f>
        <v>4.7</v>
      </c>
      <c r="TH20" s="22">
        <f>IF($CP20="P",CM20,(CM20+BL20)/2)</f>
        <v>5.2</v>
      </c>
      <c r="TI20" s="22">
        <f>IF($CP20="P",CN20,(CN20+BM20)/2)</f>
        <v>6.665</v>
      </c>
      <c r="TJ20" s="22">
        <f>IF($CP20="P",CO20,(CO20+BN20)/2)</f>
        <v>0.1</v>
      </c>
      <c r="TK20" s="27" t="s">
        <v>46</v>
      </c>
      <c r="TL20" s="40">
        <f>IF(SX20&gt;0,SX20,"")</f>
        <v>8.0500000000000007</v>
      </c>
      <c r="TM20" s="40">
        <f>IF(SY20&gt;0,SY20,"")</f>
        <v>12.54</v>
      </c>
      <c r="TN20" s="40">
        <f>IF(SUM(SV20:SY20)-SZ20&gt;0,SUM(SV20:SY20)-SZ20,"")</f>
        <v>40.739999999999995</v>
      </c>
      <c r="TO20" s="40">
        <f>IF(TC20&gt;0,TC20,"")</f>
        <v>8.4499999999999993</v>
      </c>
      <c r="TP20" s="40">
        <f>IF(TD20&gt;0,TD20,"")</f>
        <v>13.17</v>
      </c>
      <c r="TQ20" s="40">
        <f>IF(SUM(TA20:TD20)-TE20&gt;0,SUM(TA20:TD20)-TE20,"")</f>
        <v>43.370000000000005</v>
      </c>
      <c r="TR20" s="40">
        <f>IF(MAX(TN20,TQ20)&gt;0,MAX(TN20,TQ20),"")</f>
        <v>43.370000000000005</v>
      </c>
      <c r="TS20" s="40">
        <f>IF(TH20&gt;0,TH20,"")</f>
        <v>5.2</v>
      </c>
      <c r="TT20" s="40">
        <f>IF(TI20&gt;0,TI20,"")</f>
        <v>6.665</v>
      </c>
      <c r="TU20" s="40">
        <f>IF(SUM(TF20:TI20)-TJ20&gt;0,SUM(TF20:TI20)-TJ20,"")</f>
        <v>22.614999999999998</v>
      </c>
      <c r="TV20" s="40">
        <f>IF(SUM(TR20,TU20)&gt;0,SUM(TR20,TU20),"")</f>
        <v>65.984999999999999</v>
      </c>
    </row>
    <row r="21" spans="1:542" x14ac:dyDescent="0.2">
      <c r="A21" s="4" t="str" cm="1">
        <f t="array" ref="A21">IF(AND(J21&lt;&gt;"",J21&lt;&gt;"No DD"),SUMPRODUCT((J$4:J$37&lt;&gt;"")*(J$4:J$37&lt;&gt;"No DD")*(F$4:F$37&gt;F21))+1,IF(J21="No DD",SUMPRODUCT((J$4:J$37="No DD")*(F$4:F$37&gt;F21))+1+SUMPRODUCT((J$4:J$37&lt;&gt;"")*(J$4:J$37&lt;&gt;"No DD")),""))</f>
        <v/>
      </c>
      <c r="B21" s="4" t="str" cm="1">
        <f t="array" ref="B21">IF(AND(J21&lt;&gt;"",J21&lt;&gt;"No DD",G21=""),SUMPRODUCT((J$4:J$37&lt;&gt;"")*(J$4:J$37&lt;&gt;"No DD")*(G$4:G$37="")*(F$4:F$37&gt;F21))+1,IF(J21="No DD",SUMPRODUCT((J$4:J$37="No DD")*(F$4:F$37&gt;F21)*(G$4:G$37=""))+1+SUMPRODUCT((J$4:J$37&lt;&gt;"")*(G$4:G$37="")*(J$4:J$37&lt;&gt;"No DD")),""))</f>
        <v/>
      </c>
      <c r="C21" s="5" t="s">
        <v>162</v>
      </c>
      <c r="D21" s="4" t="s">
        <v>4</v>
      </c>
      <c r="E21" s="4">
        <v>2006</v>
      </c>
      <c r="F21" s="9">
        <f>SUM(L21:V21)+SUM(L21:T21)*0.0000001+SUM(L21)*0.0000000000001</f>
        <v>142.53001425300451</v>
      </c>
      <c r="G21" s="66"/>
      <c r="H21" s="3" t="str">
        <f>IF(OR(AND(AO21&gt;=AY$39,AO21&lt;&gt;"",AQ21&gt;=AY$43,AQ21&lt;&gt;"",AN21=""),AND(AR21&gt;=AY$39,AR21&lt;&gt;"",AT21&gt;=AY$43,AT21&lt;&gt;"",AN21=""),AND(AV21&gt;=AY$39,AV21&lt;&gt;"",AX21&gt;=AY$43,AX21&lt;&gt;"",AN21=""),AND(BP21&gt;=BZ$39,BP21&lt;&gt;"",BR21&gt;=BZ$43,BR21&lt;&gt;"",BO21=""),AND(BS21&gt;=BZ$39,BS21&lt;&gt;"",BU21&gt;=BZ$43,BU21&lt;&gt;"",BO21=""),AND(BW21&gt;=BZ$39,BW21&lt;&gt;"",BY21&gt;=BZ$43,BY21&lt;&gt;"",BO21=""),AND(CQ21&gt;=DA$39,CQ21&lt;&gt;"",CS21&gt;=DA$43,CS21&lt;&gt;"",CP21=""),AND(CT21&gt;=DA$39,CT21&lt;&gt;"",CV21&gt;=DA$43,CV21&lt;&gt;"",CP21=""),AND(CX21&gt;=DA$39,CX21&lt;&gt;"",CZ21&gt;=DA$43,CZ21&lt;&gt;"",CP21=""),AND(DX21&gt;=EK$39,DX21&lt;&gt;"",DZ21&gt;=EK$43,DZ21&lt;&gt;""),AND(EA21&gt;=EK$39,EA21&lt;&gt;"",EC21&gt;=EK$43,EC21&lt;&gt;""),AND(EE21&gt;=EK$39,EE21&lt;&gt;"",EG21&gt;=EK$43,EG21&lt;&gt;""),AND(EH21&gt;=EK$39,EH21&lt;&gt;"",EJ21&gt;=EK$43,EJ21&lt;&gt;""),AND(FF21&gt;=FS$39,FF21&lt;&gt;"",FH21&gt;=FS$43,FH21&lt;&gt;""),AND(FI21&gt;=FS$39,FI21&lt;&gt;"",FK21&gt;=FS$43,FK21&lt;&gt;""),AND(FM21&gt;=FS$39,FM21&lt;&gt;"",FO21&gt;=FS$43,FO21&lt;&gt;""),AND(FP21&gt;=FS$39,FP21&lt;&gt;"",FR21&gt;=FS$43,FR21&lt;&gt;""),AND(GN21&gt;=HA$39,GN21&lt;&gt;"",GP21&gt;=HA$43,GP21&lt;&gt;""),AND(GQ21&gt;=HA$39,GQ21&lt;&gt;"",GS21&gt;=HA$43,GS21&lt;&gt;""),AND(GU21&gt;=HA$39,GU21&lt;&gt;"",GW21&gt;=HA$43,GW21&lt;&gt;""),AND(GX21&gt;=HA$39,GX21&lt;&gt;"",GZ21&gt;=HA$43,GZ21&lt;&gt;""),AND(HV21&gt;=II$39,HV21&lt;&gt;"",HX21&gt;=II$43,HX21&lt;&gt;""),AND(HY21&gt;=II$39,HY21&lt;&gt;"",IA21&gt;=II$43,IA21&lt;&gt;""),AND(IC21&gt;=II$39,IC21&lt;&gt;"",IE21&gt;=II$43,IE21&lt;&gt;""),AND(IF21&gt;=II$39,IF21&lt;&gt;"",IH21&gt;=II$43,IH21&lt;&gt;""),AND(JD21&gt;=JQ$39,JD21&lt;&gt;"",JF21&gt;=JQ$43,JF21&lt;&gt;""),AND(JG21&gt;=JQ$39,JG21&lt;&gt;"",JI21&gt;=JQ$43,JI21&lt;&gt;""),AND(JK21&gt;=JQ$39,JK21&lt;&gt;"",JM21&gt;=JQ$43,JM21&lt;&gt;""),AND(JN21&gt;=JQ$39,JN21&lt;&gt;"",JP21&gt;=JQ$43,JP21&lt;&gt;""),AND(KL21&gt;=KY$39,KL21&lt;&gt;"",KN21&gt;=KY$43,KN21&lt;&gt;""),AND(KO21&gt;=KY$39,KO21&lt;&gt;"",KQ21&gt;=KY$43,KQ21&lt;&gt;""),AND(KS21&gt;=KY$39,KS21&lt;&gt;"",KU21&gt;=KY$43,KU21&lt;&gt;""),AND(KV21&gt;=KY$39,KV21&lt;&gt;"",KX21&gt;=KY$43,KX21&lt;&gt;""),AND(LT21&gt;=MG$39,LT21&lt;&gt;"",LV21&gt;=MG$43,LV21&lt;&gt;""),AND(LW21&gt;=MG$39,LW21&lt;&gt;"",LY21&gt;=MG$43,LY21&lt;&gt;""),AND(MA21&gt;=MG$39,MA21&lt;&gt;"",MC21&gt;=MG$43,MC21&lt;&gt;""),AND(MD21&gt;=MG$39,MD21&lt;&gt;"",MF21&gt;=MG$43,MF21&lt;&gt;""),AND(NB21&gt;=NO$39,NB21&lt;&gt;"",ND21&gt;=NO$43,ND21&lt;&gt;""),AND(NE21&gt;=NO$39,NE21&lt;&gt;"",NG21&gt;=NO$43,NG21&lt;&gt;""),AND(NI21&gt;=NO$39,NI21&lt;&gt;"",NK21&gt;=NO$43,NK21&lt;&gt;""),AND(NL21&gt;=NO$39,NL21&lt;&gt;"",NN21&gt;=NO$43,NN21&lt;&gt;""),AND(OJ21&gt;=OW$39,OJ21&lt;&gt;"",OL21&gt;=OW$43,OL21&lt;&gt;""),AND(OM21&gt;=OW$39,OM21&lt;&gt;"",OO21&gt;=OW$43,OO21&lt;&gt;""),AND(OQ21&gt;=OW$39,OQ21&lt;&gt;"",OS21&gt;=OW$43,OS21&lt;&gt;""),AND(OT21&gt;=OW$39,OT21&lt;&gt;"",OV21&gt;=OW$43,OV21&lt;&gt;""),AND(PR21&gt;=QE$39,PR21&lt;&gt;"",PT21&gt;=QE$43,PT21&lt;&gt;""),AND(PU21&gt;=QE$39,PU21&lt;&gt;"",PW21&gt;=QE$43,PW21&lt;&gt;""),AND(PY21&gt;=QE$39,PY21&lt;&gt;"",QA21&gt;=QE$43,QA21&lt;&gt;""),AND(QB21&gt;=QE$39,QB21&lt;&gt;"",QD21&gt;=QE$43,QD21&lt;&gt;""),AND(QZ21&gt;=RM$39,QZ21&lt;&gt;"",RB21&gt;=RM$43,RB21&lt;&gt;""),AND(RC21&gt;=RM$39,RC21&lt;&gt;"",RE21&gt;=RM$43,RE21&lt;&gt;""),AND(RG21&gt;=RM$39,RG21&lt;&gt;"",RI21&gt;=RM$43,RI21&lt;&gt;""),AND(RJ21&gt;=RM$39,RJ21&lt;&gt;"",RL21&gt;=RM$43,RL21&lt;&gt;""),AND(SH21&gt;=SU$39,SH21&lt;&gt;"",SJ21&gt;=SU$43,SJ21&lt;&gt;""),AND(SK21&gt;=SU$39,SK21&lt;&gt;"",SM21&gt;=SU$43,SM21&lt;&gt;""),AND(SO21&gt;=SU$39,SO21&lt;&gt;"",SQ21&gt;=SU$43,SQ21&lt;&gt;""),AND(SR21&gt;=SU$39,SR21&lt;&gt;"",ST21&gt;=SU$43,ST21&lt;&gt;"")),"P","")</f>
        <v/>
      </c>
      <c r="I21" s="3" t="str">
        <f>IF(OR(AND(AQ21&gt;=AY$43,AQ21&lt;&gt;"",AN21=""),AND(AT21&gt;=AY$43,AT21&lt;&gt;"",AN21=""),AND(AX21&gt;=AY$43,AX21&lt;&gt;"",AN21=""),AND(BR21&gt;=BZ$43,BR21&lt;&gt;"",BO21=""),AND(BU21&gt;=BZ$43,BU21&lt;&gt;"",BO21=""),AND(BY21&gt;=BZ$43,BY21&lt;&gt;"",BO21=""),AND(CS21&gt;=DA$43,CS21&lt;&gt;"",CP21=""),AND(CV21&gt;=DA$43,CV21&lt;&gt;"",CP21=""),AND(CZ21&gt;=DA$43,CZ21&lt;&gt;"",CP21=""),AND(DZ21&gt;=EK$43,DZ21&lt;&gt;""),AND(EC21&gt;=EK$43,EC21&lt;&gt;""),AND(EG21&gt;=EK$43,EG21&lt;&gt;""),AND(EJ21&gt;=EK$43,EJ21&lt;&gt;""),AND(FH21&gt;=FS$43,FH21&lt;&gt;""),AND(FK21&gt;=FS$43,FK21&lt;&gt;""),AND(FO21&gt;=FS$43,FO21&lt;&gt;""),AND(FR21&gt;=FS$43,FR21&lt;&gt;""),AND(GP21&gt;=HA$43,GP21&lt;&gt;""),AND(GS21&gt;=HA$43,GS21&lt;&gt;""),AND(GW21&gt;=HA$43,GW21&lt;&gt;""),AND(GZ21&gt;=HA$43,GZ21&lt;&gt;""),AND(HX21&gt;=II$43,HX21&lt;&gt;""),AND(IA21&gt;=II$43,IA21&lt;&gt;""),AND(IE21&gt;=II$43,IE21&lt;&gt;""),AND(IH21&gt;=II$43,IH21&lt;&gt;""),AND(JF21&gt;=JQ$43,JF21&lt;&gt;""),AND(JI21&gt;=JQ$43,JI21&lt;&gt;""),AND(JM21&gt;=JQ$43,JM21&lt;&gt;""),AND(JP21&gt;=JQ$43,JP21&lt;&gt;""),AND(KN21&gt;=KY$43,KN21&lt;&gt;""),AND(KQ21&gt;=KY$43,KQ21&lt;&gt;""),AND(KU21&gt;=KY$43,KU21&lt;&gt;""),AND(KX21&gt;=KY$43,KX21&lt;&gt;""),AND(LV21&gt;=MG$43,LV21&lt;&gt;""),AND(LY21&gt;=MG$43,LY21&lt;&gt;""),AND(MC21&gt;=MG$43,MC21&lt;&gt;""),AND(MF21&gt;=MG$43,MF21&lt;&gt;""),AND(ND21&gt;=NO$43,ND21&lt;&gt;""),AND(NG21&gt;=NO$43,NG21&lt;&gt;""),AND(NK21&gt;=NO$43,NK21&lt;&gt;""),AND(NN21&gt;=NO$43,NN21&lt;&gt;""),AND(OL21&gt;=OW$43,OL21&lt;&gt;""),AND(OO21&gt;=OW$43,OO21&lt;&gt;""),AND(OS21&gt;=OW$43,OS21&lt;&gt;""),AND(OV21&gt;=OW$43,OV21&lt;&gt;""),AND(PT21&gt;=QE$43,PT21&lt;&gt;""),AND(PW21&gt;=QE$43,PW21&lt;&gt;""),AND(QA21&gt;=QE$43,QA21&lt;&gt;""),AND(QD21&gt;=QE$43,QD21&lt;&gt;""),AND(RB21&gt;=RM$43,RB21&lt;&gt;""),AND(RE21&gt;=RM$43,RE21&lt;&gt;""),AND(RI21&gt;=RM$43,RI21&lt;&gt;""),AND(RL21&gt;=RM$43,RL21&lt;&gt;""),AND(SJ21&gt;=SU$43,SJ21&lt;&gt;""),AND(SM21&gt;=SU$43,SM21&lt;&gt;""),AND(SQ21&gt;=SU$43,SQ21&lt;&gt;""),AND(ST21&gt;=SU$43,ST21&lt;&gt;"")),"P","")</f>
        <v/>
      </c>
      <c r="J21" s="36" t="str">
        <f>IF(AND(I21="P",H21=""),"No DD",IF(OR(AND(AO21&gt;=AY$42,AO21&lt;&gt;"",AQ21&gt;=AY$46,AQ21&lt;&gt;"",AN21=""),AND(AR21&gt;=AY$42,AR21&lt;&gt;"",AT21&gt;=AY$46,AT21&lt;&gt;"",AN21=""),AND(AV21&gt;=AY$42,AV21&lt;&gt;"",AX21&gt;=AY$46,AX21&lt;&gt;"",AN21=""),AND(BP21&gt;=BZ$42,BP21&lt;&gt;"",BR21&gt;=BZ$46,BR21&lt;&gt;"",BO21=""),AND(BS21&gt;=BZ$42,BS21&lt;&gt;"",BU21&gt;=BZ$46,BU21&lt;&gt;"",BO21=""),AND(BW21&gt;=BZ$42,BW21&lt;&gt;"",BY21&gt;=BZ$46,BY21&lt;&gt;"",BO21=""),AND(CQ21&gt;=DA$42,CQ21&lt;&gt;"",CS21&gt;=DA$46,CS21&lt;&gt;"",CP21=""),AND(CT21&gt;=DA$42,CT21&lt;&gt;"",CV21&gt;=DA$46,CV21&lt;&gt;"",CP21=""),AND(CX21&gt;=DA$42,CX21&lt;&gt;"",CZ21&gt;=DA$46,CZ21&lt;&gt;"",CP21=""),AND(DX21&gt;=EK$42,DX21&lt;&gt;"",DZ21&gt;=EK$46,DZ21&lt;&gt;""),AND(EA21&gt;=EK$42,EA21&lt;&gt;"",EC21&gt;=EK$46,EC21&lt;&gt;""),AND(EE21&gt;=EK$42,EE21&lt;&gt;"",EG21&gt;=EK$46,EG21&lt;&gt;""),AND(EH21&gt;=EK$42,EH21&lt;&gt;"",EJ21&gt;=EK$46,EJ21&lt;&gt;""),AND(FF21&gt;=FS$42,FF21&lt;&gt;"",FH21&gt;=FS$46,FH21&lt;&gt;""),AND(FI21&gt;=FS$42,FI21&lt;&gt;"",FK21&gt;=FS$46,FK21&lt;&gt;""),AND(FM21&gt;=FS$42,FM21&lt;&gt;"",FO21&gt;=FS$46,FO21&lt;&gt;""),AND(FP21&gt;=FS$42,FP21&lt;&gt;"",FR21&gt;=FS$46,FR21&lt;&gt;""),AND(GN21&gt;=HA$42,GN21&lt;&gt;"",GP21&gt;=HA$46,GP21&lt;&gt;""),AND(GQ21&gt;=HA$42,GQ21&lt;&gt;"",GS21&gt;=HA$46,GS21&lt;&gt;""),AND(GU21&gt;=HA$42,GU21&lt;&gt;"",GW21&gt;=HA$46,GW21&lt;&gt;""),AND(GX21&gt;=HA$42,GX21&lt;&gt;"",GZ21&gt;=HA$46,GZ21&lt;&gt;""),AND(HV21&gt;=II$42,HV21&lt;&gt;"",HX21&gt;=II$46,HX21&lt;&gt;""),AND(HY21&gt;=II$42,HY21&lt;&gt;"",IA21&gt;=II$46,IA21&lt;&gt;""),AND(IC21&gt;=II$42,IC21&lt;&gt;"",IE21&gt;=II$46,IE21&lt;&gt;""),AND(IF21&gt;=II$42,IF21&lt;&gt;"",IH21&gt;=II$46,IH21&lt;&gt;""),AND(JD21&gt;=JQ$42,JD21&lt;&gt;"",JF21&gt;=JQ$46,JF21&lt;&gt;""),AND(JG21&gt;=JQ$42,JG21&lt;&gt;"",JI21&gt;=JQ$46,JI21&lt;&gt;""),AND(JK21&gt;=JQ$42,JK21&lt;&gt;"",JM21&gt;=JQ$46,JM21&lt;&gt;""),AND(JN21&gt;=JQ$42,JN21&lt;&gt;"",JP21&gt;=JQ$46,JP21&lt;&gt;""),AND(KL21&gt;=KY$42,KL21&lt;&gt;"",KN21&gt;=KY$46,KN21&lt;&gt;""),AND(KO21&gt;=KY$42,KO21&lt;&gt;"",KQ21&gt;=KY$46,KQ21&lt;&gt;""),AND(KS21&gt;=KY$42,KS21&lt;&gt;"",KU21&gt;=KY$46,KU21&lt;&gt;""),AND(KV21&gt;=KY$42,KV21&lt;&gt;"",KX21&gt;=KY$46,KX21&lt;&gt;""),AND(LT21&gt;=MG$42,LT21&lt;&gt;"",LV21&gt;=MG$46,LV21&lt;&gt;""),AND(LW21&gt;=MG$42,LW21&lt;&gt;"",LY21&gt;=MG$46,LY21&lt;&gt;""),AND(MA21&gt;=MG$42,MA21&lt;&gt;"",MC21&gt;=MG$46,MC21&lt;&gt;""),AND(MD21&gt;=MG$42,MD21&lt;&gt;"",MF21&gt;=MG$46,MF21&lt;&gt;""),AND(NB21&gt;=NO$42,NB21&lt;&gt;"",ND21&gt;=NO$46,ND21&lt;&gt;""),AND(NE21&gt;=NO$42,NE21&lt;&gt;"",NG21&gt;=NO$46,NG21&lt;&gt;""),AND(NI21&gt;=NO$42,NI21&lt;&gt;"",NK21&gt;=NO$46,NK21&lt;&gt;""),AND(NL21&gt;=NO$42,NL21&lt;&gt;"",NN21&gt;=NO$46,NN21&lt;&gt;""),AND(OJ21&gt;=OW$42,OJ21&lt;&gt;"",OL21&gt;=OW$46,OL21&lt;&gt;""),AND(OM21&gt;=OW$42,OM21&lt;&gt;"",OO21&gt;=OW$46,OO21&lt;&gt;""),AND(OQ21&gt;=OW$42,OQ21&lt;&gt;"",OS21&gt;=OW$46,OS21&lt;&gt;""),AND(OT21&gt;=OW$42,OT21&lt;&gt;"",OV21&gt;=OW$46,OV21&lt;&gt;""),AND(PR21&gt;=QE$42,PR21&lt;&gt;"",PT21&gt;=QE$46,PT21&lt;&gt;""),AND(PU21&gt;=QE$42,PU21&lt;&gt;"",PW21&gt;=QE$46,PW21&lt;&gt;""),AND(PY21&gt;=QE$42,PY21&lt;&gt;"",QA21&gt;=QE$46,QA21&lt;&gt;""),AND(QB21&gt;=QE$42,QB21&lt;&gt;"",QD21&gt;=QE$46,QD21&lt;&gt;""),AND(QZ21&gt;=RM$42,QZ21&lt;&gt;"",RB21&gt;=RM$46,RB21&lt;&gt;""),AND(RC21&gt;=RM$42,RC21&lt;&gt;"",RE21&gt;=RM$46,RE21&lt;&gt;""),AND(RG21&gt;=RM$42,RG21&lt;&gt;"",RI21&gt;=RM$46,RI21&lt;&gt;""),AND(RJ21&gt;=RM$42,RJ21&lt;&gt;"",RL21&gt;=RM$46,RL21&lt;&gt;""),AND(SH21&gt;=SU$42,SH21&lt;&gt;"",SJ21&gt;=SU$46,SJ21&lt;&gt;""),AND(SK21&gt;=SU$42,SK21&lt;&gt;"",SM21&gt;=SU$46,SM21&lt;&gt;""),AND(SO21&gt;=SU$42,SO21&lt;&gt;"",SQ21&gt;=SU$46,SQ21&lt;&gt;""),AND(SR21&gt;=SU$42,SR21&lt;&gt;"",ST21&gt;=SU$46,ST21&lt;&gt;"")),"Merit",IF(OR(AND(AO21&gt;=AY$41,AO21&lt;&gt;"",AQ21&gt;=AY$45,AQ21&lt;&gt;"",AN21=""),AND(AR21&gt;=AY$41,AR21&lt;&gt;"",AT21&gt;=AY$45,AT21&lt;&gt;"",AN21=""),AND(AV21&gt;=AY$41,AV21&lt;&gt;"",AX21&gt;=AY$45,AX21&lt;&gt;"",AN21=""),AND(BP21&gt;=BZ$41,BP21&lt;&gt;"",BR21&gt;=BZ$45,BR21&lt;&gt;"",BO21=""),AND(BS21&gt;=BZ$41,BS21&lt;&gt;"",BU21&gt;=BZ$45,BU21&lt;&gt;"",BO21=""),AND(BW21&gt;=BZ$41,BW21&lt;&gt;"",BY21&gt;=BZ$45,BY21&lt;&gt;"",BO21=""),AND(CQ21&gt;=DA$41,CQ21&lt;&gt;"",CS21&gt;=DA$45,CS21&lt;&gt;"",CP21=""),AND(CT21&gt;=DA$41,CT21&lt;&gt;"",CV21&gt;=DA$45,CV21&lt;&gt;"",CP21=""),AND(CX21&gt;=DA$41,CX21&lt;&gt;"",CZ21&gt;=DA$45,CZ21&lt;&gt;"",CP21=""),AND(DX21&gt;=EK$41,DX21&lt;&gt;"",DZ21&gt;=EK$45,DZ21&lt;&gt;""),AND(EA21&gt;=EK$41,EA21&lt;&gt;"",EC21&gt;=EK$45,EC21&lt;&gt;""),AND(EE21&gt;=EK$41,EE21&lt;&gt;"",EG21&gt;=EK$45,EG21&lt;&gt;""),AND(EH21&gt;=EK$41,EH21&lt;&gt;"",EJ21&gt;=EK$45,EJ21&lt;&gt;""),AND(FF21&gt;=FS$41,FF21&lt;&gt;"",FH21&gt;=FS$45,FH21&lt;&gt;""),AND(FI21&gt;=FS$41,FI21&lt;&gt;"",FK21&gt;=FS$45,FK21&lt;&gt;""),AND(FM21&gt;=FS$41,FM21&lt;&gt;"",FO21&gt;=FS$45,FO21&lt;&gt;""),AND(FP21&gt;=FS$41,FP21&lt;&gt;"",FR21&gt;=FS$45,FR21&lt;&gt;""),AND(GN21&gt;=HA$41,GN21&lt;&gt;"",GP21&gt;=HA$45,GP21&lt;&gt;""),AND(GQ21&gt;=HA$41,GQ21&lt;&gt;"",GS21&gt;=HA$45,GS21&lt;&gt;""),AND(GU21&gt;=HA$41,GU21&lt;&gt;"",GW21&gt;=HA$45,GW21&lt;&gt;""),AND(GX21&gt;=HA$41,GX21&lt;&gt;"",GZ21&gt;=HA$45,GZ21&lt;&gt;""),AND(HV21&gt;=II$41,HV21&lt;&gt;"",HX21&gt;=II$45,HX21&lt;&gt;""),AND(HY21&gt;=II$41,HY21&lt;&gt;"",IA21&gt;=II$45,IA21&lt;&gt;""),AND(IC21&gt;=II$41,IC21&lt;&gt;"",IE21&gt;=II$45,IE21&lt;&gt;""),AND(IF21&gt;=II$41,IF21&lt;&gt;"",IH21&gt;=II$45,IH21&lt;&gt;""),AND(JD21&gt;=JQ$41,JD21&lt;&gt;"",JF21&gt;=JQ$45,JF21&lt;&gt;""),AND(JG21&gt;=JQ$41,JG21&lt;&gt;"",JI21&gt;=JQ$45,JI21&lt;&gt;""),AND(JK21&gt;=JQ$41,JK21&lt;&gt;"",JM21&gt;=JQ$45,JM21&lt;&gt;""),AND(JN21&gt;=JQ$41,JN21&lt;&gt;"",JP21&gt;=JQ$45,JP21&lt;&gt;""),AND(KL21&gt;=KY$41,KL21&lt;&gt;"",KN21&gt;=KY$45,KN21&lt;&gt;""),AND(KO21&gt;=KY$41,KO21&lt;&gt;"",KQ21&gt;=KY$45,KQ21&lt;&gt;""),AND(KS21&gt;=KY$41,KS21&lt;&gt;"",KU21&gt;=KY$45,KU21&lt;&gt;""),AND(KV21&gt;=KY$41,KV21&lt;&gt;"",KX21&gt;=KY$45,KX21&lt;&gt;""),AND(LT21&gt;=MG$41,LT21&lt;&gt;"",LV21&gt;=MG$45,LV21&lt;&gt;""),AND(LW21&gt;=MG$41,LW21&lt;&gt;"",LY21&gt;=MG$45,LY21&lt;&gt;""),AND(MA21&gt;=MG$41,MA21&lt;&gt;"",MC21&gt;=MG$45,MC21&lt;&gt;""),AND(MD21&gt;=MG$41,MD21&lt;&gt;"",MF21&gt;=MG$45,MF21&lt;&gt;""),AND(NB21&gt;=NO$41,NB21&lt;&gt;"",ND21&gt;=NO$45,ND21&lt;&gt;""),AND(NE21&gt;=NO$41,NE21&lt;&gt;"",NG21&gt;=NO$45,NG21&lt;&gt;""),AND(NI21&gt;=NO$41,NI21&lt;&gt;"",NK21&gt;=NO$45,NK21&lt;&gt;""),AND(NL21&gt;=NO$41,NL21&lt;&gt;"",NN21&gt;=NO$45,NN21&lt;&gt;""),AND(OJ21&gt;=OW$41,OJ21&lt;&gt;"",OL21&gt;=OW$45,OL21&lt;&gt;""),AND(OM21&gt;=OW$41,OM21&lt;&gt;"",OO21&gt;=OW$45,OO21&lt;&gt;""),AND(OQ21&gt;=OW$41,OQ21&lt;&gt;"",OS21&gt;=OW$45,OS21&lt;&gt;""),AND(OT21&gt;=OW$41,OT21&lt;&gt;"",OV21&gt;=OW$45,OV21&lt;&gt;""),AND(PR21&gt;=QE$41,PR21&lt;&gt;"",PT21&gt;=QE$45,PT21&lt;&gt;""),AND(PU21&gt;=QE$41,PU21&lt;&gt;"",PW21&gt;=QE$45,PW21&lt;&gt;""),AND(PY21&gt;=QE$41,PY21&lt;&gt;"",QA21&gt;=QE$45,QA21&lt;&gt;""),AND(QB21&gt;=QE$41,QB21&lt;&gt;"",QD21&gt;=QE$45,QD21&lt;&gt;""),AND(QZ21&gt;=RM$41,QZ21&lt;&gt;"",RB21&gt;=RM$45,RB21&lt;&gt;""),AND(RC21&gt;=RM$41,RC21&lt;&gt;"",RE21&gt;=RM$45,RE21&lt;&gt;""),AND(RG21&gt;=RM$41,RG21&lt;&gt;"",RI21&gt;=RM$45,RI21&lt;&gt;""),AND(RJ21&gt;=RM$41,RJ21&lt;&gt;"",RL21&gt;=RM$45,RL21&lt;&gt;""),AND(SH21&gt;=SU$41,SH21&lt;&gt;"",SJ21&gt;=SU$45,SJ21&lt;&gt;""),AND(SK21&gt;=SU$41,SK21&lt;&gt;"",SM21&gt;=SU$45,SM21&lt;&gt;""),AND(SO21&gt;=SU$41,SO21&lt;&gt;"",SQ21&gt;=SU$45,SQ21&lt;&gt;""),AND(SR21&gt;=SU$41,SR21&lt;&gt;"",ST21&gt;=SU$45,ST21&lt;&gt;"")),"Excellence",IF(K21="P","Worlds Team",IF(H21="P","National Team","")))))</f>
        <v/>
      </c>
      <c r="K21" s="3" t="str">
        <f>IF(OR(AND(AO21&gt;=AY$40,AO21&lt;&gt;"",AQ21&gt;=AY$44,AQ21&lt;&gt;"",AN21=""),AND(AR21&gt;=AY$40,AR21&lt;&gt;"",AT21&gt;=AY$44,AT21&lt;&gt;"",AN21=""),AND(AV21&gt;=AY$40,AV21&lt;&gt;"",AX21&gt;=AY$44,AX21&lt;&gt;"",AN21=""),AND(BP21&gt;=BZ$40,BP21&lt;&gt;"",BR21&gt;=BZ$44,BR21&lt;&gt;"",BO21=""),AND(BS21&gt;=BZ$40,BS21&lt;&gt;"",BU21&gt;=BZ$44,BU21&lt;&gt;"",BO21=""),AND(BW21&gt;=BZ$40,BW21&lt;&gt;"",BY21&gt;=BZ$44,BY21&lt;&gt;"",BO21=""),AND(CQ21&gt;=DA$40,CQ21&lt;&gt;"",CS21&gt;=DA$44,CS21&lt;&gt;"",CP21=""),AND(CT21&gt;=DA$40,CT21&lt;&gt;"",CV21&gt;=DA$44,CV21&lt;&gt;"",CP21=""),AND(CX21&gt;=DA$40,CX21&lt;&gt;"",CZ21&gt;=DA$44,CZ21&lt;&gt;"",CP21=""),AND(DX21&gt;=EK$40,DX21&lt;&gt;"",DZ21&gt;=EK$44,DZ21&lt;&gt;""),AND(EA21&gt;=EK$40,EA21&lt;&gt;"",EC21&gt;=EK$44,EC21&lt;&gt;""),AND(EE21&gt;=EK$40,EE21&lt;&gt;"",EG21&gt;=EK$44,EG21&lt;&gt;""),AND(EH21&gt;=EK$40,EH21&lt;&gt;"",EJ21&gt;=EK$44,EJ21&lt;&gt;""),AND(FF21&gt;=FS$40,FF21&lt;&gt;"",FH21&gt;=FS$44,FH21&lt;&gt;""),AND(FI21&gt;=FS$40,FI21&lt;&gt;"",FK21&gt;=FS$44,FK21&lt;&gt;""),AND(FM21&gt;=FS$40,FM21&lt;&gt;"",FO21&gt;=FS$44,FO21&lt;&gt;""),AND(FP21&gt;=FS$40,FP21&lt;&gt;"",FR21&gt;=FS$44,FR21&lt;&gt;""),AND(GN21&gt;=HA$40,GN21&lt;&gt;"",GP21&gt;=HA$44,GP21&lt;&gt;""),AND(GQ21&gt;=HA$40,GQ21&lt;&gt;"",GS21&gt;=HA$44,GS21&lt;&gt;""),AND(GU21&gt;=HA$40,GU21&lt;&gt;"",GW21&gt;=HA$44,GW21&lt;&gt;""),AND(GX21&gt;=HA$40,GX21&lt;&gt;"",GZ21&gt;=HA$44,GZ21&lt;&gt;""),AND(HV21&gt;=II$40,HV21&lt;&gt;"",HX21&gt;=II$44,HX21&lt;&gt;""),AND(HY21&gt;=II$40,HY21&lt;&gt;"",IA21&gt;=II$44,IA21&lt;&gt;""),AND(IC21&gt;=II$40,IC21&lt;&gt;"",IE21&gt;=II$44,IE21&lt;&gt;""),AND(IF21&gt;=II$40,IF21&lt;&gt;"",IH21&gt;=II$44,IH21&lt;&gt;""),AND(JD21&gt;=JQ$40,JD21&lt;&gt;"",JF21&gt;=JQ$44,JF21&lt;&gt;""),AND(JG21&gt;=JQ$40,JG21&lt;&gt;"",JI21&gt;=JQ$44,JI21&lt;&gt;""),AND(JK21&gt;=JQ$40,JK21&lt;&gt;"",JM21&gt;=JQ$44,JM21&lt;&gt;""),AND(JN21&gt;=JQ$40,JN21&lt;&gt;"",JP21&gt;=JQ$44,JP21&lt;&gt;""),AND(KL21&gt;=KY$40,KL21&lt;&gt;"",KN21&gt;=KY$44,KN21&lt;&gt;""),AND(KO21&gt;=KY$40,KO21&lt;&gt;"",KQ21&gt;=KY$44,KQ21&lt;&gt;""),AND(KS21&gt;=KY$40,KS21&lt;&gt;"",KU21&gt;=KY$44,KU21&lt;&gt;""),AND(KV21&gt;=KY$40,KV21&lt;&gt;"",KX21&gt;=KY$44,KX21&lt;&gt;""),AND(LT21&gt;=MG$40,LT21&lt;&gt;"",LV21&gt;=MG$44,LV21&lt;&gt;""),AND(LW21&gt;=MG$40,LW21&lt;&gt;"",LY21&gt;=MG$44,LY21&lt;&gt;""),AND(MA21&gt;=MG$40,MA21&lt;&gt;"",MC21&gt;=MG$44,MC21&lt;&gt;""),AND(MD21&gt;=MG$40,MD21&lt;&gt;"",MF21&gt;=MG$44,MF21&lt;&gt;""),AND(NB21&gt;=NO$40,NB21&lt;&gt;"",ND21&gt;=NO$44,ND21&lt;&gt;""),AND(NE21&gt;=NO$40,NE21&lt;&gt;"",NG21&gt;=NO$44,NG21&lt;&gt;""),AND(NI21&gt;=NO$40,NI21&lt;&gt;"",NK21&gt;=NO$44,NK21&lt;&gt;""),AND(NL21&gt;=NO$40,NL21&lt;&gt;"",NN21&gt;=NO$44,NN21&lt;&gt;""),AND(OJ21&gt;=OW$40,OJ21&lt;&gt;"",OL21&gt;=OW$44,OL21&lt;&gt;""),AND(OM21&gt;=OW$40,OM21&lt;&gt;"",OO21&gt;=OW$44,OO21&lt;&gt;""),AND(OQ21&gt;=OW$40,OQ21&lt;&gt;"",OS21&gt;=OW$44,OS21&lt;&gt;""),AND(OT21&gt;=OW$40,OT21&lt;&gt;"",OV21&gt;=OW$44,OV21&lt;&gt;""),AND(PR21&gt;=QE$40,PR21&lt;&gt;"",PT21&gt;=QE$44,PT21&lt;&gt;""),AND(PU21&gt;=QE$40,PU21&lt;&gt;"",PW21&gt;=QE$44,PW21&lt;&gt;""),AND(PY21&gt;=QE$40,PY21&lt;&gt;"",QA21&gt;=QE$44,QA21&lt;&gt;""),AND(QB21&gt;=QE$40,QB21&lt;&gt;"",QD21&gt;=QE$44,QD21&lt;&gt;""),AND(QZ21&gt;=RM$40,QZ21&lt;&gt;"",RB21&gt;=RM$44,RB21&lt;&gt;""),AND(RC21&gt;=RM$40,RC21&lt;&gt;"",RE21&gt;=RM$44,RE21&lt;&gt;""),AND(RG21&gt;=RM$40,RG21&lt;&gt;"",RI21&gt;=RM$44,RI21&lt;&gt;""),AND(RJ21&gt;=RM$40,RJ21&lt;&gt;"",RL21&gt;=RM$44,RL21&lt;&gt;""),AND(SH21&gt;=SU$40,SH21&lt;&gt;"",SJ21&gt;=SU$44,SJ21&lt;&gt;""),AND(SK21&gt;=SU$40,SK21&lt;&gt;"",SM21&gt;=SU$44,SM21&lt;&gt;""),AND(SO21&gt;=SU$40,SO21&lt;&gt;"",SQ21&gt;=SU$44,SQ21&lt;&gt;""),AND(SR21&gt;=SU$40,SR21&lt;&gt;"",ST21&gt;=SU$44,ST21&lt;&gt;"")),"P","")</f>
        <v/>
      </c>
      <c r="L21" s="8">
        <f>IF(COUNT(AQ21,AT21,BR21,BU21,CS21,CV21)&gt;0,LARGE((AQ21,AT21,BR21,BU21,CS21,CV21),1),0)</f>
        <v>45.099999999999994</v>
      </c>
      <c r="M21" s="8" t="str">
        <f>IF(L21="","",IF(OR(L21=CS21,L21=CV21),$CA$1,IF(OR(L21=BR21,L21=BU21),$AZ$1,IF(OR(L21=AQ21,L21=AT21),$Y$1,""))))</f>
        <v>2023 3rd Domestic Trial</v>
      </c>
      <c r="N21" s="8">
        <f>IF(COUNT(AQ21,AT21,BR21,BU21,CS21,CV21)&gt;1,LARGE((AQ21,AT21,BR21,BU21,CS21,CV21),2),0)</f>
        <v>43.949999999999996</v>
      </c>
      <c r="O21" s="8" t="str">
        <f>IF(N21="","",IF(OR(N21=CS21,N21=CV21),$CA$1,IF(OR(N21=BR21,N21=BU21),$AZ$1,IF(OR(N21=AQ21,N21=AT21),$Y$1,""))))</f>
        <v>2024 Elite Canada</v>
      </c>
      <c r="P21" s="8">
        <f>IF(COUNT(AQ21,AT21,BR21,BU21,CS21,CV21)&gt;2,MAX(AX21,BY21,CZ21,LARGE((AQ21,AT21,BR21,BU21,CS21,CV21),3)),IF(MAX(AX21,BY21,CZ21)&gt;0,MAX(AX21,BY21,CZ21),0))</f>
        <v>43.58</v>
      </c>
      <c r="Q21" s="8" t="str">
        <f>IF(P21="","",IF(OR(P21=CS21,P21=CV21,P21=CZ21),$CA$1,IF(OR(P21=BR21,P21=BU21,P21=BY21),$AZ$1,IF(OR(P21=AQ21,P21=AT21,P21=AX21),$Y$1,""))))</f>
        <v>2023 3rd Domestic Trial</v>
      </c>
      <c r="R21" s="8">
        <f>IF(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&gt;0,MAX(AO21,AR21,AV21,BP21,BS21,BW21,CQ21,CT21,CX21,DX21,EA21,EE21,EH21,FF21,FI21,FM21,FP21,GN21,GQ21,GU21,GX21,HV21,HY21,IC21,IF21,JD21,JG21,JK21,JN21,KL21,KO21,KS21,KV21,LT21,LW21,MA21,MD21,NB21,NE21,NI21,NL21,OJ21,OM21,OQ21,OT21,PR21,PU21,PY21,QB21,QZ21,RC21,RG21,RJ21,SH21,SK21,SO21,SR21),0)</f>
        <v>9.9</v>
      </c>
      <c r="S21" s="8" t="str">
        <f>IF(R21=0,"",IF(OR(R21=CQ21,R21=CT21,R21=CX21),$CA$1,IF(OR(R21=BP21,R21=BS21,R21=BW21),$AZ$1,IF(OR(R21=AO21,R21=AR21,R21=AV21),$Y$1,IF(OR(R21=SH21,R21=SK21,R21=SO21,R21=SR21),$RN$1,IF(OR(R21=QZ21,R21=RC21,R21=RG21,R21=RJ21),$QF$1,IF(OR(R21=PR21,R21=PU21,R21=PY21,R21=QB21),$OX$1,IF(OR(R21=OJ21,R21=OM21,R21=OQ21,R21=OT21),$NP$1,IF(OR(R21=NB21,R21=NE21,R21=NI21,R21=NL21),$MH$1,IF(OR(R21=LT21,R21=LW21,R21=MA21,R21=MD21),$KZ$1,IF(OR(R21=KL21,R21=KO21,R21=KS21,R21=KV21),$JR$1,IF(OR(R21=JD21,R21=JG21,R21=JK21,R21=JN21),$IJ$1,IF(OR(R21=HV21,R21=HY21,R21=IC21,R21=IF21),$HB$1,IF(OR(R21=GN21,R21=GQ21,R21=GU21,R21=GX21),$FT$1,IF(OR(R21=FF21,R21=FI21,R21=FM21,R21=FP21),$EL$1,IF(OR(R21=DX21,R21=EA21,R21=EE21,R21=EH21),$DD$1,""))))))))))))))))</f>
        <v>2024 Elite Canada</v>
      </c>
      <c r="T21" s="8">
        <f>IF(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&gt;0,MAX(IF(AO21&gt;=$AY$39,AP21,0),IF(AR21&gt;=$AY$39,AS21,0),IF(AV21&gt;=$AY$39,AW21,0),IF(BP21&gt;=$BZ$39,BQ21,0),IF(BS21&gt;=$BZ$39,BT21,0),IF(BW21&gt;=$BZ$39,BX21,0),IF(CQ21&gt;=$DA$39,CR21,0),IF(CT21&gt;=$DA$39,CU21,0),IF(CX21&gt;=$DA$39,CY21,0),IF(DX21&gt;=$EK$39,DY21,0),IF(EA21&gt;=$EK$39,EB21,0),IF(EE21&gt;=$EK$39,EF21,0),IF(EH21&gt;=$EK$39,EI21,0),IF(FF21&gt;=$FS$39,FG21,0),IF(FI21&gt;=$FS$39,FJ21,0),IF(FM21&gt;=$FS$39,FN21,0),IF(FP21&gt;=$FS$39,FQ21,0),IF(GN21&gt;=$HA$39,GO21,0),IF(GQ21&gt;=$HA$39,GR21,0),IF(GU21&gt;=$HA$39,GV21,0),IF(GX21&gt;=$HA$39,GY21,0),IF(HV21&gt;=$II$39,HW21,0),IF(HY21&gt;=$II$39,HZ21,0),IF(IC21&gt;=$II$39,ID21,0),IF(IF21&gt;=$II$39,IG21,0),IF(JD21&gt;=$JQ$39,JE21,0),IF(JG21&gt;=$JQ$39,JH21,0),IF(JK21&gt;=$JQ$39,JL21,0),IF(JN21&gt;=$JQ$39,JO21,0),IF(KL21&gt;=$KY$39,KM21,0),IF(KO21&gt;=$KY$39,KP21,0),IF(KS21&gt;=$KY$39,KT21,0),IF(KV21&gt;=$KY$39,KW21,0),IF(LT21&gt;=$MG$39,LU21,0),IF(LW21&gt;=$MG$39,LX21,0),IF(MA21&gt;=$MG$39,MB21,0),IF(MD21&gt;=$MG$39,ME21,0),IF(NB21&gt;=$NO$39,NC21,0),IF(NE21&gt;=$NO$39,NF21,0),IF(NI21&gt;=$NO$39,NJ21,0),IF(NL21&gt;=$NO$39,NM21,0),IF(OJ21&gt;=$OW$39,OK21,0),IF(OM21&gt;=$OW$39,ON21,0),IF(OQ21&gt;=$OW$39,OR21,0),IF(OT21&gt;=$OW$39,OU21,0),IF(PR21&gt;=$QE$39,PS21,0),IF(PU21&gt;=$QE$39,PV21,0),IF(PY21&gt;=$QE$39,PZ21,0),IF(QB21&gt;=$QE$39,QC21,0),IF(QZ21&gt;=$RM$39,RA21,0),IF(RC21&gt;=$RM$39,RD21,0),IF(RG21&gt;=$RM$39,RH21,0),IF(RJ21&gt;=$RM$39,RK21,0),IF(SH21&gt;=$SU$39,SI21,0),IF(SK21&gt;=$SU$39,SL21,0),IF(SO21&gt;=$SU$39,SP21,0),IF(SR21&gt;=$SU$39,SS21,0)),0)</f>
        <v>0</v>
      </c>
      <c r="U21" s="8" t="str">
        <f>IF(T21=0,"",IF(OR(T21=CR21,T21=CU21,T21=CY21),$CA$1,IF(OR(T21=BQ21,T21=BT21,T21=BX21),$AZ$1,IF(OR(T21=AP21,T21=AS21,T21=AW21),$Y$1,IF(OR(T21=SI21,T21=SL21,T21=SP21,T21=SS21),$RN$1,IF(OR(T21=RA21,T21=RD21,T21=RH21,T21=RK21),$QF$1,IF(OR(T21=PS21,T21=PV21,T21=PZ21,T21=QC21),$OX$1,IF(OR(T21=OK21,T21=ON21,T21=OR21,T21=OU21),$NP$1,IF(OR(T21=NC21,T21=NF21,T21=NJ21,T21=NM21),$MH$1,IF(OR(T21=LU21,T21=LX21,T21=MB21,T21=ME21),$KZ$1,IF(OR(T21=KM21,T21=KP21,T21=KT21,T21=KW21),$JR$1,IF(OR(T21=JE21,T21=JH21,T21=JL21,T21=JO21),$IJ$1,IF(OR(T21=HW21,T21=HZ21,T21=ID21,T21=IG21),$HB$1,IF(OR(T21=GO21,T21=GR21,T21=GV21,T21=GY21),$FT$1,IF(OR(T21=FG21,T21=FJ21,T21=FN21,T21=FQ21),$EL$1,IF(OR(T21=DY21,T21=EB21,T21=EF21,T21=EI21),$DD$1,""))))))))))))))))</f>
        <v/>
      </c>
      <c r="V21" s="8" t="str">
        <f>IF(MAX(DB21,DC21)&gt;0,MAX(DB21,DC21),"")</f>
        <v/>
      </c>
      <c r="W21" s="11" t="str">
        <f>IF(V21="","",IF(V21=DB21,"("&amp;DB$2&amp;")",IF(V21=DC21,"("&amp;DC$2&amp;")")))</f>
        <v/>
      </c>
      <c r="X21" s="8" t="str">
        <f>IF(V21="","",IF(V21=DB21,IF(V21+IF(P21="",0,P21)=SM21,$RN$1,IF(V21+IF(P21="",0,P21)=RE21,$QF$1,IF(V21+IF(P21="",0,P21)=PW21,$OX$1,IF(V21+IF(P21="",0,P21)=OO21,$NP$1,IF(V21+IF(P21="",0,P21)=NG21,$MH$1,IF(V21+IF(P21="",0,P21)=LY21,$KZ$1,IF(V21+IF(P21="",0,P21)=KQ21,$JR$1,IF(V21+IF(P21="",0,P21)=JI21,$IJ$1,IF(V21+IF(P21="",0,P21)=IA21,$HB$1,IF(V21+IF(P21="",0,P21)=GS21,$FT$1,IF(V21+IF(P21="",0,P21)=FK21,$EL$1,IF(V21+IF(P21="",0,P21)=EC21,$DD$1,IF(V21+IF(P21="",0,P21)=SJ21,$RN$1,IF(V21+IF(P21="",0,P21)=RB21,$QF$1,IF(V21+IF(P21="",0,P21)=PT21,$OX$1,IF(V21+IF(P21="",0,P21)=OL21,$NP$1,IF(V21+IF(P21="",0,P21)=ND21,$MH$1,IF(V21+IF(P21="",0,P21)=LV21,$KZ$1,IF(V21+IF(P21="",0,P21)=KN21,$JR$1,IF(V21+IF(P21="",0,P21)=JF21,$IJ$1,IF(V21+IF(P21="",0,P21)=HX21,$HB$1,IF(V21+IF(P21="",0,P21)=GP21,$FT$1,IF(V21+IF(P21="",0,P21)=FH21,$EL$1,IF(V21+IF(P21="",0,P21)=DZ21,$DD$1,IF(V21+IF(N21="",0,N21)=SM21,$RN$1,IF(V21+IF(N21="",0,N21)=RE21,$QF$1,IF(V21+IF(N21="",0,N21)=PW21,$OX$1,IF(V21+IF(N21="",0,N21)=OO21,$NP$1,IF(V21+IF(N21="",0,N21)=NG21,$MH$1,IF(V21+IF(N21="",0,N21)=LY21,$KZ$1,IF(V21+IF(N21="",0,N21)=KQ21,$JR$1,IF(V21+IF(N21="",0,N21)=JI21,$IJ$1,IF(V21+IF(N21="",0,N21)=IA21,$HB$1,IF(V21+IF(N21="",0,N21)=GS21,$FT$1,IF(V21+IF(N21="",0,N21)=FK21,$EL$1,IF(V21+IF(N21="",0,N21)=EC21,$DD$1,IF(V21+IF(N21="",0,N21)=SJ21,$RN$1,IF(V21+IF(N21="",0,N21)=RB21,$QF$1,IF(V21+IF(N21="",0,N21)=PT21,$OX$1,IF(V21+IF(N21="",0,N21)=OL21,$NP$1,IF(V21+IF(N21="",0,N21)=ND21,$MH$1,IF(V21+IF(N21="",0,N21)=LV21,$KZ$1,IF(V21+IF(N21="",0,N21)=KN21,$JR$1,IF(V21+IF(N21="",0,N21)=JF21,$IJ$1,IF(V21+IF(N21="",0,N21)=HX21,$HB$1,IF(V21+IF(N21="",0,N21)=GP21,$FT$1,IF(V21+IF(N21="",0,N21)=FH21,$EL$1,IF(V21+IF(N21="",0,N21)=DZ21,$DD$1)))))))))))))))))))))))))))))))))))))))))))))))),IF(V21=DC21,IF(V21+IF(P21="",0,P21)=ST21,$RN$1,IF(V21+IF(P21="",0,P21)=RL21,$QF$1,IF(V21+IF(P21="",0,P21)=QD21,$OX$1,IF(V21+IF(P21="",0,P21)=OV21,$NP$1,IF(V21+IF(P21="",0,P21)=NN21,$MH$1,IF(V21+IF(P21="",0,P21)=MF21,$KZ$1,IF(V21+IF(P21="",0,P21)=KX21,$JR$1,IF(V21+IF(P21="",0,P21)=JP21,$IJ$1,IF(V21+IF(P21="",0,P21)=IH21,$HB$1,IF(V21+IF(P21="",0,P21)=GZ21,$FT$1,IF(V21+IF(P21="",0,P21)=FR21,$EL$1,IF(V21+IF(P21="",0,P21)=EJ21,$DD$1,IF(V21+IF(P21="",0,P21)=SQ21,$RN$1,IF(V21+IF(P21="",0,P21)=RI21,$QF$1,IF(V21+IF(P21="",0,P21)=QA21,$OX$1,IF(V21+IF(P21="",0,P21)=OS21,$NP$1,IF(V21+IF(P21="",0,P21)=NK21,$MH$1,IF(V21+IF(P21="",0,P21)=MC21,$KZ$1,IF(V21+IF(P21="",0,P21)=KU21,$JR$1,IF(V21+IF(P21="",0,P21)=JM21,$IJ$1,IF(V21+IF(P21="",0,P21)=IE21,$HB$1,IF(V21+IF(P21="",0,P21)=GW21,$FT$1,IF(V21+IF(P21="",0,P21)=FO21,$EL$1,IF(V21+IF(P21="",0,P21)=EG21,$DD$1)))))))))))))))))))))))))))</f>
        <v/>
      </c>
      <c r="Y21" s="22">
        <v>4.9000000000000004</v>
      </c>
      <c r="Z21" s="22">
        <v>3.3</v>
      </c>
      <c r="AA21" s="22">
        <v>4.3</v>
      </c>
      <c r="AB21" s="22">
        <v>5.65</v>
      </c>
      <c r="AC21" s="22">
        <v>0.2</v>
      </c>
      <c r="AD21" s="22">
        <v>12.7</v>
      </c>
      <c r="AE21" s="22">
        <v>8.9</v>
      </c>
      <c r="AF21" s="22">
        <v>9.7999999999999989</v>
      </c>
      <c r="AG21" s="22">
        <v>13.9</v>
      </c>
      <c r="AH21" s="22">
        <v>0.2</v>
      </c>
      <c r="AI21" s="22">
        <v>12.3</v>
      </c>
      <c r="AJ21" s="22">
        <v>9.3000000000000007</v>
      </c>
      <c r="AK21" s="22">
        <v>8.5999999999999979</v>
      </c>
      <c r="AL21" s="22">
        <v>13.78</v>
      </c>
      <c r="AM21" s="22">
        <v>0.4</v>
      </c>
      <c r="AN21" s="27"/>
      <c r="AO21" s="38">
        <f>IF(AA21&gt;0,AA21,"")</f>
        <v>4.3</v>
      </c>
      <c r="AP21" s="38">
        <f>IF(AB21&gt;0,AB21,"")</f>
        <v>5.65</v>
      </c>
      <c r="AQ21" s="40">
        <f>IF(SUM(Y21:AB21)-AC21&gt;0,SUM(Y21:AB21)-AC21,"")</f>
        <v>17.95</v>
      </c>
      <c r="AR21" s="40">
        <f>IF(AF21&gt;0,AF21,"")</f>
        <v>9.7999999999999989</v>
      </c>
      <c r="AS21" s="40">
        <f>IF(AG21&gt;0,AG21,"")</f>
        <v>13.9</v>
      </c>
      <c r="AT21" s="40">
        <f>IF(SUM(AD21:AG21)-AH21&gt;0,SUM(AD21:AG21)-AH21,"")</f>
        <v>45.099999999999994</v>
      </c>
      <c r="AU21" s="40">
        <f>IF(AQ21="","",MAX(AQ21,AT21))</f>
        <v>45.099999999999994</v>
      </c>
      <c r="AV21" s="40">
        <f>IF(AK21&gt;0,AK21,"")</f>
        <v>8.5999999999999979</v>
      </c>
      <c r="AW21" s="40">
        <f>IF(AL21&gt;0,AL21,"")</f>
        <v>13.78</v>
      </c>
      <c r="AX21" s="40">
        <f>IF(SUM(AI21:AL21)-AM21&gt;0,SUM(AI21:AL21)-AM21,"")</f>
        <v>43.58</v>
      </c>
      <c r="AY21" s="40">
        <f>IF(SUM(AU21,AX21)&gt;0,SUM(AU21,AX21),"")</f>
        <v>88.679999999999993</v>
      </c>
      <c r="AZ21" s="26">
        <v>11.2</v>
      </c>
      <c r="BA21" s="26">
        <v>9.1999999999999993</v>
      </c>
      <c r="BB21" s="26">
        <v>9.9</v>
      </c>
      <c r="BC21" s="26">
        <v>13.65</v>
      </c>
      <c r="BD21" s="26">
        <v>0</v>
      </c>
      <c r="BE21" s="26">
        <v>11.6</v>
      </c>
      <c r="BF21" s="26">
        <v>8.1</v>
      </c>
      <c r="BG21" s="26">
        <v>9.9</v>
      </c>
      <c r="BH21" s="26">
        <v>12.39</v>
      </c>
      <c r="BI21" s="26">
        <v>0</v>
      </c>
      <c r="BJ21" s="26"/>
      <c r="BK21" s="26"/>
      <c r="BL21" s="26"/>
      <c r="BM21" s="26"/>
      <c r="BN21" s="26"/>
      <c r="BO21" s="28"/>
      <c r="BP21" s="39">
        <f>IF(BB21&gt;0,BB21,"")</f>
        <v>9.9</v>
      </c>
      <c r="BQ21" s="39">
        <f>IF(BC21&gt;0,BC21,"")</f>
        <v>13.65</v>
      </c>
      <c r="BR21" s="11">
        <f>IF(SUM(AZ21:BC21)-BD21&gt;0,SUM(AZ21:BC21)-BD21,"")</f>
        <v>43.949999999999996</v>
      </c>
      <c r="BS21" s="11">
        <f>IF(BG21&gt;0,BG21,"")</f>
        <v>9.9</v>
      </c>
      <c r="BT21" s="11">
        <f>IF(BH21&gt;0,BH21,"")</f>
        <v>12.39</v>
      </c>
      <c r="BU21" s="11">
        <f>IF(SUM(BE21:BH21)-BI21&gt;0,SUM(BE21:BH21)-BI21,"")</f>
        <v>41.99</v>
      </c>
      <c r="BV21" s="11">
        <f>IF(BR21="","",MAX(BR21,BU21))</f>
        <v>43.949999999999996</v>
      </c>
      <c r="BW21" s="11" t="str">
        <f>IF(BL21&gt;0,BL21,"")</f>
        <v/>
      </c>
      <c r="BX21" s="11" t="str">
        <f>IF(BM21&gt;0,BM21,"")</f>
        <v/>
      </c>
      <c r="BY21" s="11" t="str">
        <f>IF(SUM(BJ21:BM21)-BN21&gt;0,SUM(BJ21:BM21)-BN21,"")</f>
        <v/>
      </c>
      <c r="BZ21" s="11">
        <f>IF(SUM(BV21,BY21)&gt;0,SUM(BV21,BY21),"")</f>
        <v>43.949999999999996</v>
      </c>
      <c r="CA21" s="22">
        <v>3.6</v>
      </c>
      <c r="CB21" s="22">
        <v>2.7</v>
      </c>
      <c r="CC21" s="22">
        <v>3.5</v>
      </c>
      <c r="CD21" s="22">
        <v>4.28</v>
      </c>
      <c r="CE21" s="22">
        <v>0</v>
      </c>
      <c r="CF21" s="22">
        <v>12.7</v>
      </c>
      <c r="CG21" s="22">
        <v>9.1999999999999993</v>
      </c>
      <c r="CH21" s="22">
        <v>8.1</v>
      </c>
      <c r="CI21" s="22">
        <v>13.71</v>
      </c>
      <c r="CJ21" s="22">
        <v>0.7</v>
      </c>
      <c r="CK21" s="22"/>
      <c r="CL21" s="22"/>
      <c r="CM21" s="22"/>
      <c r="CN21" s="22"/>
      <c r="CO21" s="22"/>
      <c r="CP21" s="27"/>
      <c r="CQ21" s="38">
        <f>IF(CC21&gt;0,CC21,"")</f>
        <v>3.5</v>
      </c>
      <c r="CR21" s="38">
        <f>IF(CD21&gt;0,CD21,"")</f>
        <v>4.28</v>
      </c>
      <c r="CS21" s="40">
        <f>IF(SUM(CA21:CD21)-CE21&gt;0,SUM(CA21:CD21)-CE21,"")</f>
        <v>14.080000000000002</v>
      </c>
      <c r="CT21" s="40">
        <f>IF(CH21&gt;0,CH21,"")</f>
        <v>8.1</v>
      </c>
      <c r="CU21" s="40">
        <f>IF(CI21&gt;0,CI21,"")</f>
        <v>13.71</v>
      </c>
      <c r="CV21" s="40">
        <f>IF(SUM(CF21:CI21)-CJ21&gt;0,SUM(CF21:CI21)-CJ21,"")</f>
        <v>43.01</v>
      </c>
      <c r="CW21" s="40">
        <f>IF(CS21="","",MAX(CS21,CV21))</f>
        <v>43.01</v>
      </c>
      <c r="CX21" s="40" t="str">
        <f>IF(CM21&gt;0,CM21,"")</f>
        <v/>
      </c>
      <c r="CY21" s="40" t="str">
        <f>IF(CN21&gt;0,CN21,"")</f>
        <v/>
      </c>
      <c r="CZ21" s="40" t="str">
        <f>IF(SUM(CK21:CN21)-CO21&gt;0,SUM(CK21:CN21)-CO21,"")</f>
        <v/>
      </c>
      <c r="DA21" s="40">
        <f>IF(SUM(CW21,CZ21)&gt;0,SUM(CW21,CZ21),"")</f>
        <v>43.01</v>
      </c>
      <c r="DB21" s="50" t="str">
        <f>IF(MAX(DZ21,EC21,FH21,FK21,GP21,GS21,HX21,IA21,JF21,JI21,KN21,KQ21,LV21,LY21,ND21,NG21,OL21,OO21,PT21,PW21,RB21,RE21,SJ21,SM21)-MIN(IF(N21="",0,N21),IF(P21="",0,P21))&gt;0.001,MAX(DZ21,EC21,FH21,FK21,GP21,GS21,HX21,IA21,JF21,JI21,KN21,KQ21,LV21,LY21,ND21,NG21,OL21,OO21,PT21,PW21,RB21,RE21,SJ21,SM21)-MIN(IF(N21="",0,N21),IF(P21="",0,P21)),"")</f>
        <v/>
      </c>
      <c r="DC21" s="50" t="str">
        <f>IF(MAX(EG21,EJ21,FO21,FR21,GW21,GZ21,IE21,IH21,JM21,JP21,KU21,KX21,MC21,MF21,NK21,NN21,OS21,OV21,QA21,QD21,RI21,RL21,SQ21,ST21)-IF(P21="",0,P21)&gt;0.001,MAX(EG21,EJ21,FO21,FR21,GW21,GZ21,IE21,IH21,JM21,JP21,KU21,KX21,MC21,MF21,NK21,NN21,OS21,OV21,QA21,QD21,RI21,RL21,SQ21,ST21)-IF(P21="",0,P21),"")</f>
        <v/>
      </c>
      <c r="DD21" s="17"/>
      <c r="DE21" s="17"/>
      <c r="DF21" s="17"/>
      <c r="DG21" s="17"/>
      <c r="DH21" s="17"/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40" t="str">
        <f>IF(DF21&gt;0,DF21,"")</f>
        <v/>
      </c>
      <c r="DY21" s="40" t="str">
        <f>IF(DG21&gt;0,DG21,"")</f>
        <v/>
      </c>
      <c r="DZ21" s="40" t="str">
        <f>IF(SUM(DD21:DG21)-DH21&gt;0,SUM(DD21:DG21)-DH21,"")</f>
        <v/>
      </c>
      <c r="EA21" s="40" t="str">
        <f>IF(DK21&gt;0,DK21,"")</f>
        <v/>
      </c>
      <c r="EB21" s="40" t="str">
        <f>IF(DL21&gt;0,DL21,"")</f>
        <v/>
      </c>
      <c r="EC21" s="40" t="str">
        <f>IF(SUM(DI21:DL21)-DM21&gt;0,SUM(DI21:DL21)-DM21,"")</f>
        <v/>
      </c>
      <c r="ED21" s="40" t="str">
        <f>IF(MAX(DZ21,EC21)&gt;0,MAX(DZ21,EC21),"")</f>
        <v/>
      </c>
      <c r="EE21" s="40" t="str">
        <f>IF(DP21&gt;0,DP21,"")</f>
        <v/>
      </c>
      <c r="EF21" s="40" t="str">
        <f>IF(DQ21&gt;0,DQ21,"")</f>
        <v/>
      </c>
      <c r="EG21" s="40" t="str">
        <f>IF(SUM(DN21:DQ21)-DR21&gt;0,SUM(DN21:DQ21)-DR21,"")</f>
        <v/>
      </c>
      <c r="EH21" s="40" t="str">
        <f>IF(DU21&gt;0,DU21,"")</f>
        <v/>
      </c>
      <c r="EI21" s="40" t="str">
        <f>IF(DV21&gt;0,DV21,"")</f>
        <v/>
      </c>
      <c r="EJ21" s="40" t="str">
        <f>IF(SUM(DS21:DV21)-DW21&gt;0,SUM(DS21:DV21)-DW21,"")</f>
        <v/>
      </c>
      <c r="EK21" s="40" t="str">
        <f>IF(SUM(ED21,EG21,EJ21)&gt;0,SUM(ED21,EG21,EJ21),"")</f>
        <v/>
      </c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1" t="str">
        <f>IF(EN21&gt;0,EN21,"")</f>
        <v/>
      </c>
      <c r="FG21" s="11" t="str">
        <f>IF(EO21&gt;0,EO21,"")</f>
        <v/>
      </c>
      <c r="FH21" s="11" t="str">
        <f>IF(SUM(EL21:EO21)-EP21&gt;0,SUM(EL21:EO21)-EP21,"")</f>
        <v/>
      </c>
      <c r="FI21" s="11" t="str">
        <f>IF(ES21&gt;0,ES21,"")</f>
        <v/>
      </c>
      <c r="FJ21" s="11" t="str">
        <f>IF(ET21&gt;0,ET21,"")</f>
        <v/>
      </c>
      <c r="FK21" s="11" t="str">
        <f>IF(SUM(EQ21:ET21)-EU21&gt;0,SUM(EQ21:ET21)-EU21,"")</f>
        <v/>
      </c>
      <c r="FL21" s="11" t="str">
        <f>IF(MAX(FH21,FK21)&gt;0,MAX(FH21,FK21),"")</f>
        <v/>
      </c>
      <c r="FM21" s="11" t="str">
        <f>IF(EX21&gt;0,EX21,"")</f>
        <v/>
      </c>
      <c r="FN21" s="11" t="str">
        <f>IF(EY21&gt;0,EY21,"")</f>
        <v/>
      </c>
      <c r="FO21" s="11" t="str">
        <f>IF(SUM(EV21:EY21)-EZ21&gt;0,SUM(EV21:EY21)-EZ21,"")</f>
        <v/>
      </c>
      <c r="FP21" s="11" t="str">
        <f>IF(FC21&gt;0,FC21,"")</f>
        <v/>
      </c>
      <c r="FQ21" s="11" t="str">
        <f>IF(FD21&gt;0,FD21,"")</f>
        <v/>
      </c>
      <c r="FR21" s="11" t="str">
        <f>IF(SUM(FA21:FD21)-FE21&gt;0,SUM(FA21:FD21)-FE21,"")</f>
        <v/>
      </c>
      <c r="FS21" s="11" t="str">
        <f>IF(SUM(FL21,FO21,FR21)&gt;0,SUM(FL21,FO21,FR21),"")</f>
        <v/>
      </c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17"/>
      <c r="GH21" s="17"/>
      <c r="GI21" s="17"/>
      <c r="GJ21" s="17"/>
      <c r="GK21" s="17"/>
      <c r="GL21" s="17"/>
      <c r="GM21" s="17"/>
      <c r="GN21" s="40" t="str">
        <f>IF(FV21&gt;0,FV21,"")</f>
        <v/>
      </c>
      <c r="GO21" s="40" t="str">
        <f>IF(FW21&gt;0,FW21,"")</f>
        <v/>
      </c>
      <c r="GP21" s="40" t="str">
        <f>IF(SUM(FT21:FW21)-FX21&gt;0,SUM(FT21:FW21)-FX21,"")</f>
        <v/>
      </c>
      <c r="GQ21" s="40" t="str">
        <f>IF(GA21&gt;0,GA21,"")</f>
        <v/>
      </c>
      <c r="GR21" s="40" t="str">
        <f>IF(GB21&gt;0,GB21,"")</f>
        <v/>
      </c>
      <c r="GS21" s="40" t="str">
        <f>IF(SUM(FY21:GB21)-GC21&gt;0,SUM(FY21:GB21)-GC21,"")</f>
        <v/>
      </c>
      <c r="GT21" s="40" t="str">
        <f>IF(MAX(GP21,GS21)&gt;0,MAX(GP21,GS21),"")</f>
        <v/>
      </c>
      <c r="GU21" s="40" t="str">
        <f>IF(GF21&gt;0,GF21,"")</f>
        <v/>
      </c>
      <c r="GV21" s="40" t="str">
        <f>IF(GG21&gt;0,GG21,"")</f>
        <v/>
      </c>
      <c r="GW21" s="40" t="str">
        <f>IF(SUM(GD21:GG21)-GH21&gt;0,SUM(GD21:GG21)-GH21,"")</f>
        <v/>
      </c>
      <c r="GX21" s="40" t="str">
        <f>IF(GK21&gt;0,GK21,"")</f>
        <v/>
      </c>
      <c r="GY21" s="40" t="str">
        <f>IF(GL21&gt;0,GL21,"")</f>
        <v/>
      </c>
      <c r="GZ21" s="40" t="str">
        <f>IF(SUM(GI21:GL21)-GM21&gt;0,SUM(GI21:GL21)-GM21,"")</f>
        <v/>
      </c>
      <c r="HA21" s="40" t="str">
        <f>IF(SUM(GT21,GW21,GZ21)&gt;0,SUM(GT21,GW21,GZ21),"")</f>
        <v/>
      </c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1" t="str">
        <f>IF(HD21&gt;0,HD21,"")</f>
        <v/>
      </c>
      <c r="HW21" s="11" t="str">
        <f>IF(HE21&gt;0,HE21,"")</f>
        <v/>
      </c>
      <c r="HX21" s="11" t="str">
        <f>IF(SUM(HB21:HE21)-HF21&gt;0,SUM(HB21:HE21)-HF21,"")</f>
        <v/>
      </c>
      <c r="HY21" s="11" t="str">
        <f>IF(HI21&gt;0,HI21,"")</f>
        <v/>
      </c>
      <c r="HZ21" s="11" t="str">
        <f>IF(HJ21&gt;0,HJ21,"")</f>
        <v/>
      </c>
      <c r="IA21" s="11" t="str">
        <f>IF(SUM(HG21:HJ21)-HK21&gt;0,SUM(HG21:HJ21)-HK21,"")</f>
        <v/>
      </c>
      <c r="IB21" s="11" t="str">
        <f>IF(MAX(HX21,IA21)&gt;0,MAX(HX21,IA21),"")</f>
        <v/>
      </c>
      <c r="IC21" s="11" t="str">
        <f>IF(HN21&gt;0,HN21,"")</f>
        <v/>
      </c>
      <c r="ID21" s="11" t="str">
        <f>IF(HO21&gt;0,HO21,"")</f>
        <v/>
      </c>
      <c r="IE21" s="11" t="str">
        <f>IF(SUM(HL21:HO21)-HP21&gt;0,SUM(HL21:HO21)-HP21,"")</f>
        <v/>
      </c>
      <c r="IF21" s="11" t="str">
        <f>IF(HS21&gt;0,HS21,"")</f>
        <v/>
      </c>
      <c r="IG21" s="11" t="str">
        <f>IF(HT21&gt;0,HT21,"")</f>
        <v/>
      </c>
      <c r="IH21" s="11" t="str">
        <f>IF(SUM(HQ21:HT21)-HU21&gt;0,SUM(HQ21:HT21)-HU21,"")</f>
        <v/>
      </c>
      <c r="II21" s="11" t="str">
        <f>IF(SUM(IB21,IE21,IH21)&gt;0,SUM(IB21,IE21,IH21),"")</f>
        <v/>
      </c>
      <c r="IJ21" s="17"/>
      <c r="IK21" s="17"/>
      <c r="IL21" s="17"/>
      <c r="IM21" s="17"/>
      <c r="IN21" s="17"/>
      <c r="IO21" s="17"/>
      <c r="IP21" s="17"/>
      <c r="IQ21" s="17"/>
      <c r="IR21" s="17"/>
      <c r="IS21" s="17"/>
      <c r="IT21" s="17"/>
      <c r="IU21" s="17"/>
      <c r="IV21" s="17"/>
      <c r="IW21" s="17"/>
      <c r="IX21" s="17"/>
      <c r="IY21" s="17"/>
      <c r="IZ21" s="17"/>
      <c r="JA21" s="17"/>
      <c r="JB21" s="17"/>
      <c r="JC21" s="17"/>
      <c r="JD21" s="40" t="str">
        <f>IF(IL21&gt;0,IL21,"")</f>
        <v/>
      </c>
      <c r="JE21" s="40" t="str">
        <f>IF(IM21&gt;0,IM21,"")</f>
        <v/>
      </c>
      <c r="JF21" s="40" t="str">
        <f>IF(SUM(IJ21:IM21)-IN21&gt;0,SUM(IJ21:IM21)-IN21,"")</f>
        <v/>
      </c>
      <c r="JG21" s="40" t="str">
        <f>IF(IQ21&gt;0,IQ21,"")</f>
        <v/>
      </c>
      <c r="JH21" s="40" t="str">
        <f>IF(IR21&gt;0,IR21,"")</f>
        <v/>
      </c>
      <c r="JI21" s="40" t="str">
        <f>IF(SUM(IO21:IR21)-IS21&gt;0,SUM(IO21:IR21)-IS21,"")</f>
        <v/>
      </c>
      <c r="JJ21" s="40" t="str">
        <f>IF(MAX(JF21,JI21)&gt;0,MAX(JF21,JI21),"")</f>
        <v/>
      </c>
      <c r="JK21" s="40" t="str">
        <f>IF(IV21&gt;0,IV21,"")</f>
        <v/>
      </c>
      <c r="JL21" s="40" t="str">
        <f>IF(IW21&gt;0,IW21,"")</f>
        <v/>
      </c>
      <c r="JM21" s="40" t="str">
        <f>IF(SUM(IT21:IW21)-IX21&gt;0,SUM(IT21:IW21)-IX21,"")</f>
        <v/>
      </c>
      <c r="JN21" s="40" t="str">
        <f>IF(JA21&gt;0,JA21,"")</f>
        <v/>
      </c>
      <c r="JO21" s="40" t="str">
        <f>IF(JB21&gt;0,JB21,"")</f>
        <v/>
      </c>
      <c r="JP21" s="40" t="str">
        <f>IF(SUM(IY21:JB21)-JC21&gt;0,SUM(IY21:JB21)-JC21,"")</f>
        <v/>
      </c>
      <c r="JQ21" s="40" t="str">
        <f>IF(SUM(JJ21,JM21,JP21)&gt;0,SUM(JJ21,JM21,JP21),"")</f>
        <v/>
      </c>
      <c r="JR21" s="18"/>
      <c r="JS21" s="18"/>
      <c r="JT21" s="18"/>
      <c r="JU21" s="18"/>
      <c r="JV21" s="18"/>
      <c r="JW21" s="18"/>
      <c r="JX21" s="18"/>
      <c r="JY21" s="18"/>
      <c r="JZ21" s="18"/>
      <c r="KA21" s="18"/>
      <c r="KB21" s="18"/>
      <c r="KC21" s="18"/>
      <c r="KD21" s="18"/>
      <c r="KE21" s="18"/>
      <c r="KF21" s="18"/>
      <c r="KG21" s="18"/>
      <c r="KH21" s="18"/>
      <c r="KI21" s="18"/>
      <c r="KJ21" s="18"/>
      <c r="KK21" s="18"/>
      <c r="KL21" s="11" t="str">
        <f>IF(JT21&gt;0,JT21,"")</f>
        <v/>
      </c>
      <c r="KM21" s="11" t="str">
        <f>IF(JU21&gt;0,JU21,"")</f>
        <v/>
      </c>
      <c r="KN21" s="11" t="str">
        <f>IF(SUM(JR21:JU21)-JV21&gt;0,SUM(JR21:JU21)-JV21,"")</f>
        <v/>
      </c>
      <c r="KO21" s="11" t="str">
        <f>IF(JY21&gt;0,JY21,"")</f>
        <v/>
      </c>
      <c r="KP21" s="11" t="str">
        <f>IF(JZ21&gt;0,JZ21,"")</f>
        <v/>
      </c>
      <c r="KQ21" s="11" t="str">
        <f>IF(SUM(JW21:JZ21)-KA21&gt;0,SUM(JW21:JZ21)-KA21,"")</f>
        <v/>
      </c>
      <c r="KR21" s="11" t="str">
        <f>IF(MAX(KN21,KQ21)&gt;0,MAX(KN21,KQ21),"")</f>
        <v/>
      </c>
      <c r="KS21" s="11" t="str">
        <f>IF(KD21&gt;0,KD21,"")</f>
        <v/>
      </c>
      <c r="KT21" s="11" t="str">
        <f>IF(KE21&gt;0,KE21,"")</f>
        <v/>
      </c>
      <c r="KU21" s="11" t="str">
        <f>IF(SUM(KB21:KE21)-KF21&gt;0,SUM(KB21:KE21)-KF21,"")</f>
        <v/>
      </c>
      <c r="KV21" s="11" t="str">
        <f>IF(KI21&gt;0,KI21,"")</f>
        <v/>
      </c>
      <c r="KW21" s="11" t="str">
        <f>IF(KJ21&gt;0,KJ21,"")</f>
        <v/>
      </c>
      <c r="KX21" s="11" t="str">
        <f>IF(SUM(KG21:KJ21)-KK21&gt;0,SUM(KG21:KJ21)-KK21,"")</f>
        <v/>
      </c>
      <c r="KY21" s="11" t="str">
        <f>IF(SUM(KR21,KU21,KX21)&gt;0,SUM(KR21,KU21,KX21),"")</f>
        <v/>
      </c>
      <c r="KZ21" s="17"/>
      <c r="LA21" s="17"/>
      <c r="LB21" s="17"/>
      <c r="LC21" s="17"/>
      <c r="LD21" s="17"/>
      <c r="LE21" s="17"/>
      <c r="LF21" s="17"/>
      <c r="LG21" s="17"/>
      <c r="LH21" s="17"/>
      <c r="LI21" s="17"/>
      <c r="LJ21" s="17"/>
      <c r="LK21" s="17"/>
      <c r="LL21" s="17"/>
      <c r="LM21" s="17"/>
      <c r="LN21" s="17"/>
      <c r="LO21" s="17"/>
      <c r="LP21" s="17"/>
      <c r="LQ21" s="17"/>
      <c r="LR21" s="17"/>
      <c r="LS21" s="17"/>
      <c r="LT21" s="40" t="str">
        <f>IF(LB21&gt;0,LB21,"")</f>
        <v/>
      </c>
      <c r="LU21" s="40" t="str">
        <f>IF(LC21&gt;0,LC21,"")</f>
        <v/>
      </c>
      <c r="LV21" s="40" t="str">
        <f>IF(SUM(KZ21:LC21)-LD21&gt;0,SUM(KZ21:LC21)-LD21,"")</f>
        <v/>
      </c>
      <c r="LW21" s="40" t="str">
        <f>IF(LG21&gt;0,LG21,"")</f>
        <v/>
      </c>
      <c r="LX21" s="40" t="str">
        <f>IF(LH21&gt;0,LH21,"")</f>
        <v/>
      </c>
      <c r="LY21" s="40" t="str">
        <f>IF(SUM(LE21:LH21)-LI21&gt;0,SUM(LE21:LH21)-LI21,"")</f>
        <v/>
      </c>
      <c r="LZ21" s="40" t="str">
        <f>IF(MAX(LV21,LY21)&gt;0,MAX(LV21,LY21),"")</f>
        <v/>
      </c>
      <c r="MA21" s="40" t="str">
        <f>IF(LL21&gt;0,LL21,"")</f>
        <v/>
      </c>
      <c r="MB21" s="40" t="str">
        <f>IF(LM21&gt;0,LM21,"")</f>
        <v/>
      </c>
      <c r="MC21" s="40" t="str">
        <f>IF(SUM(LJ21:LM21)-LN21&gt;0,SUM(LJ21:LM21)-LN21,"")</f>
        <v/>
      </c>
      <c r="MD21" s="40" t="str">
        <f>IF(LQ21&gt;0,LQ21,"")</f>
        <v/>
      </c>
      <c r="ME21" s="40" t="str">
        <f>IF(LR21&gt;0,LR21,"")</f>
        <v/>
      </c>
      <c r="MF21" s="40" t="str">
        <f>IF(SUM(LO21:LR21)-LS21&gt;0,SUM(LO21:LR21)-LS21,"")</f>
        <v/>
      </c>
      <c r="MG21" s="40" t="str">
        <f>IF(SUM(LZ21,MC21,MF21)&gt;0,SUM(LZ21,MC21,MF21),"")</f>
        <v/>
      </c>
      <c r="MH21" s="18"/>
      <c r="MI21" s="18"/>
      <c r="MJ21" s="18"/>
      <c r="MK21" s="18"/>
      <c r="ML21" s="18"/>
      <c r="MM21" s="18"/>
      <c r="MN21" s="18"/>
      <c r="MO21" s="18"/>
      <c r="MP21" s="18"/>
      <c r="MQ21" s="18"/>
      <c r="MR21" s="18"/>
      <c r="MS21" s="18"/>
      <c r="MT21" s="18"/>
      <c r="MU21" s="18"/>
      <c r="MV21" s="18"/>
      <c r="MW21" s="18"/>
      <c r="MX21" s="18"/>
      <c r="MY21" s="18"/>
      <c r="MZ21" s="18"/>
      <c r="NA21" s="18"/>
      <c r="NB21" s="11" t="str">
        <f>IF(MJ21&gt;0,MJ21,"")</f>
        <v/>
      </c>
      <c r="NC21" s="11" t="str">
        <f>IF(MK21&gt;0,MK21,"")</f>
        <v/>
      </c>
      <c r="ND21" s="11" t="str">
        <f>IF(SUM(MH21:MK21)-ML21&gt;0,SUM(MH21:MK21)-ML21,"")</f>
        <v/>
      </c>
      <c r="NE21" s="11" t="str">
        <f>IF(MO21&gt;0,MO21,"")</f>
        <v/>
      </c>
      <c r="NF21" s="11" t="str">
        <f>IF(MP21&gt;0,MP21,"")</f>
        <v/>
      </c>
      <c r="NG21" s="11" t="str">
        <f>IF(SUM(MM21:MP21)-MQ21&gt;0,SUM(MM21:MP21)-MQ21,"")</f>
        <v/>
      </c>
      <c r="NH21" s="11" t="str">
        <f>IF(MAX(ND21,NG21)&gt;0,MAX(ND21,NG21),"")</f>
        <v/>
      </c>
      <c r="NI21" s="11" t="str">
        <f>IF(MT21&gt;0,MT21,"")</f>
        <v/>
      </c>
      <c r="NJ21" s="11" t="str">
        <f>IF(MU21&gt;0,MU21,"")</f>
        <v/>
      </c>
      <c r="NK21" s="11" t="str">
        <f>IF(SUM(MR21:MU21)-MV21&gt;0,SUM(MR21:MU21)-MV21,"")</f>
        <v/>
      </c>
      <c r="NL21" s="11" t="str">
        <f>IF(MY21&gt;0,MY21,"")</f>
        <v/>
      </c>
      <c r="NM21" s="11" t="str">
        <f>IF(MZ21&gt;0,MZ21,"")</f>
        <v/>
      </c>
      <c r="NN21" s="11" t="str">
        <f>IF(SUM(MW21:MZ21)-NA21&gt;0,SUM(MW21:MZ21)-NA21,"")</f>
        <v/>
      </c>
      <c r="NO21" s="11" t="str">
        <f>IF(SUM(NH21,NK21,NN21)&gt;0,SUM(NH21,NK21,NN21),"")</f>
        <v/>
      </c>
      <c r="NP21" s="17"/>
      <c r="NQ21" s="17"/>
      <c r="NR21" s="17"/>
      <c r="NS21" s="17"/>
      <c r="NT21" s="17"/>
      <c r="NU21" s="17"/>
      <c r="NV21" s="17"/>
      <c r="NW21" s="17"/>
      <c r="NX21" s="17"/>
      <c r="NY21" s="17"/>
      <c r="NZ21" s="17"/>
      <c r="OA21" s="17"/>
      <c r="OB21" s="17"/>
      <c r="OC21" s="17"/>
      <c r="OD21" s="17"/>
      <c r="OE21" s="17"/>
      <c r="OF21" s="17"/>
      <c r="OG21" s="17"/>
      <c r="OH21" s="17"/>
      <c r="OI21" s="17"/>
      <c r="OJ21" s="40" t="str">
        <f>IF(NR21&gt;0,NR21,"")</f>
        <v/>
      </c>
      <c r="OK21" s="40" t="str">
        <f>IF(NS21&gt;0,NS21,"")</f>
        <v/>
      </c>
      <c r="OL21" s="40" t="str">
        <f>IF(SUM(NP21:NS21)-NT21&gt;0,SUM(NP21:NS21)-NT21,"")</f>
        <v/>
      </c>
      <c r="OM21" s="40" t="str">
        <f>IF(NW21&gt;0,NW21,"")</f>
        <v/>
      </c>
      <c r="ON21" s="40" t="str">
        <f>IF(NX21&gt;0,NX21,"")</f>
        <v/>
      </c>
      <c r="OO21" s="40" t="str">
        <f>IF(SUM(NU21:NX21)-NY21&gt;0,SUM(NU21:NX21)-NY21,"")</f>
        <v/>
      </c>
      <c r="OP21" s="40" t="str">
        <f>IF(MAX(OL21,OO21)&gt;0,MAX(OL21,OO21),"")</f>
        <v/>
      </c>
      <c r="OQ21" s="40" t="str">
        <f>IF(OB21&gt;0,OB21,"")</f>
        <v/>
      </c>
      <c r="OR21" s="40" t="str">
        <f>IF(OC21&gt;0,OC21,"")</f>
        <v/>
      </c>
      <c r="OS21" s="40" t="str">
        <f>IF(SUM(NZ21:OC21)-OD21&gt;0,SUM(NZ21:OC21)-OD21,"")</f>
        <v/>
      </c>
      <c r="OT21" s="40" t="str">
        <f>IF(OG21&gt;0,OG21,"")</f>
        <v/>
      </c>
      <c r="OU21" s="40" t="str">
        <f>IF(OH21&gt;0,OH21,"")</f>
        <v/>
      </c>
      <c r="OV21" s="40" t="str">
        <f>IF(SUM(OE21:OH21)-OI21&gt;0,SUM(OE21:OH21)-OI21,"")</f>
        <v/>
      </c>
      <c r="OW21" s="40" t="str">
        <f>IF(SUM(OP21,OS21,OV21)&gt;0,SUM(OP21,OS21,OV21),"")</f>
        <v/>
      </c>
      <c r="OX21" s="18"/>
      <c r="OY21" s="18"/>
      <c r="OZ21" s="18"/>
      <c r="PA21" s="18"/>
      <c r="PB21" s="18"/>
      <c r="PC21" s="18"/>
      <c r="PD21" s="18"/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1" t="str">
        <f>IF(OZ21&gt;0,OZ21,"")</f>
        <v/>
      </c>
      <c r="PS21" s="11" t="str">
        <f>IF(PA21&gt;0,PA21,"")</f>
        <v/>
      </c>
      <c r="PT21" s="11" t="str">
        <f>IF(SUM(OX21:PA21)-PB21&gt;0,SUM(OX21:PA21)-PB21,"")</f>
        <v/>
      </c>
      <c r="PU21" s="11" t="str">
        <f>IF(PE21&gt;0,PE21,"")</f>
        <v/>
      </c>
      <c r="PV21" s="11" t="str">
        <f>IF(PF21&gt;0,PF21,"")</f>
        <v/>
      </c>
      <c r="PW21" s="11" t="str">
        <f>IF(SUM(PC21:PF21)-PG21&gt;0,SUM(PC21:PF21)-PG21,"")</f>
        <v/>
      </c>
      <c r="PX21" s="11" t="str">
        <f>IF(MAX(PT21,PW21)&gt;0,MAX(PT21,PW21),"")</f>
        <v/>
      </c>
      <c r="PY21" s="11" t="str">
        <f>IF(PJ21&gt;0,PJ21,"")</f>
        <v/>
      </c>
      <c r="PZ21" s="11" t="str">
        <f>IF(PK21&gt;0,PK21,"")</f>
        <v/>
      </c>
      <c r="QA21" s="11" t="str">
        <f>IF(SUM(PH21:PK21)-PL21&gt;0,SUM(PH21:PK21)-PL21,"")</f>
        <v/>
      </c>
      <c r="QB21" s="11" t="str">
        <f>IF(PO21&gt;0,PO21,"")</f>
        <v/>
      </c>
      <c r="QC21" s="11" t="str">
        <f>IF(PP21&gt;0,PP21,"")</f>
        <v/>
      </c>
      <c r="QD21" s="11" t="str">
        <f>IF(SUM(PM21:PP21)-PQ21&gt;0,SUM(PM21:PP21)-PQ21,"")</f>
        <v/>
      </c>
      <c r="QE21" s="11" t="str">
        <f>IF(SUM(PX21,QA21,QD21)&gt;0,SUM(PX21,QA21,QD21),"")</f>
        <v/>
      </c>
      <c r="QF21" s="17"/>
      <c r="QG21" s="17"/>
      <c r="QH21" s="17"/>
      <c r="QI21" s="17"/>
      <c r="QJ21" s="17"/>
      <c r="QK21" s="17"/>
      <c r="QL21" s="17"/>
      <c r="QM21" s="17"/>
      <c r="QN21" s="17"/>
      <c r="QO21" s="17"/>
      <c r="QP21" s="17"/>
      <c r="QQ21" s="17"/>
      <c r="QR21" s="17"/>
      <c r="QS21" s="17"/>
      <c r="QT21" s="17"/>
      <c r="QU21" s="17"/>
      <c r="QV21" s="17"/>
      <c r="QW21" s="17"/>
      <c r="QX21" s="17"/>
      <c r="QY21" s="17"/>
      <c r="QZ21" s="40" t="str">
        <f>IF(QH21&gt;0,QH21,"")</f>
        <v/>
      </c>
      <c r="RA21" s="40" t="str">
        <f>IF(QI21&gt;0,QI21,"")</f>
        <v/>
      </c>
      <c r="RB21" s="40" t="str">
        <f>IF(SUM(QF21:QI21)-QJ21&gt;0,SUM(QF21:QI21)-QJ21,"")</f>
        <v/>
      </c>
      <c r="RC21" s="40" t="str">
        <f>IF(QM21&gt;0,QM21,"")</f>
        <v/>
      </c>
      <c r="RD21" s="40" t="str">
        <f>IF(QN21&gt;0,QN21,"")</f>
        <v/>
      </c>
      <c r="RE21" s="40" t="str">
        <f>IF(SUM(QK21:QN21)-QO21&gt;0,SUM(QK21:QN21)-QO21,"")</f>
        <v/>
      </c>
      <c r="RF21" s="40" t="str">
        <f>IF(MAX(RB21,RE21)&gt;0,MAX(RB21,RE21),"")</f>
        <v/>
      </c>
      <c r="RG21" s="40" t="str">
        <f>IF(QR21&gt;0,QR21,"")</f>
        <v/>
      </c>
      <c r="RH21" s="40" t="str">
        <f>IF(QS21&gt;0,QS21,"")</f>
        <v/>
      </c>
      <c r="RI21" s="40" t="str">
        <f>IF(SUM(QP21:QS21)-QT21&gt;0,SUM(QP21:QS21)-QT21,"")</f>
        <v/>
      </c>
      <c r="RJ21" s="40" t="str">
        <f>IF(QW21&gt;0,QW21,"")</f>
        <v/>
      </c>
      <c r="RK21" s="40" t="str">
        <f>IF(QX21&gt;0,QX21,"")</f>
        <v/>
      </c>
      <c r="RL21" s="40" t="str">
        <f>IF(SUM(QU21:QX21)-QY21&gt;0,SUM(QU21:QX21)-QY21,"")</f>
        <v/>
      </c>
      <c r="RM21" s="40" t="str">
        <f>IF(SUM(RF21,RI21,RL21)&gt;0,SUM(RF21,RI21,RL21),"")</f>
        <v/>
      </c>
      <c r="RN21" s="18"/>
      <c r="RO21" s="18"/>
      <c r="RP21" s="18"/>
      <c r="RQ21" s="18"/>
      <c r="RR21" s="18"/>
      <c r="RS21" s="18"/>
      <c r="RT21" s="18"/>
      <c r="RU21" s="18"/>
      <c r="RV21" s="18"/>
      <c r="RW21" s="18"/>
      <c r="RX21" s="18"/>
      <c r="RY21" s="18"/>
      <c r="RZ21" s="18"/>
      <c r="SA21" s="18"/>
      <c r="SB21" s="18"/>
      <c r="SC21" s="18"/>
      <c r="SD21" s="18"/>
      <c r="SE21" s="18"/>
      <c r="SF21" s="18"/>
      <c r="SG21" s="18"/>
      <c r="SH21" s="11" t="str">
        <f>IF(RP21&gt;0,RP21,"")</f>
        <v/>
      </c>
      <c r="SI21" s="11" t="str">
        <f>IF(RQ21&gt;0,RQ21,"")</f>
        <v/>
      </c>
      <c r="SJ21" s="11" t="str">
        <f>IF(SUM(RN21:RQ21)-RR21&gt;0,SUM(RN21:RQ21)-RR21,"")</f>
        <v/>
      </c>
      <c r="SK21" s="11" t="str">
        <f>IF(RU21&gt;0,RU21,"")</f>
        <v/>
      </c>
      <c r="SL21" s="11" t="str">
        <f>IF(RV21&gt;0,RV21,"")</f>
        <v/>
      </c>
      <c r="SM21" s="11" t="str">
        <f>IF(SUM(RS21:RV21)-RW21&gt;0,SUM(RS21:RV21)-RW21,"")</f>
        <v/>
      </c>
      <c r="SN21" s="11" t="str">
        <f>IF(MAX(SJ21,SM21)&gt;0,MAX(SJ21,SM21),"")</f>
        <v/>
      </c>
      <c r="SO21" s="11" t="str">
        <f>IF(RZ21&gt;0,RZ21,"")</f>
        <v/>
      </c>
      <c r="SP21" s="11" t="str">
        <f>IF(SA21&gt;0,SA21,"")</f>
        <v/>
      </c>
      <c r="SQ21" s="11" t="str">
        <f>IF(SUM(RX21:SA21)-SB21&gt;0,SUM(RX21:SA21)-SB21,"")</f>
        <v/>
      </c>
      <c r="SR21" s="11" t="str">
        <f>IF(SE21&gt;0,SE21,"")</f>
        <v/>
      </c>
      <c r="SS21" s="11" t="str">
        <f>IF(SF21&gt;0,SF21,"")</f>
        <v/>
      </c>
      <c r="ST21" s="11" t="str">
        <f>IF(SUM(SC21:SF21)-SG21&gt;0,SUM(SC21:SF21)-SG21,"")</f>
        <v/>
      </c>
      <c r="SU21" s="11" t="str">
        <f>IF(SUM(SN21,SQ21,ST21)&gt;0,SUM(SN21,SQ21,ST21),"")</f>
        <v/>
      </c>
      <c r="SV21" s="22">
        <f>IF($CP21="P",CA21,(CA21+AZ21)/2)</f>
        <v>7.3999999999999995</v>
      </c>
      <c r="SW21" s="22">
        <f>IF($CP21="P",CB21,(CB21+BA21)/2)</f>
        <v>5.9499999999999993</v>
      </c>
      <c r="SX21" s="22">
        <f>IF($CP21="P",CC21,(CC21+BB21)/2)</f>
        <v>6.7</v>
      </c>
      <c r="SY21" s="22">
        <f>IF($CP21="P",CD21,(CD21+BC21)/2)</f>
        <v>8.9649999999999999</v>
      </c>
      <c r="SZ21" s="22">
        <f>IF($CP21="P",CE21,(CE21+BD21)/2)</f>
        <v>0</v>
      </c>
      <c r="TA21" s="22">
        <f>IF($CP21="P",CF21,(CF21+BE21)/2)</f>
        <v>12.149999999999999</v>
      </c>
      <c r="TB21" s="22">
        <f>IF($CP21="P",CG21,(CG21+BF21)/2)</f>
        <v>8.6499999999999986</v>
      </c>
      <c r="TC21" s="22">
        <f>IF($CP21="P",CH21,(CH21+BG21)/2)</f>
        <v>9</v>
      </c>
      <c r="TD21" s="22">
        <f>IF($CP21="P",CI21,(CI21+BH21)/2)</f>
        <v>13.05</v>
      </c>
      <c r="TE21" s="22">
        <f>IF($CP21="P",CJ21,(CJ21+BI21)/2)</f>
        <v>0.35</v>
      </c>
      <c r="TF21" s="22">
        <f>IF($CP21="P",CK21,(CK21+BJ21)/2)</f>
        <v>0</v>
      </c>
      <c r="TG21" s="22">
        <f>IF($CP21="P",CL21,(CL21+BK21)/2)</f>
        <v>0</v>
      </c>
      <c r="TH21" s="22">
        <f>IF($CP21="P",CM21,(CM21+BL21)/2)</f>
        <v>0</v>
      </c>
      <c r="TI21" s="22">
        <f>IF($CP21="P",CN21,(CN21+BM21)/2)</f>
        <v>0</v>
      </c>
      <c r="TJ21" s="22">
        <f>IF($CP21="P",CO21,(CO21+BN21)/2)</f>
        <v>0</v>
      </c>
      <c r="TK21" s="27" t="s">
        <v>46</v>
      </c>
      <c r="TL21" s="40">
        <f>IF(SX21&gt;0,SX21,"")</f>
        <v>6.7</v>
      </c>
      <c r="TM21" s="40">
        <f>IF(SY21&gt;0,SY21,"")</f>
        <v>8.9649999999999999</v>
      </c>
      <c r="TN21" s="40">
        <f>IF(SUM(SV21:SY21)-SZ21&gt;0,SUM(SV21:SY21)-SZ21,"")</f>
        <v>29.014999999999997</v>
      </c>
      <c r="TO21" s="40">
        <f>IF(TC21&gt;0,TC21,"")</f>
        <v>9</v>
      </c>
      <c r="TP21" s="40">
        <f>IF(TD21&gt;0,TD21,"")</f>
        <v>13.05</v>
      </c>
      <c r="TQ21" s="40">
        <f>IF(SUM(TA21:TD21)-TE21&gt;0,SUM(TA21:TD21)-TE21,"")</f>
        <v>42.499999999999993</v>
      </c>
      <c r="TR21" s="40">
        <f>IF(MAX(TN21,TQ21)&gt;0,MAX(TN21,TQ21),"")</f>
        <v>42.499999999999993</v>
      </c>
      <c r="TS21" s="40" t="str">
        <f>IF(TH21&gt;0,TH21,"")</f>
        <v/>
      </c>
      <c r="TT21" s="40" t="str">
        <f>IF(TI21&gt;0,TI21,"")</f>
        <v/>
      </c>
      <c r="TU21" s="40" t="str">
        <f>IF(SUM(TF21:TI21)-TJ21&gt;0,SUM(TF21:TI21)-TJ21,"")</f>
        <v/>
      </c>
      <c r="TV21" s="40">
        <f>IF(SUM(TR21,TU21)&gt;0,SUM(TR21,TU21),"")</f>
        <v>42.499999999999993</v>
      </c>
    </row>
    <row r="22" spans="1:542" x14ac:dyDescent="0.2">
      <c r="A22" s="4" t="str" cm="1">
        <f t="array" ref="A22">IF(AND(J22&lt;&gt;"",J22&lt;&gt;"No DD"),SUMPRODUCT((J$4:J$37&lt;&gt;"")*(J$4:J$37&lt;&gt;"No DD")*(F$4:F$37&gt;F22))+1,IF(J22="No DD",SUMPRODUCT((J$4:J$37="No DD")*(F$4:F$37&gt;F22))+1+SUMPRODUCT((J$4:J$37&lt;&gt;"")*(J$4:J$37&lt;&gt;"No DD")),""))</f>
        <v/>
      </c>
      <c r="B22" s="4" t="str" cm="1">
        <f t="array" ref="B22">IF(AND(J22&lt;&gt;"",J22&lt;&gt;"No DD",G22=""),SUMPRODUCT((J$4:J$37&lt;&gt;"")*(J$4:J$37&lt;&gt;"No DD")*(G$4:G$37="")*(F$4:F$37&gt;F22))+1,IF(J22="No DD",SUMPRODUCT((J$4:J$37="No DD")*(F$4:F$37&gt;F22)*(G$4:G$37=""))+1+SUMPRODUCT((J$4:J$37&lt;&gt;"")*(G$4:G$37="")*(J$4:J$37&lt;&gt;"No DD")),""))</f>
        <v/>
      </c>
      <c r="C22" s="5" t="s">
        <v>159</v>
      </c>
      <c r="D22" s="4" t="s">
        <v>4</v>
      </c>
      <c r="E22" s="4">
        <v>2004</v>
      </c>
      <c r="F22" s="9">
        <f>SUM(L22:V22)+SUM(L22:T22)*0.0000001+SUM(L22)*0.0000000000001</f>
        <v>142.06001420600444</v>
      </c>
      <c r="G22" s="66"/>
      <c r="H22" s="3" t="str">
        <f>IF(OR(AND(AO22&gt;=AY$39,AO22&lt;&gt;"",AQ22&gt;=AY$43,AQ22&lt;&gt;"",AN22=""),AND(AR22&gt;=AY$39,AR22&lt;&gt;"",AT22&gt;=AY$43,AT22&lt;&gt;"",AN22=""),AND(AV22&gt;=AY$39,AV22&lt;&gt;"",AX22&gt;=AY$43,AX22&lt;&gt;"",AN22=""),AND(BP22&gt;=BZ$39,BP22&lt;&gt;"",BR22&gt;=BZ$43,BR22&lt;&gt;"",BO22=""),AND(BS22&gt;=BZ$39,BS22&lt;&gt;"",BU22&gt;=BZ$43,BU22&lt;&gt;"",BO22=""),AND(BW22&gt;=BZ$39,BW22&lt;&gt;"",BY22&gt;=BZ$43,BY22&lt;&gt;"",BO22=""),AND(CQ22&gt;=DA$39,CQ22&lt;&gt;"",CS22&gt;=DA$43,CS22&lt;&gt;"",CP22=""),AND(CT22&gt;=DA$39,CT22&lt;&gt;"",CV22&gt;=DA$43,CV22&lt;&gt;"",CP22=""),AND(CX22&gt;=DA$39,CX22&lt;&gt;"",CZ22&gt;=DA$43,CZ22&lt;&gt;"",CP22=""),AND(DX22&gt;=EK$39,DX22&lt;&gt;"",DZ22&gt;=EK$43,DZ22&lt;&gt;""),AND(EA22&gt;=EK$39,EA22&lt;&gt;"",EC22&gt;=EK$43,EC22&lt;&gt;""),AND(EE22&gt;=EK$39,EE22&lt;&gt;"",EG22&gt;=EK$43,EG22&lt;&gt;""),AND(EH22&gt;=EK$39,EH22&lt;&gt;"",EJ22&gt;=EK$43,EJ22&lt;&gt;""),AND(FF22&gt;=FS$39,FF22&lt;&gt;"",FH22&gt;=FS$43,FH22&lt;&gt;""),AND(FI22&gt;=FS$39,FI22&lt;&gt;"",FK22&gt;=FS$43,FK22&lt;&gt;""),AND(FM22&gt;=FS$39,FM22&lt;&gt;"",FO22&gt;=FS$43,FO22&lt;&gt;""),AND(FP22&gt;=FS$39,FP22&lt;&gt;"",FR22&gt;=FS$43,FR22&lt;&gt;""),AND(GN22&gt;=HA$39,GN22&lt;&gt;"",GP22&gt;=HA$43,GP22&lt;&gt;""),AND(GQ22&gt;=HA$39,GQ22&lt;&gt;"",GS22&gt;=HA$43,GS22&lt;&gt;""),AND(GU22&gt;=HA$39,GU22&lt;&gt;"",GW22&gt;=HA$43,GW22&lt;&gt;""),AND(GX22&gt;=HA$39,GX22&lt;&gt;"",GZ22&gt;=HA$43,GZ22&lt;&gt;""),AND(HV22&gt;=II$39,HV22&lt;&gt;"",HX22&gt;=II$43,HX22&lt;&gt;""),AND(HY22&gt;=II$39,HY22&lt;&gt;"",IA22&gt;=II$43,IA22&lt;&gt;""),AND(IC22&gt;=II$39,IC22&lt;&gt;"",IE22&gt;=II$43,IE22&lt;&gt;""),AND(IF22&gt;=II$39,IF22&lt;&gt;"",IH22&gt;=II$43,IH22&lt;&gt;""),AND(JD22&gt;=JQ$39,JD22&lt;&gt;"",JF22&gt;=JQ$43,JF22&lt;&gt;""),AND(JG22&gt;=JQ$39,JG22&lt;&gt;"",JI22&gt;=JQ$43,JI22&lt;&gt;""),AND(JK22&gt;=JQ$39,JK22&lt;&gt;"",JM22&gt;=JQ$43,JM22&lt;&gt;""),AND(JN22&gt;=JQ$39,JN22&lt;&gt;"",JP22&gt;=JQ$43,JP22&lt;&gt;""),AND(KL22&gt;=KY$39,KL22&lt;&gt;"",KN22&gt;=KY$43,KN22&lt;&gt;""),AND(KO22&gt;=KY$39,KO22&lt;&gt;"",KQ22&gt;=KY$43,KQ22&lt;&gt;""),AND(KS22&gt;=KY$39,KS22&lt;&gt;"",KU22&gt;=KY$43,KU22&lt;&gt;""),AND(KV22&gt;=KY$39,KV22&lt;&gt;"",KX22&gt;=KY$43,KX22&lt;&gt;""),AND(LT22&gt;=MG$39,LT22&lt;&gt;"",LV22&gt;=MG$43,LV22&lt;&gt;""),AND(LW22&gt;=MG$39,LW22&lt;&gt;"",LY22&gt;=MG$43,LY22&lt;&gt;""),AND(MA22&gt;=MG$39,MA22&lt;&gt;"",MC22&gt;=MG$43,MC22&lt;&gt;""),AND(MD22&gt;=MG$39,MD22&lt;&gt;"",MF22&gt;=MG$43,MF22&lt;&gt;""),AND(NB22&gt;=NO$39,NB22&lt;&gt;"",ND22&gt;=NO$43,ND22&lt;&gt;""),AND(NE22&gt;=NO$39,NE22&lt;&gt;"",NG22&gt;=NO$43,NG22&lt;&gt;""),AND(NI22&gt;=NO$39,NI22&lt;&gt;"",NK22&gt;=NO$43,NK22&lt;&gt;""),AND(NL22&gt;=NO$39,NL22&lt;&gt;"",NN22&gt;=NO$43,NN22&lt;&gt;""),AND(OJ22&gt;=OW$39,OJ22&lt;&gt;"",OL22&gt;=OW$43,OL22&lt;&gt;""),AND(OM22&gt;=OW$39,OM22&lt;&gt;"",OO22&gt;=OW$43,OO22&lt;&gt;""),AND(OQ22&gt;=OW$39,OQ22&lt;&gt;"",OS22&gt;=OW$43,OS22&lt;&gt;""),AND(OT22&gt;=OW$39,OT22&lt;&gt;"",OV22&gt;=OW$43,OV22&lt;&gt;""),AND(PR22&gt;=QE$39,PR22&lt;&gt;"",PT22&gt;=QE$43,PT22&lt;&gt;""),AND(PU22&gt;=QE$39,PU22&lt;&gt;"",PW22&gt;=QE$43,PW22&lt;&gt;""),AND(PY22&gt;=QE$39,PY22&lt;&gt;"",QA22&gt;=QE$43,QA22&lt;&gt;""),AND(QB22&gt;=QE$39,QB22&lt;&gt;"",QD22&gt;=QE$43,QD22&lt;&gt;""),AND(QZ22&gt;=RM$39,QZ22&lt;&gt;"",RB22&gt;=RM$43,RB22&lt;&gt;""),AND(RC22&gt;=RM$39,RC22&lt;&gt;"",RE22&gt;=RM$43,RE22&lt;&gt;""),AND(RG22&gt;=RM$39,RG22&lt;&gt;"",RI22&gt;=RM$43,RI22&lt;&gt;""),AND(RJ22&gt;=RM$39,RJ22&lt;&gt;"",RL22&gt;=RM$43,RL22&lt;&gt;""),AND(SH22&gt;=SU$39,SH22&lt;&gt;"",SJ22&gt;=SU$43,SJ22&lt;&gt;""),AND(SK22&gt;=SU$39,SK22&lt;&gt;"",SM22&gt;=SU$43,SM22&lt;&gt;""),AND(SO22&gt;=SU$39,SO22&lt;&gt;"",SQ22&gt;=SU$43,SQ22&lt;&gt;""),AND(SR22&gt;=SU$39,SR22&lt;&gt;"",ST22&gt;=SU$43,ST22&lt;&gt;"")),"P","")</f>
        <v/>
      </c>
      <c r="I22" s="3" t="str">
        <f>IF(OR(AND(AQ22&gt;=AY$43,AQ22&lt;&gt;"",AN22=""),AND(AT22&gt;=AY$43,AT22&lt;&gt;"",AN22=""),AND(AX22&gt;=AY$43,AX22&lt;&gt;"",AN22=""),AND(BR22&gt;=BZ$43,BR22&lt;&gt;"",BO22=""),AND(BU22&gt;=BZ$43,BU22&lt;&gt;"",BO22=""),AND(BY22&gt;=BZ$43,BY22&lt;&gt;"",BO22=""),AND(CS22&gt;=DA$43,CS22&lt;&gt;"",CP22=""),AND(CV22&gt;=DA$43,CV22&lt;&gt;"",CP22=""),AND(CZ22&gt;=DA$43,CZ22&lt;&gt;"",CP22=""),AND(DZ22&gt;=EK$43,DZ22&lt;&gt;""),AND(EC22&gt;=EK$43,EC22&lt;&gt;""),AND(EG22&gt;=EK$43,EG22&lt;&gt;""),AND(EJ22&gt;=EK$43,EJ22&lt;&gt;""),AND(FH22&gt;=FS$43,FH22&lt;&gt;""),AND(FK22&gt;=FS$43,FK22&lt;&gt;""),AND(FO22&gt;=FS$43,FO22&lt;&gt;""),AND(FR22&gt;=FS$43,FR22&lt;&gt;""),AND(GP22&gt;=HA$43,GP22&lt;&gt;""),AND(GS22&gt;=HA$43,GS22&lt;&gt;""),AND(GW22&gt;=HA$43,GW22&lt;&gt;""),AND(GZ22&gt;=HA$43,GZ22&lt;&gt;""),AND(HX22&gt;=II$43,HX22&lt;&gt;""),AND(IA22&gt;=II$43,IA22&lt;&gt;""),AND(IE22&gt;=II$43,IE22&lt;&gt;""),AND(IH22&gt;=II$43,IH22&lt;&gt;""),AND(JF22&gt;=JQ$43,JF22&lt;&gt;""),AND(JI22&gt;=JQ$43,JI22&lt;&gt;""),AND(JM22&gt;=JQ$43,JM22&lt;&gt;""),AND(JP22&gt;=JQ$43,JP22&lt;&gt;""),AND(KN22&gt;=KY$43,KN22&lt;&gt;""),AND(KQ22&gt;=KY$43,KQ22&lt;&gt;""),AND(KU22&gt;=KY$43,KU22&lt;&gt;""),AND(KX22&gt;=KY$43,KX22&lt;&gt;""),AND(LV22&gt;=MG$43,LV22&lt;&gt;""),AND(LY22&gt;=MG$43,LY22&lt;&gt;""),AND(MC22&gt;=MG$43,MC22&lt;&gt;""),AND(MF22&gt;=MG$43,MF22&lt;&gt;""),AND(ND22&gt;=NO$43,ND22&lt;&gt;""),AND(NG22&gt;=NO$43,NG22&lt;&gt;""),AND(NK22&gt;=NO$43,NK22&lt;&gt;""),AND(NN22&gt;=NO$43,NN22&lt;&gt;""),AND(OL22&gt;=OW$43,OL22&lt;&gt;""),AND(OO22&gt;=OW$43,OO22&lt;&gt;""),AND(OS22&gt;=OW$43,OS22&lt;&gt;""),AND(OV22&gt;=OW$43,OV22&lt;&gt;""),AND(PT22&gt;=QE$43,PT22&lt;&gt;""),AND(PW22&gt;=QE$43,PW22&lt;&gt;""),AND(QA22&gt;=QE$43,QA22&lt;&gt;""),AND(QD22&gt;=QE$43,QD22&lt;&gt;""),AND(RB22&gt;=RM$43,RB22&lt;&gt;""),AND(RE22&gt;=RM$43,RE22&lt;&gt;""),AND(RI22&gt;=RM$43,RI22&lt;&gt;""),AND(RL22&gt;=RM$43,RL22&lt;&gt;""),AND(SJ22&gt;=SU$43,SJ22&lt;&gt;""),AND(SM22&gt;=SU$43,SM22&lt;&gt;""),AND(SQ22&gt;=SU$43,SQ22&lt;&gt;""),AND(ST22&gt;=SU$43,ST22&lt;&gt;"")),"P","")</f>
        <v/>
      </c>
      <c r="J22" s="36" t="str">
        <f>IF(AND(I22="P",H22=""),"No DD",IF(OR(AND(AO22&gt;=AY$42,AO22&lt;&gt;"",AQ22&gt;=AY$46,AQ22&lt;&gt;"",AN22=""),AND(AR22&gt;=AY$42,AR22&lt;&gt;"",AT22&gt;=AY$46,AT22&lt;&gt;"",AN22=""),AND(AV22&gt;=AY$42,AV22&lt;&gt;"",AX22&gt;=AY$46,AX22&lt;&gt;"",AN22=""),AND(BP22&gt;=BZ$42,BP22&lt;&gt;"",BR22&gt;=BZ$46,BR22&lt;&gt;"",BO22=""),AND(BS22&gt;=BZ$42,BS22&lt;&gt;"",BU22&gt;=BZ$46,BU22&lt;&gt;"",BO22=""),AND(BW22&gt;=BZ$42,BW22&lt;&gt;"",BY22&gt;=BZ$46,BY22&lt;&gt;"",BO22=""),AND(CQ22&gt;=DA$42,CQ22&lt;&gt;"",CS22&gt;=DA$46,CS22&lt;&gt;"",CP22=""),AND(CT22&gt;=DA$42,CT22&lt;&gt;"",CV22&gt;=DA$46,CV22&lt;&gt;"",CP22=""),AND(CX22&gt;=DA$42,CX22&lt;&gt;"",CZ22&gt;=DA$46,CZ22&lt;&gt;"",CP22=""),AND(DX22&gt;=EK$42,DX22&lt;&gt;"",DZ22&gt;=EK$46,DZ22&lt;&gt;""),AND(EA22&gt;=EK$42,EA22&lt;&gt;"",EC22&gt;=EK$46,EC22&lt;&gt;""),AND(EE22&gt;=EK$42,EE22&lt;&gt;"",EG22&gt;=EK$46,EG22&lt;&gt;""),AND(EH22&gt;=EK$42,EH22&lt;&gt;"",EJ22&gt;=EK$46,EJ22&lt;&gt;""),AND(FF22&gt;=FS$42,FF22&lt;&gt;"",FH22&gt;=FS$46,FH22&lt;&gt;""),AND(FI22&gt;=FS$42,FI22&lt;&gt;"",FK22&gt;=FS$46,FK22&lt;&gt;""),AND(FM22&gt;=FS$42,FM22&lt;&gt;"",FO22&gt;=FS$46,FO22&lt;&gt;""),AND(FP22&gt;=FS$42,FP22&lt;&gt;"",FR22&gt;=FS$46,FR22&lt;&gt;""),AND(GN22&gt;=HA$42,GN22&lt;&gt;"",GP22&gt;=HA$46,GP22&lt;&gt;""),AND(GQ22&gt;=HA$42,GQ22&lt;&gt;"",GS22&gt;=HA$46,GS22&lt;&gt;""),AND(GU22&gt;=HA$42,GU22&lt;&gt;"",GW22&gt;=HA$46,GW22&lt;&gt;""),AND(GX22&gt;=HA$42,GX22&lt;&gt;"",GZ22&gt;=HA$46,GZ22&lt;&gt;""),AND(HV22&gt;=II$42,HV22&lt;&gt;"",HX22&gt;=II$46,HX22&lt;&gt;""),AND(HY22&gt;=II$42,HY22&lt;&gt;"",IA22&gt;=II$46,IA22&lt;&gt;""),AND(IC22&gt;=II$42,IC22&lt;&gt;"",IE22&gt;=II$46,IE22&lt;&gt;""),AND(IF22&gt;=II$42,IF22&lt;&gt;"",IH22&gt;=II$46,IH22&lt;&gt;""),AND(JD22&gt;=JQ$42,JD22&lt;&gt;"",JF22&gt;=JQ$46,JF22&lt;&gt;""),AND(JG22&gt;=JQ$42,JG22&lt;&gt;"",JI22&gt;=JQ$46,JI22&lt;&gt;""),AND(JK22&gt;=JQ$42,JK22&lt;&gt;"",JM22&gt;=JQ$46,JM22&lt;&gt;""),AND(JN22&gt;=JQ$42,JN22&lt;&gt;"",JP22&gt;=JQ$46,JP22&lt;&gt;""),AND(KL22&gt;=KY$42,KL22&lt;&gt;"",KN22&gt;=KY$46,KN22&lt;&gt;""),AND(KO22&gt;=KY$42,KO22&lt;&gt;"",KQ22&gt;=KY$46,KQ22&lt;&gt;""),AND(KS22&gt;=KY$42,KS22&lt;&gt;"",KU22&gt;=KY$46,KU22&lt;&gt;""),AND(KV22&gt;=KY$42,KV22&lt;&gt;"",KX22&gt;=KY$46,KX22&lt;&gt;""),AND(LT22&gt;=MG$42,LT22&lt;&gt;"",LV22&gt;=MG$46,LV22&lt;&gt;""),AND(LW22&gt;=MG$42,LW22&lt;&gt;"",LY22&gt;=MG$46,LY22&lt;&gt;""),AND(MA22&gt;=MG$42,MA22&lt;&gt;"",MC22&gt;=MG$46,MC22&lt;&gt;""),AND(MD22&gt;=MG$42,MD22&lt;&gt;"",MF22&gt;=MG$46,MF22&lt;&gt;""),AND(NB22&gt;=NO$42,NB22&lt;&gt;"",ND22&gt;=NO$46,ND22&lt;&gt;""),AND(NE22&gt;=NO$42,NE22&lt;&gt;"",NG22&gt;=NO$46,NG22&lt;&gt;""),AND(NI22&gt;=NO$42,NI22&lt;&gt;"",NK22&gt;=NO$46,NK22&lt;&gt;""),AND(NL22&gt;=NO$42,NL22&lt;&gt;"",NN22&gt;=NO$46,NN22&lt;&gt;""),AND(OJ22&gt;=OW$42,OJ22&lt;&gt;"",OL22&gt;=OW$46,OL22&lt;&gt;""),AND(OM22&gt;=OW$42,OM22&lt;&gt;"",OO22&gt;=OW$46,OO22&lt;&gt;""),AND(OQ22&gt;=OW$42,OQ22&lt;&gt;"",OS22&gt;=OW$46,OS22&lt;&gt;""),AND(OT22&gt;=OW$42,OT22&lt;&gt;"",OV22&gt;=OW$46,OV22&lt;&gt;""),AND(PR22&gt;=QE$42,PR22&lt;&gt;"",PT22&gt;=QE$46,PT22&lt;&gt;""),AND(PU22&gt;=QE$42,PU22&lt;&gt;"",PW22&gt;=QE$46,PW22&lt;&gt;""),AND(PY22&gt;=QE$42,PY22&lt;&gt;"",QA22&gt;=QE$46,QA22&lt;&gt;""),AND(QB22&gt;=QE$42,QB22&lt;&gt;"",QD22&gt;=QE$46,QD22&lt;&gt;""),AND(QZ22&gt;=RM$42,QZ22&lt;&gt;"",RB22&gt;=RM$46,RB22&lt;&gt;""),AND(RC22&gt;=RM$42,RC22&lt;&gt;"",RE22&gt;=RM$46,RE22&lt;&gt;""),AND(RG22&gt;=RM$42,RG22&lt;&gt;"",RI22&gt;=RM$46,RI22&lt;&gt;""),AND(RJ22&gt;=RM$42,RJ22&lt;&gt;"",RL22&gt;=RM$46,RL22&lt;&gt;""),AND(SH22&gt;=SU$42,SH22&lt;&gt;"",SJ22&gt;=SU$46,SJ22&lt;&gt;""),AND(SK22&gt;=SU$42,SK22&lt;&gt;"",SM22&gt;=SU$46,SM22&lt;&gt;""),AND(SO22&gt;=SU$42,SO22&lt;&gt;"",SQ22&gt;=SU$46,SQ22&lt;&gt;""),AND(SR22&gt;=SU$42,SR22&lt;&gt;"",ST22&gt;=SU$46,ST22&lt;&gt;"")),"Merit",IF(OR(AND(AO22&gt;=AY$41,AO22&lt;&gt;"",AQ22&gt;=AY$45,AQ22&lt;&gt;"",AN22=""),AND(AR22&gt;=AY$41,AR22&lt;&gt;"",AT22&gt;=AY$45,AT22&lt;&gt;"",AN22=""),AND(AV22&gt;=AY$41,AV22&lt;&gt;"",AX22&gt;=AY$45,AX22&lt;&gt;"",AN22=""),AND(BP22&gt;=BZ$41,BP22&lt;&gt;"",BR22&gt;=BZ$45,BR22&lt;&gt;"",BO22=""),AND(BS22&gt;=BZ$41,BS22&lt;&gt;"",BU22&gt;=BZ$45,BU22&lt;&gt;"",BO22=""),AND(BW22&gt;=BZ$41,BW22&lt;&gt;"",BY22&gt;=BZ$45,BY22&lt;&gt;"",BO22=""),AND(CQ22&gt;=DA$41,CQ22&lt;&gt;"",CS22&gt;=DA$45,CS22&lt;&gt;"",CP22=""),AND(CT22&gt;=DA$41,CT22&lt;&gt;"",CV22&gt;=DA$45,CV22&lt;&gt;"",CP22=""),AND(CX22&gt;=DA$41,CX22&lt;&gt;"",CZ22&gt;=DA$45,CZ22&lt;&gt;"",CP22=""),AND(DX22&gt;=EK$41,DX22&lt;&gt;"",DZ22&gt;=EK$45,DZ22&lt;&gt;""),AND(EA22&gt;=EK$41,EA22&lt;&gt;"",EC22&gt;=EK$45,EC22&lt;&gt;""),AND(EE22&gt;=EK$41,EE22&lt;&gt;"",EG22&gt;=EK$45,EG22&lt;&gt;""),AND(EH22&gt;=EK$41,EH22&lt;&gt;"",EJ22&gt;=EK$45,EJ22&lt;&gt;""),AND(FF22&gt;=FS$41,FF22&lt;&gt;"",FH22&gt;=FS$45,FH22&lt;&gt;""),AND(FI22&gt;=FS$41,FI22&lt;&gt;"",FK22&gt;=FS$45,FK22&lt;&gt;""),AND(FM22&gt;=FS$41,FM22&lt;&gt;"",FO22&gt;=FS$45,FO22&lt;&gt;""),AND(FP22&gt;=FS$41,FP22&lt;&gt;"",FR22&gt;=FS$45,FR22&lt;&gt;""),AND(GN22&gt;=HA$41,GN22&lt;&gt;"",GP22&gt;=HA$45,GP22&lt;&gt;""),AND(GQ22&gt;=HA$41,GQ22&lt;&gt;"",GS22&gt;=HA$45,GS22&lt;&gt;""),AND(GU22&gt;=HA$41,GU22&lt;&gt;"",GW22&gt;=HA$45,GW22&lt;&gt;""),AND(GX22&gt;=HA$41,GX22&lt;&gt;"",GZ22&gt;=HA$45,GZ22&lt;&gt;""),AND(HV22&gt;=II$41,HV22&lt;&gt;"",HX22&gt;=II$45,HX22&lt;&gt;""),AND(HY22&gt;=II$41,HY22&lt;&gt;"",IA22&gt;=II$45,IA22&lt;&gt;""),AND(IC22&gt;=II$41,IC22&lt;&gt;"",IE22&gt;=II$45,IE22&lt;&gt;""),AND(IF22&gt;=II$41,IF22&lt;&gt;"",IH22&gt;=II$45,IH22&lt;&gt;""),AND(JD22&gt;=JQ$41,JD22&lt;&gt;"",JF22&gt;=JQ$45,JF22&lt;&gt;""),AND(JG22&gt;=JQ$41,JG22&lt;&gt;"",JI22&gt;=JQ$45,JI22&lt;&gt;""),AND(JK22&gt;=JQ$41,JK22&lt;&gt;"",JM22&gt;=JQ$45,JM22&lt;&gt;""),AND(JN22&gt;=JQ$41,JN22&lt;&gt;"",JP22&gt;=JQ$45,JP22&lt;&gt;""),AND(KL22&gt;=KY$41,KL22&lt;&gt;"",KN22&gt;=KY$45,KN22&lt;&gt;""),AND(KO22&gt;=KY$41,KO22&lt;&gt;"",KQ22&gt;=KY$45,KQ22&lt;&gt;""),AND(KS22&gt;=KY$41,KS22&lt;&gt;"",KU22&gt;=KY$45,KU22&lt;&gt;""),AND(KV22&gt;=KY$41,KV22&lt;&gt;"",KX22&gt;=KY$45,KX22&lt;&gt;""),AND(LT22&gt;=MG$41,LT22&lt;&gt;"",LV22&gt;=MG$45,LV22&lt;&gt;""),AND(LW22&gt;=MG$41,LW22&lt;&gt;"",LY22&gt;=MG$45,LY22&lt;&gt;""),AND(MA22&gt;=MG$41,MA22&lt;&gt;"",MC22&gt;=MG$45,MC22&lt;&gt;""),AND(MD22&gt;=MG$41,MD22&lt;&gt;"",MF22&gt;=MG$45,MF22&lt;&gt;""),AND(NB22&gt;=NO$41,NB22&lt;&gt;"",ND22&gt;=NO$45,ND22&lt;&gt;""),AND(NE22&gt;=NO$41,NE22&lt;&gt;"",NG22&gt;=NO$45,NG22&lt;&gt;""),AND(NI22&gt;=NO$41,NI22&lt;&gt;"",NK22&gt;=NO$45,NK22&lt;&gt;""),AND(NL22&gt;=NO$41,NL22&lt;&gt;"",NN22&gt;=NO$45,NN22&lt;&gt;""),AND(OJ22&gt;=OW$41,OJ22&lt;&gt;"",OL22&gt;=OW$45,OL22&lt;&gt;""),AND(OM22&gt;=OW$41,OM22&lt;&gt;"",OO22&gt;=OW$45,OO22&lt;&gt;""),AND(OQ22&gt;=OW$41,OQ22&lt;&gt;"",OS22&gt;=OW$45,OS22&lt;&gt;""),AND(OT22&gt;=OW$41,OT22&lt;&gt;"",OV22&gt;=OW$45,OV22&lt;&gt;""),AND(PR22&gt;=QE$41,PR22&lt;&gt;"",PT22&gt;=QE$45,PT22&lt;&gt;""),AND(PU22&gt;=QE$41,PU22&lt;&gt;"",PW22&gt;=QE$45,PW22&lt;&gt;""),AND(PY22&gt;=QE$41,PY22&lt;&gt;"",QA22&gt;=QE$45,QA22&lt;&gt;""),AND(QB22&gt;=QE$41,QB22&lt;&gt;"",QD22&gt;=QE$45,QD22&lt;&gt;""),AND(QZ22&gt;=RM$41,QZ22&lt;&gt;"",RB22&gt;=RM$45,RB22&lt;&gt;""),AND(RC22&gt;=RM$41,RC22&lt;&gt;"",RE22&gt;=RM$45,RE22&lt;&gt;""),AND(RG22&gt;=RM$41,RG22&lt;&gt;"",RI22&gt;=RM$45,RI22&lt;&gt;""),AND(RJ22&gt;=RM$41,RJ22&lt;&gt;"",RL22&gt;=RM$45,RL22&lt;&gt;""),AND(SH22&gt;=SU$41,SH22&lt;&gt;"",SJ22&gt;=SU$45,SJ22&lt;&gt;""),AND(SK22&gt;=SU$41,SK22&lt;&gt;"",SM22&gt;=SU$45,SM22&lt;&gt;""),AND(SO22&gt;=SU$41,SO22&lt;&gt;"",SQ22&gt;=SU$45,SQ22&lt;&gt;""),AND(SR22&gt;=SU$41,SR22&lt;&gt;"",ST22&gt;=SU$45,ST22&lt;&gt;"")),"Excellence",IF(K22="P","Worlds Team",IF(H22="P","National Team","")))))</f>
        <v/>
      </c>
      <c r="K22" s="3" t="str">
        <f>IF(OR(AND(AO22&gt;=AY$40,AO22&lt;&gt;"",AQ22&gt;=AY$44,AQ22&lt;&gt;"",AN22=""),AND(AR22&gt;=AY$40,AR22&lt;&gt;"",AT22&gt;=AY$44,AT22&lt;&gt;"",AN22=""),AND(AV22&gt;=AY$40,AV22&lt;&gt;"",AX22&gt;=AY$44,AX22&lt;&gt;"",AN22=""),AND(BP22&gt;=BZ$40,BP22&lt;&gt;"",BR22&gt;=BZ$44,BR22&lt;&gt;"",BO22=""),AND(BS22&gt;=BZ$40,BS22&lt;&gt;"",BU22&gt;=BZ$44,BU22&lt;&gt;"",BO22=""),AND(BW22&gt;=BZ$40,BW22&lt;&gt;"",BY22&gt;=BZ$44,BY22&lt;&gt;"",BO22=""),AND(CQ22&gt;=DA$40,CQ22&lt;&gt;"",CS22&gt;=DA$44,CS22&lt;&gt;"",CP22=""),AND(CT22&gt;=DA$40,CT22&lt;&gt;"",CV22&gt;=DA$44,CV22&lt;&gt;"",CP22=""),AND(CX22&gt;=DA$40,CX22&lt;&gt;"",CZ22&gt;=DA$44,CZ22&lt;&gt;"",CP22=""),AND(DX22&gt;=EK$40,DX22&lt;&gt;"",DZ22&gt;=EK$44,DZ22&lt;&gt;""),AND(EA22&gt;=EK$40,EA22&lt;&gt;"",EC22&gt;=EK$44,EC22&lt;&gt;""),AND(EE22&gt;=EK$40,EE22&lt;&gt;"",EG22&gt;=EK$44,EG22&lt;&gt;""),AND(EH22&gt;=EK$40,EH22&lt;&gt;"",EJ22&gt;=EK$44,EJ22&lt;&gt;""),AND(FF22&gt;=FS$40,FF22&lt;&gt;"",FH22&gt;=FS$44,FH22&lt;&gt;""),AND(FI22&gt;=FS$40,FI22&lt;&gt;"",FK22&gt;=FS$44,FK22&lt;&gt;""),AND(FM22&gt;=FS$40,FM22&lt;&gt;"",FO22&gt;=FS$44,FO22&lt;&gt;""),AND(FP22&gt;=FS$40,FP22&lt;&gt;"",FR22&gt;=FS$44,FR22&lt;&gt;""),AND(GN22&gt;=HA$40,GN22&lt;&gt;"",GP22&gt;=HA$44,GP22&lt;&gt;""),AND(GQ22&gt;=HA$40,GQ22&lt;&gt;"",GS22&gt;=HA$44,GS22&lt;&gt;""),AND(GU22&gt;=HA$40,GU22&lt;&gt;"",GW22&gt;=HA$44,GW22&lt;&gt;""),AND(GX22&gt;=HA$40,GX22&lt;&gt;"",GZ22&gt;=HA$44,GZ22&lt;&gt;""),AND(HV22&gt;=II$40,HV22&lt;&gt;"",HX22&gt;=II$44,HX22&lt;&gt;""),AND(HY22&gt;=II$40,HY22&lt;&gt;"",IA22&gt;=II$44,IA22&lt;&gt;""),AND(IC22&gt;=II$40,IC22&lt;&gt;"",IE22&gt;=II$44,IE22&lt;&gt;""),AND(IF22&gt;=II$40,IF22&lt;&gt;"",IH22&gt;=II$44,IH22&lt;&gt;""),AND(JD22&gt;=JQ$40,JD22&lt;&gt;"",JF22&gt;=JQ$44,JF22&lt;&gt;""),AND(JG22&gt;=JQ$40,JG22&lt;&gt;"",JI22&gt;=JQ$44,JI22&lt;&gt;""),AND(JK22&gt;=JQ$40,JK22&lt;&gt;"",JM22&gt;=JQ$44,JM22&lt;&gt;""),AND(JN22&gt;=JQ$40,JN22&lt;&gt;"",JP22&gt;=JQ$44,JP22&lt;&gt;""),AND(KL22&gt;=KY$40,KL22&lt;&gt;"",KN22&gt;=KY$44,KN22&lt;&gt;""),AND(KO22&gt;=KY$40,KO22&lt;&gt;"",KQ22&gt;=KY$44,KQ22&lt;&gt;""),AND(KS22&gt;=KY$40,KS22&lt;&gt;"",KU22&gt;=KY$44,KU22&lt;&gt;""),AND(KV22&gt;=KY$40,KV22&lt;&gt;"",KX22&gt;=KY$44,KX22&lt;&gt;""),AND(LT22&gt;=MG$40,LT22&lt;&gt;"",LV22&gt;=MG$44,LV22&lt;&gt;""),AND(LW22&gt;=MG$40,LW22&lt;&gt;"",LY22&gt;=MG$44,LY22&lt;&gt;""),AND(MA22&gt;=MG$40,MA22&lt;&gt;"",MC22&gt;=MG$44,MC22&lt;&gt;""),AND(MD22&gt;=MG$40,MD22&lt;&gt;"",MF22&gt;=MG$44,MF22&lt;&gt;""),AND(NB22&gt;=NO$40,NB22&lt;&gt;"",ND22&gt;=NO$44,ND22&lt;&gt;""),AND(NE22&gt;=NO$40,NE22&lt;&gt;"",NG22&gt;=NO$44,NG22&lt;&gt;""),AND(NI22&gt;=NO$40,NI22&lt;&gt;"",NK22&gt;=NO$44,NK22&lt;&gt;""),AND(NL22&gt;=NO$40,NL22&lt;&gt;"",NN22&gt;=NO$44,NN22&lt;&gt;""),AND(OJ22&gt;=OW$40,OJ22&lt;&gt;"",OL22&gt;=OW$44,OL22&lt;&gt;""),AND(OM22&gt;=OW$40,OM22&lt;&gt;"",OO22&gt;=OW$44,OO22&lt;&gt;""),AND(OQ22&gt;=OW$40,OQ22&lt;&gt;"",OS22&gt;=OW$44,OS22&lt;&gt;""),AND(OT22&gt;=OW$40,OT22&lt;&gt;"",OV22&gt;=OW$44,OV22&lt;&gt;""),AND(PR22&gt;=QE$40,PR22&lt;&gt;"",PT22&gt;=QE$44,PT22&lt;&gt;""),AND(PU22&gt;=QE$40,PU22&lt;&gt;"",PW22&gt;=QE$44,PW22&lt;&gt;""),AND(PY22&gt;=QE$40,PY22&lt;&gt;"",QA22&gt;=QE$44,QA22&lt;&gt;""),AND(QB22&gt;=QE$40,QB22&lt;&gt;"",QD22&gt;=QE$44,QD22&lt;&gt;""),AND(QZ22&gt;=RM$40,QZ22&lt;&gt;"",RB22&gt;=RM$44,RB22&lt;&gt;""),AND(RC22&gt;=RM$40,RC22&lt;&gt;"",RE22&gt;=RM$44,RE22&lt;&gt;""),AND(RG22&gt;=RM$40,RG22&lt;&gt;"",RI22&gt;=RM$44,RI22&lt;&gt;""),AND(RJ22&gt;=RM$40,RJ22&lt;&gt;"",RL22&gt;=RM$44,RL22&lt;&gt;""),AND(SH22&gt;=SU$40,SH22&lt;&gt;"",SJ22&gt;=SU$44,SJ22&lt;&gt;""),AND(SK22&gt;=SU$40,SK22&lt;&gt;"",SM22&gt;=SU$44,SM22&lt;&gt;""),AND(SO22&gt;=SU$40,SO22&lt;&gt;"",SQ22&gt;=SU$44,SQ22&lt;&gt;""),AND(SR22&gt;=SU$40,SR22&lt;&gt;"",ST22&gt;=SU$44,ST22&lt;&gt;"")),"P","")</f>
        <v/>
      </c>
      <c r="L22" s="8">
        <f>IF(COUNT(AQ22,AT22,BR22,BU22,CS22,CV22)&gt;0,LARGE((AQ22,AT22,BR22,BU22,CS22,CV22),1),0)</f>
        <v>44.41</v>
      </c>
      <c r="M22" s="8" t="str">
        <f>IF(L22="","",IF(OR(L22=CS22,L22=CV22),$CA$1,IF(OR(L22=BR22,L22=BU22),$AZ$1,IF(OR(L22=AQ22,L22=AT22),$Y$1,""))))</f>
        <v>2024 Elite Canada</v>
      </c>
      <c r="N22" s="8">
        <f>IF(COUNT(AQ22,AT22,BR22,BU22,CS22,CV22)&gt;1,LARGE((AQ22,AT22,BR22,BU22,CS22,CV22),2),0)</f>
        <v>44.34</v>
      </c>
      <c r="O22" s="8" t="str">
        <f>IF(N22="","",IF(OR(N22=CS22,N22=CV22),$CA$1,IF(OR(N22=BR22,N22=BU22),$AZ$1,IF(OR(N22=AQ22,N22=AT22),$Y$1,""))))</f>
        <v>2023 3rd Domestic Trial</v>
      </c>
      <c r="P22" s="8">
        <f>IF(COUNT(AQ22,AT22,BR22,BU22,CS22,CV22)&gt;2,MAX(AX22,BY22,CZ22,LARGE((AQ22,AT22,BR22,BU22,CS22,CV22),3)),IF(MAX(AX22,BY22,CZ22)&gt;0,MAX(AX22,BY22,CZ22),0))</f>
        <v>43.010000000000005</v>
      </c>
      <c r="Q22" s="8" t="str">
        <f>IF(P22="","",IF(OR(P22=CS22,P22=CV22,P22=CZ22),$CA$1,IF(OR(P22=BR22,P22=BU22,P22=BY22),$AZ$1,IF(OR(P22=AQ22,P22=AT22,P22=AX22),$Y$1,""))))</f>
        <v>2024 Elite Canada</v>
      </c>
      <c r="R22" s="8">
        <f>IF(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&gt;0,MAX(AO22,AR22,AV22,BP22,BS22,BW22,CQ22,CT22,CX22,DX22,EA22,EE22,EH22,FF22,FI22,FM22,FP22,GN22,GQ22,GU22,GX22,HV22,HY22,IC22,IF22,JD22,JG22,JK22,JN22,KL22,KO22,KS22,KV22,LT22,LW22,MA22,MD22,NB22,NE22,NI22,NL22,OJ22,OM22,OQ22,OT22,PR22,PU22,PY22,QB22,QZ22,RC22,RG22,RJ22,SH22,SK22,SO22,SR22),0)</f>
        <v>10.3</v>
      </c>
      <c r="S22" s="8" t="str">
        <f>IF(R22=0,"",IF(OR(R22=CQ22,R22=CT22,R22=CX22),$CA$1,IF(OR(R22=BP22,R22=BS22,R22=BW22),$AZ$1,IF(OR(R22=AO22,R22=AR22,R22=AV22),$Y$1,IF(OR(R22=SH22,R22=SK22,R22=SO22,R22=SR22),$RN$1,IF(OR(R22=QZ22,R22=RC22,R22=RG22,R22=RJ22),$QF$1,IF(OR(R22=PR22,R22=PU22,R22=PY22,R22=QB22),$OX$1,IF(OR(R22=OJ22,R22=OM22,R22=OQ22,R22=OT22),$NP$1,IF(OR(R22=NB22,R22=NE22,R22=NI22,R22=NL22),$MH$1,IF(OR(R22=LT22,R22=LW22,R22=MA22,R22=MD22),$KZ$1,IF(OR(R22=KL22,R22=KO22,R22=KS22,R22=KV22),$JR$1,IF(OR(R22=JD22,R22=JG22,R22=JK22,R22=JN22),$IJ$1,IF(OR(R22=HV22,R22=HY22,R22=IC22,R22=IF22),$HB$1,IF(OR(R22=GN22,R22=GQ22,R22=GU22,R22=GX22),$FT$1,IF(OR(R22=FF22,R22=FI22,R22=FM22,R22=FP22),$EL$1,IF(OR(R22=DX22,R22=EA22,R22=EE22,R22=EH22),$DD$1,""))))))))))))))))</f>
        <v>2023 3rd Domestic Trial</v>
      </c>
      <c r="T22" s="8">
        <f>IF(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&gt;0,MAX(IF(AO22&gt;=$AY$39,AP22,0),IF(AR22&gt;=$AY$39,AS22,0),IF(AV22&gt;=$AY$39,AW22,0),IF(BP22&gt;=$BZ$39,BQ22,0),IF(BS22&gt;=$BZ$39,BT22,0),IF(BW22&gt;=$BZ$39,BX22,0),IF(CQ22&gt;=$DA$39,CR22,0),IF(CT22&gt;=$DA$39,CU22,0),IF(CX22&gt;=$DA$39,CY22,0),IF(DX22&gt;=$EK$39,DY22,0),IF(EA22&gt;=$EK$39,EB22,0),IF(EE22&gt;=$EK$39,EF22,0),IF(EH22&gt;=$EK$39,EI22,0),IF(FF22&gt;=$FS$39,FG22,0),IF(FI22&gt;=$FS$39,FJ22,0),IF(FM22&gt;=$FS$39,FN22,0),IF(FP22&gt;=$FS$39,FQ22,0),IF(GN22&gt;=$HA$39,GO22,0),IF(GQ22&gt;=$HA$39,GR22,0),IF(GU22&gt;=$HA$39,GV22,0),IF(GX22&gt;=$HA$39,GY22,0),IF(HV22&gt;=$II$39,HW22,0),IF(HY22&gt;=$II$39,HZ22,0),IF(IC22&gt;=$II$39,ID22,0),IF(IF22&gt;=$II$39,IG22,0),IF(JD22&gt;=$JQ$39,JE22,0),IF(JG22&gt;=$JQ$39,JH22,0),IF(JK22&gt;=$JQ$39,JL22,0),IF(JN22&gt;=$JQ$39,JO22,0),IF(KL22&gt;=$KY$39,KM22,0),IF(KO22&gt;=$KY$39,KP22,0),IF(KS22&gt;=$KY$39,KT22,0),IF(KV22&gt;=$KY$39,KW22,0),IF(LT22&gt;=$MG$39,LU22,0),IF(LW22&gt;=$MG$39,LX22,0),IF(MA22&gt;=$MG$39,MB22,0),IF(MD22&gt;=$MG$39,ME22,0),IF(NB22&gt;=$NO$39,NC22,0),IF(NE22&gt;=$NO$39,NF22,0),IF(NI22&gt;=$NO$39,NJ22,0),IF(NL22&gt;=$NO$39,NM22,0),IF(OJ22&gt;=$OW$39,OK22,0),IF(OM22&gt;=$OW$39,ON22,0),IF(OQ22&gt;=$OW$39,OR22,0),IF(OT22&gt;=$OW$39,OU22,0),IF(PR22&gt;=$QE$39,PS22,0),IF(PU22&gt;=$QE$39,PV22,0),IF(PY22&gt;=$QE$39,PZ22,0),IF(QB22&gt;=$QE$39,QC22,0),IF(QZ22&gt;=$RM$39,RA22,0),IF(RC22&gt;=$RM$39,RD22,0),IF(RG22&gt;=$RM$39,RH22,0),IF(RJ22&gt;=$RM$39,RK22,0),IF(SH22&gt;=$SU$39,SI22,0),IF(SK22&gt;=$SU$39,SL22,0),IF(SO22&gt;=$SU$39,SP22,0),IF(SR22&gt;=$SU$39,SS22,0)),0)</f>
        <v>0</v>
      </c>
      <c r="U22" s="8" t="str">
        <f>IF(T22=0,"",IF(OR(T22=CR22,T22=CU22,T22=CY22),$CA$1,IF(OR(T22=BQ22,T22=BT22,T22=BX22),$AZ$1,IF(OR(T22=AP22,T22=AS22,T22=AW22),$Y$1,IF(OR(T22=SI22,T22=SL22,T22=SP22,T22=SS22),$RN$1,IF(OR(T22=RA22,T22=RD22,T22=RH22,T22=RK22),$QF$1,IF(OR(T22=PS22,T22=PV22,T22=PZ22,T22=QC22),$OX$1,IF(OR(T22=OK22,T22=ON22,T22=OR22,T22=OU22),$NP$1,IF(OR(T22=NC22,T22=NF22,T22=NJ22,T22=NM22),$MH$1,IF(OR(T22=LU22,T22=LX22,T22=MB22,T22=ME22),$KZ$1,IF(OR(T22=KM22,T22=KP22,T22=KT22,T22=KW22),$JR$1,IF(OR(T22=JE22,T22=JH22,T22=JL22,T22=JO22),$IJ$1,IF(OR(T22=HW22,T22=HZ22,T22=ID22,T22=IG22),$HB$1,IF(OR(T22=GO22,T22=GR22,T22=GV22,T22=GY22),$FT$1,IF(OR(T22=FG22,T22=FJ22,T22=FN22,T22=FQ22),$EL$1,IF(OR(T22=DY22,T22=EB22,T22=EF22,T22=EI22),$DD$1,""))))))))))))))))</f>
        <v/>
      </c>
      <c r="V22" s="8" t="str">
        <f>IF(MAX(DB22,DC22)&gt;0,MAX(DB22,DC22),"")</f>
        <v/>
      </c>
      <c r="W22" s="11" t="str">
        <f>IF(V22="","",IF(V22=DB22,"("&amp;DB$2&amp;")",IF(V22=DC22,"("&amp;DC$2&amp;")")))</f>
        <v/>
      </c>
      <c r="X22" s="8" t="str">
        <f>IF(V22="","",IF(V22=DB22,IF(V22+IF(P22="",0,P22)=SM22,$RN$1,IF(V22+IF(P22="",0,P22)=RE22,$QF$1,IF(V22+IF(P22="",0,P22)=PW22,$OX$1,IF(V22+IF(P22="",0,P22)=OO22,$NP$1,IF(V22+IF(P22="",0,P22)=NG22,$MH$1,IF(V22+IF(P22="",0,P22)=LY22,$KZ$1,IF(V22+IF(P22="",0,P22)=KQ22,$JR$1,IF(V22+IF(P22="",0,P22)=JI22,$IJ$1,IF(V22+IF(P22="",0,P22)=IA22,$HB$1,IF(V22+IF(P22="",0,P22)=GS22,$FT$1,IF(V22+IF(P22="",0,P22)=FK22,$EL$1,IF(V22+IF(P22="",0,P22)=EC22,$DD$1,IF(V22+IF(P22="",0,P22)=SJ22,$RN$1,IF(V22+IF(P22="",0,P22)=RB22,$QF$1,IF(V22+IF(P22="",0,P22)=PT22,$OX$1,IF(V22+IF(P22="",0,P22)=OL22,$NP$1,IF(V22+IF(P22="",0,P22)=ND22,$MH$1,IF(V22+IF(P22="",0,P22)=LV22,$KZ$1,IF(V22+IF(P22="",0,P22)=KN22,$JR$1,IF(V22+IF(P22="",0,P22)=JF22,$IJ$1,IF(V22+IF(P22="",0,P22)=HX22,$HB$1,IF(V22+IF(P22="",0,P22)=GP22,$FT$1,IF(V22+IF(P22="",0,P22)=FH22,$EL$1,IF(V22+IF(P22="",0,P22)=DZ22,$DD$1,IF(V22+IF(N22="",0,N22)=SM22,$RN$1,IF(V22+IF(N22="",0,N22)=RE22,$QF$1,IF(V22+IF(N22="",0,N22)=PW22,$OX$1,IF(V22+IF(N22="",0,N22)=OO22,$NP$1,IF(V22+IF(N22="",0,N22)=NG22,$MH$1,IF(V22+IF(N22="",0,N22)=LY22,$KZ$1,IF(V22+IF(N22="",0,N22)=KQ22,$JR$1,IF(V22+IF(N22="",0,N22)=JI22,$IJ$1,IF(V22+IF(N22="",0,N22)=IA22,$HB$1,IF(V22+IF(N22="",0,N22)=GS22,$FT$1,IF(V22+IF(N22="",0,N22)=FK22,$EL$1,IF(V22+IF(N22="",0,N22)=EC22,$DD$1,IF(V22+IF(N22="",0,N22)=SJ22,$RN$1,IF(V22+IF(N22="",0,N22)=RB22,$QF$1,IF(V22+IF(N22="",0,N22)=PT22,$OX$1,IF(V22+IF(N22="",0,N22)=OL22,$NP$1,IF(V22+IF(N22="",0,N22)=ND22,$MH$1,IF(V22+IF(N22="",0,N22)=LV22,$KZ$1,IF(V22+IF(N22="",0,N22)=KN22,$JR$1,IF(V22+IF(N22="",0,N22)=JF22,$IJ$1,IF(V22+IF(N22="",0,N22)=HX22,$HB$1,IF(V22+IF(N22="",0,N22)=GP22,$FT$1,IF(V22+IF(N22="",0,N22)=FH22,$EL$1,IF(V22+IF(N22="",0,N22)=DZ22,$DD$1)))))))))))))))))))))))))))))))))))))))))))))))),IF(V22=DC22,IF(V22+IF(P22="",0,P22)=ST22,$RN$1,IF(V22+IF(P22="",0,P22)=RL22,$QF$1,IF(V22+IF(P22="",0,P22)=QD22,$OX$1,IF(V22+IF(P22="",0,P22)=OV22,$NP$1,IF(V22+IF(P22="",0,P22)=NN22,$MH$1,IF(V22+IF(P22="",0,P22)=MF22,$KZ$1,IF(V22+IF(P22="",0,P22)=KX22,$JR$1,IF(V22+IF(P22="",0,P22)=JP22,$IJ$1,IF(V22+IF(P22="",0,P22)=IH22,$HB$1,IF(V22+IF(P22="",0,P22)=GZ22,$FT$1,IF(V22+IF(P22="",0,P22)=FR22,$EL$1,IF(V22+IF(P22="",0,P22)=EJ22,$DD$1,IF(V22+IF(P22="",0,P22)=SQ22,$RN$1,IF(V22+IF(P22="",0,P22)=RI22,$QF$1,IF(V22+IF(P22="",0,P22)=QA22,$OX$1,IF(V22+IF(P22="",0,P22)=OS22,$NP$1,IF(V22+IF(P22="",0,P22)=NK22,$MH$1,IF(V22+IF(P22="",0,P22)=MC22,$KZ$1,IF(V22+IF(P22="",0,P22)=KU22,$JR$1,IF(V22+IF(P22="",0,P22)=JM22,$IJ$1,IF(V22+IF(P22="",0,P22)=IE22,$HB$1,IF(V22+IF(P22="",0,P22)=GW22,$FT$1,IF(V22+IF(P22="",0,P22)=FO22,$EL$1,IF(V22+IF(P22="",0,P22)=EG22,$DD$1)))))))))))))))))))))))))))</f>
        <v/>
      </c>
      <c r="Y22" s="22">
        <v>11.9</v>
      </c>
      <c r="Z22" s="22">
        <v>8.6</v>
      </c>
      <c r="AA22" s="22">
        <v>10.3</v>
      </c>
      <c r="AB22" s="22">
        <v>14.44</v>
      </c>
      <c r="AC22" s="22">
        <v>0.9</v>
      </c>
      <c r="AD22" s="22">
        <v>5.2</v>
      </c>
      <c r="AE22" s="22">
        <v>3.2</v>
      </c>
      <c r="AF22" s="22">
        <v>3.7</v>
      </c>
      <c r="AG22" s="22">
        <v>5.93</v>
      </c>
      <c r="AH22" s="22">
        <v>0.2</v>
      </c>
      <c r="AI22" s="22">
        <v>11.3</v>
      </c>
      <c r="AJ22" s="22">
        <v>7.2</v>
      </c>
      <c r="AK22" s="22">
        <v>9.1999999999999993</v>
      </c>
      <c r="AL22" s="22">
        <v>11.73</v>
      </c>
      <c r="AM22" s="22">
        <v>0</v>
      </c>
      <c r="AN22" s="27"/>
      <c r="AO22" s="38">
        <f>IF(AA22&gt;0,AA22,"")</f>
        <v>10.3</v>
      </c>
      <c r="AP22" s="38">
        <f>IF(AB22&gt;0,AB22,"")</f>
        <v>14.44</v>
      </c>
      <c r="AQ22" s="40">
        <f>IF(SUM(Y22:AB22)-AC22&gt;0,SUM(Y22:AB22)-AC22,"")</f>
        <v>44.34</v>
      </c>
      <c r="AR22" s="40">
        <f>IF(AF22&gt;0,AF22,"")</f>
        <v>3.7</v>
      </c>
      <c r="AS22" s="40">
        <f>IF(AG22&gt;0,AG22,"")</f>
        <v>5.93</v>
      </c>
      <c r="AT22" s="40">
        <f>IF(SUM(AD22:AG22)-AH22&gt;0,SUM(AD22:AG22)-AH22,"")</f>
        <v>17.830000000000002</v>
      </c>
      <c r="AU22" s="40">
        <f>IF(AQ22="","",MAX(AQ22,AT22))</f>
        <v>44.34</v>
      </c>
      <c r="AV22" s="40">
        <f>IF(AK22&gt;0,AK22,"")</f>
        <v>9.1999999999999993</v>
      </c>
      <c r="AW22" s="40">
        <f>IF(AL22&gt;0,AL22,"")</f>
        <v>11.73</v>
      </c>
      <c r="AX22" s="40">
        <f>IF(SUM(AI22:AL22)-AM22&gt;0,SUM(AI22:AL22)-AM22,"")</f>
        <v>39.43</v>
      </c>
      <c r="AY22" s="40">
        <f>IF(SUM(AU22,AX22)&gt;0,SUM(AU22,AX22),"")</f>
        <v>83.77000000000001</v>
      </c>
      <c r="AZ22" s="26">
        <v>11.9</v>
      </c>
      <c r="BA22" s="26">
        <v>9.1999999999999993</v>
      </c>
      <c r="BB22" s="26">
        <v>9.8000000000000007</v>
      </c>
      <c r="BC22" s="26">
        <v>13.51</v>
      </c>
      <c r="BD22" s="26">
        <v>1.4</v>
      </c>
      <c r="BE22" s="26">
        <v>13.1</v>
      </c>
      <c r="BF22" s="26">
        <v>9.1</v>
      </c>
      <c r="BG22" s="26">
        <v>10.1</v>
      </c>
      <c r="BH22" s="26">
        <v>13.21</v>
      </c>
      <c r="BI22" s="26">
        <v>1.1000000000000001</v>
      </c>
      <c r="BJ22" s="26"/>
      <c r="BK22" s="26"/>
      <c r="BL22" s="26"/>
      <c r="BM22" s="26"/>
      <c r="BN22" s="26"/>
      <c r="BO22" s="28"/>
      <c r="BP22" s="39">
        <f>IF(BB22&gt;0,BB22,"")</f>
        <v>9.8000000000000007</v>
      </c>
      <c r="BQ22" s="39">
        <f>IF(BC22&gt;0,BC22,"")</f>
        <v>13.51</v>
      </c>
      <c r="BR22" s="11">
        <f>IF(SUM(AZ22:BC22)-BD22&gt;0,SUM(AZ22:BC22)-BD22,"")</f>
        <v>43.010000000000005</v>
      </c>
      <c r="BS22" s="11">
        <f>IF(BG22&gt;0,BG22,"")</f>
        <v>10.1</v>
      </c>
      <c r="BT22" s="11">
        <f>IF(BH22&gt;0,BH22,"")</f>
        <v>13.21</v>
      </c>
      <c r="BU22" s="11">
        <f>IF(SUM(BE22:BH22)-BI22&gt;0,SUM(BE22:BH22)-BI22,"")</f>
        <v>44.41</v>
      </c>
      <c r="BV22" s="11">
        <f>IF(BR22="","",MAX(BR22,BU22))</f>
        <v>44.41</v>
      </c>
      <c r="BW22" s="11" t="str">
        <f>IF(BL22&gt;0,BL22,"")</f>
        <v/>
      </c>
      <c r="BX22" s="11" t="str">
        <f>IF(BM22&gt;0,BM22,"")</f>
        <v/>
      </c>
      <c r="BY22" s="11" t="str">
        <f>IF(SUM(BJ22:BM22)-BN22&gt;0,SUM(BJ22:BM22)-BN22,"")</f>
        <v/>
      </c>
      <c r="BZ22" s="11">
        <f>IF(SUM(BV22,BY22)&gt;0,SUM(BV22,BY22),"")</f>
        <v>44.41</v>
      </c>
      <c r="CA22" s="22">
        <v>1.4</v>
      </c>
      <c r="CB22" s="22">
        <v>1</v>
      </c>
      <c r="CC22" s="22">
        <v>1.5</v>
      </c>
      <c r="CD22" s="22">
        <v>1.56</v>
      </c>
      <c r="CE22" s="22">
        <v>0</v>
      </c>
      <c r="CF22" s="22">
        <v>1.6</v>
      </c>
      <c r="CG22" s="22">
        <v>1</v>
      </c>
      <c r="CH22" s="22">
        <v>1.5</v>
      </c>
      <c r="CI22" s="22">
        <v>1.56</v>
      </c>
      <c r="CJ22" s="22">
        <v>0</v>
      </c>
      <c r="CK22" s="22"/>
      <c r="CL22" s="22"/>
      <c r="CM22" s="22"/>
      <c r="CN22" s="22"/>
      <c r="CO22" s="22"/>
      <c r="CP22" s="27"/>
      <c r="CQ22" s="38">
        <f>IF(CC22&gt;0,CC22,"")</f>
        <v>1.5</v>
      </c>
      <c r="CR22" s="38">
        <f>IF(CD22&gt;0,CD22,"")</f>
        <v>1.56</v>
      </c>
      <c r="CS22" s="40">
        <f>IF(SUM(CA22:CD22)-CE22&gt;0,SUM(CA22:CD22)-CE22,"")</f>
        <v>5.46</v>
      </c>
      <c r="CT22" s="40">
        <f>IF(CH22&gt;0,CH22,"")</f>
        <v>1.5</v>
      </c>
      <c r="CU22" s="40">
        <f>IF(CI22&gt;0,CI22,"")</f>
        <v>1.56</v>
      </c>
      <c r="CV22" s="40">
        <f>IF(SUM(CF22:CI22)-CJ22&gt;0,SUM(CF22:CI22)-CJ22,"")</f>
        <v>5.66</v>
      </c>
      <c r="CW22" s="40">
        <f>IF(CS22="","",MAX(CS22,CV22))</f>
        <v>5.66</v>
      </c>
      <c r="CX22" s="40" t="str">
        <f>IF(CM22&gt;0,CM22,"")</f>
        <v/>
      </c>
      <c r="CY22" s="40" t="str">
        <f>IF(CN22&gt;0,CN22,"")</f>
        <v/>
      </c>
      <c r="CZ22" s="40" t="str">
        <f>IF(SUM(CK22:CN22)-CO22&gt;0,SUM(CK22:CN22)-CO22,"")</f>
        <v/>
      </c>
      <c r="DA22" s="40">
        <f>IF(SUM(CW22,CZ22)&gt;0,SUM(CW22,CZ22),"")</f>
        <v>5.66</v>
      </c>
      <c r="DB22" s="50" t="str">
        <f>IF(MAX(DZ22,EC22,FH22,FK22,GP22,GS22,HX22,IA22,JF22,JI22,KN22,KQ22,LV22,LY22,ND22,NG22,OL22,OO22,PT22,PW22,RB22,RE22,SJ22,SM22)-MIN(IF(N22="",0,N22),IF(P22="",0,P22))&gt;0.001,MAX(DZ22,EC22,FH22,FK22,GP22,GS22,HX22,IA22,JF22,JI22,KN22,KQ22,LV22,LY22,ND22,NG22,OL22,OO22,PT22,PW22,RB22,RE22,SJ22,SM22)-MIN(IF(N22="",0,N22),IF(P22="",0,P22)),"")</f>
        <v/>
      </c>
      <c r="DC22" s="50" t="str">
        <f>IF(MAX(EG22,EJ22,FO22,FR22,GW22,GZ22,IE22,IH22,JM22,JP22,KU22,KX22,MC22,MF22,NK22,NN22,OS22,OV22,QA22,QD22,RI22,RL22,SQ22,ST22)-IF(P22="",0,P22)&gt;0.001,MAX(EG22,EJ22,FO22,FR22,GW22,GZ22,IE22,IH22,JM22,JP22,KU22,KX22,MC22,MF22,NK22,NN22,OS22,OV22,QA22,QD22,RI22,RL22,SQ22,ST22)-IF(P22="",0,P22),"")</f>
        <v/>
      </c>
      <c r="DD22" s="17"/>
      <c r="DE22" s="17"/>
      <c r="DF22" s="17"/>
      <c r="DG22" s="17"/>
      <c r="DH22" s="17"/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40" t="str">
        <f>IF(DF22&gt;0,DF22,"")</f>
        <v/>
      </c>
      <c r="DY22" s="40" t="str">
        <f>IF(DG22&gt;0,DG22,"")</f>
        <v/>
      </c>
      <c r="DZ22" s="40" t="str">
        <f>IF(SUM(DD22:DG22)-DH22&gt;0,SUM(DD22:DG22)-DH22,"")</f>
        <v/>
      </c>
      <c r="EA22" s="40" t="str">
        <f>IF(DK22&gt;0,DK22,"")</f>
        <v/>
      </c>
      <c r="EB22" s="40" t="str">
        <f>IF(DL22&gt;0,DL22,"")</f>
        <v/>
      </c>
      <c r="EC22" s="40" t="str">
        <f>IF(SUM(DI22:DL22)-DM22&gt;0,SUM(DI22:DL22)-DM22,"")</f>
        <v/>
      </c>
      <c r="ED22" s="40" t="str">
        <f>IF(MAX(DZ22,EC22)&gt;0,MAX(DZ22,EC22),"")</f>
        <v/>
      </c>
      <c r="EE22" s="40" t="str">
        <f>IF(DP22&gt;0,DP22,"")</f>
        <v/>
      </c>
      <c r="EF22" s="40" t="str">
        <f>IF(DQ22&gt;0,DQ22,"")</f>
        <v/>
      </c>
      <c r="EG22" s="40" t="str">
        <f>IF(SUM(DN22:DQ22)-DR22&gt;0,SUM(DN22:DQ22)-DR22,"")</f>
        <v/>
      </c>
      <c r="EH22" s="40" t="str">
        <f>IF(DU22&gt;0,DU22,"")</f>
        <v/>
      </c>
      <c r="EI22" s="40" t="str">
        <f>IF(DV22&gt;0,DV22,"")</f>
        <v/>
      </c>
      <c r="EJ22" s="40" t="str">
        <f>IF(SUM(DS22:DV22)-DW22&gt;0,SUM(DS22:DV22)-DW22,"")</f>
        <v/>
      </c>
      <c r="EK22" s="40" t="str">
        <f>IF(SUM(ED22,EG22,EJ22)&gt;0,SUM(ED22,EG22,EJ22),"")</f>
        <v/>
      </c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1" t="str">
        <f>IF(EN22&gt;0,EN22,"")</f>
        <v/>
      </c>
      <c r="FG22" s="11" t="str">
        <f>IF(EO22&gt;0,EO22,"")</f>
        <v/>
      </c>
      <c r="FH22" s="11" t="str">
        <f>IF(SUM(EL22:EO22)-EP22&gt;0,SUM(EL22:EO22)-EP22,"")</f>
        <v/>
      </c>
      <c r="FI22" s="11" t="str">
        <f>IF(ES22&gt;0,ES22,"")</f>
        <v/>
      </c>
      <c r="FJ22" s="11" t="str">
        <f>IF(ET22&gt;0,ET22,"")</f>
        <v/>
      </c>
      <c r="FK22" s="11" t="str">
        <f>IF(SUM(EQ22:ET22)-EU22&gt;0,SUM(EQ22:ET22)-EU22,"")</f>
        <v/>
      </c>
      <c r="FL22" s="11" t="str">
        <f>IF(MAX(FH22,FK22)&gt;0,MAX(FH22,FK22),"")</f>
        <v/>
      </c>
      <c r="FM22" s="11" t="str">
        <f>IF(EX22&gt;0,EX22,"")</f>
        <v/>
      </c>
      <c r="FN22" s="11" t="str">
        <f>IF(EY22&gt;0,EY22,"")</f>
        <v/>
      </c>
      <c r="FO22" s="11" t="str">
        <f>IF(SUM(EV22:EY22)-EZ22&gt;0,SUM(EV22:EY22)-EZ22,"")</f>
        <v/>
      </c>
      <c r="FP22" s="11" t="str">
        <f>IF(FC22&gt;0,FC22,"")</f>
        <v/>
      </c>
      <c r="FQ22" s="11" t="str">
        <f>IF(FD22&gt;0,FD22,"")</f>
        <v/>
      </c>
      <c r="FR22" s="11" t="str">
        <f>IF(SUM(FA22:FD22)-FE22&gt;0,SUM(FA22:FD22)-FE22,"")</f>
        <v/>
      </c>
      <c r="FS22" s="11" t="str">
        <f>IF(SUM(FL22,FO22,FR22)&gt;0,SUM(FL22,FO22,FR22),"")</f>
        <v/>
      </c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17"/>
      <c r="GH22" s="17"/>
      <c r="GI22" s="17"/>
      <c r="GJ22" s="17"/>
      <c r="GK22" s="17"/>
      <c r="GL22" s="17"/>
      <c r="GM22" s="17"/>
      <c r="GN22" s="40" t="str">
        <f>IF(FV22&gt;0,FV22,"")</f>
        <v/>
      </c>
      <c r="GO22" s="40" t="str">
        <f>IF(FW22&gt;0,FW22,"")</f>
        <v/>
      </c>
      <c r="GP22" s="40" t="str">
        <f>IF(SUM(FT22:FW22)-FX22&gt;0,SUM(FT22:FW22)-FX22,"")</f>
        <v/>
      </c>
      <c r="GQ22" s="40" t="str">
        <f>IF(GA22&gt;0,GA22,"")</f>
        <v/>
      </c>
      <c r="GR22" s="40" t="str">
        <f>IF(GB22&gt;0,GB22,"")</f>
        <v/>
      </c>
      <c r="GS22" s="40" t="str">
        <f>IF(SUM(FY22:GB22)-GC22&gt;0,SUM(FY22:GB22)-GC22,"")</f>
        <v/>
      </c>
      <c r="GT22" s="40" t="str">
        <f>IF(MAX(GP22,GS22)&gt;0,MAX(GP22,GS22),"")</f>
        <v/>
      </c>
      <c r="GU22" s="40" t="str">
        <f>IF(GF22&gt;0,GF22,"")</f>
        <v/>
      </c>
      <c r="GV22" s="40" t="str">
        <f>IF(GG22&gt;0,GG22,"")</f>
        <v/>
      </c>
      <c r="GW22" s="40" t="str">
        <f>IF(SUM(GD22:GG22)-GH22&gt;0,SUM(GD22:GG22)-GH22,"")</f>
        <v/>
      </c>
      <c r="GX22" s="40" t="str">
        <f>IF(GK22&gt;0,GK22,"")</f>
        <v/>
      </c>
      <c r="GY22" s="40" t="str">
        <f>IF(GL22&gt;0,GL22,"")</f>
        <v/>
      </c>
      <c r="GZ22" s="40" t="str">
        <f>IF(SUM(GI22:GL22)-GM22&gt;0,SUM(GI22:GL22)-GM22,"")</f>
        <v/>
      </c>
      <c r="HA22" s="40" t="str">
        <f>IF(SUM(GT22,GW22,GZ22)&gt;0,SUM(GT22,GW22,GZ22),"")</f>
        <v/>
      </c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1" t="str">
        <f>IF(HD22&gt;0,HD22,"")</f>
        <v/>
      </c>
      <c r="HW22" s="11" t="str">
        <f>IF(HE22&gt;0,HE22,"")</f>
        <v/>
      </c>
      <c r="HX22" s="11" t="str">
        <f>IF(SUM(HB22:HE22)-HF22&gt;0,SUM(HB22:HE22)-HF22,"")</f>
        <v/>
      </c>
      <c r="HY22" s="11" t="str">
        <f>IF(HI22&gt;0,HI22,"")</f>
        <v/>
      </c>
      <c r="HZ22" s="11" t="str">
        <f>IF(HJ22&gt;0,HJ22,"")</f>
        <v/>
      </c>
      <c r="IA22" s="11" t="str">
        <f>IF(SUM(HG22:HJ22)-HK22&gt;0,SUM(HG22:HJ22)-HK22,"")</f>
        <v/>
      </c>
      <c r="IB22" s="11" t="str">
        <f>IF(MAX(HX22,IA22)&gt;0,MAX(HX22,IA22),"")</f>
        <v/>
      </c>
      <c r="IC22" s="11" t="str">
        <f>IF(HN22&gt;0,HN22,"")</f>
        <v/>
      </c>
      <c r="ID22" s="11" t="str">
        <f>IF(HO22&gt;0,HO22,"")</f>
        <v/>
      </c>
      <c r="IE22" s="11" t="str">
        <f>IF(SUM(HL22:HO22)-HP22&gt;0,SUM(HL22:HO22)-HP22,"")</f>
        <v/>
      </c>
      <c r="IF22" s="11" t="str">
        <f>IF(HS22&gt;0,HS22,"")</f>
        <v/>
      </c>
      <c r="IG22" s="11" t="str">
        <f>IF(HT22&gt;0,HT22,"")</f>
        <v/>
      </c>
      <c r="IH22" s="11" t="str">
        <f>IF(SUM(HQ22:HT22)-HU22&gt;0,SUM(HQ22:HT22)-HU22,"")</f>
        <v/>
      </c>
      <c r="II22" s="11" t="str">
        <f>IF(SUM(IB22,IE22,IH22)&gt;0,SUM(IB22,IE22,IH22),"")</f>
        <v/>
      </c>
      <c r="IJ22" s="17"/>
      <c r="IK22" s="17"/>
      <c r="IL22" s="17"/>
      <c r="IM22" s="17"/>
      <c r="IN22" s="17"/>
      <c r="IO22" s="17"/>
      <c r="IP22" s="17"/>
      <c r="IQ22" s="17"/>
      <c r="IR22" s="17"/>
      <c r="IS22" s="17"/>
      <c r="IT22" s="17"/>
      <c r="IU22" s="17"/>
      <c r="IV22" s="17"/>
      <c r="IW22" s="17"/>
      <c r="IX22" s="17"/>
      <c r="IY22" s="17"/>
      <c r="IZ22" s="17"/>
      <c r="JA22" s="17"/>
      <c r="JB22" s="17"/>
      <c r="JC22" s="17"/>
      <c r="JD22" s="40" t="str">
        <f>IF(IL22&gt;0,IL22,"")</f>
        <v/>
      </c>
      <c r="JE22" s="40" t="str">
        <f>IF(IM22&gt;0,IM22,"")</f>
        <v/>
      </c>
      <c r="JF22" s="40" t="str">
        <f>IF(SUM(IJ22:IM22)-IN22&gt;0,SUM(IJ22:IM22)-IN22,"")</f>
        <v/>
      </c>
      <c r="JG22" s="40" t="str">
        <f>IF(IQ22&gt;0,IQ22,"")</f>
        <v/>
      </c>
      <c r="JH22" s="40" t="str">
        <f>IF(IR22&gt;0,IR22,"")</f>
        <v/>
      </c>
      <c r="JI22" s="40" t="str">
        <f>IF(SUM(IO22:IR22)-IS22&gt;0,SUM(IO22:IR22)-IS22,"")</f>
        <v/>
      </c>
      <c r="JJ22" s="40" t="str">
        <f>IF(MAX(JF22,JI22)&gt;0,MAX(JF22,JI22),"")</f>
        <v/>
      </c>
      <c r="JK22" s="40" t="str">
        <f>IF(IV22&gt;0,IV22,"")</f>
        <v/>
      </c>
      <c r="JL22" s="40" t="str">
        <f>IF(IW22&gt;0,IW22,"")</f>
        <v/>
      </c>
      <c r="JM22" s="40" t="str">
        <f>IF(SUM(IT22:IW22)-IX22&gt;0,SUM(IT22:IW22)-IX22,"")</f>
        <v/>
      </c>
      <c r="JN22" s="40" t="str">
        <f>IF(JA22&gt;0,JA22,"")</f>
        <v/>
      </c>
      <c r="JO22" s="40" t="str">
        <f>IF(JB22&gt;0,JB22,"")</f>
        <v/>
      </c>
      <c r="JP22" s="40" t="str">
        <f>IF(SUM(IY22:JB22)-JC22&gt;0,SUM(IY22:JB22)-JC22,"")</f>
        <v/>
      </c>
      <c r="JQ22" s="40" t="str">
        <f>IF(SUM(JJ22,JM22,JP22)&gt;0,SUM(JJ22,JM22,JP22),"")</f>
        <v/>
      </c>
      <c r="JR22" s="18"/>
      <c r="JS22" s="18"/>
      <c r="JT22" s="18"/>
      <c r="JU22" s="18"/>
      <c r="JV22" s="18"/>
      <c r="JW22" s="18"/>
      <c r="JX22" s="18"/>
      <c r="JY22" s="18"/>
      <c r="JZ22" s="18"/>
      <c r="KA22" s="18"/>
      <c r="KB22" s="18"/>
      <c r="KC22" s="18"/>
      <c r="KD22" s="18"/>
      <c r="KE22" s="18"/>
      <c r="KF22" s="18"/>
      <c r="KG22" s="18"/>
      <c r="KH22" s="18"/>
      <c r="KI22" s="18"/>
      <c r="KJ22" s="18"/>
      <c r="KK22" s="18"/>
      <c r="KL22" s="11" t="str">
        <f>IF(JT22&gt;0,JT22,"")</f>
        <v/>
      </c>
      <c r="KM22" s="11" t="str">
        <f>IF(JU22&gt;0,JU22,"")</f>
        <v/>
      </c>
      <c r="KN22" s="11" t="str">
        <f>IF(SUM(JR22:JU22)-JV22&gt;0,SUM(JR22:JU22)-JV22,"")</f>
        <v/>
      </c>
      <c r="KO22" s="11" t="str">
        <f>IF(JY22&gt;0,JY22,"")</f>
        <v/>
      </c>
      <c r="KP22" s="11" t="str">
        <f>IF(JZ22&gt;0,JZ22,"")</f>
        <v/>
      </c>
      <c r="KQ22" s="11" t="str">
        <f>IF(SUM(JW22:JZ22)-KA22&gt;0,SUM(JW22:JZ22)-KA22,"")</f>
        <v/>
      </c>
      <c r="KR22" s="11" t="str">
        <f>IF(MAX(KN22,KQ22)&gt;0,MAX(KN22,KQ22),"")</f>
        <v/>
      </c>
      <c r="KS22" s="11" t="str">
        <f>IF(KD22&gt;0,KD22,"")</f>
        <v/>
      </c>
      <c r="KT22" s="11" t="str">
        <f>IF(KE22&gt;0,KE22,"")</f>
        <v/>
      </c>
      <c r="KU22" s="11" t="str">
        <f>IF(SUM(KB22:KE22)-KF22&gt;0,SUM(KB22:KE22)-KF22,"")</f>
        <v/>
      </c>
      <c r="KV22" s="11" t="str">
        <f>IF(KI22&gt;0,KI22,"")</f>
        <v/>
      </c>
      <c r="KW22" s="11" t="str">
        <f>IF(KJ22&gt;0,KJ22,"")</f>
        <v/>
      </c>
      <c r="KX22" s="11" t="str">
        <f>IF(SUM(KG22:KJ22)-KK22&gt;0,SUM(KG22:KJ22)-KK22,"")</f>
        <v/>
      </c>
      <c r="KY22" s="11" t="str">
        <f>IF(SUM(KR22,KU22,KX22)&gt;0,SUM(KR22,KU22,KX22),"")</f>
        <v/>
      </c>
      <c r="KZ22" s="17"/>
      <c r="LA22" s="17"/>
      <c r="LB22" s="17"/>
      <c r="LC22" s="17"/>
      <c r="LD22" s="17"/>
      <c r="LE22" s="17"/>
      <c r="LF22" s="17"/>
      <c r="LG22" s="17"/>
      <c r="LH22" s="17"/>
      <c r="LI22" s="17"/>
      <c r="LJ22" s="17"/>
      <c r="LK22" s="17"/>
      <c r="LL22" s="17"/>
      <c r="LM22" s="17"/>
      <c r="LN22" s="17"/>
      <c r="LO22" s="17"/>
      <c r="LP22" s="17"/>
      <c r="LQ22" s="17"/>
      <c r="LR22" s="17"/>
      <c r="LS22" s="17"/>
      <c r="LT22" s="40" t="str">
        <f>IF(LB22&gt;0,LB22,"")</f>
        <v/>
      </c>
      <c r="LU22" s="40" t="str">
        <f>IF(LC22&gt;0,LC22,"")</f>
        <v/>
      </c>
      <c r="LV22" s="40" t="str">
        <f>IF(SUM(KZ22:LC22)-LD22&gt;0,SUM(KZ22:LC22)-LD22,"")</f>
        <v/>
      </c>
      <c r="LW22" s="40" t="str">
        <f>IF(LG22&gt;0,LG22,"")</f>
        <v/>
      </c>
      <c r="LX22" s="40" t="str">
        <f>IF(LH22&gt;0,LH22,"")</f>
        <v/>
      </c>
      <c r="LY22" s="40" t="str">
        <f>IF(SUM(LE22:LH22)-LI22&gt;0,SUM(LE22:LH22)-LI22,"")</f>
        <v/>
      </c>
      <c r="LZ22" s="40" t="str">
        <f>IF(MAX(LV22,LY22)&gt;0,MAX(LV22,LY22),"")</f>
        <v/>
      </c>
      <c r="MA22" s="40" t="str">
        <f>IF(LL22&gt;0,LL22,"")</f>
        <v/>
      </c>
      <c r="MB22" s="40" t="str">
        <f>IF(LM22&gt;0,LM22,"")</f>
        <v/>
      </c>
      <c r="MC22" s="40" t="str">
        <f>IF(SUM(LJ22:LM22)-LN22&gt;0,SUM(LJ22:LM22)-LN22,"")</f>
        <v/>
      </c>
      <c r="MD22" s="40" t="str">
        <f>IF(LQ22&gt;0,LQ22,"")</f>
        <v/>
      </c>
      <c r="ME22" s="40" t="str">
        <f>IF(LR22&gt;0,LR22,"")</f>
        <v/>
      </c>
      <c r="MF22" s="40" t="str">
        <f>IF(SUM(LO22:LR22)-LS22&gt;0,SUM(LO22:LR22)-LS22,"")</f>
        <v/>
      </c>
      <c r="MG22" s="40" t="str">
        <f>IF(SUM(LZ22,MC22,MF22)&gt;0,SUM(LZ22,MC22,MF22),"")</f>
        <v/>
      </c>
      <c r="MH22" s="18"/>
      <c r="MI22" s="18"/>
      <c r="MJ22" s="18"/>
      <c r="MK22" s="18"/>
      <c r="ML22" s="18"/>
      <c r="MM22" s="18"/>
      <c r="MN22" s="18"/>
      <c r="MO22" s="18"/>
      <c r="MP22" s="18"/>
      <c r="MQ22" s="18"/>
      <c r="MR22" s="18"/>
      <c r="MS22" s="18"/>
      <c r="MT22" s="18"/>
      <c r="MU22" s="18"/>
      <c r="MV22" s="18"/>
      <c r="MW22" s="18"/>
      <c r="MX22" s="18"/>
      <c r="MY22" s="18"/>
      <c r="MZ22" s="18"/>
      <c r="NA22" s="18"/>
      <c r="NB22" s="11" t="str">
        <f>IF(MJ22&gt;0,MJ22,"")</f>
        <v/>
      </c>
      <c r="NC22" s="11" t="str">
        <f>IF(MK22&gt;0,MK22,"")</f>
        <v/>
      </c>
      <c r="ND22" s="11" t="str">
        <f>IF(SUM(MH22:MK22)-ML22&gt;0,SUM(MH22:MK22)-ML22,"")</f>
        <v/>
      </c>
      <c r="NE22" s="11" t="str">
        <f>IF(MO22&gt;0,MO22,"")</f>
        <v/>
      </c>
      <c r="NF22" s="11" t="str">
        <f>IF(MP22&gt;0,MP22,"")</f>
        <v/>
      </c>
      <c r="NG22" s="11" t="str">
        <f>IF(SUM(MM22:MP22)-MQ22&gt;0,SUM(MM22:MP22)-MQ22,"")</f>
        <v/>
      </c>
      <c r="NH22" s="11" t="str">
        <f>IF(MAX(ND22,NG22)&gt;0,MAX(ND22,NG22),"")</f>
        <v/>
      </c>
      <c r="NI22" s="11" t="str">
        <f>IF(MT22&gt;0,MT22,"")</f>
        <v/>
      </c>
      <c r="NJ22" s="11" t="str">
        <f>IF(MU22&gt;0,MU22,"")</f>
        <v/>
      </c>
      <c r="NK22" s="11" t="str">
        <f>IF(SUM(MR22:MU22)-MV22&gt;0,SUM(MR22:MU22)-MV22,"")</f>
        <v/>
      </c>
      <c r="NL22" s="11" t="str">
        <f>IF(MY22&gt;0,MY22,"")</f>
        <v/>
      </c>
      <c r="NM22" s="11" t="str">
        <f>IF(MZ22&gt;0,MZ22,"")</f>
        <v/>
      </c>
      <c r="NN22" s="11" t="str">
        <f>IF(SUM(MW22:MZ22)-NA22&gt;0,SUM(MW22:MZ22)-NA22,"")</f>
        <v/>
      </c>
      <c r="NO22" s="11" t="str">
        <f>IF(SUM(NH22,NK22,NN22)&gt;0,SUM(NH22,NK22,NN22),"")</f>
        <v/>
      </c>
      <c r="NP22" s="17"/>
      <c r="NQ22" s="17"/>
      <c r="NR22" s="17"/>
      <c r="NS22" s="17"/>
      <c r="NT22" s="17"/>
      <c r="NU22" s="17"/>
      <c r="NV22" s="17"/>
      <c r="NW22" s="17"/>
      <c r="NX22" s="17"/>
      <c r="NY22" s="17"/>
      <c r="NZ22" s="17"/>
      <c r="OA22" s="17"/>
      <c r="OB22" s="17"/>
      <c r="OC22" s="17"/>
      <c r="OD22" s="17"/>
      <c r="OE22" s="17"/>
      <c r="OF22" s="17"/>
      <c r="OG22" s="17"/>
      <c r="OH22" s="17"/>
      <c r="OI22" s="17"/>
      <c r="OJ22" s="40" t="str">
        <f>IF(NR22&gt;0,NR22,"")</f>
        <v/>
      </c>
      <c r="OK22" s="40" t="str">
        <f>IF(NS22&gt;0,NS22,"")</f>
        <v/>
      </c>
      <c r="OL22" s="40" t="str">
        <f>IF(SUM(NP22:NS22)-NT22&gt;0,SUM(NP22:NS22)-NT22,"")</f>
        <v/>
      </c>
      <c r="OM22" s="40" t="str">
        <f>IF(NW22&gt;0,NW22,"")</f>
        <v/>
      </c>
      <c r="ON22" s="40" t="str">
        <f>IF(NX22&gt;0,NX22,"")</f>
        <v/>
      </c>
      <c r="OO22" s="40" t="str">
        <f>IF(SUM(NU22:NX22)-NY22&gt;0,SUM(NU22:NX22)-NY22,"")</f>
        <v/>
      </c>
      <c r="OP22" s="40" t="str">
        <f>IF(MAX(OL22,OO22)&gt;0,MAX(OL22,OO22),"")</f>
        <v/>
      </c>
      <c r="OQ22" s="40" t="str">
        <f>IF(OB22&gt;0,OB22,"")</f>
        <v/>
      </c>
      <c r="OR22" s="40" t="str">
        <f>IF(OC22&gt;0,OC22,"")</f>
        <v/>
      </c>
      <c r="OS22" s="40" t="str">
        <f>IF(SUM(NZ22:OC22)-OD22&gt;0,SUM(NZ22:OC22)-OD22,"")</f>
        <v/>
      </c>
      <c r="OT22" s="40" t="str">
        <f>IF(OG22&gt;0,OG22,"")</f>
        <v/>
      </c>
      <c r="OU22" s="40" t="str">
        <f>IF(OH22&gt;0,OH22,"")</f>
        <v/>
      </c>
      <c r="OV22" s="40" t="str">
        <f>IF(SUM(OE22:OH22)-OI22&gt;0,SUM(OE22:OH22)-OI22,"")</f>
        <v/>
      </c>
      <c r="OW22" s="40" t="str">
        <f>IF(SUM(OP22,OS22,OV22)&gt;0,SUM(OP22,OS22,OV22),"")</f>
        <v/>
      </c>
      <c r="OX22" s="18"/>
      <c r="OY22" s="18"/>
      <c r="OZ22" s="18"/>
      <c r="PA22" s="18"/>
      <c r="PB22" s="18"/>
      <c r="PC22" s="18"/>
      <c r="PD22" s="18"/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1" t="str">
        <f>IF(OZ22&gt;0,OZ22,"")</f>
        <v/>
      </c>
      <c r="PS22" s="11" t="str">
        <f>IF(PA22&gt;0,PA22,"")</f>
        <v/>
      </c>
      <c r="PT22" s="11" t="str">
        <f>IF(SUM(OX22:PA22)-PB22&gt;0,SUM(OX22:PA22)-PB22,"")</f>
        <v/>
      </c>
      <c r="PU22" s="11" t="str">
        <f>IF(PE22&gt;0,PE22,"")</f>
        <v/>
      </c>
      <c r="PV22" s="11" t="str">
        <f>IF(PF22&gt;0,PF22,"")</f>
        <v/>
      </c>
      <c r="PW22" s="11" t="str">
        <f>IF(SUM(PC22:PF22)-PG22&gt;0,SUM(PC22:PF22)-PG22,"")</f>
        <v/>
      </c>
      <c r="PX22" s="11" t="str">
        <f>IF(MAX(PT22,PW22)&gt;0,MAX(PT22,PW22),"")</f>
        <v/>
      </c>
      <c r="PY22" s="11" t="str">
        <f>IF(PJ22&gt;0,PJ22,"")</f>
        <v/>
      </c>
      <c r="PZ22" s="11" t="str">
        <f>IF(PK22&gt;0,PK22,"")</f>
        <v/>
      </c>
      <c r="QA22" s="11" t="str">
        <f>IF(SUM(PH22:PK22)-PL22&gt;0,SUM(PH22:PK22)-PL22,"")</f>
        <v/>
      </c>
      <c r="QB22" s="11" t="str">
        <f>IF(PO22&gt;0,PO22,"")</f>
        <v/>
      </c>
      <c r="QC22" s="11" t="str">
        <f>IF(PP22&gt;0,PP22,"")</f>
        <v/>
      </c>
      <c r="QD22" s="11" t="str">
        <f>IF(SUM(PM22:PP22)-PQ22&gt;0,SUM(PM22:PP22)-PQ22,"")</f>
        <v/>
      </c>
      <c r="QE22" s="11" t="str">
        <f>IF(SUM(PX22,QA22,QD22)&gt;0,SUM(PX22,QA22,QD22),"")</f>
        <v/>
      </c>
      <c r="QF22" s="17"/>
      <c r="QG22" s="17"/>
      <c r="QH22" s="17"/>
      <c r="QI22" s="17"/>
      <c r="QJ22" s="17"/>
      <c r="QK22" s="17"/>
      <c r="QL22" s="17"/>
      <c r="QM22" s="17"/>
      <c r="QN22" s="17"/>
      <c r="QO22" s="17"/>
      <c r="QP22" s="17"/>
      <c r="QQ22" s="17"/>
      <c r="QR22" s="17"/>
      <c r="QS22" s="17"/>
      <c r="QT22" s="17"/>
      <c r="QU22" s="17"/>
      <c r="QV22" s="17"/>
      <c r="QW22" s="17"/>
      <c r="QX22" s="17"/>
      <c r="QY22" s="17"/>
      <c r="QZ22" s="40" t="str">
        <f>IF(QH22&gt;0,QH22,"")</f>
        <v/>
      </c>
      <c r="RA22" s="40" t="str">
        <f>IF(QI22&gt;0,QI22,"")</f>
        <v/>
      </c>
      <c r="RB22" s="40" t="str">
        <f>IF(SUM(QF22:QI22)-QJ22&gt;0,SUM(QF22:QI22)-QJ22,"")</f>
        <v/>
      </c>
      <c r="RC22" s="40" t="str">
        <f>IF(QM22&gt;0,QM22,"")</f>
        <v/>
      </c>
      <c r="RD22" s="40" t="str">
        <f>IF(QN22&gt;0,QN22,"")</f>
        <v/>
      </c>
      <c r="RE22" s="40" t="str">
        <f>IF(SUM(QK22:QN22)-QO22&gt;0,SUM(QK22:QN22)-QO22,"")</f>
        <v/>
      </c>
      <c r="RF22" s="40" t="str">
        <f>IF(MAX(RB22,RE22)&gt;0,MAX(RB22,RE22),"")</f>
        <v/>
      </c>
      <c r="RG22" s="40" t="str">
        <f>IF(QR22&gt;0,QR22,"")</f>
        <v/>
      </c>
      <c r="RH22" s="40" t="str">
        <f>IF(QS22&gt;0,QS22,"")</f>
        <v/>
      </c>
      <c r="RI22" s="40" t="str">
        <f>IF(SUM(QP22:QS22)-QT22&gt;0,SUM(QP22:QS22)-QT22,"")</f>
        <v/>
      </c>
      <c r="RJ22" s="40" t="str">
        <f>IF(QW22&gt;0,QW22,"")</f>
        <v/>
      </c>
      <c r="RK22" s="40" t="str">
        <f>IF(QX22&gt;0,QX22,"")</f>
        <v/>
      </c>
      <c r="RL22" s="40" t="str">
        <f>IF(SUM(QU22:QX22)-QY22&gt;0,SUM(QU22:QX22)-QY22,"")</f>
        <v/>
      </c>
      <c r="RM22" s="40" t="str">
        <f>IF(SUM(RF22,RI22,RL22)&gt;0,SUM(RF22,RI22,RL22),"")</f>
        <v/>
      </c>
      <c r="RN22" s="18"/>
      <c r="RO22" s="18"/>
      <c r="RP22" s="18"/>
      <c r="RQ22" s="18"/>
      <c r="RR22" s="18"/>
      <c r="RS22" s="18"/>
      <c r="RT22" s="18"/>
      <c r="RU22" s="18"/>
      <c r="RV22" s="18"/>
      <c r="RW22" s="18"/>
      <c r="RX22" s="18"/>
      <c r="RY22" s="18"/>
      <c r="RZ22" s="18"/>
      <c r="SA22" s="18"/>
      <c r="SB22" s="18"/>
      <c r="SC22" s="18"/>
      <c r="SD22" s="18"/>
      <c r="SE22" s="18"/>
      <c r="SF22" s="18"/>
      <c r="SG22" s="18"/>
      <c r="SH22" s="11" t="str">
        <f>IF(RP22&gt;0,RP22,"")</f>
        <v/>
      </c>
      <c r="SI22" s="11" t="str">
        <f>IF(RQ22&gt;0,RQ22,"")</f>
        <v/>
      </c>
      <c r="SJ22" s="11" t="str">
        <f>IF(SUM(RN22:RQ22)-RR22&gt;0,SUM(RN22:RQ22)-RR22,"")</f>
        <v/>
      </c>
      <c r="SK22" s="11" t="str">
        <f>IF(RU22&gt;0,RU22,"")</f>
        <v/>
      </c>
      <c r="SL22" s="11" t="str">
        <f>IF(RV22&gt;0,RV22,"")</f>
        <v/>
      </c>
      <c r="SM22" s="11" t="str">
        <f>IF(SUM(RS22:RV22)-RW22&gt;0,SUM(RS22:RV22)-RW22,"")</f>
        <v/>
      </c>
      <c r="SN22" s="11" t="str">
        <f>IF(MAX(SJ22,SM22)&gt;0,MAX(SJ22,SM22),"")</f>
        <v/>
      </c>
      <c r="SO22" s="11" t="str">
        <f>IF(RZ22&gt;0,RZ22,"")</f>
        <v/>
      </c>
      <c r="SP22" s="11" t="str">
        <f>IF(SA22&gt;0,SA22,"")</f>
        <v/>
      </c>
      <c r="SQ22" s="11" t="str">
        <f>IF(SUM(RX22:SA22)-SB22&gt;0,SUM(RX22:SA22)-SB22,"")</f>
        <v/>
      </c>
      <c r="SR22" s="11" t="str">
        <f>IF(SE22&gt;0,SE22,"")</f>
        <v/>
      </c>
      <c r="SS22" s="11" t="str">
        <f>IF(SF22&gt;0,SF22,"")</f>
        <v/>
      </c>
      <c r="ST22" s="11" t="str">
        <f>IF(SUM(SC22:SF22)-SG22&gt;0,SUM(SC22:SF22)-SG22,"")</f>
        <v/>
      </c>
      <c r="SU22" s="11" t="str">
        <f>IF(SUM(SN22,SQ22,ST22)&gt;0,SUM(SN22,SQ22,ST22),"")</f>
        <v/>
      </c>
      <c r="SV22" s="22">
        <f>IF($CP22="P",CA22,(CA22+AZ22)/2)</f>
        <v>6.65</v>
      </c>
      <c r="SW22" s="22">
        <f>IF($CP22="P",CB22,(CB22+BA22)/2)</f>
        <v>5.0999999999999996</v>
      </c>
      <c r="SX22" s="22">
        <f>IF($CP22="P",CC22,(CC22+BB22)/2)</f>
        <v>5.65</v>
      </c>
      <c r="SY22" s="22">
        <f>IF($CP22="P",CD22,(CD22+BC22)/2)</f>
        <v>7.5350000000000001</v>
      </c>
      <c r="SZ22" s="22">
        <f>IF($CP22="P",CE22,(CE22+BD22)/2)</f>
        <v>0.7</v>
      </c>
      <c r="TA22" s="22">
        <f>IF($CP22="P",CF22,(CF22+BE22)/2)</f>
        <v>7.35</v>
      </c>
      <c r="TB22" s="22">
        <f>IF($CP22="P",CG22,(CG22+BF22)/2)</f>
        <v>5.05</v>
      </c>
      <c r="TC22" s="22">
        <f>IF($CP22="P",CH22,(CH22+BG22)/2)</f>
        <v>5.8</v>
      </c>
      <c r="TD22" s="22">
        <f>IF($CP22="P",CI22,(CI22+BH22)/2)</f>
        <v>7.3850000000000007</v>
      </c>
      <c r="TE22" s="22">
        <f>IF($CP22="P",CJ22,(CJ22+BI22)/2)</f>
        <v>0.55000000000000004</v>
      </c>
      <c r="TF22" s="22">
        <f>IF($CP22="P",CK22,(CK22+BJ22)/2)</f>
        <v>0</v>
      </c>
      <c r="TG22" s="22">
        <f>IF($CP22="P",CL22,(CL22+BK22)/2)</f>
        <v>0</v>
      </c>
      <c r="TH22" s="22">
        <f>IF($CP22="P",CM22,(CM22+BL22)/2)</f>
        <v>0</v>
      </c>
      <c r="TI22" s="22">
        <f>IF($CP22="P",CN22,(CN22+BM22)/2)</f>
        <v>0</v>
      </c>
      <c r="TJ22" s="22">
        <f>IF($CP22="P",CO22,(CO22+BN22)/2)</f>
        <v>0</v>
      </c>
      <c r="TK22" s="27" t="s">
        <v>46</v>
      </c>
      <c r="TL22" s="40">
        <f>IF(SX22&gt;0,SX22,"")</f>
        <v>5.65</v>
      </c>
      <c r="TM22" s="40">
        <f>IF(SY22&gt;0,SY22,"")</f>
        <v>7.5350000000000001</v>
      </c>
      <c r="TN22" s="40">
        <f>IF(SUM(SV22:SY22)-SZ22&gt;0,SUM(SV22:SY22)-SZ22,"")</f>
        <v>24.234999999999999</v>
      </c>
      <c r="TO22" s="40">
        <f>IF(TC22&gt;0,TC22,"")</f>
        <v>5.8</v>
      </c>
      <c r="TP22" s="40">
        <f>IF(TD22&gt;0,TD22,"")</f>
        <v>7.3850000000000007</v>
      </c>
      <c r="TQ22" s="40">
        <f>IF(SUM(TA22:TD22)-TE22&gt;0,SUM(TA22:TD22)-TE22,"")</f>
        <v>25.035</v>
      </c>
      <c r="TR22" s="40">
        <f>IF(MAX(TN22,TQ22)&gt;0,MAX(TN22,TQ22),"")</f>
        <v>25.035</v>
      </c>
      <c r="TS22" s="40" t="str">
        <f>IF(TH22&gt;0,TH22,"")</f>
        <v/>
      </c>
      <c r="TT22" s="40" t="str">
        <f>IF(TI22&gt;0,TI22,"")</f>
        <v/>
      </c>
      <c r="TU22" s="40" t="str">
        <f>IF(SUM(TF22:TI22)-TJ22&gt;0,SUM(TF22:TI22)-TJ22,"")</f>
        <v/>
      </c>
      <c r="TV22" s="40">
        <f>IF(SUM(TR22,TU22)&gt;0,SUM(TR22,TU22),"")</f>
        <v>25.035</v>
      </c>
    </row>
    <row r="23" spans="1:542" x14ac:dyDescent="0.2">
      <c r="A23" s="4" t="str" cm="1">
        <f t="array" ref="A23">IF(AND(J23&lt;&gt;"",J23&lt;&gt;"No DD"),SUMPRODUCT((J$4:J$37&lt;&gt;"")*(J$4:J$37&lt;&gt;"No DD")*(F$4:F$37&gt;F23))+1,IF(J23="No DD",SUMPRODUCT((J$4:J$37="No DD")*(F$4:F$37&gt;F23))+1+SUMPRODUCT((J$4:J$37&lt;&gt;"")*(J$4:J$37&lt;&gt;"No DD")),""))</f>
        <v/>
      </c>
      <c r="B23" s="4" t="str" cm="1">
        <f t="array" ref="B23">IF(AND(J23&lt;&gt;"",J23&lt;&gt;"No DD",G23=""),SUMPRODUCT((J$4:J$37&lt;&gt;"")*(J$4:J$37&lt;&gt;"No DD")*(G$4:G$37="")*(F$4:F$37&gt;F23))+1,IF(J23="No DD",SUMPRODUCT((J$4:J$37="No DD")*(F$4:F$37&gt;F23)*(G$4:G$37=""))+1+SUMPRODUCT((J$4:J$37&lt;&gt;"")*(G$4:G$37="")*(J$4:J$37&lt;&gt;"No DD")),""))</f>
        <v/>
      </c>
      <c r="C23" s="5" t="s">
        <v>115</v>
      </c>
      <c r="D23" s="4" t="s">
        <v>4</v>
      </c>
      <c r="E23" s="4">
        <v>2004</v>
      </c>
      <c r="F23" s="9">
        <f>SUM(L23:V23)+SUM(L23:T23)*0.0000001+SUM(L23)*0.0000000000001</f>
        <v>140.24001402400455</v>
      </c>
      <c r="G23" s="66"/>
      <c r="H23" s="3" t="str">
        <f>IF(OR(AND(AO23&gt;=AY$39,AO23&lt;&gt;"",AQ23&gt;=AY$43,AQ23&lt;&gt;"",AN23=""),AND(AR23&gt;=AY$39,AR23&lt;&gt;"",AT23&gt;=AY$43,AT23&lt;&gt;"",AN23=""),AND(AV23&gt;=AY$39,AV23&lt;&gt;"",AX23&gt;=AY$43,AX23&lt;&gt;"",AN23=""),AND(BP23&gt;=BZ$39,BP23&lt;&gt;"",BR23&gt;=BZ$43,BR23&lt;&gt;"",BO23=""),AND(BS23&gt;=BZ$39,BS23&lt;&gt;"",BU23&gt;=BZ$43,BU23&lt;&gt;"",BO23=""),AND(BW23&gt;=BZ$39,BW23&lt;&gt;"",BY23&gt;=BZ$43,BY23&lt;&gt;"",BO23=""),AND(CQ23&gt;=DA$39,CQ23&lt;&gt;"",CS23&gt;=DA$43,CS23&lt;&gt;"",CP23=""),AND(CT23&gt;=DA$39,CT23&lt;&gt;"",CV23&gt;=DA$43,CV23&lt;&gt;"",CP23=""),AND(CX23&gt;=DA$39,CX23&lt;&gt;"",CZ23&gt;=DA$43,CZ23&lt;&gt;"",CP23=""),AND(DX23&gt;=EK$39,DX23&lt;&gt;"",DZ23&gt;=EK$43,DZ23&lt;&gt;""),AND(EA23&gt;=EK$39,EA23&lt;&gt;"",EC23&gt;=EK$43,EC23&lt;&gt;""),AND(EE23&gt;=EK$39,EE23&lt;&gt;"",EG23&gt;=EK$43,EG23&lt;&gt;""),AND(EH23&gt;=EK$39,EH23&lt;&gt;"",EJ23&gt;=EK$43,EJ23&lt;&gt;""),AND(FF23&gt;=FS$39,FF23&lt;&gt;"",FH23&gt;=FS$43,FH23&lt;&gt;""),AND(FI23&gt;=FS$39,FI23&lt;&gt;"",FK23&gt;=FS$43,FK23&lt;&gt;""),AND(FM23&gt;=FS$39,FM23&lt;&gt;"",FO23&gt;=FS$43,FO23&lt;&gt;""),AND(FP23&gt;=FS$39,FP23&lt;&gt;"",FR23&gt;=FS$43,FR23&lt;&gt;""),AND(GN23&gt;=HA$39,GN23&lt;&gt;"",GP23&gt;=HA$43,GP23&lt;&gt;""),AND(GQ23&gt;=HA$39,GQ23&lt;&gt;"",GS23&gt;=HA$43,GS23&lt;&gt;""),AND(GU23&gt;=HA$39,GU23&lt;&gt;"",GW23&gt;=HA$43,GW23&lt;&gt;""),AND(GX23&gt;=HA$39,GX23&lt;&gt;"",GZ23&gt;=HA$43,GZ23&lt;&gt;""),AND(HV23&gt;=II$39,HV23&lt;&gt;"",HX23&gt;=II$43,HX23&lt;&gt;""),AND(HY23&gt;=II$39,HY23&lt;&gt;"",IA23&gt;=II$43,IA23&lt;&gt;""),AND(IC23&gt;=II$39,IC23&lt;&gt;"",IE23&gt;=II$43,IE23&lt;&gt;""),AND(IF23&gt;=II$39,IF23&lt;&gt;"",IH23&gt;=II$43,IH23&lt;&gt;""),AND(JD23&gt;=JQ$39,JD23&lt;&gt;"",JF23&gt;=JQ$43,JF23&lt;&gt;""),AND(JG23&gt;=JQ$39,JG23&lt;&gt;"",JI23&gt;=JQ$43,JI23&lt;&gt;""),AND(JK23&gt;=JQ$39,JK23&lt;&gt;"",JM23&gt;=JQ$43,JM23&lt;&gt;""),AND(JN23&gt;=JQ$39,JN23&lt;&gt;"",JP23&gt;=JQ$43,JP23&lt;&gt;""),AND(KL23&gt;=KY$39,KL23&lt;&gt;"",KN23&gt;=KY$43,KN23&lt;&gt;""),AND(KO23&gt;=KY$39,KO23&lt;&gt;"",KQ23&gt;=KY$43,KQ23&lt;&gt;""),AND(KS23&gt;=KY$39,KS23&lt;&gt;"",KU23&gt;=KY$43,KU23&lt;&gt;""),AND(KV23&gt;=KY$39,KV23&lt;&gt;"",KX23&gt;=KY$43,KX23&lt;&gt;""),AND(LT23&gt;=MG$39,LT23&lt;&gt;"",LV23&gt;=MG$43,LV23&lt;&gt;""),AND(LW23&gt;=MG$39,LW23&lt;&gt;"",LY23&gt;=MG$43,LY23&lt;&gt;""),AND(MA23&gt;=MG$39,MA23&lt;&gt;"",MC23&gt;=MG$43,MC23&lt;&gt;""),AND(MD23&gt;=MG$39,MD23&lt;&gt;"",MF23&gt;=MG$43,MF23&lt;&gt;""),AND(NB23&gt;=NO$39,NB23&lt;&gt;"",ND23&gt;=NO$43,ND23&lt;&gt;""),AND(NE23&gt;=NO$39,NE23&lt;&gt;"",NG23&gt;=NO$43,NG23&lt;&gt;""),AND(NI23&gt;=NO$39,NI23&lt;&gt;"",NK23&gt;=NO$43,NK23&lt;&gt;""),AND(NL23&gt;=NO$39,NL23&lt;&gt;"",NN23&gt;=NO$43,NN23&lt;&gt;""),AND(OJ23&gt;=OW$39,OJ23&lt;&gt;"",OL23&gt;=OW$43,OL23&lt;&gt;""),AND(OM23&gt;=OW$39,OM23&lt;&gt;"",OO23&gt;=OW$43,OO23&lt;&gt;""),AND(OQ23&gt;=OW$39,OQ23&lt;&gt;"",OS23&gt;=OW$43,OS23&lt;&gt;""),AND(OT23&gt;=OW$39,OT23&lt;&gt;"",OV23&gt;=OW$43,OV23&lt;&gt;""),AND(PR23&gt;=QE$39,PR23&lt;&gt;"",PT23&gt;=QE$43,PT23&lt;&gt;""),AND(PU23&gt;=QE$39,PU23&lt;&gt;"",PW23&gt;=QE$43,PW23&lt;&gt;""),AND(PY23&gt;=QE$39,PY23&lt;&gt;"",QA23&gt;=QE$43,QA23&lt;&gt;""),AND(QB23&gt;=QE$39,QB23&lt;&gt;"",QD23&gt;=QE$43,QD23&lt;&gt;""),AND(QZ23&gt;=RM$39,QZ23&lt;&gt;"",RB23&gt;=RM$43,RB23&lt;&gt;""),AND(RC23&gt;=RM$39,RC23&lt;&gt;"",RE23&gt;=RM$43,RE23&lt;&gt;""),AND(RG23&gt;=RM$39,RG23&lt;&gt;"",RI23&gt;=RM$43,RI23&lt;&gt;""),AND(RJ23&gt;=RM$39,RJ23&lt;&gt;"",RL23&gt;=RM$43,RL23&lt;&gt;""),AND(SH23&gt;=SU$39,SH23&lt;&gt;"",SJ23&gt;=SU$43,SJ23&lt;&gt;""),AND(SK23&gt;=SU$39,SK23&lt;&gt;"",SM23&gt;=SU$43,SM23&lt;&gt;""),AND(SO23&gt;=SU$39,SO23&lt;&gt;"",SQ23&gt;=SU$43,SQ23&lt;&gt;""),AND(SR23&gt;=SU$39,SR23&lt;&gt;"",ST23&gt;=SU$43,ST23&lt;&gt;"")),"P","")</f>
        <v/>
      </c>
      <c r="I23" s="3" t="str">
        <f>IF(OR(AND(AQ23&gt;=AY$43,AQ23&lt;&gt;"",AN23=""),AND(AT23&gt;=AY$43,AT23&lt;&gt;"",AN23=""),AND(AX23&gt;=AY$43,AX23&lt;&gt;"",AN23=""),AND(BR23&gt;=BZ$43,BR23&lt;&gt;"",BO23=""),AND(BU23&gt;=BZ$43,BU23&lt;&gt;"",BO23=""),AND(BY23&gt;=BZ$43,BY23&lt;&gt;"",BO23=""),AND(CS23&gt;=DA$43,CS23&lt;&gt;"",CP23=""),AND(CV23&gt;=DA$43,CV23&lt;&gt;"",CP23=""),AND(CZ23&gt;=DA$43,CZ23&lt;&gt;"",CP23=""),AND(DZ23&gt;=EK$43,DZ23&lt;&gt;""),AND(EC23&gt;=EK$43,EC23&lt;&gt;""),AND(EG23&gt;=EK$43,EG23&lt;&gt;""),AND(EJ23&gt;=EK$43,EJ23&lt;&gt;""),AND(FH23&gt;=FS$43,FH23&lt;&gt;""),AND(FK23&gt;=FS$43,FK23&lt;&gt;""),AND(FO23&gt;=FS$43,FO23&lt;&gt;""),AND(FR23&gt;=FS$43,FR23&lt;&gt;""),AND(GP23&gt;=HA$43,GP23&lt;&gt;""),AND(GS23&gt;=HA$43,GS23&lt;&gt;""),AND(GW23&gt;=HA$43,GW23&lt;&gt;""),AND(GZ23&gt;=HA$43,GZ23&lt;&gt;""),AND(HX23&gt;=II$43,HX23&lt;&gt;""),AND(IA23&gt;=II$43,IA23&lt;&gt;""),AND(IE23&gt;=II$43,IE23&lt;&gt;""),AND(IH23&gt;=II$43,IH23&lt;&gt;""),AND(JF23&gt;=JQ$43,JF23&lt;&gt;""),AND(JI23&gt;=JQ$43,JI23&lt;&gt;""),AND(JM23&gt;=JQ$43,JM23&lt;&gt;""),AND(JP23&gt;=JQ$43,JP23&lt;&gt;""),AND(KN23&gt;=KY$43,KN23&lt;&gt;""),AND(KQ23&gt;=KY$43,KQ23&lt;&gt;""),AND(KU23&gt;=KY$43,KU23&lt;&gt;""),AND(KX23&gt;=KY$43,KX23&lt;&gt;""),AND(LV23&gt;=MG$43,LV23&lt;&gt;""),AND(LY23&gt;=MG$43,LY23&lt;&gt;""),AND(MC23&gt;=MG$43,MC23&lt;&gt;""),AND(MF23&gt;=MG$43,MF23&lt;&gt;""),AND(ND23&gt;=NO$43,ND23&lt;&gt;""),AND(NG23&gt;=NO$43,NG23&lt;&gt;""),AND(NK23&gt;=NO$43,NK23&lt;&gt;""),AND(NN23&gt;=NO$43,NN23&lt;&gt;""),AND(OL23&gt;=OW$43,OL23&lt;&gt;""),AND(OO23&gt;=OW$43,OO23&lt;&gt;""),AND(OS23&gt;=OW$43,OS23&lt;&gt;""),AND(OV23&gt;=OW$43,OV23&lt;&gt;""),AND(PT23&gt;=QE$43,PT23&lt;&gt;""),AND(PW23&gt;=QE$43,PW23&lt;&gt;""),AND(QA23&gt;=QE$43,QA23&lt;&gt;""),AND(QD23&gt;=QE$43,QD23&lt;&gt;""),AND(RB23&gt;=RM$43,RB23&lt;&gt;""),AND(RE23&gt;=RM$43,RE23&lt;&gt;""),AND(RI23&gt;=RM$43,RI23&lt;&gt;""),AND(RL23&gt;=RM$43,RL23&lt;&gt;""),AND(SJ23&gt;=SU$43,SJ23&lt;&gt;""),AND(SM23&gt;=SU$43,SM23&lt;&gt;""),AND(SQ23&gt;=SU$43,SQ23&lt;&gt;""),AND(ST23&gt;=SU$43,ST23&lt;&gt;"")),"P","")</f>
        <v/>
      </c>
      <c r="J23" s="36" t="str">
        <f>IF(AND(I23="P",H23=""),"No DD",IF(OR(AND(AO23&gt;=AY$42,AO23&lt;&gt;"",AQ23&gt;=AY$46,AQ23&lt;&gt;"",AN23=""),AND(AR23&gt;=AY$42,AR23&lt;&gt;"",AT23&gt;=AY$46,AT23&lt;&gt;"",AN23=""),AND(AV23&gt;=AY$42,AV23&lt;&gt;"",AX23&gt;=AY$46,AX23&lt;&gt;"",AN23=""),AND(BP23&gt;=BZ$42,BP23&lt;&gt;"",BR23&gt;=BZ$46,BR23&lt;&gt;"",BO23=""),AND(BS23&gt;=BZ$42,BS23&lt;&gt;"",BU23&gt;=BZ$46,BU23&lt;&gt;"",BO23=""),AND(BW23&gt;=BZ$42,BW23&lt;&gt;"",BY23&gt;=BZ$46,BY23&lt;&gt;"",BO23=""),AND(CQ23&gt;=DA$42,CQ23&lt;&gt;"",CS23&gt;=DA$46,CS23&lt;&gt;"",CP23=""),AND(CT23&gt;=DA$42,CT23&lt;&gt;"",CV23&gt;=DA$46,CV23&lt;&gt;"",CP23=""),AND(CX23&gt;=DA$42,CX23&lt;&gt;"",CZ23&gt;=DA$46,CZ23&lt;&gt;"",CP23=""),AND(DX23&gt;=EK$42,DX23&lt;&gt;"",DZ23&gt;=EK$46,DZ23&lt;&gt;""),AND(EA23&gt;=EK$42,EA23&lt;&gt;"",EC23&gt;=EK$46,EC23&lt;&gt;""),AND(EE23&gt;=EK$42,EE23&lt;&gt;"",EG23&gt;=EK$46,EG23&lt;&gt;""),AND(EH23&gt;=EK$42,EH23&lt;&gt;"",EJ23&gt;=EK$46,EJ23&lt;&gt;""),AND(FF23&gt;=FS$42,FF23&lt;&gt;"",FH23&gt;=FS$46,FH23&lt;&gt;""),AND(FI23&gt;=FS$42,FI23&lt;&gt;"",FK23&gt;=FS$46,FK23&lt;&gt;""),AND(FM23&gt;=FS$42,FM23&lt;&gt;"",FO23&gt;=FS$46,FO23&lt;&gt;""),AND(FP23&gt;=FS$42,FP23&lt;&gt;"",FR23&gt;=FS$46,FR23&lt;&gt;""),AND(GN23&gt;=HA$42,GN23&lt;&gt;"",GP23&gt;=HA$46,GP23&lt;&gt;""),AND(GQ23&gt;=HA$42,GQ23&lt;&gt;"",GS23&gt;=HA$46,GS23&lt;&gt;""),AND(GU23&gt;=HA$42,GU23&lt;&gt;"",GW23&gt;=HA$46,GW23&lt;&gt;""),AND(GX23&gt;=HA$42,GX23&lt;&gt;"",GZ23&gt;=HA$46,GZ23&lt;&gt;""),AND(HV23&gt;=II$42,HV23&lt;&gt;"",HX23&gt;=II$46,HX23&lt;&gt;""),AND(HY23&gt;=II$42,HY23&lt;&gt;"",IA23&gt;=II$46,IA23&lt;&gt;""),AND(IC23&gt;=II$42,IC23&lt;&gt;"",IE23&gt;=II$46,IE23&lt;&gt;""),AND(IF23&gt;=II$42,IF23&lt;&gt;"",IH23&gt;=II$46,IH23&lt;&gt;""),AND(JD23&gt;=JQ$42,JD23&lt;&gt;"",JF23&gt;=JQ$46,JF23&lt;&gt;""),AND(JG23&gt;=JQ$42,JG23&lt;&gt;"",JI23&gt;=JQ$46,JI23&lt;&gt;""),AND(JK23&gt;=JQ$42,JK23&lt;&gt;"",JM23&gt;=JQ$46,JM23&lt;&gt;""),AND(JN23&gt;=JQ$42,JN23&lt;&gt;"",JP23&gt;=JQ$46,JP23&lt;&gt;""),AND(KL23&gt;=KY$42,KL23&lt;&gt;"",KN23&gt;=KY$46,KN23&lt;&gt;""),AND(KO23&gt;=KY$42,KO23&lt;&gt;"",KQ23&gt;=KY$46,KQ23&lt;&gt;""),AND(KS23&gt;=KY$42,KS23&lt;&gt;"",KU23&gt;=KY$46,KU23&lt;&gt;""),AND(KV23&gt;=KY$42,KV23&lt;&gt;"",KX23&gt;=KY$46,KX23&lt;&gt;""),AND(LT23&gt;=MG$42,LT23&lt;&gt;"",LV23&gt;=MG$46,LV23&lt;&gt;""),AND(LW23&gt;=MG$42,LW23&lt;&gt;"",LY23&gt;=MG$46,LY23&lt;&gt;""),AND(MA23&gt;=MG$42,MA23&lt;&gt;"",MC23&gt;=MG$46,MC23&lt;&gt;""),AND(MD23&gt;=MG$42,MD23&lt;&gt;"",MF23&gt;=MG$46,MF23&lt;&gt;""),AND(NB23&gt;=NO$42,NB23&lt;&gt;"",ND23&gt;=NO$46,ND23&lt;&gt;""),AND(NE23&gt;=NO$42,NE23&lt;&gt;"",NG23&gt;=NO$46,NG23&lt;&gt;""),AND(NI23&gt;=NO$42,NI23&lt;&gt;"",NK23&gt;=NO$46,NK23&lt;&gt;""),AND(NL23&gt;=NO$42,NL23&lt;&gt;"",NN23&gt;=NO$46,NN23&lt;&gt;""),AND(OJ23&gt;=OW$42,OJ23&lt;&gt;"",OL23&gt;=OW$46,OL23&lt;&gt;""),AND(OM23&gt;=OW$42,OM23&lt;&gt;"",OO23&gt;=OW$46,OO23&lt;&gt;""),AND(OQ23&gt;=OW$42,OQ23&lt;&gt;"",OS23&gt;=OW$46,OS23&lt;&gt;""),AND(OT23&gt;=OW$42,OT23&lt;&gt;"",OV23&gt;=OW$46,OV23&lt;&gt;""),AND(PR23&gt;=QE$42,PR23&lt;&gt;"",PT23&gt;=QE$46,PT23&lt;&gt;""),AND(PU23&gt;=QE$42,PU23&lt;&gt;"",PW23&gt;=QE$46,PW23&lt;&gt;""),AND(PY23&gt;=QE$42,PY23&lt;&gt;"",QA23&gt;=QE$46,QA23&lt;&gt;""),AND(QB23&gt;=QE$42,QB23&lt;&gt;"",QD23&gt;=QE$46,QD23&lt;&gt;""),AND(QZ23&gt;=RM$42,QZ23&lt;&gt;"",RB23&gt;=RM$46,RB23&lt;&gt;""),AND(RC23&gt;=RM$42,RC23&lt;&gt;"",RE23&gt;=RM$46,RE23&lt;&gt;""),AND(RG23&gt;=RM$42,RG23&lt;&gt;"",RI23&gt;=RM$46,RI23&lt;&gt;""),AND(RJ23&gt;=RM$42,RJ23&lt;&gt;"",RL23&gt;=RM$46,RL23&lt;&gt;""),AND(SH23&gt;=SU$42,SH23&lt;&gt;"",SJ23&gt;=SU$46,SJ23&lt;&gt;""),AND(SK23&gt;=SU$42,SK23&lt;&gt;"",SM23&gt;=SU$46,SM23&lt;&gt;""),AND(SO23&gt;=SU$42,SO23&lt;&gt;"",SQ23&gt;=SU$46,SQ23&lt;&gt;""),AND(SR23&gt;=SU$42,SR23&lt;&gt;"",ST23&gt;=SU$46,ST23&lt;&gt;"")),"Merit",IF(OR(AND(AO23&gt;=AY$41,AO23&lt;&gt;"",AQ23&gt;=AY$45,AQ23&lt;&gt;"",AN23=""),AND(AR23&gt;=AY$41,AR23&lt;&gt;"",AT23&gt;=AY$45,AT23&lt;&gt;"",AN23=""),AND(AV23&gt;=AY$41,AV23&lt;&gt;"",AX23&gt;=AY$45,AX23&lt;&gt;"",AN23=""),AND(BP23&gt;=BZ$41,BP23&lt;&gt;"",BR23&gt;=BZ$45,BR23&lt;&gt;"",BO23=""),AND(BS23&gt;=BZ$41,BS23&lt;&gt;"",BU23&gt;=BZ$45,BU23&lt;&gt;"",BO23=""),AND(BW23&gt;=BZ$41,BW23&lt;&gt;"",BY23&gt;=BZ$45,BY23&lt;&gt;"",BO23=""),AND(CQ23&gt;=DA$41,CQ23&lt;&gt;"",CS23&gt;=DA$45,CS23&lt;&gt;"",CP23=""),AND(CT23&gt;=DA$41,CT23&lt;&gt;"",CV23&gt;=DA$45,CV23&lt;&gt;"",CP23=""),AND(CX23&gt;=DA$41,CX23&lt;&gt;"",CZ23&gt;=DA$45,CZ23&lt;&gt;"",CP23=""),AND(DX23&gt;=EK$41,DX23&lt;&gt;"",DZ23&gt;=EK$45,DZ23&lt;&gt;""),AND(EA23&gt;=EK$41,EA23&lt;&gt;"",EC23&gt;=EK$45,EC23&lt;&gt;""),AND(EE23&gt;=EK$41,EE23&lt;&gt;"",EG23&gt;=EK$45,EG23&lt;&gt;""),AND(EH23&gt;=EK$41,EH23&lt;&gt;"",EJ23&gt;=EK$45,EJ23&lt;&gt;""),AND(FF23&gt;=FS$41,FF23&lt;&gt;"",FH23&gt;=FS$45,FH23&lt;&gt;""),AND(FI23&gt;=FS$41,FI23&lt;&gt;"",FK23&gt;=FS$45,FK23&lt;&gt;""),AND(FM23&gt;=FS$41,FM23&lt;&gt;"",FO23&gt;=FS$45,FO23&lt;&gt;""),AND(FP23&gt;=FS$41,FP23&lt;&gt;"",FR23&gt;=FS$45,FR23&lt;&gt;""),AND(GN23&gt;=HA$41,GN23&lt;&gt;"",GP23&gt;=HA$45,GP23&lt;&gt;""),AND(GQ23&gt;=HA$41,GQ23&lt;&gt;"",GS23&gt;=HA$45,GS23&lt;&gt;""),AND(GU23&gt;=HA$41,GU23&lt;&gt;"",GW23&gt;=HA$45,GW23&lt;&gt;""),AND(GX23&gt;=HA$41,GX23&lt;&gt;"",GZ23&gt;=HA$45,GZ23&lt;&gt;""),AND(HV23&gt;=II$41,HV23&lt;&gt;"",HX23&gt;=II$45,HX23&lt;&gt;""),AND(HY23&gt;=II$41,HY23&lt;&gt;"",IA23&gt;=II$45,IA23&lt;&gt;""),AND(IC23&gt;=II$41,IC23&lt;&gt;"",IE23&gt;=II$45,IE23&lt;&gt;""),AND(IF23&gt;=II$41,IF23&lt;&gt;"",IH23&gt;=II$45,IH23&lt;&gt;""),AND(JD23&gt;=JQ$41,JD23&lt;&gt;"",JF23&gt;=JQ$45,JF23&lt;&gt;""),AND(JG23&gt;=JQ$41,JG23&lt;&gt;"",JI23&gt;=JQ$45,JI23&lt;&gt;""),AND(JK23&gt;=JQ$41,JK23&lt;&gt;"",JM23&gt;=JQ$45,JM23&lt;&gt;""),AND(JN23&gt;=JQ$41,JN23&lt;&gt;"",JP23&gt;=JQ$45,JP23&lt;&gt;""),AND(KL23&gt;=KY$41,KL23&lt;&gt;"",KN23&gt;=KY$45,KN23&lt;&gt;""),AND(KO23&gt;=KY$41,KO23&lt;&gt;"",KQ23&gt;=KY$45,KQ23&lt;&gt;""),AND(KS23&gt;=KY$41,KS23&lt;&gt;"",KU23&gt;=KY$45,KU23&lt;&gt;""),AND(KV23&gt;=KY$41,KV23&lt;&gt;"",KX23&gt;=KY$45,KX23&lt;&gt;""),AND(LT23&gt;=MG$41,LT23&lt;&gt;"",LV23&gt;=MG$45,LV23&lt;&gt;""),AND(LW23&gt;=MG$41,LW23&lt;&gt;"",LY23&gt;=MG$45,LY23&lt;&gt;""),AND(MA23&gt;=MG$41,MA23&lt;&gt;"",MC23&gt;=MG$45,MC23&lt;&gt;""),AND(MD23&gt;=MG$41,MD23&lt;&gt;"",MF23&gt;=MG$45,MF23&lt;&gt;""),AND(NB23&gt;=NO$41,NB23&lt;&gt;"",ND23&gt;=NO$45,ND23&lt;&gt;""),AND(NE23&gt;=NO$41,NE23&lt;&gt;"",NG23&gt;=NO$45,NG23&lt;&gt;""),AND(NI23&gt;=NO$41,NI23&lt;&gt;"",NK23&gt;=NO$45,NK23&lt;&gt;""),AND(NL23&gt;=NO$41,NL23&lt;&gt;"",NN23&gt;=NO$45,NN23&lt;&gt;""),AND(OJ23&gt;=OW$41,OJ23&lt;&gt;"",OL23&gt;=OW$45,OL23&lt;&gt;""),AND(OM23&gt;=OW$41,OM23&lt;&gt;"",OO23&gt;=OW$45,OO23&lt;&gt;""),AND(OQ23&gt;=OW$41,OQ23&lt;&gt;"",OS23&gt;=OW$45,OS23&lt;&gt;""),AND(OT23&gt;=OW$41,OT23&lt;&gt;"",OV23&gt;=OW$45,OV23&lt;&gt;""),AND(PR23&gt;=QE$41,PR23&lt;&gt;"",PT23&gt;=QE$45,PT23&lt;&gt;""),AND(PU23&gt;=QE$41,PU23&lt;&gt;"",PW23&gt;=QE$45,PW23&lt;&gt;""),AND(PY23&gt;=QE$41,PY23&lt;&gt;"",QA23&gt;=QE$45,QA23&lt;&gt;""),AND(QB23&gt;=QE$41,QB23&lt;&gt;"",QD23&gt;=QE$45,QD23&lt;&gt;""),AND(QZ23&gt;=RM$41,QZ23&lt;&gt;"",RB23&gt;=RM$45,RB23&lt;&gt;""),AND(RC23&gt;=RM$41,RC23&lt;&gt;"",RE23&gt;=RM$45,RE23&lt;&gt;""),AND(RG23&gt;=RM$41,RG23&lt;&gt;"",RI23&gt;=RM$45,RI23&lt;&gt;""),AND(RJ23&gt;=RM$41,RJ23&lt;&gt;"",RL23&gt;=RM$45,RL23&lt;&gt;""),AND(SH23&gt;=SU$41,SH23&lt;&gt;"",SJ23&gt;=SU$45,SJ23&lt;&gt;""),AND(SK23&gt;=SU$41,SK23&lt;&gt;"",SM23&gt;=SU$45,SM23&lt;&gt;""),AND(SO23&gt;=SU$41,SO23&lt;&gt;"",SQ23&gt;=SU$45,SQ23&lt;&gt;""),AND(SR23&gt;=SU$41,SR23&lt;&gt;"",ST23&gt;=SU$45,ST23&lt;&gt;"")),"Excellence",IF(K23="P","Worlds Team",IF(H23="P","National Team","")))))</f>
        <v/>
      </c>
      <c r="K23" s="3" t="str">
        <f>IF(OR(AND(AO23&gt;=AY$40,AO23&lt;&gt;"",AQ23&gt;=AY$44,AQ23&lt;&gt;"",AN23=""),AND(AR23&gt;=AY$40,AR23&lt;&gt;"",AT23&gt;=AY$44,AT23&lt;&gt;"",AN23=""),AND(AV23&gt;=AY$40,AV23&lt;&gt;"",AX23&gt;=AY$44,AX23&lt;&gt;"",AN23=""),AND(BP23&gt;=BZ$40,BP23&lt;&gt;"",BR23&gt;=BZ$44,BR23&lt;&gt;"",BO23=""),AND(BS23&gt;=BZ$40,BS23&lt;&gt;"",BU23&gt;=BZ$44,BU23&lt;&gt;"",BO23=""),AND(BW23&gt;=BZ$40,BW23&lt;&gt;"",BY23&gt;=BZ$44,BY23&lt;&gt;"",BO23=""),AND(CQ23&gt;=DA$40,CQ23&lt;&gt;"",CS23&gt;=DA$44,CS23&lt;&gt;"",CP23=""),AND(CT23&gt;=DA$40,CT23&lt;&gt;"",CV23&gt;=DA$44,CV23&lt;&gt;"",CP23=""),AND(CX23&gt;=DA$40,CX23&lt;&gt;"",CZ23&gt;=DA$44,CZ23&lt;&gt;"",CP23=""),AND(DX23&gt;=EK$40,DX23&lt;&gt;"",DZ23&gt;=EK$44,DZ23&lt;&gt;""),AND(EA23&gt;=EK$40,EA23&lt;&gt;"",EC23&gt;=EK$44,EC23&lt;&gt;""),AND(EE23&gt;=EK$40,EE23&lt;&gt;"",EG23&gt;=EK$44,EG23&lt;&gt;""),AND(EH23&gt;=EK$40,EH23&lt;&gt;"",EJ23&gt;=EK$44,EJ23&lt;&gt;""),AND(FF23&gt;=FS$40,FF23&lt;&gt;"",FH23&gt;=FS$44,FH23&lt;&gt;""),AND(FI23&gt;=FS$40,FI23&lt;&gt;"",FK23&gt;=FS$44,FK23&lt;&gt;""),AND(FM23&gt;=FS$40,FM23&lt;&gt;"",FO23&gt;=FS$44,FO23&lt;&gt;""),AND(FP23&gt;=FS$40,FP23&lt;&gt;"",FR23&gt;=FS$44,FR23&lt;&gt;""),AND(GN23&gt;=HA$40,GN23&lt;&gt;"",GP23&gt;=HA$44,GP23&lt;&gt;""),AND(GQ23&gt;=HA$40,GQ23&lt;&gt;"",GS23&gt;=HA$44,GS23&lt;&gt;""),AND(GU23&gt;=HA$40,GU23&lt;&gt;"",GW23&gt;=HA$44,GW23&lt;&gt;""),AND(GX23&gt;=HA$40,GX23&lt;&gt;"",GZ23&gt;=HA$44,GZ23&lt;&gt;""),AND(HV23&gt;=II$40,HV23&lt;&gt;"",HX23&gt;=II$44,HX23&lt;&gt;""),AND(HY23&gt;=II$40,HY23&lt;&gt;"",IA23&gt;=II$44,IA23&lt;&gt;""),AND(IC23&gt;=II$40,IC23&lt;&gt;"",IE23&gt;=II$44,IE23&lt;&gt;""),AND(IF23&gt;=II$40,IF23&lt;&gt;"",IH23&gt;=II$44,IH23&lt;&gt;""),AND(JD23&gt;=JQ$40,JD23&lt;&gt;"",JF23&gt;=JQ$44,JF23&lt;&gt;""),AND(JG23&gt;=JQ$40,JG23&lt;&gt;"",JI23&gt;=JQ$44,JI23&lt;&gt;""),AND(JK23&gt;=JQ$40,JK23&lt;&gt;"",JM23&gt;=JQ$44,JM23&lt;&gt;""),AND(JN23&gt;=JQ$40,JN23&lt;&gt;"",JP23&gt;=JQ$44,JP23&lt;&gt;""),AND(KL23&gt;=KY$40,KL23&lt;&gt;"",KN23&gt;=KY$44,KN23&lt;&gt;""),AND(KO23&gt;=KY$40,KO23&lt;&gt;"",KQ23&gt;=KY$44,KQ23&lt;&gt;""),AND(KS23&gt;=KY$40,KS23&lt;&gt;"",KU23&gt;=KY$44,KU23&lt;&gt;""),AND(KV23&gt;=KY$40,KV23&lt;&gt;"",KX23&gt;=KY$44,KX23&lt;&gt;""),AND(LT23&gt;=MG$40,LT23&lt;&gt;"",LV23&gt;=MG$44,LV23&lt;&gt;""),AND(LW23&gt;=MG$40,LW23&lt;&gt;"",LY23&gt;=MG$44,LY23&lt;&gt;""),AND(MA23&gt;=MG$40,MA23&lt;&gt;"",MC23&gt;=MG$44,MC23&lt;&gt;""),AND(MD23&gt;=MG$40,MD23&lt;&gt;"",MF23&gt;=MG$44,MF23&lt;&gt;""),AND(NB23&gt;=NO$40,NB23&lt;&gt;"",ND23&gt;=NO$44,ND23&lt;&gt;""),AND(NE23&gt;=NO$40,NE23&lt;&gt;"",NG23&gt;=NO$44,NG23&lt;&gt;""),AND(NI23&gt;=NO$40,NI23&lt;&gt;"",NK23&gt;=NO$44,NK23&lt;&gt;""),AND(NL23&gt;=NO$40,NL23&lt;&gt;"",NN23&gt;=NO$44,NN23&lt;&gt;""),AND(OJ23&gt;=OW$40,OJ23&lt;&gt;"",OL23&gt;=OW$44,OL23&lt;&gt;""),AND(OM23&gt;=OW$40,OM23&lt;&gt;"",OO23&gt;=OW$44,OO23&lt;&gt;""),AND(OQ23&gt;=OW$40,OQ23&lt;&gt;"",OS23&gt;=OW$44,OS23&lt;&gt;""),AND(OT23&gt;=OW$40,OT23&lt;&gt;"",OV23&gt;=OW$44,OV23&lt;&gt;""),AND(PR23&gt;=QE$40,PR23&lt;&gt;"",PT23&gt;=QE$44,PT23&lt;&gt;""),AND(PU23&gt;=QE$40,PU23&lt;&gt;"",PW23&gt;=QE$44,PW23&lt;&gt;""),AND(PY23&gt;=QE$40,PY23&lt;&gt;"",QA23&gt;=QE$44,QA23&lt;&gt;""),AND(QB23&gt;=QE$40,QB23&lt;&gt;"",QD23&gt;=QE$44,QD23&lt;&gt;""),AND(QZ23&gt;=RM$40,QZ23&lt;&gt;"",RB23&gt;=RM$44,RB23&lt;&gt;""),AND(RC23&gt;=RM$40,RC23&lt;&gt;"",RE23&gt;=RM$44,RE23&lt;&gt;""),AND(RG23&gt;=RM$40,RG23&lt;&gt;"",RI23&gt;=RM$44,RI23&lt;&gt;""),AND(RJ23&gt;=RM$40,RJ23&lt;&gt;"",RL23&gt;=RM$44,RL23&lt;&gt;""),AND(SH23&gt;=SU$40,SH23&lt;&gt;"",SJ23&gt;=SU$44,SJ23&lt;&gt;""),AND(SK23&gt;=SU$40,SK23&lt;&gt;"",SM23&gt;=SU$44,SM23&lt;&gt;""),AND(SO23&gt;=SU$40,SO23&lt;&gt;"",SQ23&gt;=SU$44,SQ23&lt;&gt;""),AND(SR23&gt;=SU$40,SR23&lt;&gt;"",ST23&gt;=SU$44,ST23&lt;&gt;"")),"P","")</f>
        <v/>
      </c>
      <c r="L23" s="8">
        <f>IF(COUNT(AQ23,AT23,BR23,BU23,CS23,CV23)&gt;0,LARGE((AQ23,AT23,BR23,BU23,CS23,CV23),1),0)</f>
        <v>45.37</v>
      </c>
      <c r="M23" s="8" t="str">
        <f>IF(L23="","",IF(OR(L23=CS23,L23=CV23),$CA$1,IF(OR(L23=BR23,L23=BU23),$AZ$1,IF(OR(L23=AQ23,L23=AT23),$Y$1,""))))</f>
        <v>2023 3rd Domestic Trial</v>
      </c>
      <c r="N23" s="8">
        <f>IF(COUNT(AQ23,AT23,BR23,BU23,CS23,CV23)&gt;1,LARGE((AQ23,AT23,BR23,BU23,CS23,CV23),2),0)</f>
        <v>41.22</v>
      </c>
      <c r="O23" s="8" t="str">
        <f>IF(N23="","",IF(OR(N23=CS23,N23=CV23),$CA$1,IF(OR(N23=BR23,N23=BU23),$AZ$1,IF(OR(N23=AQ23,N23=AT23),$Y$1,""))))</f>
        <v>2024 Nationals</v>
      </c>
      <c r="P23" s="8">
        <f>IF(COUNT(AQ23,AT23,BR23,BU23,CS23,CV23)&gt;2,MAX(AX23,BY23,CZ23,LARGE((AQ23,AT23,BR23,BU23,CS23,CV23),3)),IF(MAX(AX23,BY23,CZ23)&gt;0,MAX(AX23,BY23,CZ23),0))</f>
        <v>44.35</v>
      </c>
      <c r="Q23" s="8" t="str">
        <f>IF(P23="","",IF(OR(P23=CS23,P23=CV23,P23=CZ23),$CA$1,IF(OR(P23=BR23,P23=BU23,P23=BY23),$AZ$1,IF(OR(P23=AQ23,P23=AT23,P23=AX23),$Y$1,""))))</f>
        <v>2023 3rd Domestic Trial</v>
      </c>
      <c r="R23" s="8">
        <f>IF(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&gt;0,MAX(AO23,AR23,AV23,BP23,BS23,BW23,CQ23,CT23,CX23,DX23,EA23,EE23,EH23,FF23,FI23,FM23,FP23,GN23,GQ23,GU23,GX23,HV23,HY23,IC23,IF23,JD23,JG23,JK23,JN23,KL23,KO23,KS23,KV23,LT23,LW23,MA23,MD23,NB23,NE23,NI23,NL23,OJ23,OM23,OQ23,OT23,PR23,PU23,PY23,QB23,QZ23,RC23,RG23,RJ23,SH23,SK23,SO23,SR23),0)</f>
        <v>9.2999999999999989</v>
      </c>
      <c r="S23" s="8" t="str">
        <f>IF(R23=0,"",IF(OR(R23=CQ23,R23=CT23,R23=CX23),$CA$1,IF(OR(R23=BP23,R23=BS23,R23=BW23),$AZ$1,IF(OR(R23=AO23,R23=AR23,R23=AV23),$Y$1,IF(OR(R23=SH23,R23=SK23,R23=SO23,R23=SR23),$RN$1,IF(OR(R23=QZ23,R23=RC23,R23=RG23,R23=RJ23),$QF$1,IF(OR(R23=PR23,R23=PU23,R23=PY23,R23=QB23),$OX$1,IF(OR(R23=OJ23,R23=OM23,R23=OQ23,R23=OT23),$NP$1,IF(OR(R23=NB23,R23=NE23,R23=NI23,R23=NL23),$MH$1,IF(OR(R23=LT23,R23=LW23,R23=MA23,R23=MD23),$KZ$1,IF(OR(R23=KL23,R23=KO23,R23=KS23,R23=KV23),$JR$1,IF(OR(R23=JD23,R23=JG23,R23=JK23,R23=JN23),$IJ$1,IF(OR(R23=HV23,R23=HY23,R23=IC23,R23=IF23),$HB$1,IF(OR(R23=GN23,R23=GQ23,R23=GU23,R23=GX23),$FT$1,IF(OR(R23=FF23,R23=FI23,R23=FM23,R23=FP23),$EL$1,IF(OR(R23=DX23,R23=EA23,R23=EE23,R23=EH23),$DD$1,""))))))))))))))))</f>
        <v>2023 3rd Domestic Trial</v>
      </c>
      <c r="T23" s="8">
        <f>IF(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&gt;0,MAX(IF(AO23&gt;=$AY$39,AP23,0),IF(AR23&gt;=$AY$39,AS23,0),IF(AV23&gt;=$AY$39,AW23,0),IF(BP23&gt;=$BZ$39,BQ23,0),IF(BS23&gt;=$BZ$39,BT23,0),IF(BW23&gt;=$BZ$39,BX23,0),IF(CQ23&gt;=$DA$39,CR23,0),IF(CT23&gt;=$DA$39,CU23,0),IF(CX23&gt;=$DA$39,CY23,0),IF(DX23&gt;=$EK$39,DY23,0),IF(EA23&gt;=$EK$39,EB23,0),IF(EE23&gt;=$EK$39,EF23,0),IF(EH23&gt;=$EK$39,EI23,0),IF(FF23&gt;=$FS$39,FG23,0),IF(FI23&gt;=$FS$39,FJ23,0),IF(FM23&gt;=$FS$39,FN23,0),IF(FP23&gt;=$FS$39,FQ23,0),IF(GN23&gt;=$HA$39,GO23,0),IF(GQ23&gt;=$HA$39,GR23,0),IF(GU23&gt;=$HA$39,GV23,0),IF(GX23&gt;=$HA$39,GY23,0),IF(HV23&gt;=$II$39,HW23,0),IF(HY23&gt;=$II$39,HZ23,0),IF(IC23&gt;=$II$39,ID23,0),IF(IF23&gt;=$II$39,IG23,0),IF(JD23&gt;=$JQ$39,JE23,0),IF(JG23&gt;=$JQ$39,JH23,0),IF(JK23&gt;=$JQ$39,JL23,0),IF(JN23&gt;=$JQ$39,JO23,0),IF(KL23&gt;=$KY$39,KM23,0),IF(KO23&gt;=$KY$39,KP23,0),IF(KS23&gt;=$KY$39,KT23,0),IF(KV23&gt;=$KY$39,KW23,0),IF(LT23&gt;=$MG$39,LU23,0),IF(LW23&gt;=$MG$39,LX23,0),IF(MA23&gt;=$MG$39,MB23,0),IF(MD23&gt;=$MG$39,ME23,0),IF(NB23&gt;=$NO$39,NC23,0),IF(NE23&gt;=$NO$39,NF23,0),IF(NI23&gt;=$NO$39,NJ23,0),IF(NL23&gt;=$NO$39,NM23,0),IF(OJ23&gt;=$OW$39,OK23,0),IF(OM23&gt;=$OW$39,ON23,0),IF(OQ23&gt;=$OW$39,OR23,0),IF(OT23&gt;=$OW$39,OU23,0),IF(PR23&gt;=$QE$39,PS23,0),IF(PU23&gt;=$QE$39,PV23,0),IF(PY23&gt;=$QE$39,PZ23,0),IF(QB23&gt;=$QE$39,QC23,0),IF(QZ23&gt;=$RM$39,RA23,0),IF(RC23&gt;=$RM$39,RD23,0),IF(RG23&gt;=$RM$39,RH23,0),IF(RJ23&gt;=$RM$39,RK23,0),IF(SH23&gt;=$SU$39,SI23,0),IF(SK23&gt;=$SU$39,SL23,0),IF(SO23&gt;=$SU$39,SP23,0),IF(SR23&gt;=$SU$39,SS23,0)),0)</f>
        <v>0</v>
      </c>
      <c r="U23" s="8" t="str">
        <f>IF(T23=0,"",IF(OR(T23=CR23,T23=CU23,T23=CY23),$CA$1,IF(OR(T23=BQ23,T23=BT23,T23=BX23),$AZ$1,IF(OR(T23=AP23,T23=AS23,T23=AW23),$Y$1,IF(OR(T23=SI23,T23=SL23,T23=SP23,T23=SS23),$RN$1,IF(OR(T23=RA23,T23=RD23,T23=RH23,T23=RK23),$QF$1,IF(OR(T23=PS23,T23=PV23,T23=PZ23,T23=QC23),$OX$1,IF(OR(T23=OK23,T23=ON23,T23=OR23,T23=OU23),$NP$1,IF(OR(T23=NC23,T23=NF23,T23=NJ23,T23=NM23),$MH$1,IF(OR(T23=LU23,T23=LX23,T23=MB23,T23=ME23),$KZ$1,IF(OR(T23=KM23,T23=KP23,T23=KT23,T23=KW23),$JR$1,IF(OR(T23=JE23,T23=JH23,T23=JL23,T23=JO23),$IJ$1,IF(OR(T23=HW23,T23=HZ23,T23=ID23,T23=IG23),$HB$1,IF(OR(T23=GO23,T23=GR23,T23=GV23,T23=GY23),$FT$1,IF(OR(T23=FG23,T23=FJ23,T23=FN23,T23=FQ23),$EL$1,IF(OR(T23=DY23,T23=EB23,T23=EF23,T23=EI23),$DD$1,""))))))))))))))))</f>
        <v/>
      </c>
      <c r="V23" s="8" t="str">
        <f>IF(MAX(DB23,DC23)&gt;0,MAX(DB23,DC23),"")</f>
        <v/>
      </c>
      <c r="W23" s="11" t="str">
        <f>IF(V23="","",IF(V23=DB23,"("&amp;DB$2&amp;")",IF(V23=DC23,"("&amp;DC$2&amp;")")))</f>
        <v/>
      </c>
      <c r="X23" s="8" t="str">
        <f>IF(V23="","",IF(V23=DB23,IF(V23+IF(P23="",0,P23)=SM23,$RN$1,IF(V23+IF(P23="",0,P23)=RE23,$QF$1,IF(V23+IF(P23="",0,P23)=PW23,$OX$1,IF(V23+IF(P23="",0,P23)=OO23,$NP$1,IF(V23+IF(P23="",0,P23)=NG23,$MH$1,IF(V23+IF(P23="",0,P23)=LY23,$KZ$1,IF(V23+IF(P23="",0,P23)=KQ23,$JR$1,IF(V23+IF(P23="",0,P23)=JI23,$IJ$1,IF(V23+IF(P23="",0,P23)=IA23,$HB$1,IF(V23+IF(P23="",0,P23)=GS23,$FT$1,IF(V23+IF(P23="",0,P23)=FK23,$EL$1,IF(V23+IF(P23="",0,P23)=EC23,$DD$1,IF(V23+IF(P23="",0,P23)=SJ23,$RN$1,IF(V23+IF(P23="",0,P23)=RB23,$QF$1,IF(V23+IF(P23="",0,P23)=PT23,$OX$1,IF(V23+IF(P23="",0,P23)=OL23,$NP$1,IF(V23+IF(P23="",0,P23)=ND23,$MH$1,IF(V23+IF(P23="",0,P23)=LV23,$KZ$1,IF(V23+IF(P23="",0,P23)=KN23,$JR$1,IF(V23+IF(P23="",0,P23)=JF23,$IJ$1,IF(V23+IF(P23="",0,P23)=HX23,$HB$1,IF(V23+IF(P23="",0,P23)=GP23,$FT$1,IF(V23+IF(P23="",0,P23)=FH23,$EL$1,IF(V23+IF(P23="",0,P23)=DZ23,$DD$1,IF(V23+IF(N23="",0,N23)=SM23,$RN$1,IF(V23+IF(N23="",0,N23)=RE23,$QF$1,IF(V23+IF(N23="",0,N23)=PW23,$OX$1,IF(V23+IF(N23="",0,N23)=OO23,$NP$1,IF(V23+IF(N23="",0,N23)=NG23,$MH$1,IF(V23+IF(N23="",0,N23)=LY23,$KZ$1,IF(V23+IF(N23="",0,N23)=KQ23,$JR$1,IF(V23+IF(N23="",0,N23)=JI23,$IJ$1,IF(V23+IF(N23="",0,N23)=IA23,$HB$1,IF(V23+IF(N23="",0,N23)=GS23,$FT$1,IF(V23+IF(N23="",0,N23)=FK23,$EL$1,IF(V23+IF(N23="",0,N23)=EC23,$DD$1,IF(V23+IF(N23="",0,N23)=SJ23,$RN$1,IF(V23+IF(N23="",0,N23)=RB23,$QF$1,IF(V23+IF(N23="",0,N23)=PT23,$OX$1,IF(V23+IF(N23="",0,N23)=OL23,$NP$1,IF(V23+IF(N23="",0,N23)=ND23,$MH$1,IF(V23+IF(N23="",0,N23)=LV23,$KZ$1,IF(V23+IF(N23="",0,N23)=KN23,$JR$1,IF(V23+IF(N23="",0,N23)=JF23,$IJ$1,IF(V23+IF(N23="",0,N23)=HX23,$HB$1,IF(V23+IF(N23="",0,N23)=GP23,$FT$1,IF(V23+IF(N23="",0,N23)=FH23,$EL$1,IF(V23+IF(N23="",0,N23)=DZ23,$DD$1)))))))))))))))))))))))))))))))))))))))))))))))),IF(V23=DC23,IF(V23+IF(P23="",0,P23)=ST23,$RN$1,IF(V23+IF(P23="",0,P23)=RL23,$QF$1,IF(V23+IF(P23="",0,P23)=QD23,$OX$1,IF(V23+IF(P23="",0,P23)=OV23,$NP$1,IF(V23+IF(P23="",0,P23)=NN23,$MH$1,IF(V23+IF(P23="",0,P23)=MF23,$KZ$1,IF(V23+IF(P23="",0,P23)=KX23,$JR$1,IF(V23+IF(P23="",0,P23)=JP23,$IJ$1,IF(V23+IF(P23="",0,P23)=IH23,$HB$1,IF(V23+IF(P23="",0,P23)=GZ23,$FT$1,IF(V23+IF(P23="",0,P23)=FR23,$EL$1,IF(V23+IF(P23="",0,P23)=EJ23,$DD$1,IF(V23+IF(P23="",0,P23)=SQ23,$RN$1,IF(V23+IF(P23="",0,P23)=RI23,$QF$1,IF(V23+IF(P23="",0,P23)=QA23,$OX$1,IF(V23+IF(P23="",0,P23)=OS23,$NP$1,IF(V23+IF(P23="",0,P23)=NK23,$MH$1,IF(V23+IF(P23="",0,P23)=MC23,$KZ$1,IF(V23+IF(P23="",0,P23)=KU23,$JR$1,IF(V23+IF(P23="",0,P23)=JM23,$IJ$1,IF(V23+IF(P23="",0,P23)=IE23,$HB$1,IF(V23+IF(P23="",0,P23)=GW23,$FT$1,IF(V23+IF(P23="",0,P23)=FO23,$EL$1,IF(V23+IF(P23="",0,P23)=EG23,$DD$1)))))))))))))))))))))))))))</f>
        <v/>
      </c>
      <c r="Y23" s="22">
        <v>13.5</v>
      </c>
      <c r="Z23" s="22">
        <v>8.6</v>
      </c>
      <c r="AA23" s="22">
        <v>5.8999999999999995</v>
      </c>
      <c r="AB23" s="22">
        <v>12.73</v>
      </c>
      <c r="AC23" s="22">
        <v>2.9</v>
      </c>
      <c r="AD23" s="22">
        <v>14.1</v>
      </c>
      <c r="AE23" s="22">
        <v>9</v>
      </c>
      <c r="AF23" s="22">
        <v>9.2999999999999989</v>
      </c>
      <c r="AG23" s="22">
        <v>12.97</v>
      </c>
      <c r="AH23" s="22">
        <v>0</v>
      </c>
      <c r="AI23" s="22">
        <v>13.1</v>
      </c>
      <c r="AJ23" s="22">
        <v>9.1</v>
      </c>
      <c r="AK23" s="22">
        <v>9.2999999999999989</v>
      </c>
      <c r="AL23" s="22">
        <v>12.85</v>
      </c>
      <c r="AM23" s="22">
        <v>0</v>
      </c>
      <c r="AN23" s="27"/>
      <c r="AO23" s="38">
        <f>IF(AA23&gt;0,AA23,"")</f>
        <v>5.8999999999999995</v>
      </c>
      <c r="AP23" s="38">
        <f>IF(AB23&gt;0,AB23,"")</f>
        <v>12.73</v>
      </c>
      <c r="AQ23" s="40">
        <f>IF(SUM(Y23:AB23)-AC23&gt;0,SUM(Y23:AB23)-AC23,"")</f>
        <v>37.830000000000005</v>
      </c>
      <c r="AR23" s="40">
        <f>IF(AF23&gt;0,AF23,"")</f>
        <v>9.2999999999999989</v>
      </c>
      <c r="AS23" s="40">
        <f>IF(AG23&gt;0,AG23,"")</f>
        <v>12.97</v>
      </c>
      <c r="AT23" s="40">
        <f>IF(SUM(AD23:AG23)-AH23&gt;0,SUM(AD23:AG23)-AH23,"")</f>
        <v>45.37</v>
      </c>
      <c r="AU23" s="40">
        <f>IF(AQ23="","",MAX(AQ23,AT23))</f>
        <v>45.37</v>
      </c>
      <c r="AV23" s="40">
        <f>IF(AK23&gt;0,AK23,"")</f>
        <v>9.2999999999999989</v>
      </c>
      <c r="AW23" s="40">
        <f>IF(AL23&gt;0,AL23,"")</f>
        <v>12.85</v>
      </c>
      <c r="AX23" s="40">
        <f>IF(SUM(AI23:AL23)-AM23&gt;0,SUM(AI23:AL23)-AM23,"")</f>
        <v>44.35</v>
      </c>
      <c r="AY23" s="40">
        <f>IF(SUM(AU23,AX23)&gt;0,SUM(AU23,AX23),"")</f>
        <v>89.72</v>
      </c>
      <c r="AZ23" s="26">
        <v>4.5999999999999996</v>
      </c>
      <c r="BA23" s="26">
        <v>2.5</v>
      </c>
      <c r="BB23" s="26">
        <v>3.4</v>
      </c>
      <c r="BC23" s="26">
        <v>4.04</v>
      </c>
      <c r="BD23" s="26">
        <v>0</v>
      </c>
      <c r="BE23" s="26">
        <v>1.4</v>
      </c>
      <c r="BF23" s="26">
        <v>1</v>
      </c>
      <c r="BG23" s="26">
        <v>1.5</v>
      </c>
      <c r="BH23" s="26">
        <v>1.38</v>
      </c>
      <c r="BI23" s="26">
        <v>0</v>
      </c>
      <c r="BJ23" s="26"/>
      <c r="BK23" s="26"/>
      <c r="BL23" s="26"/>
      <c r="BM23" s="26"/>
      <c r="BN23" s="26"/>
      <c r="BO23" s="28"/>
      <c r="BP23" s="39">
        <f>IF(BB23&gt;0,BB23,"")</f>
        <v>3.4</v>
      </c>
      <c r="BQ23" s="39">
        <f>IF(BC23&gt;0,BC23,"")</f>
        <v>4.04</v>
      </c>
      <c r="BR23" s="11">
        <f>IF(SUM(AZ23:BC23)-BD23&gt;0,SUM(AZ23:BC23)-BD23,"")</f>
        <v>14.54</v>
      </c>
      <c r="BS23" s="11">
        <f>IF(BG23&gt;0,BG23,"")</f>
        <v>1.5</v>
      </c>
      <c r="BT23" s="11">
        <f>IF(BH23&gt;0,BH23,"")</f>
        <v>1.38</v>
      </c>
      <c r="BU23" s="11">
        <f>IF(SUM(BE23:BH23)-BI23&gt;0,SUM(BE23:BH23)-BI23,"")</f>
        <v>5.2799999999999994</v>
      </c>
      <c r="BV23" s="11">
        <f>IF(BR23="","",MAX(BR23,BU23))</f>
        <v>14.54</v>
      </c>
      <c r="BW23" s="11" t="str">
        <f>IF(BL23&gt;0,BL23,"")</f>
        <v/>
      </c>
      <c r="BX23" s="11" t="str">
        <f>IF(BM23&gt;0,BM23,"")</f>
        <v/>
      </c>
      <c r="BY23" s="11" t="str">
        <f>IF(SUM(BJ23:BM23)-BN23&gt;0,SUM(BJ23:BM23)-BN23,"")</f>
        <v/>
      </c>
      <c r="BZ23" s="11">
        <f>IF(SUM(BV23,BY23)&gt;0,SUM(BV23,BY23),"")</f>
        <v>14.54</v>
      </c>
      <c r="CA23" s="22">
        <v>13.7</v>
      </c>
      <c r="CB23" s="22">
        <v>8.8000000000000007</v>
      </c>
      <c r="CC23" s="22">
        <v>7.3</v>
      </c>
      <c r="CD23" s="22">
        <v>12.92</v>
      </c>
      <c r="CE23" s="22">
        <v>1.5</v>
      </c>
      <c r="CF23" s="22">
        <v>1.4</v>
      </c>
      <c r="CG23" s="22">
        <v>0.9</v>
      </c>
      <c r="CH23" s="22">
        <v>1.5</v>
      </c>
      <c r="CI23" s="22">
        <v>1.38</v>
      </c>
      <c r="CJ23" s="22">
        <v>0</v>
      </c>
      <c r="CK23" s="22"/>
      <c r="CL23" s="22"/>
      <c r="CM23" s="22"/>
      <c r="CN23" s="22"/>
      <c r="CO23" s="22"/>
      <c r="CP23" s="27"/>
      <c r="CQ23" s="38">
        <f>IF(CC23&gt;0,CC23,"")</f>
        <v>7.3</v>
      </c>
      <c r="CR23" s="38">
        <f>IF(CD23&gt;0,CD23,"")</f>
        <v>12.92</v>
      </c>
      <c r="CS23" s="40">
        <f>IF(SUM(CA23:CD23)-CE23&gt;0,SUM(CA23:CD23)-CE23,"")</f>
        <v>41.22</v>
      </c>
      <c r="CT23" s="40">
        <f>IF(CH23&gt;0,CH23,"")</f>
        <v>1.5</v>
      </c>
      <c r="CU23" s="40">
        <f>IF(CI23&gt;0,CI23,"")</f>
        <v>1.38</v>
      </c>
      <c r="CV23" s="40">
        <f>IF(SUM(CF23:CI23)-CJ23&gt;0,SUM(CF23:CI23)-CJ23,"")</f>
        <v>5.18</v>
      </c>
      <c r="CW23" s="40">
        <f>IF(CS23="","",MAX(CS23,CV23))</f>
        <v>41.22</v>
      </c>
      <c r="CX23" s="40" t="str">
        <f>IF(CM23&gt;0,CM23,"")</f>
        <v/>
      </c>
      <c r="CY23" s="40" t="str">
        <f>IF(CN23&gt;0,CN23,"")</f>
        <v/>
      </c>
      <c r="CZ23" s="40" t="str">
        <f>IF(SUM(CK23:CN23)-CO23&gt;0,SUM(CK23:CN23)-CO23,"")</f>
        <v/>
      </c>
      <c r="DA23" s="40">
        <f>IF(SUM(CW23,CZ23)&gt;0,SUM(CW23,CZ23),"")</f>
        <v>41.22</v>
      </c>
      <c r="DB23" s="50" t="str">
        <f>IF(MAX(DZ23,EC23,FH23,FK23,GP23,GS23,HX23,IA23,JF23,JI23,KN23,KQ23,LV23,LY23,ND23,NG23,OL23,OO23,PT23,PW23,RB23,RE23,SJ23,SM23)-MIN(IF(N23="",0,N23),IF(P23="",0,P23))&gt;0.001,MAX(DZ23,EC23,FH23,FK23,GP23,GS23,HX23,IA23,JF23,JI23,KN23,KQ23,LV23,LY23,ND23,NG23,OL23,OO23,PT23,PW23,RB23,RE23,SJ23,SM23)-MIN(IF(N23="",0,N23),IF(P23="",0,P23)),"")</f>
        <v/>
      </c>
      <c r="DC23" s="50" t="str">
        <f>IF(MAX(EG23,EJ23,FO23,FR23,GW23,GZ23,IE23,IH23,JM23,JP23,KU23,KX23,MC23,MF23,NK23,NN23,OS23,OV23,QA23,QD23,RI23,RL23,SQ23,ST23)-IF(P23="",0,P23)&gt;0.001,MAX(EG23,EJ23,FO23,FR23,GW23,GZ23,IE23,IH23,JM23,JP23,KU23,KX23,MC23,MF23,NK23,NN23,OS23,OV23,QA23,QD23,RI23,RL23,SQ23,ST23)-IF(P23="",0,P23),"")</f>
        <v/>
      </c>
      <c r="DD23" s="17"/>
      <c r="DE23" s="17"/>
      <c r="DF23" s="17"/>
      <c r="DG23" s="17"/>
      <c r="DH23" s="17"/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40" t="str">
        <f>IF(DF23&gt;0,DF23,"")</f>
        <v/>
      </c>
      <c r="DY23" s="40" t="str">
        <f>IF(DG23&gt;0,DG23,"")</f>
        <v/>
      </c>
      <c r="DZ23" s="40" t="str">
        <f>IF(SUM(DD23:DG23)-DH23&gt;0,SUM(DD23:DG23)-DH23,"")</f>
        <v/>
      </c>
      <c r="EA23" s="40" t="str">
        <f>IF(DK23&gt;0,DK23,"")</f>
        <v/>
      </c>
      <c r="EB23" s="40" t="str">
        <f>IF(DL23&gt;0,DL23,"")</f>
        <v/>
      </c>
      <c r="EC23" s="40" t="str">
        <f>IF(SUM(DI23:DL23)-DM23&gt;0,SUM(DI23:DL23)-DM23,"")</f>
        <v/>
      </c>
      <c r="ED23" s="40" t="str">
        <f>IF(MAX(DZ23,EC23)&gt;0,MAX(DZ23,EC23),"")</f>
        <v/>
      </c>
      <c r="EE23" s="40" t="str">
        <f>IF(DP23&gt;0,DP23,"")</f>
        <v/>
      </c>
      <c r="EF23" s="40" t="str">
        <f>IF(DQ23&gt;0,DQ23,"")</f>
        <v/>
      </c>
      <c r="EG23" s="40" t="str">
        <f>IF(SUM(DN23:DQ23)-DR23&gt;0,SUM(DN23:DQ23)-DR23,"")</f>
        <v/>
      </c>
      <c r="EH23" s="40" t="str">
        <f>IF(DU23&gt;0,DU23,"")</f>
        <v/>
      </c>
      <c r="EI23" s="40" t="str">
        <f>IF(DV23&gt;0,DV23,"")</f>
        <v/>
      </c>
      <c r="EJ23" s="40" t="str">
        <f>IF(SUM(DS23:DV23)-DW23&gt;0,SUM(DS23:DV23)-DW23,"")</f>
        <v/>
      </c>
      <c r="EK23" s="40" t="str">
        <f>IF(SUM(ED23,EG23,EJ23)&gt;0,SUM(ED23,EG23,EJ23),"")</f>
        <v/>
      </c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1" t="str">
        <f>IF(EN23&gt;0,EN23,"")</f>
        <v/>
      </c>
      <c r="FG23" s="11" t="str">
        <f>IF(EO23&gt;0,EO23,"")</f>
        <v/>
      </c>
      <c r="FH23" s="11" t="str">
        <f>IF(SUM(EL23:EO23)-EP23&gt;0,SUM(EL23:EO23)-EP23,"")</f>
        <v/>
      </c>
      <c r="FI23" s="11" t="str">
        <f>IF(ES23&gt;0,ES23,"")</f>
        <v/>
      </c>
      <c r="FJ23" s="11" t="str">
        <f>IF(ET23&gt;0,ET23,"")</f>
        <v/>
      </c>
      <c r="FK23" s="11" t="str">
        <f>IF(SUM(EQ23:ET23)-EU23&gt;0,SUM(EQ23:ET23)-EU23,"")</f>
        <v/>
      </c>
      <c r="FL23" s="11" t="str">
        <f>IF(MAX(FH23,FK23)&gt;0,MAX(FH23,FK23),"")</f>
        <v/>
      </c>
      <c r="FM23" s="11" t="str">
        <f>IF(EX23&gt;0,EX23,"")</f>
        <v/>
      </c>
      <c r="FN23" s="11" t="str">
        <f>IF(EY23&gt;0,EY23,"")</f>
        <v/>
      </c>
      <c r="FO23" s="11" t="str">
        <f>IF(SUM(EV23:EY23)-EZ23&gt;0,SUM(EV23:EY23)-EZ23,"")</f>
        <v/>
      </c>
      <c r="FP23" s="11" t="str">
        <f>IF(FC23&gt;0,FC23,"")</f>
        <v/>
      </c>
      <c r="FQ23" s="11" t="str">
        <f>IF(FD23&gt;0,FD23,"")</f>
        <v/>
      </c>
      <c r="FR23" s="11" t="str">
        <f>IF(SUM(FA23:FD23)-FE23&gt;0,SUM(FA23:FD23)-FE23,"")</f>
        <v/>
      </c>
      <c r="FS23" s="11" t="str">
        <f>IF(SUM(FL23,FO23,FR23)&gt;0,SUM(FL23,FO23,FR23),"")</f>
        <v/>
      </c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17"/>
      <c r="GH23" s="17"/>
      <c r="GI23" s="17"/>
      <c r="GJ23" s="17"/>
      <c r="GK23" s="17"/>
      <c r="GL23" s="17"/>
      <c r="GM23" s="17"/>
      <c r="GN23" s="40" t="str">
        <f>IF(FV23&gt;0,FV23,"")</f>
        <v/>
      </c>
      <c r="GO23" s="40" t="str">
        <f>IF(FW23&gt;0,FW23,"")</f>
        <v/>
      </c>
      <c r="GP23" s="40" t="str">
        <f>IF(SUM(FT23:FW23)-FX23&gt;0,SUM(FT23:FW23)-FX23,"")</f>
        <v/>
      </c>
      <c r="GQ23" s="40" t="str">
        <f>IF(GA23&gt;0,GA23,"")</f>
        <v/>
      </c>
      <c r="GR23" s="40" t="str">
        <f>IF(GB23&gt;0,GB23,"")</f>
        <v/>
      </c>
      <c r="GS23" s="40" t="str">
        <f>IF(SUM(FY23:GB23)-GC23&gt;0,SUM(FY23:GB23)-GC23,"")</f>
        <v/>
      </c>
      <c r="GT23" s="40" t="str">
        <f>IF(MAX(GP23,GS23)&gt;0,MAX(GP23,GS23),"")</f>
        <v/>
      </c>
      <c r="GU23" s="40" t="str">
        <f>IF(GF23&gt;0,GF23,"")</f>
        <v/>
      </c>
      <c r="GV23" s="40" t="str">
        <f>IF(GG23&gt;0,GG23,"")</f>
        <v/>
      </c>
      <c r="GW23" s="40" t="str">
        <f>IF(SUM(GD23:GG23)-GH23&gt;0,SUM(GD23:GG23)-GH23,"")</f>
        <v/>
      </c>
      <c r="GX23" s="40" t="str">
        <f>IF(GK23&gt;0,GK23,"")</f>
        <v/>
      </c>
      <c r="GY23" s="40" t="str">
        <f>IF(GL23&gt;0,GL23,"")</f>
        <v/>
      </c>
      <c r="GZ23" s="40" t="str">
        <f>IF(SUM(GI23:GL23)-GM23&gt;0,SUM(GI23:GL23)-GM23,"")</f>
        <v/>
      </c>
      <c r="HA23" s="40" t="str">
        <f>IF(SUM(GT23,GW23,GZ23)&gt;0,SUM(GT23,GW23,GZ23),"")</f>
        <v/>
      </c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1" t="str">
        <f>IF(HD23&gt;0,HD23,"")</f>
        <v/>
      </c>
      <c r="HW23" s="11" t="str">
        <f>IF(HE23&gt;0,HE23,"")</f>
        <v/>
      </c>
      <c r="HX23" s="11" t="str">
        <f>IF(SUM(HB23:HE23)-HF23&gt;0,SUM(HB23:HE23)-HF23,"")</f>
        <v/>
      </c>
      <c r="HY23" s="11" t="str">
        <f>IF(HI23&gt;0,HI23,"")</f>
        <v/>
      </c>
      <c r="HZ23" s="11" t="str">
        <f>IF(HJ23&gt;0,HJ23,"")</f>
        <v/>
      </c>
      <c r="IA23" s="11" t="str">
        <f>IF(SUM(HG23:HJ23)-HK23&gt;0,SUM(HG23:HJ23)-HK23,"")</f>
        <v/>
      </c>
      <c r="IB23" s="11" t="str">
        <f>IF(MAX(HX23,IA23)&gt;0,MAX(HX23,IA23),"")</f>
        <v/>
      </c>
      <c r="IC23" s="11" t="str">
        <f>IF(HN23&gt;0,HN23,"")</f>
        <v/>
      </c>
      <c r="ID23" s="11" t="str">
        <f>IF(HO23&gt;0,HO23,"")</f>
        <v/>
      </c>
      <c r="IE23" s="11" t="str">
        <f>IF(SUM(HL23:HO23)-HP23&gt;0,SUM(HL23:HO23)-HP23,"")</f>
        <v/>
      </c>
      <c r="IF23" s="11" t="str">
        <f>IF(HS23&gt;0,HS23,"")</f>
        <v/>
      </c>
      <c r="IG23" s="11" t="str">
        <f>IF(HT23&gt;0,HT23,"")</f>
        <v/>
      </c>
      <c r="IH23" s="11" t="str">
        <f>IF(SUM(HQ23:HT23)-HU23&gt;0,SUM(HQ23:HT23)-HU23,"")</f>
        <v/>
      </c>
      <c r="II23" s="11" t="str">
        <f>IF(SUM(IB23,IE23,IH23)&gt;0,SUM(IB23,IE23,IH23),"")</f>
        <v/>
      </c>
      <c r="IJ23" s="17"/>
      <c r="IK23" s="17"/>
      <c r="IL23" s="17"/>
      <c r="IM23" s="17"/>
      <c r="IN23" s="17"/>
      <c r="IO23" s="17"/>
      <c r="IP23" s="17"/>
      <c r="IQ23" s="17"/>
      <c r="IR23" s="17"/>
      <c r="IS23" s="17"/>
      <c r="IT23" s="17"/>
      <c r="IU23" s="17"/>
      <c r="IV23" s="17"/>
      <c r="IW23" s="17"/>
      <c r="IX23" s="17"/>
      <c r="IY23" s="17"/>
      <c r="IZ23" s="17"/>
      <c r="JA23" s="17"/>
      <c r="JB23" s="17"/>
      <c r="JC23" s="17"/>
      <c r="JD23" s="40" t="str">
        <f>IF(IL23&gt;0,IL23,"")</f>
        <v/>
      </c>
      <c r="JE23" s="40" t="str">
        <f>IF(IM23&gt;0,IM23,"")</f>
        <v/>
      </c>
      <c r="JF23" s="40" t="str">
        <f>IF(SUM(IJ23:IM23)-IN23&gt;0,SUM(IJ23:IM23)-IN23,"")</f>
        <v/>
      </c>
      <c r="JG23" s="40" t="str">
        <f>IF(IQ23&gt;0,IQ23,"")</f>
        <v/>
      </c>
      <c r="JH23" s="40" t="str">
        <f>IF(IR23&gt;0,IR23,"")</f>
        <v/>
      </c>
      <c r="JI23" s="40" t="str">
        <f>IF(SUM(IO23:IR23)-IS23&gt;0,SUM(IO23:IR23)-IS23,"")</f>
        <v/>
      </c>
      <c r="JJ23" s="40" t="str">
        <f>IF(MAX(JF23,JI23)&gt;0,MAX(JF23,JI23),"")</f>
        <v/>
      </c>
      <c r="JK23" s="40" t="str">
        <f>IF(IV23&gt;0,IV23,"")</f>
        <v/>
      </c>
      <c r="JL23" s="40" t="str">
        <f>IF(IW23&gt;0,IW23,"")</f>
        <v/>
      </c>
      <c r="JM23" s="40" t="str">
        <f>IF(SUM(IT23:IW23)-IX23&gt;0,SUM(IT23:IW23)-IX23,"")</f>
        <v/>
      </c>
      <c r="JN23" s="40" t="str">
        <f>IF(JA23&gt;0,JA23,"")</f>
        <v/>
      </c>
      <c r="JO23" s="40" t="str">
        <f>IF(JB23&gt;0,JB23,"")</f>
        <v/>
      </c>
      <c r="JP23" s="40" t="str">
        <f>IF(SUM(IY23:JB23)-JC23&gt;0,SUM(IY23:JB23)-JC23,"")</f>
        <v/>
      </c>
      <c r="JQ23" s="40" t="str">
        <f>IF(SUM(JJ23,JM23,JP23)&gt;0,SUM(JJ23,JM23,JP23),"")</f>
        <v/>
      </c>
      <c r="JR23" s="18"/>
      <c r="JS23" s="18"/>
      <c r="JT23" s="18"/>
      <c r="JU23" s="18"/>
      <c r="JV23" s="18"/>
      <c r="JW23" s="18"/>
      <c r="JX23" s="18"/>
      <c r="JY23" s="18"/>
      <c r="JZ23" s="18"/>
      <c r="KA23" s="18"/>
      <c r="KB23" s="18"/>
      <c r="KC23" s="18"/>
      <c r="KD23" s="18"/>
      <c r="KE23" s="18"/>
      <c r="KF23" s="18"/>
      <c r="KG23" s="18"/>
      <c r="KH23" s="18"/>
      <c r="KI23" s="18"/>
      <c r="KJ23" s="18"/>
      <c r="KK23" s="18"/>
      <c r="KL23" s="11" t="str">
        <f>IF(JT23&gt;0,JT23,"")</f>
        <v/>
      </c>
      <c r="KM23" s="11" t="str">
        <f>IF(JU23&gt;0,JU23,"")</f>
        <v/>
      </c>
      <c r="KN23" s="11" t="str">
        <f>IF(SUM(JR23:JU23)-JV23&gt;0,SUM(JR23:JU23)-JV23,"")</f>
        <v/>
      </c>
      <c r="KO23" s="11" t="str">
        <f>IF(JY23&gt;0,JY23,"")</f>
        <v/>
      </c>
      <c r="KP23" s="11" t="str">
        <f>IF(JZ23&gt;0,JZ23,"")</f>
        <v/>
      </c>
      <c r="KQ23" s="11" t="str">
        <f>IF(SUM(JW23:JZ23)-KA23&gt;0,SUM(JW23:JZ23)-KA23,"")</f>
        <v/>
      </c>
      <c r="KR23" s="11" t="str">
        <f>IF(MAX(KN23,KQ23)&gt;0,MAX(KN23,KQ23),"")</f>
        <v/>
      </c>
      <c r="KS23" s="11" t="str">
        <f>IF(KD23&gt;0,KD23,"")</f>
        <v/>
      </c>
      <c r="KT23" s="11" t="str">
        <f>IF(KE23&gt;0,KE23,"")</f>
        <v/>
      </c>
      <c r="KU23" s="11" t="str">
        <f>IF(SUM(KB23:KE23)-KF23&gt;0,SUM(KB23:KE23)-KF23,"")</f>
        <v/>
      </c>
      <c r="KV23" s="11" t="str">
        <f>IF(KI23&gt;0,KI23,"")</f>
        <v/>
      </c>
      <c r="KW23" s="11" t="str">
        <f>IF(KJ23&gt;0,KJ23,"")</f>
        <v/>
      </c>
      <c r="KX23" s="11" t="str">
        <f>IF(SUM(KG23:KJ23)-KK23&gt;0,SUM(KG23:KJ23)-KK23,"")</f>
        <v/>
      </c>
      <c r="KY23" s="11" t="str">
        <f>IF(SUM(KR23,KU23,KX23)&gt;0,SUM(KR23,KU23,KX23),"")</f>
        <v/>
      </c>
      <c r="KZ23" s="17"/>
      <c r="LA23" s="17"/>
      <c r="LB23" s="17"/>
      <c r="LC23" s="17"/>
      <c r="LD23" s="17"/>
      <c r="LE23" s="17"/>
      <c r="LF23" s="17"/>
      <c r="LG23" s="17"/>
      <c r="LH23" s="17"/>
      <c r="LI23" s="17"/>
      <c r="LJ23" s="17"/>
      <c r="LK23" s="17"/>
      <c r="LL23" s="17"/>
      <c r="LM23" s="17"/>
      <c r="LN23" s="17"/>
      <c r="LO23" s="17"/>
      <c r="LP23" s="17"/>
      <c r="LQ23" s="17"/>
      <c r="LR23" s="17"/>
      <c r="LS23" s="17"/>
      <c r="LT23" s="40" t="str">
        <f>IF(LB23&gt;0,LB23,"")</f>
        <v/>
      </c>
      <c r="LU23" s="40" t="str">
        <f>IF(LC23&gt;0,LC23,"")</f>
        <v/>
      </c>
      <c r="LV23" s="40" t="str">
        <f>IF(SUM(KZ23:LC23)-LD23&gt;0,SUM(KZ23:LC23)-LD23,"")</f>
        <v/>
      </c>
      <c r="LW23" s="40" t="str">
        <f>IF(LG23&gt;0,LG23,"")</f>
        <v/>
      </c>
      <c r="LX23" s="40" t="str">
        <f>IF(LH23&gt;0,LH23,"")</f>
        <v/>
      </c>
      <c r="LY23" s="40" t="str">
        <f>IF(SUM(LE23:LH23)-LI23&gt;0,SUM(LE23:LH23)-LI23,"")</f>
        <v/>
      </c>
      <c r="LZ23" s="40" t="str">
        <f>IF(MAX(LV23,LY23)&gt;0,MAX(LV23,LY23),"")</f>
        <v/>
      </c>
      <c r="MA23" s="40" t="str">
        <f>IF(LL23&gt;0,LL23,"")</f>
        <v/>
      </c>
      <c r="MB23" s="40" t="str">
        <f>IF(LM23&gt;0,LM23,"")</f>
        <v/>
      </c>
      <c r="MC23" s="40" t="str">
        <f>IF(SUM(LJ23:LM23)-LN23&gt;0,SUM(LJ23:LM23)-LN23,"")</f>
        <v/>
      </c>
      <c r="MD23" s="40" t="str">
        <f>IF(LQ23&gt;0,LQ23,"")</f>
        <v/>
      </c>
      <c r="ME23" s="40" t="str">
        <f>IF(LR23&gt;0,LR23,"")</f>
        <v/>
      </c>
      <c r="MF23" s="40" t="str">
        <f>IF(SUM(LO23:LR23)-LS23&gt;0,SUM(LO23:LR23)-LS23,"")</f>
        <v/>
      </c>
      <c r="MG23" s="40" t="str">
        <f>IF(SUM(LZ23,MC23,MF23)&gt;0,SUM(LZ23,MC23,MF23),"")</f>
        <v/>
      </c>
      <c r="MH23" s="18"/>
      <c r="MI23" s="18"/>
      <c r="MJ23" s="18"/>
      <c r="MK23" s="18"/>
      <c r="ML23" s="18"/>
      <c r="MM23" s="18"/>
      <c r="MN23" s="18"/>
      <c r="MO23" s="18"/>
      <c r="MP23" s="18"/>
      <c r="MQ23" s="18"/>
      <c r="MR23" s="18"/>
      <c r="MS23" s="18"/>
      <c r="MT23" s="18"/>
      <c r="MU23" s="18"/>
      <c r="MV23" s="18"/>
      <c r="MW23" s="18"/>
      <c r="MX23" s="18"/>
      <c r="MY23" s="18"/>
      <c r="MZ23" s="18"/>
      <c r="NA23" s="18"/>
      <c r="NB23" s="11" t="str">
        <f>IF(MJ23&gt;0,MJ23,"")</f>
        <v/>
      </c>
      <c r="NC23" s="11" t="str">
        <f>IF(MK23&gt;0,MK23,"")</f>
        <v/>
      </c>
      <c r="ND23" s="11" t="str">
        <f>IF(SUM(MH23:MK23)-ML23&gt;0,SUM(MH23:MK23)-ML23,"")</f>
        <v/>
      </c>
      <c r="NE23" s="11" t="str">
        <f>IF(MO23&gt;0,MO23,"")</f>
        <v/>
      </c>
      <c r="NF23" s="11" t="str">
        <f>IF(MP23&gt;0,MP23,"")</f>
        <v/>
      </c>
      <c r="NG23" s="11" t="str">
        <f>IF(SUM(MM23:MP23)-MQ23&gt;0,SUM(MM23:MP23)-MQ23,"")</f>
        <v/>
      </c>
      <c r="NH23" s="11" t="str">
        <f>IF(MAX(ND23,NG23)&gt;0,MAX(ND23,NG23),"")</f>
        <v/>
      </c>
      <c r="NI23" s="11" t="str">
        <f>IF(MT23&gt;0,MT23,"")</f>
        <v/>
      </c>
      <c r="NJ23" s="11" t="str">
        <f>IF(MU23&gt;0,MU23,"")</f>
        <v/>
      </c>
      <c r="NK23" s="11" t="str">
        <f>IF(SUM(MR23:MU23)-MV23&gt;0,SUM(MR23:MU23)-MV23,"")</f>
        <v/>
      </c>
      <c r="NL23" s="11" t="str">
        <f>IF(MY23&gt;0,MY23,"")</f>
        <v/>
      </c>
      <c r="NM23" s="11" t="str">
        <f>IF(MZ23&gt;0,MZ23,"")</f>
        <v/>
      </c>
      <c r="NN23" s="11" t="str">
        <f>IF(SUM(MW23:MZ23)-NA23&gt;0,SUM(MW23:MZ23)-NA23,"")</f>
        <v/>
      </c>
      <c r="NO23" s="11" t="str">
        <f>IF(SUM(NH23,NK23,NN23)&gt;0,SUM(NH23,NK23,NN23),"")</f>
        <v/>
      </c>
      <c r="NP23" s="17"/>
      <c r="NQ23" s="17"/>
      <c r="NR23" s="17"/>
      <c r="NS23" s="17"/>
      <c r="NT23" s="17"/>
      <c r="NU23" s="17"/>
      <c r="NV23" s="17"/>
      <c r="NW23" s="17"/>
      <c r="NX23" s="17"/>
      <c r="NY23" s="17"/>
      <c r="NZ23" s="17"/>
      <c r="OA23" s="17"/>
      <c r="OB23" s="17"/>
      <c r="OC23" s="17"/>
      <c r="OD23" s="17"/>
      <c r="OE23" s="17"/>
      <c r="OF23" s="17"/>
      <c r="OG23" s="17"/>
      <c r="OH23" s="17"/>
      <c r="OI23" s="17"/>
      <c r="OJ23" s="40" t="str">
        <f>IF(NR23&gt;0,NR23,"")</f>
        <v/>
      </c>
      <c r="OK23" s="40" t="str">
        <f>IF(NS23&gt;0,NS23,"")</f>
        <v/>
      </c>
      <c r="OL23" s="40" t="str">
        <f>IF(SUM(NP23:NS23)-NT23&gt;0,SUM(NP23:NS23)-NT23,"")</f>
        <v/>
      </c>
      <c r="OM23" s="40" t="str">
        <f>IF(NW23&gt;0,NW23,"")</f>
        <v/>
      </c>
      <c r="ON23" s="40" t="str">
        <f>IF(NX23&gt;0,NX23,"")</f>
        <v/>
      </c>
      <c r="OO23" s="40" t="str">
        <f>IF(SUM(NU23:NX23)-NY23&gt;0,SUM(NU23:NX23)-NY23,"")</f>
        <v/>
      </c>
      <c r="OP23" s="40" t="str">
        <f>IF(MAX(OL23,OO23)&gt;0,MAX(OL23,OO23),"")</f>
        <v/>
      </c>
      <c r="OQ23" s="40" t="str">
        <f>IF(OB23&gt;0,OB23,"")</f>
        <v/>
      </c>
      <c r="OR23" s="40" t="str">
        <f>IF(OC23&gt;0,OC23,"")</f>
        <v/>
      </c>
      <c r="OS23" s="40" t="str">
        <f>IF(SUM(NZ23:OC23)-OD23&gt;0,SUM(NZ23:OC23)-OD23,"")</f>
        <v/>
      </c>
      <c r="OT23" s="40" t="str">
        <f>IF(OG23&gt;0,OG23,"")</f>
        <v/>
      </c>
      <c r="OU23" s="40" t="str">
        <f>IF(OH23&gt;0,OH23,"")</f>
        <v/>
      </c>
      <c r="OV23" s="40" t="str">
        <f>IF(SUM(OE23:OH23)-OI23&gt;0,SUM(OE23:OH23)-OI23,"")</f>
        <v/>
      </c>
      <c r="OW23" s="40" t="str">
        <f>IF(SUM(OP23,OS23,OV23)&gt;0,SUM(OP23,OS23,OV23),"")</f>
        <v/>
      </c>
      <c r="OX23" s="18"/>
      <c r="OY23" s="18"/>
      <c r="OZ23" s="18"/>
      <c r="PA23" s="18"/>
      <c r="PB23" s="18"/>
      <c r="PC23" s="18"/>
      <c r="PD23" s="18"/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1" t="str">
        <f>IF(OZ23&gt;0,OZ23,"")</f>
        <v/>
      </c>
      <c r="PS23" s="11" t="str">
        <f>IF(PA23&gt;0,PA23,"")</f>
        <v/>
      </c>
      <c r="PT23" s="11" t="str">
        <f>IF(SUM(OX23:PA23)-PB23&gt;0,SUM(OX23:PA23)-PB23,"")</f>
        <v/>
      </c>
      <c r="PU23" s="11" t="str">
        <f>IF(PE23&gt;0,PE23,"")</f>
        <v/>
      </c>
      <c r="PV23" s="11" t="str">
        <f>IF(PF23&gt;0,PF23,"")</f>
        <v/>
      </c>
      <c r="PW23" s="11" t="str">
        <f>IF(SUM(PC23:PF23)-PG23&gt;0,SUM(PC23:PF23)-PG23,"")</f>
        <v/>
      </c>
      <c r="PX23" s="11" t="str">
        <f>IF(MAX(PT23,PW23)&gt;0,MAX(PT23,PW23),"")</f>
        <v/>
      </c>
      <c r="PY23" s="11" t="str">
        <f>IF(PJ23&gt;0,PJ23,"")</f>
        <v/>
      </c>
      <c r="PZ23" s="11" t="str">
        <f>IF(PK23&gt;0,PK23,"")</f>
        <v/>
      </c>
      <c r="QA23" s="11" t="str">
        <f>IF(SUM(PH23:PK23)-PL23&gt;0,SUM(PH23:PK23)-PL23,"")</f>
        <v/>
      </c>
      <c r="QB23" s="11" t="str">
        <f>IF(PO23&gt;0,PO23,"")</f>
        <v/>
      </c>
      <c r="QC23" s="11" t="str">
        <f>IF(PP23&gt;0,PP23,"")</f>
        <v/>
      </c>
      <c r="QD23" s="11" t="str">
        <f>IF(SUM(PM23:PP23)-PQ23&gt;0,SUM(PM23:PP23)-PQ23,"")</f>
        <v/>
      </c>
      <c r="QE23" s="11" t="str">
        <f>IF(SUM(PX23,QA23,QD23)&gt;0,SUM(PX23,QA23,QD23),"")</f>
        <v/>
      </c>
      <c r="QF23" s="17"/>
      <c r="QG23" s="17"/>
      <c r="QH23" s="17"/>
      <c r="QI23" s="17"/>
      <c r="QJ23" s="17"/>
      <c r="QK23" s="17"/>
      <c r="QL23" s="17"/>
      <c r="QM23" s="17"/>
      <c r="QN23" s="17"/>
      <c r="QO23" s="17"/>
      <c r="QP23" s="17"/>
      <c r="QQ23" s="17"/>
      <c r="QR23" s="17"/>
      <c r="QS23" s="17"/>
      <c r="QT23" s="17"/>
      <c r="QU23" s="17"/>
      <c r="QV23" s="17"/>
      <c r="QW23" s="17"/>
      <c r="QX23" s="17"/>
      <c r="QY23" s="17"/>
      <c r="QZ23" s="40" t="str">
        <f>IF(QH23&gt;0,QH23,"")</f>
        <v/>
      </c>
      <c r="RA23" s="40" t="str">
        <f>IF(QI23&gt;0,QI23,"")</f>
        <v/>
      </c>
      <c r="RB23" s="40" t="str">
        <f>IF(SUM(QF23:QI23)-QJ23&gt;0,SUM(QF23:QI23)-QJ23,"")</f>
        <v/>
      </c>
      <c r="RC23" s="40" t="str">
        <f>IF(QM23&gt;0,QM23,"")</f>
        <v/>
      </c>
      <c r="RD23" s="40" t="str">
        <f>IF(QN23&gt;0,QN23,"")</f>
        <v/>
      </c>
      <c r="RE23" s="40" t="str">
        <f>IF(SUM(QK23:QN23)-QO23&gt;0,SUM(QK23:QN23)-QO23,"")</f>
        <v/>
      </c>
      <c r="RF23" s="40" t="str">
        <f>IF(MAX(RB23,RE23)&gt;0,MAX(RB23,RE23),"")</f>
        <v/>
      </c>
      <c r="RG23" s="40" t="str">
        <f>IF(QR23&gt;0,QR23,"")</f>
        <v/>
      </c>
      <c r="RH23" s="40" t="str">
        <f>IF(QS23&gt;0,QS23,"")</f>
        <v/>
      </c>
      <c r="RI23" s="40" t="str">
        <f>IF(SUM(QP23:QS23)-QT23&gt;0,SUM(QP23:QS23)-QT23,"")</f>
        <v/>
      </c>
      <c r="RJ23" s="40" t="str">
        <f>IF(QW23&gt;0,QW23,"")</f>
        <v/>
      </c>
      <c r="RK23" s="40" t="str">
        <f>IF(QX23&gt;0,QX23,"")</f>
        <v/>
      </c>
      <c r="RL23" s="40" t="str">
        <f>IF(SUM(QU23:QX23)-QY23&gt;0,SUM(QU23:QX23)-QY23,"")</f>
        <v/>
      </c>
      <c r="RM23" s="40" t="str">
        <f>IF(SUM(RF23,RI23,RL23)&gt;0,SUM(RF23,RI23,RL23),"")</f>
        <v/>
      </c>
      <c r="RN23" s="18"/>
      <c r="RO23" s="18"/>
      <c r="RP23" s="18"/>
      <c r="RQ23" s="18"/>
      <c r="RR23" s="18"/>
      <c r="RS23" s="18"/>
      <c r="RT23" s="18"/>
      <c r="RU23" s="18"/>
      <c r="RV23" s="18"/>
      <c r="RW23" s="18"/>
      <c r="RX23" s="18"/>
      <c r="RY23" s="18"/>
      <c r="RZ23" s="18"/>
      <c r="SA23" s="18"/>
      <c r="SB23" s="18"/>
      <c r="SC23" s="18"/>
      <c r="SD23" s="18"/>
      <c r="SE23" s="18"/>
      <c r="SF23" s="18"/>
      <c r="SG23" s="18"/>
      <c r="SH23" s="11" t="str">
        <f>IF(RP23&gt;0,RP23,"")</f>
        <v/>
      </c>
      <c r="SI23" s="11" t="str">
        <f>IF(RQ23&gt;0,RQ23,"")</f>
        <v/>
      </c>
      <c r="SJ23" s="11" t="str">
        <f>IF(SUM(RN23:RQ23)-RR23&gt;0,SUM(RN23:RQ23)-RR23,"")</f>
        <v/>
      </c>
      <c r="SK23" s="11" t="str">
        <f>IF(RU23&gt;0,RU23,"")</f>
        <v/>
      </c>
      <c r="SL23" s="11" t="str">
        <f>IF(RV23&gt;0,RV23,"")</f>
        <v/>
      </c>
      <c r="SM23" s="11" t="str">
        <f>IF(SUM(RS23:RV23)-RW23&gt;0,SUM(RS23:RV23)-RW23,"")</f>
        <v/>
      </c>
      <c r="SN23" s="11" t="str">
        <f>IF(MAX(SJ23,SM23)&gt;0,MAX(SJ23,SM23),"")</f>
        <v/>
      </c>
      <c r="SO23" s="11" t="str">
        <f>IF(RZ23&gt;0,RZ23,"")</f>
        <v/>
      </c>
      <c r="SP23" s="11" t="str">
        <f>IF(SA23&gt;0,SA23,"")</f>
        <v/>
      </c>
      <c r="SQ23" s="11" t="str">
        <f>IF(SUM(RX23:SA23)-SB23&gt;0,SUM(RX23:SA23)-SB23,"")</f>
        <v/>
      </c>
      <c r="SR23" s="11" t="str">
        <f>IF(SE23&gt;0,SE23,"")</f>
        <v/>
      </c>
      <c r="SS23" s="11" t="str">
        <f>IF(SF23&gt;0,SF23,"")</f>
        <v/>
      </c>
      <c r="ST23" s="11" t="str">
        <f>IF(SUM(SC23:SF23)-SG23&gt;0,SUM(SC23:SF23)-SG23,"")</f>
        <v/>
      </c>
      <c r="SU23" s="11" t="str">
        <f>IF(SUM(SN23,SQ23,ST23)&gt;0,SUM(SN23,SQ23,ST23),"")</f>
        <v/>
      </c>
      <c r="SV23" s="22">
        <f>IF($CP23="P",CA23,(CA23+AZ23)/2)</f>
        <v>9.1499999999999986</v>
      </c>
      <c r="SW23" s="22">
        <f>IF($CP23="P",CB23,(CB23+BA23)/2)</f>
        <v>5.65</v>
      </c>
      <c r="SX23" s="22">
        <f>IF($CP23="P",CC23,(CC23+BB23)/2)</f>
        <v>5.35</v>
      </c>
      <c r="SY23" s="22">
        <f>IF($CP23="P",CD23,(CD23+BC23)/2)</f>
        <v>8.48</v>
      </c>
      <c r="SZ23" s="22">
        <f>IF($CP23="P",CE23,(CE23+BD23)/2)</f>
        <v>0.75</v>
      </c>
      <c r="TA23" s="22">
        <f>IF($CP23="P",CF23,(CF23+BE23)/2)</f>
        <v>1.4</v>
      </c>
      <c r="TB23" s="22">
        <f>IF($CP23="P",CG23,(CG23+BF23)/2)</f>
        <v>0.95</v>
      </c>
      <c r="TC23" s="22">
        <f>IF($CP23="P",CH23,(CH23+BG23)/2)</f>
        <v>1.5</v>
      </c>
      <c r="TD23" s="22">
        <f>IF($CP23="P",CI23,(CI23+BH23)/2)</f>
        <v>1.38</v>
      </c>
      <c r="TE23" s="22">
        <f>IF($CP23="P",CJ23,(CJ23+BI23)/2)</f>
        <v>0</v>
      </c>
      <c r="TF23" s="22">
        <f>IF($CP23="P",CK23,(CK23+BJ23)/2)</f>
        <v>0</v>
      </c>
      <c r="TG23" s="22">
        <f>IF($CP23="P",CL23,(CL23+BK23)/2)</f>
        <v>0</v>
      </c>
      <c r="TH23" s="22">
        <f>IF($CP23="P",CM23,(CM23+BL23)/2)</f>
        <v>0</v>
      </c>
      <c r="TI23" s="22">
        <f>IF($CP23="P",CN23,(CN23+BM23)/2)</f>
        <v>0</v>
      </c>
      <c r="TJ23" s="22">
        <f>IF($CP23="P",CO23,(CO23+BN23)/2)</f>
        <v>0</v>
      </c>
      <c r="TK23" s="27" t="s">
        <v>46</v>
      </c>
      <c r="TL23" s="40">
        <f>IF(SX23&gt;0,SX23,"")</f>
        <v>5.35</v>
      </c>
      <c r="TM23" s="40">
        <f>IF(SY23&gt;0,SY23,"")</f>
        <v>8.48</v>
      </c>
      <c r="TN23" s="40">
        <f>IF(SUM(SV23:SY23)-SZ23&gt;0,SUM(SV23:SY23)-SZ23,"")</f>
        <v>27.88</v>
      </c>
      <c r="TO23" s="40">
        <f>IF(TC23&gt;0,TC23,"")</f>
        <v>1.5</v>
      </c>
      <c r="TP23" s="40">
        <f>IF(TD23&gt;0,TD23,"")</f>
        <v>1.38</v>
      </c>
      <c r="TQ23" s="40">
        <f>IF(SUM(TA23:TD23)-TE23&gt;0,SUM(TA23:TD23)-TE23,"")</f>
        <v>5.2299999999999995</v>
      </c>
      <c r="TR23" s="40">
        <f>IF(MAX(TN23,TQ23)&gt;0,MAX(TN23,TQ23),"")</f>
        <v>27.88</v>
      </c>
      <c r="TS23" s="40" t="str">
        <f>IF(TH23&gt;0,TH23,"")</f>
        <v/>
      </c>
      <c r="TT23" s="40" t="str">
        <f>IF(TI23&gt;0,TI23,"")</f>
        <v/>
      </c>
      <c r="TU23" s="40" t="str">
        <f>IF(SUM(TF23:TI23)-TJ23&gt;0,SUM(TF23:TI23)-TJ23,"")</f>
        <v/>
      </c>
      <c r="TV23" s="40">
        <f>IF(SUM(TR23,TU23)&gt;0,SUM(TR23,TU23),"")</f>
        <v>27.88</v>
      </c>
    </row>
    <row r="24" spans="1:542" x14ac:dyDescent="0.2">
      <c r="A24" s="4" t="str" cm="1">
        <f t="array" ref="A24">IF(AND(J24&lt;&gt;"",J24&lt;&gt;"No DD"),SUMPRODUCT((J$4:J$37&lt;&gt;"")*(J$4:J$37&lt;&gt;"No DD")*(F$4:F$37&gt;F24))+1,IF(J24="No DD",SUMPRODUCT((J$4:J$37="No DD")*(F$4:F$37&gt;F24))+1+SUMPRODUCT((J$4:J$37&lt;&gt;"")*(J$4:J$37&lt;&gt;"No DD")),""))</f>
        <v/>
      </c>
      <c r="B24" s="4" t="str" cm="1">
        <f t="array" ref="B24">IF(AND(J24&lt;&gt;"",J24&lt;&gt;"No DD",G24=""),SUMPRODUCT((J$4:J$37&lt;&gt;"")*(J$4:J$37&lt;&gt;"No DD")*(G$4:G$37="")*(F$4:F$37&gt;F24))+1,IF(J24="No DD",SUMPRODUCT((J$4:J$37="No DD")*(F$4:F$37&gt;F24)*(G$4:G$37=""))+1+SUMPRODUCT((J$4:J$37&lt;&gt;"")*(G$4:G$37="")*(J$4:J$37&lt;&gt;"No DD")),""))</f>
        <v/>
      </c>
      <c r="C24" s="5" t="s">
        <v>203</v>
      </c>
      <c r="D24" s="4" t="s">
        <v>31</v>
      </c>
      <c r="E24" s="4">
        <v>2007</v>
      </c>
      <c r="F24" s="9">
        <f>SUM(L24:V24)+SUM(L24:T24)*0.0000001+SUM(L24)*0.0000000000001</f>
        <v>125.27001252700451</v>
      </c>
      <c r="G24" s="66"/>
      <c r="H24" s="3" t="str">
        <f>IF(OR(AND(AO24&gt;=AY$39,AO24&lt;&gt;"",AQ24&gt;=AY$43,AQ24&lt;&gt;"",AN24=""),AND(AR24&gt;=AY$39,AR24&lt;&gt;"",AT24&gt;=AY$43,AT24&lt;&gt;"",AN24=""),AND(AV24&gt;=AY$39,AV24&lt;&gt;"",AX24&gt;=AY$43,AX24&lt;&gt;"",AN24=""),AND(BP24&gt;=BZ$39,BP24&lt;&gt;"",BR24&gt;=BZ$43,BR24&lt;&gt;"",BO24=""),AND(BS24&gt;=BZ$39,BS24&lt;&gt;"",BU24&gt;=BZ$43,BU24&lt;&gt;"",BO24=""),AND(BW24&gt;=BZ$39,BW24&lt;&gt;"",BY24&gt;=BZ$43,BY24&lt;&gt;"",BO24=""),AND(CQ24&gt;=DA$39,CQ24&lt;&gt;"",CS24&gt;=DA$43,CS24&lt;&gt;"",CP24=""),AND(CT24&gt;=DA$39,CT24&lt;&gt;"",CV24&gt;=DA$43,CV24&lt;&gt;"",CP24=""),AND(CX24&gt;=DA$39,CX24&lt;&gt;"",CZ24&gt;=DA$43,CZ24&lt;&gt;"",CP24=""),AND(DX24&gt;=EK$39,DX24&lt;&gt;"",DZ24&gt;=EK$43,DZ24&lt;&gt;""),AND(EA24&gt;=EK$39,EA24&lt;&gt;"",EC24&gt;=EK$43,EC24&lt;&gt;""),AND(EE24&gt;=EK$39,EE24&lt;&gt;"",EG24&gt;=EK$43,EG24&lt;&gt;""),AND(EH24&gt;=EK$39,EH24&lt;&gt;"",EJ24&gt;=EK$43,EJ24&lt;&gt;""),AND(FF24&gt;=FS$39,FF24&lt;&gt;"",FH24&gt;=FS$43,FH24&lt;&gt;""),AND(FI24&gt;=FS$39,FI24&lt;&gt;"",FK24&gt;=FS$43,FK24&lt;&gt;""),AND(FM24&gt;=FS$39,FM24&lt;&gt;"",FO24&gt;=FS$43,FO24&lt;&gt;""),AND(FP24&gt;=FS$39,FP24&lt;&gt;"",FR24&gt;=FS$43,FR24&lt;&gt;""),AND(GN24&gt;=HA$39,GN24&lt;&gt;"",GP24&gt;=HA$43,GP24&lt;&gt;""),AND(GQ24&gt;=HA$39,GQ24&lt;&gt;"",GS24&gt;=HA$43,GS24&lt;&gt;""),AND(GU24&gt;=HA$39,GU24&lt;&gt;"",GW24&gt;=HA$43,GW24&lt;&gt;""),AND(GX24&gt;=HA$39,GX24&lt;&gt;"",GZ24&gt;=HA$43,GZ24&lt;&gt;""),AND(HV24&gt;=II$39,HV24&lt;&gt;"",HX24&gt;=II$43,HX24&lt;&gt;""),AND(HY24&gt;=II$39,HY24&lt;&gt;"",IA24&gt;=II$43,IA24&lt;&gt;""),AND(IC24&gt;=II$39,IC24&lt;&gt;"",IE24&gt;=II$43,IE24&lt;&gt;""),AND(IF24&gt;=II$39,IF24&lt;&gt;"",IH24&gt;=II$43,IH24&lt;&gt;""),AND(JD24&gt;=JQ$39,JD24&lt;&gt;"",JF24&gt;=JQ$43,JF24&lt;&gt;""),AND(JG24&gt;=JQ$39,JG24&lt;&gt;"",JI24&gt;=JQ$43,JI24&lt;&gt;""),AND(JK24&gt;=JQ$39,JK24&lt;&gt;"",JM24&gt;=JQ$43,JM24&lt;&gt;""),AND(JN24&gt;=JQ$39,JN24&lt;&gt;"",JP24&gt;=JQ$43,JP24&lt;&gt;""),AND(KL24&gt;=KY$39,KL24&lt;&gt;"",KN24&gt;=KY$43,KN24&lt;&gt;""),AND(KO24&gt;=KY$39,KO24&lt;&gt;"",KQ24&gt;=KY$43,KQ24&lt;&gt;""),AND(KS24&gt;=KY$39,KS24&lt;&gt;"",KU24&gt;=KY$43,KU24&lt;&gt;""),AND(KV24&gt;=KY$39,KV24&lt;&gt;"",KX24&gt;=KY$43,KX24&lt;&gt;""),AND(LT24&gt;=MG$39,LT24&lt;&gt;"",LV24&gt;=MG$43,LV24&lt;&gt;""),AND(LW24&gt;=MG$39,LW24&lt;&gt;"",LY24&gt;=MG$43,LY24&lt;&gt;""),AND(MA24&gt;=MG$39,MA24&lt;&gt;"",MC24&gt;=MG$43,MC24&lt;&gt;""),AND(MD24&gt;=MG$39,MD24&lt;&gt;"",MF24&gt;=MG$43,MF24&lt;&gt;""),AND(NB24&gt;=NO$39,NB24&lt;&gt;"",ND24&gt;=NO$43,ND24&lt;&gt;""),AND(NE24&gt;=NO$39,NE24&lt;&gt;"",NG24&gt;=NO$43,NG24&lt;&gt;""),AND(NI24&gt;=NO$39,NI24&lt;&gt;"",NK24&gt;=NO$43,NK24&lt;&gt;""),AND(NL24&gt;=NO$39,NL24&lt;&gt;"",NN24&gt;=NO$43,NN24&lt;&gt;""),AND(OJ24&gt;=OW$39,OJ24&lt;&gt;"",OL24&gt;=OW$43,OL24&lt;&gt;""),AND(OM24&gt;=OW$39,OM24&lt;&gt;"",OO24&gt;=OW$43,OO24&lt;&gt;""),AND(OQ24&gt;=OW$39,OQ24&lt;&gt;"",OS24&gt;=OW$43,OS24&lt;&gt;""),AND(OT24&gt;=OW$39,OT24&lt;&gt;"",OV24&gt;=OW$43,OV24&lt;&gt;""),AND(PR24&gt;=QE$39,PR24&lt;&gt;"",PT24&gt;=QE$43,PT24&lt;&gt;""),AND(PU24&gt;=QE$39,PU24&lt;&gt;"",PW24&gt;=QE$43,PW24&lt;&gt;""),AND(PY24&gt;=QE$39,PY24&lt;&gt;"",QA24&gt;=QE$43,QA24&lt;&gt;""),AND(QB24&gt;=QE$39,QB24&lt;&gt;"",QD24&gt;=QE$43,QD24&lt;&gt;""),AND(QZ24&gt;=RM$39,QZ24&lt;&gt;"",RB24&gt;=RM$43,RB24&lt;&gt;""),AND(RC24&gt;=RM$39,RC24&lt;&gt;"",RE24&gt;=RM$43,RE24&lt;&gt;""),AND(RG24&gt;=RM$39,RG24&lt;&gt;"",RI24&gt;=RM$43,RI24&lt;&gt;""),AND(RJ24&gt;=RM$39,RJ24&lt;&gt;"",RL24&gt;=RM$43,RL24&lt;&gt;""),AND(SH24&gt;=SU$39,SH24&lt;&gt;"",SJ24&gt;=SU$43,SJ24&lt;&gt;""),AND(SK24&gt;=SU$39,SK24&lt;&gt;"",SM24&gt;=SU$43,SM24&lt;&gt;""),AND(SO24&gt;=SU$39,SO24&lt;&gt;"",SQ24&gt;=SU$43,SQ24&lt;&gt;""),AND(SR24&gt;=SU$39,SR24&lt;&gt;"",ST24&gt;=SU$43,ST24&lt;&gt;"")),"P","")</f>
        <v/>
      </c>
      <c r="I24" s="3" t="str">
        <f>IF(OR(AND(AQ24&gt;=AY$43,AQ24&lt;&gt;"",AN24=""),AND(AT24&gt;=AY$43,AT24&lt;&gt;"",AN24=""),AND(AX24&gt;=AY$43,AX24&lt;&gt;"",AN24=""),AND(BR24&gt;=BZ$43,BR24&lt;&gt;"",BO24=""),AND(BU24&gt;=BZ$43,BU24&lt;&gt;"",BO24=""),AND(BY24&gt;=BZ$43,BY24&lt;&gt;"",BO24=""),AND(CS24&gt;=DA$43,CS24&lt;&gt;"",CP24=""),AND(CV24&gt;=DA$43,CV24&lt;&gt;"",CP24=""),AND(CZ24&gt;=DA$43,CZ24&lt;&gt;"",CP24=""),AND(DZ24&gt;=EK$43,DZ24&lt;&gt;""),AND(EC24&gt;=EK$43,EC24&lt;&gt;""),AND(EG24&gt;=EK$43,EG24&lt;&gt;""),AND(EJ24&gt;=EK$43,EJ24&lt;&gt;""),AND(FH24&gt;=FS$43,FH24&lt;&gt;""),AND(FK24&gt;=FS$43,FK24&lt;&gt;""),AND(FO24&gt;=FS$43,FO24&lt;&gt;""),AND(FR24&gt;=FS$43,FR24&lt;&gt;""),AND(GP24&gt;=HA$43,GP24&lt;&gt;""),AND(GS24&gt;=HA$43,GS24&lt;&gt;""),AND(GW24&gt;=HA$43,GW24&lt;&gt;""),AND(GZ24&gt;=HA$43,GZ24&lt;&gt;""),AND(HX24&gt;=II$43,HX24&lt;&gt;""),AND(IA24&gt;=II$43,IA24&lt;&gt;""),AND(IE24&gt;=II$43,IE24&lt;&gt;""),AND(IH24&gt;=II$43,IH24&lt;&gt;""),AND(JF24&gt;=JQ$43,JF24&lt;&gt;""),AND(JI24&gt;=JQ$43,JI24&lt;&gt;""),AND(JM24&gt;=JQ$43,JM24&lt;&gt;""),AND(JP24&gt;=JQ$43,JP24&lt;&gt;""),AND(KN24&gt;=KY$43,KN24&lt;&gt;""),AND(KQ24&gt;=KY$43,KQ24&lt;&gt;""),AND(KU24&gt;=KY$43,KU24&lt;&gt;""),AND(KX24&gt;=KY$43,KX24&lt;&gt;""),AND(LV24&gt;=MG$43,LV24&lt;&gt;""),AND(LY24&gt;=MG$43,LY24&lt;&gt;""),AND(MC24&gt;=MG$43,MC24&lt;&gt;""),AND(MF24&gt;=MG$43,MF24&lt;&gt;""),AND(ND24&gt;=NO$43,ND24&lt;&gt;""),AND(NG24&gt;=NO$43,NG24&lt;&gt;""),AND(NK24&gt;=NO$43,NK24&lt;&gt;""),AND(NN24&gt;=NO$43,NN24&lt;&gt;""),AND(OL24&gt;=OW$43,OL24&lt;&gt;""),AND(OO24&gt;=OW$43,OO24&lt;&gt;""),AND(OS24&gt;=OW$43,OS24&lt;&gt;""),AND(OV24&gt;=OW$43,OV24&lt;&gt;""),AND(PT24&gt;=QE$43,PT24&lt;&gt;""),AND(PW24&gt;=QE$43,PW24&lt;&gt;""),AND(QA24&gt;=QE$43,QA24&lt;&gt;""),AND(QD24&gt;=QE$43,QD24&lt;&gt;""),AND(RB24&gt;=RM$43,RB24&lt;&gt;""),AND(RE24&gt;=RM$43,RE24&lt;&gt;""),AND(RI24&gt;=RM$43,RI24&lt;&gt;""),AND(RL24&gt;=RM$43,RL24&lt;&gt;""),AND(SJ24&gt;=SU$43,SJ24&lt;&gt;""),AND(SM24&gt;=SU$43,SM24&lt;&gt;""),AND(SQ24&gt;=SU$43,SQ24&lt;&gt;""),AND(ST24&gt;=SU$43,ST24&lt;&gt;"")),"P","")</f>
        <v/>
      </c>
      <c r="J24" s="36" t="str">
        <f>IF(AND(I24="P",H24=""),"No DD",IF(OR(AND(AO24&gt;=AY$42,AO24&lt;&gt;"",AQ24&gt;=AY$46,AQ24&lt;&gt;"",AN24=""),AND(AR24&gt;=AY$42,AR24&lt;&gt;"",AT24&gt;=AY$46,AT24&lt;&gt;"",AN24=""),AND(AV24&gt;=AY$42,AV24&lt;&gt;"",AX24&gt;=AY$46,AX24&lt;&gt;"",AN24=""),AND(BP24&gt;=BZ$42,BP24&lt;&gt;"",BR24&gt;=BZ$46,BR24&lt;&gt;"",BO24=""),AND(BS24&gt;=BZ$42,BS24&lt;&gt;"",BU24&gt;=BZ$46,BU24&lt;&gt;"",BO24=""),AND(BW24&gt;=BZ$42,BW24&lt;&gt;"",BY24&gt;=BZ$46,BY24&lt;&gt;"",BO24=""),AND(CQ24&gt;=DA$42,CQ24&lt;&gt;"",CS24&gt;=DA$46,CS24&lt;&gt;"",CP24=""),AND(CT24&gt;=DA$42,CT24&lt;&gt;"",CV24&gt;=DA$46,CV24&lt;&gt;"",CP24=""),AND(CX24&gt;=DA$42,CX24&lt;&gt;"",CZ24&gt;=DA$46,CZ24&lt;&gt;"",CP24=""),AND(DX24&gt;=EK$42,DX24&lt;&gt;"",DZ24&gt;=EK$46,DZ24&lt;&gt;""),AND(EA24&gt;=EK$42,EA24&lt;&gt;"",EC24&gt;=EK$46,EC24&lt;&gt;""),AND(EE24&gt;=EK$42,EE24&lt;&gt;"",EG24&gt;=EK$46,EG24&lt;&gt;""),AND(EH24&gt;=EK$42,EH24&lt;&gt;"",EJ24&gt;=EK$46,EJ24&lt;&gt;""),AND(FF24&gt;=FS$42,FF24&lt;&gt;"",FH24&gt;=FS$46,FH24&lt;&gt;""),AND(FI24&gt;=FS$42,FI24&lt;&gt;"",FK24&gt;=FS$46,FK24&lt;&gt;""),AND(FM24&gt;=FS$42,FM24&lt;&gt;"",FO24&gt;=FS$46,FO24&lt;&gt;""),AND(FP24&gt;=FS$42,FP24&lt;&gt;"",FR24&gt;=FS$46,FR24&lt;&gt;""),AND(GN24&gt;=HA$42,GN24&lt;&gt;"",GP24&gt;=HA$46,GP24&lt;&gt;""),AND(GQ24&gt;=HA$42,GQ24&lt;&gt;"",GS24&gt;=HA$46,GS24&lt;&gt;""),AND(GU24&gt;=HA$42,GU24&lt;&gt;"",GW24&gt;=HA$46,GW24&lt;&gt;""),AND(GX24&gt;=HA$42,GX24&lt;&gt;"",GZ24&gt;=HA$46,GZ24&lt;&gt;""),AND(HV24&gt;=II$42,HV24&lt;&gt;"",HX24&gt;=II$46,HX24&lt;&gt;""),AND(HY24&gt;=II$42,HY24&lt;&gt;"",IA24&gt;=II$46,IA24&lt;&gt;""),AND(IC24&gt;=II$42,IC24&lt;&gt;"",IE24&gt;=II$46,IE24&lt;&gt;""),AND(IF24&gt;=II$42,IF24&lt;&gt;"",IH24&gt;=II$46,IH24&lt;&gt;""),AND(JD24&gt;=JQ$42,JD24&lt;&gt;"",JF24&gt;=JQ$46,JF24&lt;&gt;""),AND(JG24&gt;=JQ$42,JG24&lt;&gt;"",JI24&gt;=JQ$46,JI24&lt;&gt;""),AND(JK24&gt;=JQ$42,JK24&lt;&gt;"",JM24&gt;=JQ$46,JM24&lt;&gt;""),AND(JN24&gt;=JQ$42,JN24&lt;&gt;"",JP24&gt;=JQ$46,JP24&lt;&gt;""),AND(KL24&gt;=KY$42,KL24&lt;&gt;"",KN24&gt;=KY$46,KN24&lt;&gt;""),AND(KO24&gt;=KY$42,KO24&lt;&gt;"",KQ24&gt;=KY$46,KQ24&lt;&gt;""),AND(KS24&gt;=KY$42,KS24&lt;&gt;"",KU24&gt;=KY$46,KU24&lt;&gt;""),AND(KV24&gt;=KY$42,KV24&lt;&gt;"",KX24&gt;=KY$46,KX24&lt;&gt;""),AND(LT24&gt;=MG$42,LT24&lt;&gt;"",LV24&gt;=MG$46,LV24&lt;&gt;""),AND(LW24&gt;=MG$42,LW24&lt;&gt;"",LY24&gt;=MG$46,LY24&lt;&gt;""),AND(MA24&gt;=MG$42,MA24&lt;&gt;"",MC24&gt;=MG$46,MC24&lt;&gt;""),AND(MD24&gt;=MG$42,MD24&lt;&gt;"",MF24&gt;=MG$46,MF24&lt;&gt;""),AND(NB24&gt;=NO$42,NB24&lt;&gt;"",ND24&gt;=NO$46,ND24&lt;&gt;""),AND(NE24&gt;=NO$42,NE24&lt;&gt;"",NG24&gt;=NO$46,NG24&lt;&gt;""),AND(NI24&gt;=NO$42,NI24&lt;&gt;"",NK24&gt;=NO$46,NK24&lt;&gt;""),AND(NL24&gt;=NO$42,NL24&lt;&gt;"",NN24&gt;=NO$46,NN24&lt;&gt;""),AND(OJ24&gt;=OW$42,OJ24&lt;&gt;"",OL24&gt;=OW$46,OL24&lt;&gt;""),AND(OM24&gt;=OW$42,OM24&lt;&gt;"",OO24&gt;=OW$46,OO24&lt;&gt;""),AND(OQ24&gt;=OW$42,OQ24&lt;&gt;"",OS24&gt;=OW$46,OS24&lt;&gt;""),AND(OT24&gt;=OW$42,OT24&lt;&gt;"",OV24&gt;=OW$46,OV24&lt;&gt;""),AND(PR24&gt;=QE$42,PR24&lt;&gt;"",PT24&gt;=QE$46,PT24&lt;&gt;""),AND(PU24&gt;=QE$42,PU24&lt;&gt;"",PW24&gt;=QE$46,PW24&lt;&gt;""),AND(PY24&gt;=QE$42,PY24&lt;&gt;"",QA24&gt;=QE$46,QA24&lt;&gt;""),AND(QB24&gt;=QE$42,QB24&lt;&gt;"",QD24&gt;=QE$46,QD24&lt;&gt;""),AND(QZ24&gt;=RM$42,QZ24&lt;&gt;"",RB24&gt;=RM$46,RB24&lt;&gt;""),AND(RC24&gt;=RM$42,RC24&lt;&gt;"",RE24&gt;=RM$46,RE24&lt;&gt;""),AND(RG24&gt;=RM$42,RG24&lt;&gt;"",RI24&gt;=RM$46,RI24&lt;&gt;""),AND(RJ24&gt;=RM$42,RJ24&lt;&gt;"",RL24&gt;=RM$46,RL24&lt;&gt;""),AND(SH24&gt;=SU$42,SH24&lt;&gt;"",SJ24&gt;=SU$46,SJ24&lt;&gt;""),AND(SK24&gt;=SU$42,SK24&lt;&gt;"",SM24&gt;=SU$46,SM24&lt;&gt;""),AND(SO24&gt;=SU$42,SO24&lt;&gt;"",SQ24&gt;=SU$46,SQ24&lt;&gt;""),AND(SR24&gt;=SU$42,SR24&lt;&gt;"",ST24&gt;=SU$46,ST24&lt;&gt;"")),"Merit",IF(OR(AND(AO24&gt;=AY$41,AO24&lt;&gt;"",AQ24&gt;=AY$45,AQ24&lt;&gt;"",AN24=""),AND(AR24&gt;=AY$41,AR24&lt;&gt;"",AT24&gt;=AY$45,AT24&lt;&gt;"",AN24=""),AND(AV24&gt;=AY$41,AV24&lt;&gt;"",AX24&gt;=AY$45,AX24&lt;&gt;"",AN24=""),AND(BP24&gt;=BZ$41,BP24&lt;&gt;"",BR24&gt;=BZ$45,BR24&lt;&gt;"",BO24=""),AND(BS24&gt;=BZ$41,BS24&lt;&gt;"",BU24&gt;=BZ$45,BU24&lt;&gt;"",BO24=""),AND(BW24&gt;=BZ$41,BW24&lt;&gt;"",BY24&gt;=BZ$45,BY24&lt;&gt;"",BO24=""),AND(CQ24&gt;=DA$41,CQ24&lt;&gt;"",CS24&gt;=DA$45,CS24&lt;&gt;"",CP24=""),AND(CT24&gt;=DA$41,CT24&lt;&gt;"",CV24&gt;=DA$45,CV24&lt;&gt;"",CP24=""),AND(CX24&gt;=DA$41,CX24&lt;&gt;"",CZ24&gt;=DA$45,CZ24&lt;&gt;"",CP24=""),AND(DX24&gt;=EK$41,DX24&lt;&gt;"",DZ24&gt;=EK$45,DZ24&lt;&gt;""),AND(EA24&gt;=EK$41,EA24&lt;&gt;"",EC24&gt;=EK$45,EC24&lt;&gt;""),AND(EE24&gt;=EK$41,EE24&lt;&gt;"",EG24&gt;=EK$45,EG24&lt;&gt;""),AND(EH24&gt;=EK$41,EH24&lt;&gt;"",EJ24&gt;=EK$45,EJ24&lt;&gt;""),AND(FF24&gt;=FS$41,FF24&lt;&gt;"",FH24&gt;=FS$45,FH24&lt;&gt;""),AND(FI24&gt;=FS$41,FI24&lt;&gt;"",FK24&gt;=FS$45,FK24&lt;&gt;""),AND(FM24&gt;=FS$41,FM24&lt;&gt;"",FO24&gt;=FS$45,FO24&lt;&gt;""),AND(FP24&gt;=FS$41,FP24&lt;&gt;"",FR24&gt;=FS$45,FR24&lt;&gt;""),AND(GN24&gt;=HA$41,GN24&lt;&gt;"",GP24&gt;=HA$45,GP24&lt;&gt;""),AND(GQ24&gt;=HA$41,GQ24&lt;&gt;"",GS24&gt;=HA$45,GS24&lt;&gt;""),AND(GU24&gt;=HA$41,GU24&lt;&gt;"",GW24&gt;=HA$45,GW24&lt;&gt;""),AND(GX24&gt;=HA$41,GX24&lt;&gt;"",GZ24&gt;=HA$45,GZ24&lt;&gt;""),AND(HV24&gt;=II$41,HV24&lt;&gt;"",HX24&gt;=II$45,HX24&lt;&gt;""),AND(HY24&gt;=II$41,HY24&lt;&gt;"",IA24&gt;=II$45,IA24&lt;&gt;""),AND(IC24&gt;=II$41,IC24&lt;&gt;"",IE24&gt;=II$45,IE24&lt;&gt;""),AND(IF24&gt;=II$41,IF24&lt;&gt;"",IH24&gt;=II$45,IH24&lt;&gt;""),AND(JD24&gt;=JQ$41,JD24&lt;&gt;"",JF24&gt;=JQ$45,JF24&lt;&gt;""),AND(JG24&gt;=JQ$41,JG24&lt;&gt;"",JI24&gt;=JQ$45,JI24&lt;&gt;""),AND(JK24&gt;=JQ$41,JK24&lt;&gt;"",JM24&gt;=JQ$45,JM24&lt;&gt;""),AND(JN24&gt;=JQ$41,JN24&lt;&gt;"",JP24&gt;=JQ$45,JP24&lt;&gt;""),AND(KL24&gt;=KY$41,KL24&lt;&gt;"",KN24&gt;=KY$45,KN24&lt;&gt;""),AND(KO24&gt;=KY$41,KO24&lt;&gt;"",KQ24&gt;=KY$45,KQ24&lt;&gt;""),AND(KS24&gt;=KY$41,KS24&lt;&gt;"",KU24&gt;=KY$45,KU24&lt;&gt;""),AND(KV24&gt;=KY$41,KV24&lt;&gt;"",KX24&gt;=KY$45,KX24&lt;&gt;""),AND(LT24&gt;=MG$41,LT24&lt;&gt;"",LV24&gt;=MG$45,LV24&lt;&gt;""),AND(LW24&gt;=MG$41,LW24&lt;&gt;"",LY24&gt;=MG$45,LY24&lt;&gt;""),AND(MA24&gt;=MG$41,MA24&lt;&gt;"",MC24&gt;=MG$45,MC24&lt;&gt;""),AND(MD24&gt;=MG$41,MD24&lt;&gt;"",MF24&gt;=MG$45,MF24&lt;&gt;""),AND(NB24&gt;=NO$41,NB24&lt;&gt;"",ND24&gt;=NO$45,ND24&lt;&gt;""),AND(NE24&gt;=NO$41,NE24&lt;&gt;"",NG24&gt;=NO$45,NG24&lt;&gt;""),AND(NI24&gt;=NO$41,NI24&lt;&gt;"",NK24&gt;=NO$45,NK24&lt;&gt;""),AND(NL24&gt;=NO$41,NL24&lt;&gt;"",NN24&gt;=NO$45,NN24&lt;&gt;""),AND(OJ24&gt;=OW$41,OJ24&lt;&gt;"",OL24&gt;=OW$45,OL24&lt;&gt;""),AND(OM24&gt;=OW$41,OM24&lt;&gt;"",OO24&gt;=OW$45,OO24&lt;&gt;""),AND(OQ24&gt;=OW$41,OQ24&lt;&gt;"",OS24&gt;=OW$45,OS24&lt;&gt;""),AND(OT24&gt;=OW$41,OT24&lt;&gt;"",OV24&gt;=OW$45,OV24&lt;&gt;""),AND(PR24&gt;=QE$41,PR24&lt;&gt;"",PT24&gt;=QE$45,PT24&lt;&gt;""),AND(PU24&gt;=QE$41,PU24&lt;&gt;"",PW24&gt;=QE$45,PW24&lt;&gt;""),AND(PY24&gt;=QE$41,PY24&lt;&gt;"",QA24&gt;=QE$45,QA24&lt;&gt;""),AND(QB24&gt;=QE$41,QB24&lt;&gt;"",QD24&gt;=QE$45,QD24&lt;&gt;""),AND(QZ24&gt;=RM$41,QZ24&lt;&gt;"",RB24&gt;=RM$45,RB24&lt;&gt;""),AND(RC24&gt;=RM$41,RC24&lt;&gt;"",RE24&gt;=RM$45,RE24&lt;&gt;""),AND(RG24&gt;=RM$41,RG24&lt;&gt;"",RI24&gt;=RM$45,RI24&lt;&gt;""),AND(RJ24&gt;=RM$41,RJ24&lt;&gt;"",RL24&gt;=RM$45,RL24&lt;&gt;""),AND(SH24&gt;=SU$41,SH24&lt;&gt;"",SJ24&gt;=SU$45,SJ24&lt;&gt;""),AND(SK24&gt;=SU$41,SK24&lt;&gt;"",SM24&gt;=SU$45,SM24&lt;&gt;""),AND(SO24&gt;=SU$41,SO24&lt;&gt;"",SQ24&gt;=SU$45,SQ24&lt;&gt;""),AND(SR24&gt;=SU$41,SR24&lt;&gt;"",ST24&gt;=SU$45,ST24&lt;&gt;"")),"Excellence",IF(K24="P","Worlds Team",IF(H24="P","National Team","")))))</f>
        <v/>
      </c>
      <c r="K24" s="3" t="str">
        <f>IF(OR(AND(AO24&gt;=AY$40,AO24&lt;&gt;"",AQ24&gt;=AY$44,AQ24&lt;&gt;"",AN24=""),AND(AR24&gt;=AY$40,AR24&lt;&gt;"",AT24&gt;=AY$44,AT24&lt;&gt;"",AN24=""),AND(AV24&gt;=AY$40,AV24&lt;&gt;"",AX24&gt;=AY$44,AX24&lt;&gt;"",AN24=""),AND(BP24&gt;=BZ$40,BP24&lt;&gt;"",BR24&gt;=BZ$44,BR24&lt;&gt;"",BO24=""),AND(BS24&gt;=BZ$40,BS24&lt;&gt;"",BU24&gt;=BZ$44,BU24&lt;&gt;"",BO24=""),AND(BW24&gt;=BZ$40,BW24&lt;&gt;"",BY24&gt;=BZ$44,BY24&lt;&gt;"",BO24=""),AND(CQ24&gt;=DA$40,CQ24&lt;&gt;"",CS24&gt;=DA$44,CS24&lt;&gt;"",CP24=""),AND(CT24&gt;=DA$40,CT24&lt;&gt;"",CV24&gt;=DA$44,CV24&lt;&gt;"",CP24=""),AND(CX24&gt;=DA$40,CX24&lt;&gt;"",CZ24&gt;=DA$44,CZ24&lt;&gt;"",CP24=""),AND(DX24&gt;=EK$40,DX24&lt;&gt;"",DZ24&gt;=EK$44,DZ24&lt;&gt;""),AND(EA24&gt;=EK$40,EA24&lt;&gt;"",EC24&gt;=EK$44,EC24&lt;&gt;""),AND(EE24&gt;=EK$40,EE24&lt;&gt;"",EG24&gt;=EK$44,EG24&lt;&gt;""),AND(EH24&gt;=EK$40,EH24&lt;&gt;"",EJ24&gt;=EK$44,EJ24&lt;&gt;""),AND(FF24&gt;=FS$40,FF24&lt;&gt;"",FH24&gt;=FS$44,FH24&lt;&gt;""),AND(FI24&gt;=FS$40,FI24&lt;&gt;"",FK24&gt;=FS$44,FK24&lt;&gt;""),AND(FM24&gt;=FS$40,FM24&lt;&gt;"",FO24&gt;=FS$44,FO24&lt;&gt;""),AND(FP24&gt;=FS$40,FP24&lt;&gt;"",FR24&gt;=FS$44,FR24&lt;&gt;""),AND(GN24&gt;=HA$40,GN24&lt;&gt;"",GP24&gt;=HA$44,GP24&lt;&gt;""),AND(GQ24&gt;=HA$40,GQ24&lt;&gt;"",GS24&gt;=HA$44,GS24&lt;&gt;""),AND(GU24&gt;=HA$40,GU24&lt;&gt;"",GW24&gt;=HA$44,GW24&lt;&gt;""),AND(GX24&gt;=HA$40,GX24&lt;&gt;"",GZ24&gt;=HA$44,GZ24&lt;&gt;""),AND(HV24&gt;=II$40,HV24&lt;&gt;"",HX24&gt;=II$44,HX24&lt;&gt;""),AND(HY24&gt;=II$40,HY24&lt;&gt;"",IA24&gt;=II$44,IA24&lt;&gt;""),AND(IC24&gt;=II$40,IC24&lt;&gt;"",IE24&gt;=II$44,IE24&lt;&gt;""),AND(IF24&gt;=II$40,IF24&lt;&gt;"",IH24&gt;=II$44,IH24&lt;&gt;""),AND(JD24&gt;=JQ$40,JD24&lt;&gt;"",JF24&gt;=JQ$44,JF24&lt;&gt;""),AND(JG24&gt;=JQ$40,JG24&lt;&gt;"",JI24&gt;=JQ$44,JI24&lt;&gt;""),AND(JK24&gt;=JQ$40,JK24&lt;&gt;"",JM24&gt;=JQ$44,JM24&lt;&gt;""),AND(JN24&gt;=JQ$40,JN24&lt;&gt;"",JP24&gt;=JQ$44,JP24&lt;&gt;""),AND(KL24&gt;=KY$40,KL24&lt;&gt;"",KN24&gt;=KY$44,KN24&lt;&gt;""),AND(KO24&gt;=KY$40,KO24&lt;&gt;"",KQ24&gt;=KY$44,KQ24&lt;&gt;""),AND(KS24&gt;=KY$40,KS24&lt;&gt;"",KU24&gt;=KY$44,KU24&lt;&gt;""),AND(KV24&gt;=KY$40,KV24&lt;&gt;"",KX24&gt;=KY$44,KX24&lt;&gt;""),AND(LT24&gt;=MG$40,LT24&lt;&gt;"",LV24&gt;=MG$44,LV24&lt;&gt;""),AND(LW24&gt;=MG$40,LW24&lt;&gt;"",LY24&gt;=MG$44,LY24&lt;&gt;""),AND(MA24&gt;=MG$40,MA24&lt;&gt;"",MC24&gt;=MG$44,MC24&lt;&gt;""),AND(MD24&gt;=MG$40,MD24&lt;&gt;"",MF24&gt;=MG$44,MF24&lt;&gt;""),AND(NB24&gt;=NO$40,NB24&lt;&gt;"",ND24&gt;=NO$44,ND24&lt;&gt;""),AND(NE24&gt;=NO$40,NE24&lt;&gt;"",NG24&gt;=NO$44,NG24&lt;&gt;""),AND(NI24&gt;=NO$40,NI24&lt;&gt;"",NK24&gt;=NO$44,NK24&lt;&gt;""),AND(NL24&gt;=NO$40,NL24&lt;&gt;"",NN24&gt;=NO$44,NN24&lt;&gt;""),AND(OJ24&gt;=OW$40,OJ24&lt;&gt;"",OL24&gt;=OW$44,OL24&lt;&gt;""),AND(OM24&gt;=OW$40,OM24&lt;&gt;"",OO24&gt;=OW$44,OO24&lt;&gt;""),AND(OQ24&gt;=OW$40,OQ24&lt;&gt;"",OS24&gt;=OW$44,OS24&lt;&gt;""),AND(OT24&gt;=OW$40,OT24&lt;&gt;"",OV24&gt;=OW$44,OV24&lt;&gt;""),AND(PR24&gt;=QE$40,PR24&lt;&gt;"",PT24&gt;=QE$44,PT24&lt;&gt;""),AND(PU24&gt;=QE$40,PU24&lt;&gt;"",PW24&gt;=QE$44,PW24&lt;&gt;""),AND(PY24&gt;=QE$40,PY24&lt;&gt;"",QA24&gt;=QE$44,QA24&lt;&gt;""),AND(QB24&gt;=QE$40,QB24&lt;&gt;"",QD24&gt;=QE$44,QD24&lt;&gt;""),AND(QZ24&gt;=RM$40,QZ24&lt;&gt;"",RB24&gt;=RM$44,RB24&lt;&gt;""),AND(RC24&gt;=RM$40,RC24&lt;&gt;"",RE24&gt;=RM$44,RE24&lt;&gt;""),AND(RG24&gt;=RM$40,RG24&lt;&gt;"",RI24&gt;=RM$44,RI24&lt;&gt;""),AND(RJ24&gt;=RM$40,RJ24&lt;&gt;"",RL24&gt;=RM$44,RL24&lt;&gt;""),AND(SH24&gt;=SU$40,SH24&lt;&gt;"",SJ24&gt;=SU$44,SJ24&lt;&gt;""),AND(SK24&gt;=SU$40,SK24&lt;&gt;"",SM24&gt;=SU$44,SM24&lt;&gt;""),AND(SO24&gt;=SU$40,SO24&lt;&gt;"",SQ24&gt;=SU$44,SQ24&lt;&gt;""),AND(SR24&gt;=SU$40,SR24&lt;&gt;"",ST24&gt;=SU$44,ST24&lt;&gt;"")),"P","")</f>
        <v/>
      </c>
      <c r="L24" s="8">
        <f>IF(COUNT(AQ24,AT24,BR24,BU24,CS24,CV24)&gt;0,LARGE((AQ24,AT24,BR24,BU24,CS24,CV24),1),0)</f>
        <v>45.169999999999995</v>
      </c>
      <c r="M24" s="8" t="str">
        <f>IF(L24="","",IF(OR(L24=CS24,L24=CV24),$CA$1,IF(OR(L24=BR24,L24=BU24),$AZ$1,IF(OR(L24=AQ24,L24=AT24),$Y$1,""))))</f>
        <v>2024 Nationals</v>
      </c>
      <c r="N24" s="8">
        <f>IF(COUNT(AQ24,AT24,BR24,BU24,CS24,CV24)&gt;1,LARGE((AQ24,AT24,BR24,BU24,CS24,CV24),2),0)</f>
        <v>44.28</v>
      </c>
      <c r="O24" s="8" t="str">
        <f>IF(N24="","",IF(OR(N24=CS24,N24=CV24),$CA$1,IF(OR(N24=BR24,N24=BU24),$AZ$1,IF(OR(N24=AQ24,N24=AT24),$Y$1,""))))</f>
        <v>2024 Nationals</v>
      </c>
      <c r="P24" s="8">
        <f>IF(COUNT(AQ24,AT24,BR24,BU24,CS24,CV24)&gt;2,MAX(AX24,BY24,CZ24,LARGE((AQ24,AT24,BR24,BU24,CS24,CV24),3)),IF(MAX(AX24,BY24,CZ24)&gt;0,MAX(AX24,BY24,CZ24),0))</f>
        <v>27.119999999999997</v>
      </c>
      <c r="Q24" s="8" t="str">
        <f>IF(P24="","",IF(OR(P24=CS24,P24=CV24,P24=CZ24),$CA$1,IF(OR(P24=BR24,P24=BU24,P24=BY24),$AZ$1,IF(OR(P24=AQ24,P24=AT24,P24=AX24),$Y$1,""))))</f>
        <v>2024 Elite Canada</v>
      </c>
      <c r="R24" s="8">
        <f>IF(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&gt;0,MAX(AO24,AR24,AV24,BP24,BS24,BW24,CQ24,CT24,CX24,DX24,EA24,EE24,EH24,FF24,FI24,FM24,FP24,GN24,GQ24,GU24,GX24,HV24,HY24,IC24,IF24,JD24,JG24,JK24,JN24,KL24,KO24,KS24,KV24,LT24,LW24,MA24,MD24,NB24,NE24,NI24,NL24,OJ24,OM24,OQ24,OT24,PR24,PU24,PY24,QB24,QZ24,RC24,RG24,RJ24,SH24,SK24,SO24,SR24),0)</f>
        <v>8.6999999999999993</v>
      </c>
      <c r="S24" s="8" t="str">
        <f>IF(R24=0,"",IF(OR(R24=CQ24,R24=CT24,R24=CX24),$CA$1,IF(OR(R24=BP24,R24=BS24,R24=BW24),$AZ$1,IF(OR(R24=AO24,R24=AR24,R24=AV24),$Y$1,IF(OR(R24=SH24,R24=SK24,R24=SO24,R24=SR24),$RN$1,IF(OR(R24=QZ24,R24=RC24,R24=RG24,R24=RJ24),$QF$1,IF(OR(R24=PR24,R24=PU24,R24=PY24,R24=QB24),$OX$1,IF(OR(R24=OJ24,R24=OM24,R24=OQ24,R24=OT24),$NP$1,IF(OR(R24=NB24,R24=NE24,R24=NI24,R24=NL24),$MH$1,IF(OR(R24=LT24,R24=LW24,R24=MA24,R24=MD24),$KZ$1,IF(OR(R24=KL24,R24=KO24,R24=KS24,R24=KV24),$JR$1,IF(OR(R24=JD24,R24=JG24,R24=JK24,R24=JN24),$IJ$1,IF(OR(R24=HV24,R24=HY24,R24=IC24,R24=IF24),$HB$1,IF(OR(R24=GN24,R24=GQ24,R24=GU24,R24=GX24),$FT$1,IF(OR(R24=FF24,R24=FI24,R24=FM24,R24=FP24),$EL$1,IF(OR(R24=DX24,R24=EA24,R24=EE24,R24=EH24),$DD$1,""))))))))))))))))</f>
        <v>2024 Nationals</v>
      </c>
      <c r="T24" s="8">
        <f>IF(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&gt;0,MAX(IF(AO24&gt;=$AY$39,AP24,0),IF(AR24&gt;=$AY$39,AS24,0),IF(AV24&gt;=$AY$39,AW24,0),IF(BP24&gt;=$BZ$39,BQ24,0),IF(BS24&gt;=$BZ$39,BT24,0),IF(BW24&gt;=$BZ$39,BX24,0),IF(CQ24&gt;=$DA$39,CR24,0),IF(CT24&gt;=$DA$39,CU24,0),IF(CX24&gt;=$DA$39,CY24,0),IF(DX24&gt;=$EK$39,DY24,0),IF(EA24&gt;=$EK$39,EB24,0),IF(EE24&gt;=$EK$39,EF24,0),IF(EH24&gt;=$EK$39,EI24,0),IF(FF24&gt;=$FS$39,FG24,0),IF(FI24&gt;=$FS$39,FJ24,0),IF(FM24&gt;=$FS$39,FN24,0),IF(FP24&gt;=$FS$39,FQ24,0),IF(GN24&gt;=$HA$39,GO24,0),IF(GQ24&gt;=$HA$39,GR24,0),IF(GU24&gt;=$HA$39,GV24,0),IF(GX24&gt;=$HA$39,GY24,0),IF(HV24&gt;=$II$39,HW24,0),IF(HY24&gt;=$II$39,HZ24,0),IF(IC24&gt;=$II$39,ID24,0),IF(IF24&gt;=$II$39,IG24,0),IF(JD24&gt;=$JQ$39,JE24,0),IF(JG24&gt;=$JQ$39,JH24,0),IF(JK24&gt;=$JQ$39,JL24,0),IF(JN24&gt;=$JQ$39,JO24,0),IF(KL24&gt;=$KY$39,KM24,0),IF(KO24&gt;=$KY$39,KP24,0),IF(KS24&gt;=$KY$39,KT24,0),IF(KV24&gt;=$KY$39,KW24,0),IF(LT24&gt;=$MG$39,LU24,0),IF(LW24&gt;=$MG$39,LX24,0),IF(MA24&gt;=$MG$39,MB24,0),IF(MD24&gt;=$MG$39,ME24,0),IF(NB24&gt;=$NO$39,NC24,0),IF(NE24&gt;=$NO$39,NF24,0),IF(NI24&gt;=$NO$39,NJ24,0),IF(NL24&gt;=$NO$39,NM24,0),IF(OJ24&gt;=$OW$39,OK24,0),IF(OM24&gt;=$OW$39,ON24,0),IF(OQ24&gt;=$OW$39,OR24,0),IF(OT24&gt;=$OW$39,OU24,0),IF(PR24&gt;=$QE$39,PS24,0),IF(PU24&gt;=$QE$39,PV24,0),IF(PY24&gt;=$QE$39,PZ24,0),IF(QB24&gt;=$QE$39,QC24,0),IF(QZ24&gt;=$RM$39,RA24,0),IF(RC24&gt;=$RM$39,RD24,0),IF(RG24&gt;=$RM$39,RH24,0),IF(RJ24&gt;=$RM$39,RK24,0),IF(SH24&gt;=$SU$39,SI24,0),IF(SK24&gt;=$SU$39,SL24,0),IF(SO24&gt;=$SU$39,SP24,0),IF(SR24&gt;=$SU$39,SS24,0)),0)</f>
        <v>0</v>
      </c>
      <c r="U24" s="8" t="str">
        <f>IF(T24=0,"",IF(OR(T24=CR24,T24=CU24,T24=CY24),$CA$1,IF(OR(T24=BQ24,T24=BT24,T24=BX24),$AZ$1,IF(OR(T24=AP24,T24=AS24,T24=AW24),$Y$1,IF(OR(T24=SI24,T24=SL24,T24=SP24,T24=SS24),$RN$1,IF(OR(T24=RA24,T24=RD24,T24=RH24,T24=RK24),$QF$1,IF(OR(T24=PS24,T24=PV24,T24=PZ24,T24=QC24),$OX$1,IF(OR(T24=OK24,T24=ON24,T24=OR24,T24=OU24),$NP$1,IF(OR(T24=NC24,T24=NF24,T24=NJ24,T24=NM24),$MH$1,IF(OR(T24=LU24,T24=LX24,T24=MB24,T24=ME24),$KZ$1,IF(OR(T24=KM24,T24=KP24,T24=KT24,T24=KW24),$JR$1,IF(OR(T24=JE24,T24=JH24,T24=JL24,T24=JO24),$IJ$1,IF(OR(T24=HW24,T24=HZ24,T24=ID24,T24=IG24),$HB$1,IF(OR(T24=GO24,T24=GR24,T24=GV24,T24=GY24),$FT$1,IF(OR(T24=FG24,T24=FJ24,T24=FN24,T24=FQ24),$EL$1,IF(OR(T24=DY24,T24=EB24,T24=EF24,T24=EI24),$DD$1,""))))))))))))))))</f>
        <v/>
      </c>
      <c r="V24" s="8" t="str">
        <f>IF(MAX(DB24,DC24)&gt;0,MAX(DB24,DC24),"")</f>
        <v/>
      </c>
      <c r="W24" s="11" t="str">
        <f>IF(V24="","",IF(V24=DB24,"("&amp;DB$2&amp;")",IF(V24=DC24,"("&amp;DC$2&amp;")")))</f>
        <v/>
      </c>
      <c r="X24" s="8" t="str">
        <f>IF(V24="","",IF(V24=DB24,IF(V24+IF(P24="",0,P24)=SM24,$RN$1,IF(V24+IF(P24="",0,P24)=RE24,$QF$1,IF(V24+IF(P24="",0,P24)=PW24,$OX$1,IF(V24+IF(P24="",0,P24)=OO24,$NP$1,IF(V24+IF(P24="",0,P24)=NG24,$MH$1,IF(V24+IF(P24="",0,P24)=LY24,$KZ$1,IF(V24+IF(P24="",0,P24)=KQ24,$JR$1,IF(V24+IF(P24="",0,P24)=JI24,$IJ$1,IF(V24+IF(P24="",0,P24)=IA24,$HB$1,IF(V24+IF(P24="",0,P24)=GS24,$FT$1,IF(V24+IF(P24="",0,P24)=FK24,$EL$1,IF(V24+IF(P24="",0,P24)=EC24,$DD$1,IF(V24+IF(P24="",0,P24)=SJ24,$RN$1,IF(V24+IF(P24="",0,P24)=RB24,$QF$1,IF(V24+IF(P24="",0,P24)=PT24,$OX$1,IF(V24+IF(P24="",0,P24)=OL24,$NP$1,IF(V24+IF(P24="",0,P24)=ND24,$MH$1,IF(V24+IF(P24="",0,P24)=LV24,$KZ$1,IF(V24+IF(P24="",0,P24)=KN24,$JR$1,IF(V24+IF(P24="",0,P24)=JF24,$IJ$1,IF(V24+IF(P24="",0,P24)=HX24,$HB$1,IF(V24+IF(P24="",0,P24)=GP24,$FT$1,IF(V24+IF(P24="",0,P24)=FH24,$EL$1,IF(V24+IF(P24="",0,P24)=DZ24,$DD$1,IF(V24+IF(N24="",0,N24)=SM24,$RN$1,IF(V24+IF(N24="",0,N24)=RE24,$QF$1,IF(V24+IF(N24="",0,N24)=PW24,$OX$1,IF(V24+IF(N24="",0,N24)=OO24,$NP$1,IF(V24+IF(N24="",0,N24)=NG24,$MH$1,IF(V24+IF(N24="",0,N24)=LY24,$KZ$1,IF(V24+IF(N24="",0,N24)=KQ24,$JR$1,IF(V24+IF(N24="",0,N24)=JI24,$IJ$1,IF(V24+IF(N24="",0,N24)=IA24,$HB$1,IF(V24+IF(N24="",0,N24)=GS24,$FT$1,IF(V24+IF(N24="",0,N24)=FK24,$EL$1,IF(V24+IF(N24="",0,N24)=EC24,$DD$1,IF(V24+IF(N24="",0,N24)=SJ24,$RN$1,IF(V24+IF(N24="",0,N24)=RB24,$QF$1,IF(V24+IF(N24="",0,N24)=PT24,$OX$1,IF(V24+IF(N24="",0,N24)=OL24,$NP$1,IF(V24+IF(N24="",0,N24)=ND24,$MH$1,IF(V24+IF(N24="",0,N24)=LV24,$KZ$1,IF(V24+IF(N24="",0,N24)=KN24,$JR$1,IF(V24+IF(N24="",0,N24)=JF24,$IJ$1,IF(V24+IF(N24="",0,N24)=HX24,$HB$1,IF(V24+IF(N24="",0,N24)=GP24,$FT$1,IF(V24+IF(N24="",0,N24)=FH24,$EL$1,IF(V24+IF(N24="",0,N24)=DZ24,$DD$1)))))))))))))))))))))))))))))))))))))))))))))))),IF(V24=DC24,IF(V24+IF(P24="",0,P24)=ST24,$RN$1,IF(V24+IF(P24="",0,P24)=RL24,$QF$1,IF(V24+IF(P24="",0,P24)=QD24,$OX$1,IF(V24+IF(P24="",0,P24)=OV24,$NP$1,IF(V24+IF(P24="",0,P24)=NN24,$MH$1,IF(V24+IF(P24="",0,P24)=MF24,$KZ$1,IF(V24+IF(P24="",0,P24)=KX24,$JR$1,IF(V24+IF(P24="",0,P24)=JP24,$IJ$1,IF(V24+IF(P24="",0,P24)=IH24,$HB$1,IF(V24+IF(P24="",0,P24)=GZ24,$FT$1,IF(V24+IF(P24="",0,P24)=FR24,$EL$1,IF(V24+IF(P24="",0,P24)=EJ24,$DD$1,IF(V24+IF(P24="",0,P24)=SQ24,$RN$1,IF(V24+IF(P24="",0,P24)=RI24,$QF$1,IF(V24+IF(P24="",0,P24)=QA24,$OX$1,IF(V24+IF(P24="",0,P24)=OS24,$NP$1,IF(V24+IF(P24="",0,P24)=NK24,$MH$1,IF(V24+IF(P24="",0,P24)=MC24,$KZ$1,IF(V24+IF(P24="",0,P24)=KU24,$JR$1,IF(V24+IF(P24="",0,P24)=JM24,$IJ$1,IF(V24+IF(P24="",0,P24)=IE24,$HB$1,IF(V24+IF(P24="",0,P24)=GW24,$FT$1,IF(V24+IF(P24="",0,P24)=FO24,$EL$1,IF(V24+IF(P24="",0,P24)=EG24,$DD$1)))))))))))))))))))))))))))</f>
        <v/>
      </c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22"/>
      <c r="AN24" s="27"/>
      <c r="AO24" s="38" t="str">
        <f>IF(AA24&gt;0,AA24,"")</f>
        <v/>
      </c>
      <c r="AP24" s="38" t="str">
        <f>IF(AB24&gt;0,AB24,"")</f>
        <v/>
      </c>
      <c r="AQ24" s="40" t="str">
        <f>IF(SUM(Y24:AB24)-AC24&gt;0,SUM(Y24:AB24)-AC24,"")</f>
        <v/>
      </c>
      <c r="AR24" s="40" t="str">
        <f>IF(AF24&gt;0,AF24,"")</f>
        <v/>
      </c>
      <c r="AS24" s="40" t="str">
        <f>IF(AG24&gt;0,AG24,"")</f>
        <v/>
      </c>
      <c r="AT24" s="40" t="str">
        <f>IF(SUM(AD24:AG24)-AH24&gt;0,SUM(AD24:AG24)-AH24,"")</f>
        <v/>
      </c>
      <c r="AU24" s="40" t="str">
        <f>IF(AQ24="","",MAX(AQ24,AT24))</f>
        <v/>
      </c>
      <c r="AV24" s="40" t="str">
        <f>IF(AK24&gt;0,AK24,"")</f>
        <v/>
      </c>
      <c r="AW24" s="40" t="str">
        <f>IF(AL24&gt;0,AL24,"")</f>
        <v/>
      </c>
      <c r="AX24" s="40" t="str">
        <f>IF(SUM(AI24:AL24)-AM24&gt;0,SUM(AI24:AL24)-AM24,"")</f>
        <v/>
      </c>
      <c r="AY24" s="40" t="str">
        <f>IF(SUM(AU24,AX24)&gt;0,SUM(AU24,AX24),"")</f>
        <v/>
      </c>
      <c r="AZ24" s="26">
        <v>8.1999999999999993</v>
      </c>
      <c r="BA24" s="26">
        <v>5.6</v>
      </c>
      <c r="BB24" s="26">
        <v>5.0999999999999996</v>
      </c>
      <c r="BC24" s="26">
        <v>8.2200000000000006</v>
      </c>
      <c r="BD24" s="26">
        <v>0</v>
      </c>
      <c r="BE24" s="26">
        <v>0</v>
      </c>
      <c r="BF24" s="26">
        <v>0</v>
      </c>
      <c r="BG24" s="26">
        <v>0</v>
      </c>
      <c r="BH24" s="26">
        <v>0</v>
      </c>
      <c r="BI24" s="26">
        <v>0</v>
      </c>
      <c r="BJ24" s="26"/>
      <c r="BK24" s="26"/>
      <c r="BL24" s="26"/>
      <c r="BM24" s="26"/>
      <c r="BN24" s="26"/>
      <c r="BO24" s="28"/>
      <c r="BP24" s="39">
        <f>IF(BB24&gt;0,BB24,"")</f>
        <v>5.0999999999999996</v>
      </c>
      <c r="BQ24" s="39">
        <f>IF(BC24&gt;0,BC24,"")</f>
        <v>8.2200000000000006</v>
      </c>
      <c r="BR24" s="11">
        <f>IF(SUM(AZ24:BC24)-BD24&gt;0,SUM(AZ24:BC24)-BD24,"")</f>
        <v>27.119999999999997</v>
      </c>
      <c r="BS24" s="11" t="str">
        <f>IF(BG24&gt;0,BG24,"")</f>
        <v/>
      </c>
      <c r="BT24" s="11" t="str">
        <f>IF(BH24&gt;0,BH24,"")</f>
        <v/>
      </c>
      <c r="BU24" s="11" t="str">
        <f>IF(SUM(BE24:BH24)-BI24&gt;0,SUM(BE24:BH24)-BI24,"")</f>
        <v/>
      </c>
      <c r="BV24" s="11">
        <f>IF(BR24="","",MAX(BR24,BU24))</f>
        <v>27.119999999999997</v>
      </c>
      <c r="BW24" s="11" t="str">
        <f>IF(BL24&gt;0,BL24,"")</f>
        <v/>
      </c>
      <c r="BX24" s="11" t="str">
        <f>IF(BM24&gt;0,BM24,"")</f>
        <v/>
      </c>
      <c r="BY24" s="11" t="str">
        <f>IF(SUM(BJ24:BM24)-BN24&gt;0,SUM(BJ24:BM24)-BN24,"")</f>
        <v/>
      </c>
      <c r="BZ24" s="11">
        <f>IF(SUM(BV24,BY24)&gt;0,SUM(BV24,BY24),"")</f>
        <v>27.119999999999997</v>
      </c>
      <c r="CA24" s="22">
        <v>14.4</v>
      </c>
      <c r="CB24" s="22">
        <v>9.4</v>
      </c>
      <c r="CC24" s="22">
        <v>8.6999999999999993</v>
      </c>
      <c r="CD24" s="22">
        <v>12.77</v>
      </c>
      <c r="CE24" s="22">
        <v>0.1</v>
      </c>
      <c r="CF24" s="22">
        <v>14.7</v>
      </c>
      <c r="CG24" s="22">
        <v>8.9</v>
      </c>
      <c r="CH24" s="22">
        <v>8.1999999999999993</v>
      </c>
      <c r="CI24" s="22">
        <v>13.08</v>
      </c>
      <c r="CJ24" s="22">
        <v>0.6</v>
      </c>
      <c r="CK24" s="22"/>
      <c r="CL24" s="22"/>
      <c r="CM24" s="22"/>
      <c r="CN24" s="22"/>
      <c r="CO24" s="22"/>
      <c r="CP24" s="27"/>
      <c r="CQ24" s="38">
        <f>IF(CC24&gt;0,CC24,"")</f>
        <v>8.6999999999999993</v>
      </c>
      <c r="CR24" s="38">
        <f>IF(CD24&gt;0,CD24,"")</f>
        <v>12.77</v>
      </c>
      <c r="CS24" s="40">
        <f>IF(SUM(CA24:CD24)-CE24&gt;0,SUM(CA24:CD24)-CE24,"")</f>
        <v>45.169999999999995</v>
      </c>
      <c r="CT24" s="40">
        <f>IF(CH24&gt;0,CH24,"")</f>
        <v>8.1999999999999993</v>
      </c>
      <c r="CU24" s="40">
        <f>IF(CI24&gt;0,CI24,"")</f>
        <v>13.08</v>
      </c>
      <c r="CV24" s="40">
        <f>IF(SUM(CF24:CI24)-CJ24&gt;0,SUM(CF24:CI24)-CJ24,"")</f>
        <v>44.28</v>
      </c>
      <c r="CW24" s="40">
        <f>IF(CS24="","",MAX(CS24,CV24))</f>
        <v>45.169999999999995</v>
      </c>
      <c r="CX24" s="40" t="str">
        <f>IF(CM24&gt;0,CM24,"")</f>
        <v/>
      </c>
      <c r="CY24" s="40" t="str">
        <f>IF(CN24&gt;0,CN24,"")</f>
        <v/>
      </c>
      <c r="CZ24" s="40" t="str">
        <f>IF(SUM(CK24:CN24)-CO24&gt;0,SUM(CK24:CN24)-CO24,"")</f>
        <v/>
      </c>
      <c r="DA24" s="40">
        <f>IF(SUM(CW24,CZ24)&gt;0,SUM(CW24,CZ24),"")</f>
        <v>45.169999999999995</v>
      </c>
      <c r="DB24" s="50" t="str">
        <f>IF(MAX(DZ24,EC24,FH24,FK24,GP24,GS24,HX24,IA24,JF24,JI24,KN24,KQ24,LV24,LY24,ND24,NG24,OL24,OO24,PT24,PW24,RB24,RE24,SJ24,SM24)-MIN(IF(N24="",0,N24),IF(P24="",0,P24))&gt;0.001,MAX(DZ24,EC24,FH24,FK24,GP24,GS24,HX24,IA24,JF24,JI24,KN24,KQ24,LV24,LY24,ND24,NG24,OL24,OO24,PT24,PW24,RB24,RE24,SJ24,SM24)-MIN(IF(N24="",0,N24),IF(P24="",0,P24)),"")</f>
        <v/>
      </c>
      <c r="DC24" s="50" t="str">
        <f>IF(MAX(EG24,EJ24,FO24,FR24,GW24,GZ24,IE24,IH24,JM24,JP24,KU24,KX24,MC24,MF24,NK24,NN24,OS24,OV24,QA24,QD24,RI24,RL24,SQ24,ST24)-IF(P24="",0,P24)&gt;0.001,MAX(EG24,EJ24,FO24,FR24,GW24,GZ24,IE24,IH24,JM24,JP24,KU24,KX24,MC24,MF24,NK24,NN24,OS24,OV24,QA24,QD24,RI24,RL24,SQ24,ST24)-IF(P24="",0,P24),"")</f>
        <v/>
      </c>
      <c r="DD24" s="17"/>
      <c r="DE24" s="17"/>
      <c r="DF24" s="17"/>
      <c r="DG24" s="17"/>
      <c r="DH24" s="17"/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40" t="str">
        <f>IF(DF24&gt;0,DF24,"")</f>
        <v/>
      </c>
      <c r="DY24" s="40" t="str">
        <f>IF(DG24&gt;0,DG24,"")</f>
        <v/>
      </c>
      <c r="DZ24" s="40" t="str">
        <f>IF(SUM(DD24:DG24)-DH24&gt;0,SUM(DD24:DG24)-DH24,"")</f>
        <v/>
      </c>
      <c r="EA24" s="40" t="str">
        <f>IF(DK24&gt;0,DK24,"")</f>
        <v/>
      </c>
      <c r="EB24" s="40" t="str">
        <f>IF(DL24&gt;0,DL24,"")</f>
        <v/>
      </c>
      <c r="EC24" s="40" t="str">
        <f>IF(SUM(DI24:DL24)-DM24&gt;0,SUM(DI24:DL24)-DM24,"")</f>
        <v/>
      </c>
      <c r="ED24" s="40" t="str">
        <f>IF(MAX(DZ24,EC24)&gt;0,MAX(DZ24,EC24),"")</f>
        <v/>
      </c>
      <c r="EE24" s="40" t="str">
        <f>IF(DP24&gt;0,DP24,"")</f>
        <v/>
      </c>
      <c r="EF24" s="40" t="str">
        <f>IF(DQ24&gt;0,DQ24,"")</f>
        <v/>
      </c>
      <c r="EG24" s="40" t="str">
        <f>IF(SUM(DN24:DQ24)-DR24&gt;0,SUM(DN24:DQ24)-DR24,"")</f>
        <v/>
      </c>
      <c r="EH24" s="40" t="str">
        <f>IF(DU24&gt;0,DU24,"")</f>
        <v/>
      </c>
      <c r="EI24" s="40" t="str">
        <f>IF(DV24&gt;0,DV24,"")</f>
        <v/>
      </c>
      <c r="EJ24" s="40" t="str">
        <f>IF(SUM(DS24:DV24)-DW24&gt;0,SUM(DS24:DV24)-DW24,"")</f>
        <v/>
      </c>
      <c r="EK24" s="40" t="str">
        <f>IF(SUM(ED24,EG24,EJ24)&gt;0,SUM(ED24,EG24,EJ24),"")</f>
        <v/>
      </c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1" t="str">
        <f>IF(EN24&gt;0,EN24,"")</f>
        <v/>
      </c>
      <c r="FG24" s="11" t="str">
        <f>IF(EO24&gt;0,EO24,"")</f>
        <v/>
      </c>
      <c r="FH24" s="11" t="str">
        <f>IF(SUM(EL24:EO24)-EP24&gt;0,SUM(EL24:EO24)-EP24,"")</f>
        <v/>
      </c>
      <c r="FI24" s="11" t="str">
        <f>IF(ES24&gt;0,ES24,"")</f>
        <v/>
      </c>
      <c r="FJ24" s="11" t="str">
        <f>IF(ET24&gt;0,ET24,"")</f>
        <v/>
      </c>
      <c r="FK24" s="11" t="str">
        <f>IF(SUM(EQ24:ET24)-EU24&gt;0,SUM(EQ24:ET24)-EU24,"")</f>
        <v/>
      </c>
      <c r="FL24" s="11" t="str">
        <f>IF(MAX(FH24,FK24)&gt;0,MAX(FH24,FK24),"")</f>
        <v/>
      </c>
      <c r="FM24" s="11" t="str">
        <f>IF(EX24&gt;0,EX24,"")</f>
        <v/>
      </c>
      <c r="FN24" s="11" t="str">
        <f>IF(EY24&gt;0,EY24,"")</f>
        <v/>
      </c>
      <c r="FO24" s="11" t="str">
        <f>IF(SUM(EV24:EY24)-EZ24&gt;0,SUM(EV24:EY24)-EZ24,"")</f>
        <v/>
      </c>
      <c r="FP24" s="11" t="str">
        <f>IF(FC24&gt;0,FC24,"")</f>
        <v/>
      </c>
      <c r="FQ24" s="11" t="str">
        <f>IF(FD24&gt;0,FD24,"")</f>
        <v/>
      </c>
      <c r="FR24" s="11" t="str">
        <f>IF(SUM(FA24:FD24)-FE24&gt;0,SUM(FA24:FD24)-FE24,"")</f>
        <v/>
      </c>
      <c r="FS24" s="11" t="str">
        <f>IF(SUM(FL24,FO24,FR24)&gt;0,SUM(FL24,FO24,FR24),"")</f>
        <v/>
      </c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17"/>
      <c r="GH24" s="17"/>
      <c r="GI24" s="17"/>
      <c r="GJ24" s="17"/>
      <c r="GK24" s="17"/>
      <c r="GL24" s="17"/>
      <c r="GM24" s="17"/>
      <c r="GN24" s="40" t="str">
        <f>IF(FV24&gt;0,FV24,"")</f>
        <v/>
      </c>
      <c r="GO24" s="40" t="str">
        <f>IF(FW24&gt;0,FW24,"")</f>
        <v/>
      </c>
      <c r="GP24" s="40" t="str">
        <f>IF(SUM(FT24:FW24)-FX24&gt;0,SUM(FT24:FW24)-FX24,"")</f>
        <v/>
      </c>
      <c r="GQ24" s="40" t="str">
        <f>IF(GA24&gt;0,GA24,"")</f>
        <v/>
      </c>
      <c r="GR24" s="40" t="str">
        <f>IF(GB24&gt;0,GB24,"")</f>
        <v/>
      </c>
      <c r="GS24" s="40" t="str">
        <f>IF(SUM(FY24:GB24)-GC24&gt;0,SUM(FY24:GB24)-GC24,"")</f>
        <v/>
      </c>
      <c r="GT24" s="40" t="str">
        <f>IF(MAX(GP24,GS24)&gt;0,MAX(GP24,GS24),"")</f>
        <v/>
      </c>
      <c r="GU24" s="40" t="str">
        <f>IF(GF24&gt;0,GF24,"")</f>
        <v/>
      </c>
      <c r="GV24" s="40" t="str">
        <f>IF(GG24&gt;0,GG24,"")</f>
        <v/>
      </c>
      <c r="GW24" s="40" t="str">
        <f>IF(SUM(GD24:GG24)-GH24&gt;0,SUM(GD24:GG24)-GH24,"")</f>
        <v/>
      </c>
      <c r="GX24" s="40" t="str">
        <f>IF(GK24&gt;0,GK24,"")</f>
        <v/>
      </c>
      <c r="GY24" s="40" t="str">
        <f>IF(GL24&gt;0,GL24,"")</f>
        <v/>
      </c>
      <c r="GZ24" s="40" t="str">
        <f>IF(SUM(GI24:GL24)-GM24&gt;0,SUM(GI24:GL24)-GM24,"")</f>
        <v/>
      </c>
      <c r="HA24" s="40" t="str">
        <f>IF(SUM(GT24,GW24,GZ24)&gt;0,SUM(GT24,GW24,GZ24),"")</f>
        <v/>
      </c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1" t="str">
        <f>IF(HD24&gt;0,HD24,"")</f>
        <v/>
      </c>
      <c r="HW24" s="11" t="str">
        <f>IF(HE24&gt;0,HE24,"")</f>
        <v/>
      </c>
      <c r="HX24" s="11" t="str">
        <f>IF(SUM(HB24:HE24)-HF24&gt;0,SUM(HB24:HE24)-HF24,"")</f>
        <v/>
      </c>
      <c r="HY24" s="11" t="str">
        <f>IF(HI24&gt;0,HI24,"")</f>
        <v/>
      </c>
      <c r="HZ24" s="11" t="str">
        <f>IF(HJ24&gt;0,HJ24,"")</f>
        <v/>
      </c>
      <c r="IA24" s="11" t="str">
        <f>IF(SUM(HG24:HJ24)-HK24&gt;0,SUM(HG24:HJ24)-HK24,"")</f>
        <v/>
      </c>
      <c r="IB24" s="11" t="str">
        <f>IF(MAX(HX24,IA24)&gt;0,MAX(HX24,IA24),"")</f>
        <v/>
      </c>
      <c r="IC24" s="11" t="str">
        <f>IF(HN24&gt;0,HN24,"")</f>
        <v/>
      </c>
      <c r="ID24" s="11" t="str">
        <f>IF(HO24&gt;0,HO24,"")</f>
        <v/>
      </c>
      <c r="IE24" s="11" t="str">
        <f>IF(SUM(HL24:HO24)-HP24&gt;0,SUM(HL24:HO24)-HP24,"")</f>
        <v/>
      </c>
      <c r="IF24" s="11" t="str">
        <f>IF(HS24&gt;0,HS24,"")</f>
        <v/>
      </c>
      <c r="IG24" s="11" t="str">
        <f>IF(HT24&gt;0,HT24,"")</f>
        <v/>
      </c>
      <c r="IH24" s="11" t="str">
        <f>IF(SUM(HQ24:HT24)-HU24&gt;0,SUM(HQ24:HT24)-HU24,"")</f>
        <v/>
      </c>
      <c r="II24" s="11" t="str">
        <f>IF(SUM(IB24,IE24,IH24)&gt;0,SUM(IB24,IE24,IH24),"")</f>
        <v/>
      </c>
      <c r="IJ24" s="17"/>
      <c r="IK24" s="17"/>
      <c r="IL24" s="17"/>
      <c r="IM24" s="17"/>
      <c r="IN24" s="17"/>
      <c r="IO24" s="17"/>
      <c r="IP24" s="17"/>
      <c r="IQ24" s="17"/>
      <c r="IR24" s="17"/>
      <c r="IS24" s="17"/>
      <c r="IT24" s="17"/>
      <c r="IU24" s="17"/>
      <c r="IV24" s="17"/>
      <c r="IW24" s="17"/>
      <c r="IX24" s="17"/>
      <c r="IY24" s="17"/>
      <c r="IZ24" s="17"/>
      <c r="JA24" s="17"/>
      <c r="JB24" s="17"/>
      <c r="JC24" s="17"/>
      <c r="JD24" s="40" t="str">
        <f>IF(IL24&gt;0,IL24,"")</f>
        <v/>
      </c>
      <c r="JE24" s="40" t="str">
        <f>IF(IM24&gt;0,IM24,"")</f>
        <v/>
      </c>
      <c r="JF24" s="40" t="str">
        <f>IF(SUM(IJ24:IM24)-IN24&gt;0,SUM(IJ24:IM24)-IN24,"")</f>
        <v/>
      </c>
      <c r="JG24" s="40" t="str">
        <f>IF(IQ24&gt;0,IQ24,"")</f>
        <v/>
      </c>
      <c r="JH24" s="40" t="str">
        <f>IF(IR24&gt;0,IR24,"")</f>
        <v/>
      </c>
      <c r="JI24" s="40" t="str">
        <f>IF(SUM(IO24:IR24)-IS24&gt;0,SUM(IO24:IR24)-IS24,"")</f>
        <v/>
      </c>
      <c r="JJ24" s="40" t="str">
        <f>IF(MAX(JF24,JI24)&gt;0,MAX(JF24,JI24),"")</f>
        <v/>
      </c>
      <c r="JK24" s="40" t="str">
        <f>IF(IV24&gt;0,IV24,"")</f>
        <v/>
      </c>
      <c r="JL24" s="40" t="str">
        <f>IF(IW24&gt;0,IW24,"")</f>
        <v/>
      </c>
      <c r="JM24" s="40" t="str">
        <f>IF(SUM(IT24:IW24)-IX24&gt;0,SUM(IT24:IW24)-IX24,"")</f>
        <v/>
      </c>
      <c r="JN24" s="40" t="str">
        <f>IF(JA24&gt;0,JA24,"")</f>
        <v/>
      </c>
      <c r="JO24" s="40" t="str">
        <f>IF(JB24&gt;0,JB24,"")</f>
        <v/>
      </c>
      <c r="JP24" s="40" t="str">
        <f>IF(SUM(IY24:JB24)-JC24&gt;0,SUM(IY24:JB24)-JC24,"")</f>
        <v/>
      </c>
      <c r="JQ24" s="40" t="str">
        <f>IF(SUM(JJ24,JM24,JP24)&gt;0,SUM(JJ24,JM24,JP24),"")</f>
        <v/>
      </c>
      <c r="JR24" s="18"/>
      <c r="JS24" s="18"/>
      <c r="JT24" s="18"/>
      <c r="JU24" s="18"/>
      <c r="JV24" s="18"/>
      <c r="JW24" s="18"/>
      <c r="JX24" s="18"/>
      <c r="JY24" s="18"/>
      <c r="JZ24" s="18"/>
      <c r="KA24" s="18"/>
      <c r="KB24" s="18"/>
      <c r="KC24" s="18"/>
      <c r="KD24" s="18"/>
      <c r="KE24" s="18"/>
      <c r="KF24" s="18"/>
      <c r="KG24" s="18"/>
      <c r="KH24" s="18"/>
      <c r="KI24" s="18"/>
      <c r="KJ24" s="18"/>
      <c r="KK24" s="18"/>
      <c r="KL24" s="11" t="str">
        <f>IF(JT24&gt;0,JT24,"")</f>
        <v/>
      </c>
      <c r="KM24" s="11" t="str">
        <f>IF(JU24&gt;0,JU24,"")</f>
        <v/>
      </c>
      <c r="KN24" s="11" t="str">
        <f>IF(SUM(JR24:JU24)-JV24&gt;0,SUM(JR24:JU24)-JV24,"")</f>
        <v/>
      </c>
      <c r="KO24" s="11" t="str">
        <f>IF(JY24&gt;0,JY24,"")</f>
        <v/>
      </c>
      <c r="KP24" s="11" t="str">
        <f>IF(JZ24&gt;0,JZ24,"")</f>
        <v/>
      </c>
      <c r="KQ24" s="11" t="str">
        <f>IF(SUM(JW24:JZ24)-KA24&gt;0,SUM(JW24:JZ24)-KA24,"")</f>
        <v/>
      </c>
      <c r="KR24" s="11" t="str">
        <f>IF(MAX(KN24,KQ24)&gt;0,MAX(KN24,KQ24),"")</f>
        <v/>
      </c>
      <c r="KS24" s="11" t="str">
        <f>IF(KD24&gt;0,KD24,"")</f>
        <v/>
      </c>
      <c r="KT24" s="11" t="str">
        <f>IF(KE24&gt;0,KE24,"")</f>
        <v/>
      </c>
      <c r="KU24" s="11" t="str">
        <f>IF(SUM(KB24:KE24)-KF24&gt;0,SUM(KB24:KE24)-KF24,"")</f>
        <v/>
      </c>
      <c r="KV24" s="11" t="str">
        <f>IF(KI24&gt;0,KI24,"")</f>
        <v/>
      </c>
      <c r="KW24" s="11" t="str">
        <f>IF(KJ24&gt;0,KJ24,"")</f>
        <v/>
      </c>
      <c r="KX24" s="11" t="str">
        <f>IF(SUM(KG24:KJ24)-KK24&gt;0,SUM(KG24:KJ24)-KK24,"")</f>
        <v/>
      </c>
      <c r="KY24" s="11" t="str">
        <f>IF(SUM(KR24,KU24,KX24)&gt;0,SUM(KR24,KU24,KX24),"")</f>
        <v/>
      </c>
      <c r="KZ24" s="17"/>
      <c r="LA24" s="17"/>
      <c r="LB24" s="17"/>
      <c r="LC24" s="17"/>
      <c r="LD24" s="17"/>
      <c r="LE24" s="17"/>
      <c r="LF24" s="17"/>
      <c r="LG24" s="17"/>
      <c r="LH24" s="17"/>
      <c r="LI24" s="17"/>
      <c r="LJ24" s="17"/>
      <c r="LK24" s="17"/>
      <c r="LL24" s="17"/>
      <c r="LM24" s="17"/>
      <c r="LN24" s="17"/>
      <c r="LO24" s="17"/>
      <c r="LP24" s="17"/>
      <c r="LQ24" s="17"/>
      <c r="LR24" s="17"/>
      <c r="LS24" s="17"/>
      <c r="LT24" s="40" t="str">
        <f>IF(LB24&gt;0,LB24,"")</f>
        <v/>
      </c>
      <c r="LU24" s="40" t="str">
        <f>IF(LC24&gt;0,LC24,"")</f>
        <v/>
      </c>
      <c r="LV24" s="40" t="str">
        <f>IF(SUM(KZ24:LC24)-LD24&gt;0,SUM(KZ24:LC24)-LD24,"")</f>
        <v/>
      </c>
      <c r="LW24" s="40" t="str">
        <f>IF(LG24&gt;0,LG24,"")</f>
        <v/>
      </c>
      <c r="LX24" s="40" t="str">
        <f>IF(LH24&gt;0,LH24,"")</f>
        <v/>
      </c>
      <c r="LY24" s="40" t="str">
        <f>IF(SUM(LE24:LH24)-LI24&gt;0,SUM(LE24:LH24)-LI24,"")</f>
        <v/>
      </c>
      <c r="LZ24" s="40" t="str">
        <f>IF(MAX(LV24,LY24)&gt;0,MAX(LV24,LY24),"")</f>
        <v/>
      </c>
      <c r="MA24" s="40" t="str">
        <f>IF(LL24&gt;0,LL24,"")</f>
        <v/>
      </c>
      <c r="MB24" s="40" t="str">
        <f>IF(LM24&gt;0,LM24,"")</f>
        <v/>
      </c>
      <c r="MC24" s="40" t="str">
        <f>IF(SUM(LJ24:LM24)-LN24&gt;0,SUM(LJ24:LM24)-LN24,"")</f>
        <v/>
      </c>
      <c r="MD24" s="40" t="str">
        <f>IF(LQ24&gt;0,LQ24,"")</f>
        <v/>
      </c>
      <c r="ME24" s="40" t="str">
        <f>IF(LR24&gt;0,LR24,"")</f>
        <v/>
      </c>
      <c r="MF24" s="40" t="str">
        <f>IF(SUM(LO24:LR24)-LS24&gt;0,SUM(LO24:LR24)-LS24,"")</f>
        <v/>
      </c>
      <c r="MG24" s="40" t="str">
        <f>IF(SUM(LZ24,MC24,MF24)&gt;0,SUM(LZ24,MC24,MF24),"")</f>
        <v/>
      </c>
      <c r="MH24" s="18"/>
      <c r="MI24" s="18"/>
      <c r="MJ24" s="18"/>
      <c r="MK24" s="18"/>
      <c r="ML24" s="18"/>
      <c r="MM24" s="18"/>
      <c r="MN24" s="18"/>
      <c r="MO24" s="18"/>
      <c r="MP24" s="18"/>
      <c r="MQ24" s="18"/>
      <c r="MR24" s="18"/>
      <c r="MS24" s="18"/>
      <c r="MT24" s="18"/>
      <c r="MU24" s="18"/>
      <c r="MV24" s="18"/>
      <c r="MW24" s="18"/>
      <c r="MX24" s="18"/>
      <c r="MY24" s="18"/>
      <c r="MZ24" s="18"/>
      <c r="NA24" s="18"/>
      <c r="NB24" s="11" t="str">
        <f>IF(MJ24&gt;0,MJ24,"")</f>
        <v/>
      </c>
      <c r="NC24" s="11" t="str">
        <f>IF(MK24&gt;0,MK24,"")</f>
        <v/>
      </c>
      <c r="ND24" s="11" t="str">
        <f>IF(SUM(MH24:MK24)-ML24&gt;0,SUM(MH24:MK24)-ML24,"")</f>
        <v/>
      </c>
      <c r="NE24" s="11" t="str">
        <f>IF(MO24&gt;0,MO24,"")</f>
        <v/>
      </c>
      <c r="NF24" s="11" t="str">
        <f>IF(MP24&gt;0,MP24,"")</f>
        <v/>
      </c>
      <c r="NG24" s="11" t="str">
        <f>IF(SUM(MM24:MP24)-MQ24&gt;0,SUM(MM24:MP24)-MQ24,"")</f>
        <v/>
      </c>
      <c r="NH24" s="11" t="str">
        <f>IF(MAX(ND24,NG24)&gt;0,MAX(ND24,NG24),"")</f>
        <v/>
      </c>
      <c r="NI24" s="11" t="str">
        <f>IF(MT24&gt;0,MT24,"")</f>
        <v/>
      </c>
      <c r="NJ24" s="11" t="str">
        <f>IF(MU24&gt;0,MU24,"")</f>
        <v/>
      </c>
      <c r="NK24" s="11" t="str">
        <f>IF(SUM(MR24:MU24)-MV24&gt;0,SUM(MR24:MU24)-MV24,"")</f>
        <v/>
      </c>
      <c r="NL24" s="11" t="str">
        <f>IF(MY24&gt;0,MY24,"")</f>
        <v/>
      </c>
      <c r="NM24" s="11" t="str">
        <f>IF(MZ24&gt;0,MZ24,"")</f>
        <v/>
      </c>
      <c r="NN24" s="11" t="str">
        <f>IF(SUM(MW24:MZ24)-NA24&gt;0,SUM(MW24:MZ24)-NA24,"")</f>
        <v/>
      </c>
      <c r="NO24" s="11" t="str">
        <f>IF(SUM(NH24,NK24,NN24)&gt;0,SUM(NH24,NK24,NN24),"")</f>
        <v/>
      </c>
      <c r="NP24" s="17"/>
      <c r="NQ24" s="17"/>
      <c r="NR24" s="17"/>
      <c r="NS24" s="17"/>
      <c r="NT24" s="17"/>
      <c r="NU24" s="17"/>
      <c r="NV24" s="17"/>
      <c r="NW24" s="17"/>
      <c r="NX24" s="17"/>
      <c r="NY24" s="17"/>
      <c r="NZ24" s="17"/>
      <c r="OA24" s="17"/>
      <c r="OB24" s="17"/>
      <c r="OC24" s="17"/>
      <c r="OD24" s="17"/>
      <c r="OE24" s="17"/>
      <c r="OF24" s="17"/>
      <c r="OG24" s="17"/>
      <c r="OH24" s="17"/>
      <c r="OI24" s="17"/>
      <c r="OJ24" s="40" t="str">
        <f>IF(NR24&gt;0,NR24,"")</f>
        <v/>
      </c>
      <c r="OK24" s="40" t="str">
        <f>IF(NS24&gt;0,NS24,"")</f>
        <v/>
      </c>
      <c r="OL24" s="40" t="str">
        <f>IF(SUM(NP24:NS24)-NT24&gt;0,SUM(NP24:NS24)-NT24,"")</f>
        <v/>
      </c>
      <c r="OM24" s="40" t="str">
        <f>IF(NW24&gt;0,NW24,"")</f>
        <v/>
      </c>
      <c r="ON24" s="40" t="str">
        <f>IF(NX24&gt;0,NX24,"")</f>
        <v/>
      </c>
      <c r="OO24" s="40" t="str">
        <f>IF(SUM(NU24:NX24)-NY24&gt;0,SUM(NU24:NX24)-NY24,"")</f>
        <v/>
      </c>
      <c r="OP24" s="40" t="str">
        <f>IF(MAX(OL24,OO24)&gt;0,MAX(OL24,OO24),"")</f>
        <v/>
      </c>
      <c r="OQ24" s="40" t="str">
        <f>IF(OB24&gt;0,OB24,"")</f>
        <v/>
      </c>
      <c r="OR24" s="40" t="str">
        <f>IF(OC24&gt;0,OC24,"")</f>
        <v/>
      </c>
      <c r="OS24" s="40" t="str">
        <f>IF(SUM(NZ24:OC24)-OD24&gt;0,SUM(NZ24:OC24)-OD24,"")</f>
        <v/>
      </c>
      <c r="OT24" s="40" t="str">
        <f>IF(OG24&gt;0,OG24,"")</f>
        <v/>
      </c>
      <c r="OU24" s="40" t="str">
        <f>IF(OH24&gt;0,OH24,"")</f>
        <v/>
      </c>
      <c r="OV24" s="40" t="str">
        <f>IF(SUM(OE24:OH24)-OI24&gt;0,SUM(OE24:OH24)-OI24,"")</f>
        <v/>
      </c>
      <c r="OW24" s="40" t="str">
        <f>IF(SUM(OP24,OS24,OV24)&gt;0,SUM(OP24,OS24,OV24),"")</f>
        <v/>
      </c>
      <c r="OX24" s="18"/>
      <c r="OY24" s="18"/>
      <c r="OZ24" s="18"/>
      <c r="PA24" s="18"/>
      <c r="PB24" s="18"/>
      <c r="PC24" s="18"/>
      <c r="PD24" s="18"/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1" t="str">
        <f>IF(OZ24&gt;0,OZ24,"")</f>
        <v/>
      </c>
      <c r="PS24" s="11" t="str">
        <f>IF(PA24&gt;0,PA24,"")</f>
        <v/>
      </c>
      <c r="PT24" s="11" t="str">
        <f>IF(SUM(OX24:PA24)-PB24&gt;0,SUM(OX24:PA24)-PB24,"")</f>
        <v/>
      </c>
      <c r="PU24" s="11" t="str">
        <f>IF(PE24&gt;0,PE24,"")</f>
        <v/>
      </c>
      <c r="PV24" s="11" t="str">
        <f>IF(PF24&gt;0,PF24,"")</f>
        <v/>
      </c>
      <c r="PW24" s="11" t="str">
        <f>IF(SUM(PC24:PF24)-PG24&gt;0,SUM(PC24:PF24)-PG24,"")</f>
        <v/>
      </c>
      <c r="PX24" s="11" t="str">
        <f>IF(MAX(PT24,PW24)&gt;0,MAX(PT24,PW24),"")</f>
        <v/>
      </c>
      <c r="PY24" s="11" t="str">
        <f>IF(PJ24&gt;0,PJ24,"")</f>
        <v/>
      </c>
      <c r="PZ24" s="11" t="str">
        <f>IF(PK24&gt;0,PK24,"")</f>
        <v/>
      </c>
      <c r="QA24" s="11" t="str">
        <f>IF(SUM(PH24:PK24)-PL24&gt;0,SUM(PH24:PK24)-PL24,"")</f>
        <v/>
      </c>
      <c r="QB24" s="11" t="str">
        <f>IF(PO24&gt;0,PO24,"")</f>
        <v/>
      </c>
      <c r="QC24" s="11" t="str">
        <f>IF(PP24&gt;0,PP24,"")</f>
        <v/>
      </c>
      <c r="QD24" s="11" t="str">
        <f>IF(SUM(PM24:PP24)-PQ24&gt;0,SUM(PM24:PP24)-PQ24,"")</f>
        <v/>
      </c>
      <c r="QE24" s="11" t="str">
        <f>IF(SUM(PX24,QA24,QD24)&gt;0,SUM(PX24,QA24,QD24),"")</f>
        <v/>
      </c>
      <c r="QF24" s="17"/>
      <c r="QG24" s="17"/>
      <c r="QH24" s="17"/>
      <c r="QI24" s="17"/>
      <c r="QJ24" s="17"/>
      <c r="QK24" s="17"/>
      <c r="QL24" s="17"/>
      <c r="QM24" s="17"/>
      <c r="QN24" s="17"/>
      <c r="QO24" s="17"/>
      <c r="QP24" s="17"/>
      <c r="QQ24" s="17"/>
      <c r="QR24" s="17"/>
      <c r="QS24" s="17"/>
      <c r="QT24" s="17"/>
      <c r="QU24" s="17"/>
      <c r="QV24" s="17"/>
      <c r="QW24" s="17"/>
      <c r="QX24" s="17"/>
      <c r="QY24" s="17"/>
      <c r="QZ24" s="40" t="str">
        <f>IF(QH24&gt;0,QH24,"")</f>
        <v/>
      </c>
      <c r="RA24" s="40" t="str">
        <f>IF(QI24&gt;0,QI24,"")</f>
        <v/>
      </c>
      <c r="RB24" s="40" t="str">
        <f>IF(SUM(QF24:QI24)-QJ24&gt;0,SUM(QF24:QI24)-QJ24,"")</f>
        <v/>
      </c>
      <c r="RC24" s="40" t="str">
        <f>IF(QM24&gt;0,QM24,"")</f>
        <v/>
      </c>
      <c r="RD24" s="40" t="str">
        <f>IF(QN24&gt;0,QN24,"")</f>
        <v/>
      </c>
      <c r="RE24" s="40" t="str">
        <f>IF(SUM(QK24:QN24)-QO24&gt;0,SUM(QK24:QN24)-QO24,"")</f>
        <v/>
      </c>
      <c r="RF24" s="40" t="str">
        <f>IF(MAX(RB24,RE24)&gt;0,MAX(RB24,RE24),"")</f>
        <v/>
      </c>
      <c r="RG24" s="40" t="str">
        <f>IF(QR24&gt;0,QR24,"")</f>
        <v/>
      </c>
      <c r="RH24" s="40" t="str">
        <f>IF(QS24&gt;0,QS24,"")</f>
        <v/>
      </c>
      <c r="RI24" s="40" t="str">
        <f>IF(SUM(QP24:QS24)-QT24&gt;0,SUM(QP24:QS24)-QT24,"")</f>
        <v/>
      </c>
      <c r="RJ24" s="40" t="str">
        <f>IF(QW24&gt;0,QW24,"")</f>
        <v/>
      </c>
      <c r="RK24" s="40" t="str">
        <f>IF(QX24&gt;0,QX24,"")</f>
        <v/>
      </c>
      <c r="RL24" s="40" t="str">
        <f>IF(SUM(QU24:QX24)-QY24&gt;0,SUM(QU24:QX24)-QY24,"")</f>
        <v/>
      </c>
      <c r="RM24" s="40" t="str">
        <f>IF(SUM(RF24,RI24,RL24)&gt;0,SUM(RF24,RI24,RL24),"")</f>
        <v/>
      </c>
      <c r="RN24" s="18"/>
      <c r="RO24" s="18"/>
      <c r="RP24" s="18"/>
      <c r="RQ24" s="18"/>
      <c r="RR24" s="18"/>
      <c r="RS24" s="18"/>
      <c r="RT24" s="18"/>
      <c r="RU24" s="18"/>
      <c r="RV24" s="18"/>
      <c r="RW24" s="18"/>
      <c r="RX24" s="18"/>
      <c r="RY24" s="18"/>
      <c r="RZ24" s="18"/>
      <c r="SA24" s="18"/>
      <c r="SB24" s="18"/>
      <c r="SC24" s="18"/>
      <c r="SD24" s="18"/>
      <c r="SE24" s="18"/>
      <c r="SF24" s="18"/>
      <c r="SG24" s="18"/>
      <c r="SH24" s="11" t="str">
        <f>IF(RP24&gt;0,RP24,"")</f>
        <v/>
      </c>
      <c r="SI24" s="11" t="str">
        <f>IF(RQ24&gt;0,RQ24,"")</f>
        <v/>
      </c>
      <c r="SJ24" s="11" t="str">
        <f>IF(SUM(RN24:RQ24)-RR24&gt;0,SUM(RN24:RQ24)-RR24,"")</f>
        <v/>
      </c>
      <c r="SK24" s="11" t="str">
        <f>IF(RU24&gt;0,RU24,"")</f>
        <v/>
      </c>
      <c r="SL24" s="11" t="str">
        <f>IF(RV24&gt;0,RV24,"")</f>
        <v/>
      </c>
      <c r="SM24" s="11" t="str">
        <f>IF(SUM(RS24:RV24)-RW24&gt;0,SUM(RS24:RV24)-RW24,"")</f>
        <v/>
      </c>
      <c r="SN24" s="11" t="str">
        <f>IF(MAX(SJ24,SM24)&gt;0,MAX(SJ24,SM24),"")</f>
        <v/>
      </c>
      <c r="SO24" s="11" t="str">
        <f>IF(RZ24&gt;0,RZ24,"")</f>
        <v/>
      </c>
      <c r="SP24" s="11" t="str">
        <f>IF(SA24&gt;0,SA24,"")</f>
        <v/>
      </c>
      <c r="SQ24" s="11" t="str">
        <f>IF(SUM(RX24:SA24)-SB24&gt;0,SUM(RX24:SA24)-SB24,"")</f>
        <v/>
      </c>
      <c r="SR24" s="11" t="str">
        <f>IF(SE24&gt;0,SE24,"")</f>
        <v/>
      </c>
      <c r="SS24" s="11" t="str">
        <f>IF(SF24&gt;0,SF24,"")</f>
        <v/>
      </c>
      <c r="ST24" s="11" t="str">
        <f>IF(SUM(SC24:SF24)-SG24&gt;0,SUM(SC24:SF24)-SG24,"")</f>
        <v/>
      </c>
      <c r="SU24" s="11" t="str">
        <f>IF(SUM(SN24,SQ24,ST24)&gt;0,SUM(SN24,SQ24,ST24),"")</f>
        <v/>
      </c>
      <c r="SV24" s="22">
        <f>IF($CP24="P",CA24,(CA24+AZ24)/2)</f>
        <v>11.3</v>
      </c>
      <c r="SW24" s="22">
        <f>IF($CP24="P",CB24,(CB24+BA24)/2)</f>
        <v>7.5</v>
      </c>
      <c r="SX24" s="22">
        <f>IF($CP24="P",CC24,(CC24+BB24)/2)</f>
        <v>6.8999999999999995</v>
      </c>
      <c r="SY24" s="22">
        <f>IF($CP24="P",CD24,(CD24+BC24)/2)</f>
        <v>10.495000000000001</v>
      </c>
      <c r="SZ24" s="22">
        <f>IF($CP24="P",CE24,(CE24+BD24)/2)</f>
        <v>0.05</v>
      </c>
      <c r="TA24" s="22">
        <f>IF($CP24="P",CF24,(CF24+BE24)/2)</f>
        <v>7.35</v>
      </c>
      <c r="TB24" s="22">
        <f>IF($CP24="P",CG24,(CG24+BF24)/2)</f>
        <v>4.45</v>
      </c>
      <c r="TC24" s="22">
        <f>IF($CP24="P",CH24,(CH24+BG24)/2)</f>
        <v>4.0999999999999996</v>
      </c>
      <c r="TD24" s="22">
        <f>IF($CP24="P",CI24,(CI24+BH24)/2)</f>
        <v>6.54</v>
      </c>
      <c r="TE24" s="22">
        <f>IF($CP24="P",CJ24,(CJ24+BI24)/2)</f>
        <v>0.3</v>
      </c>
      <c r="TF24" s="22">
        <f>IF($CP24="P",CK24,(CK24+BJ24)/2)</f>
        <v>0</v>
      </c>
      <c r="TG24" s="22">
        <f>IF($CP24="P",CL24,(CL24+BK24)/2)</f>
        <v>0</v>
      </c>
      <c r="TH24" s="22">
        <f>IF($CP24="P",CM24,(CM24+BL24)/2)</f>
        <v>0</v>
      </c>
      <c r="TI24" s="22">
        <f>IF($CP24="P",CN24,(CN24+BM24)/2)</f>
        <v>0</v>
      </c>
      <c r="TJ24" s="22">
        <f>IF($CP24="P",CO24,(CO24+BN24)/2)</f>
        <v>0</v>
      </c>
      <c r="TK24" s="27" t="s">
        <v>46</v>
      </c>
      <c r="TL24" s="40">
        <f>IF(SX24&gt;0,SX24,"")</f>
        <v>6.8999999999999995</v>
      </c>
      <c r="TM24" s="40">
        <f>IF(SY24&gt;0,SY24,"")</f>
        <v>10.495000000000001</v>
      </c>
      <c r="TN24" s="40">
        <f>IF(SUM(SV24:SY24)-SZ24&gt;0,SUM(SV24:SY24)-SZ24,"")</f>
        <v>36.145000000000003</v>
      </c>
      <c r="TO24" s="40">
        <f>IF(TC24&gt;0,TC24,"")</f>
        <v>4.0999999999999996</v>
      </c>
      <c r="TP24" s="40">
        <f>IF(TD24&gt;0,TD24,"")</f>
        <v>6.54</v>
      </c>
      <c r="TQ24" s="40">
        <f>IF(SUM(TA24:TD24)-TE24&gt;0,SUM(TA24:TD24)-TE24,"")</f>
        <v>22.14</v>
      </c>
      <c r="TR24" s="40">
        <f>IF(MAX(TN24,TQ24)&gt;0,MAX(TN24,TQ24),"")</f>
        <v>36.145000000000003</v>
      </c>
      <c r="TS24" s="40" t="str">
        <f>IF(TH24&gt;0,TH24,"")</f>
        <v/>
      </c>
      <c r="TT24" s="40" t="str">
        <f>IF(TI24&gt;0,TI24,"")</f>
        <v/>
      </c>
      <c r="TU24" s="40" t="str">
        <f>IF(SUM(TF24:TI24)-TJ24&gt;0,SUM(TF24:TI24)-TJ24,"")</f>
        <v/>
      </c>
      <c r="TV24" s="40">
        <f>IF(SUM(TR24,TU24)&gt;0,SUM(TR24,TU24),"")</f>
        <v>36.145000000000003</v>
      </c>
    </row>
    <row r="25" spans="1:542" x14ac:dyDescent="0.2">
      <c r="A25" s="4" t="str" cm="1">
        <f t="array" ref="A25">IF(AND(J25&lt;&gt;"",J25&lt;&gt;"No DD"),SUMPRODUCT((J$4:J$37&lt;&gt;"")*(J$4:J$37&lt;&gt;"No DD")*(F$4:F$37&gt;F25))+1,IF(J25="No DD",SUMPRODUCT((J$4:J$37="No DD")*(F$4:F$37&gt;F25))+1+SUMPRODUCT((J$4:J$37&lt;&gt;"")*(J$4:J$37&lt;&gt;"No DD")),""))</f>
        <v/>
      </c>
      <c r="B25" s="4" t="str" cm="1">
        <f t="array" ref="B25">IF(AND(J25&lt;&gt;"",J25&lt;&gt;"No DD",G25=""),SUMPRODUCT((J$4:J$37&lt;&gt;"")*(J$4:J$37&lt;&gt;"No DD")*(G$4:G$37="")*(F$4:F$37&gt;F25))+1,IF(J25="No DD",SUMPRODUCT((J$4:J$37="No DD")*(F$4:F$37&gt;F25)*(G$4:G$37=""))+1+SUMPRODUCT((J$4:J$37&lt;&gt;"")*(G$4:G$37="")*(J$4:J$37&lt;&gt;"No DD")),""))</f>
        <v/>
      </c>
      <c r="C25" s="5" t="s">
        <v>205</v>
      </c>
      <c r="D25" s="4" t="s">
        <v>4</v>
      </c>
      <c r="E25" s="4">
        <v>2007</v>
      </c>
      <c r="F25" s="9">
        <f>SUM(L25:V25)+SUM(L25:T25)*0.0000001+SUM(L25)*0.0000000000001</f>
        <v>105.59001055900455</v>
      </c>
      <c r="G25" s="66"/>
      <c r="H25" s="3" t="str">
        <f>IF(OR(AND(AO25&gt;=AY$39,AO25&lt;&gt;"",AQ25&gt;=AY$43,AQ25&lt;&gt;"",AN25=""),AND(AR25&gt;=AY$39,AR25&lt;&gt;"",AT25&gt;=AY$43,AT25&lt;&gt;"",AN25=""),AND(AV25&gt;=AY$39,AV25&lt;&gt;"",AX25&gt;=AY$43,AX25&lt;&gt;"",AN25=""),AND(BP25&gt;=BZ$39,BP25&lt;&gt;"",BR25&gt;=BZ$43,BR25&lt;&gt;"",BO25=""),AND(BS25&gt;=BZ$39,BS25&lt;&gt;"",BU25&gt;=BZ$43,BU25&lt;&gt;"",BO25=""),AND(BW25&gt;=BZ$39,BW25&lt;&gt;"",BY25&gt;=BZ$43,BY25&lt;&gt;"",BO25=""),AND(CQ25&gt;=DA$39,CQ25&lt;&gt;"",CS25&gt;=DA$43,CS25&lt;&gt;"",CP25=""),AND(CT25&gt;=DA$39,CT25&lt;&gt;"",CV25&gt;=DA$43,CV25&lt;&gt;"",CP25=""),AND(CX25&gt;=DA$39,CX25&lt;&gt;"",CZ25&gt;=DA$43,CZ25&lt;&gt;"",CP25=""),AND(DX25&gt;=EK$39,DX25&lt;&gt;"",DZ25&gt;=EK$43,DZ25&lt;&gt;""),AND(EA25&gt;=EK$39,EA25&lt;&gt;"",EC25&gt;=EK$43,EC25&lt;&gt;""),AND(EE25&gt;=EK$39,EE25&lt;&gt;"",EG25&gt;=EK$43,EG25&lt;&gt;""),AND(EH25&gt;=EK$39,EH25&lt;&gt;"",EJ25&gt;=EK$43,EJ25&lt;&gt;""),AND(FF25&gt;=FS$39,FF25&lt;&gt;"",FH25&gt;=FS$43,FH25&lt;&gt;""),AND(FI25&gt;=FS$39,FI25&lt;&gt;"",FK25&gt;=FS$43,FK25&lt;&gt;""),AND(FM25&gt;=FS$39,FM25&lt;&gt;"",FO25&gt;=FS$43,FO25&lt;&gt;""),AND(FP25&gt;=FS$39,FP25&lt;&gt;"",FR25&gt;=FS$43,FR25&lt;&gt;""),AND(GN25&gt;=HA$39,GN25&lt;&gt;"",GP25&gt;=HA$43,GP25&lt;&gt;""),AND(GQ25&gt;=HA$39,GQ25&lt;&gt;"",GS25&gt;=HA$43,GS25&lt;&gt;""),AND(GU25&gt;=HA$39,GU25&lt;&gt;"",GW25&gt;=HA$43,GW25&lt;&gt;""),AND(GX25&gt;=HA$39,GX25&lt;&gt;"",GZ25&gt;=HA$43,GZ25&lt;&gt;""),AND(HV25&gt;=II$39,HV25&lt;&gt;"",HX25&gt;=II$43,HX25&lt;&gt;""),AND(HY25&gt;=II$39,HY25&lt;&gt;"",IA25&gt;=II$43,IA25&lt;&gt;""),AND(IC25&gt;=II$39,IC25&lt;&gt;"",IE25&gt;=II$43,IE25&lt;&gt;""),AND(IF25&gt;=II$39,IF25&lt;&gt;"",IH25&gt;=II$43,IH25&lt;&gt;""),AND(JD25&gt;=JQ$39,JD25&lt;&gt;"",JF25&gt;=JQ$43,JF25&lt;&gt;""),AND(JG25&gt;=JQ$39,JG25&lt;&gt;"",JI25&gt;=JQ$43,JI25&lt;&gt;""),AND(JK25&gt;=JQ$39,JK25&lt;&gt;"",JM25&gt;=JQ$43,JM25&lt;&gt;""),AND(JN25&gt;=JQ$39,JN25&lt;&gt;"",JP25&gt;=JQ$43,JP25&lt;&gt;""),AND(KL25&gt;=KY$39,KL25&lt;&gt;"",KN25&gt;=KY$43,KN25&lt;&gt;""),AND(KO25&gt;=KY$39,KO25&lt;&gt;"",KQ25&gt;=KY$43,KQ25&lt;&gt;""),AND(KS25&gt;=KY$39,KS25&lt;&gt;"",KU25&gt;=KY$43,KU25&lt;&gt;""),AND(KV25&gt;=KY$39,KV25&lt;&gt;"",KX25&gt;=KY$43,KX25&lt;&gt;""),AND(LT25&gt;=MG$39,LT25&lt;&gt;"",LV25&gt;=MG$43,LV25&lt;&gt;""),AND(LW25&gt;=MG$39,LW25&lt;&gt;"",LY25&gt;=MG$43,LY25&lt;&gt;""),AND(MA25&gt;=MG$39,MA25&lt;&gt;"",MC25&gt;=MG$43,MC25&lt;&gt;""),AND(MD25&gt;=MG$39,MD25&lt;&gt;"",MF25&gt;=MG$43,MF25&lt;&gt;""),AND(NB25&gt;=NO$39,NB25&lt;&gt;"",ND25&gt;=NO$43,ND25&lt;&gt;""),AND(NE25&gt;=NO$39,NE25&lt;&gt;"",NG25&gt;=NO$43,NG25&lt;&gt;""),AND(NI25&gt;=NO$39,NI25&lt;&gt;"",NK25&gt;=NO$43,NK25&lt;&gt;""),AND(NL25&gt;=NO$39,NL25&lt;&gt;"",NN25&gt;=NO$43,NN25&lt;&gt;""),AND(OJ25&gt;=OW$39,OJ25&lt;&gt;"",OL25&gt;=OW$43,OL25&lt;&gt;""),AND(OM25&gt;=OW$39,OM25&lt;&gt;"",OO25&gt;=OW$43,OO25&lt;&gt;""),AND(OQ25&gt;=OW$39,OQ25&lt;&gt;"",OS25&gt;=OW$43,OS25&lt;&gt;""),AND(OT25&gt;=OW$39,OT25&lt;&gt;"",OV25&gt;=OW$43,OV25&lt;&gt;""),AND(PR25&gt;=QE$39,PR25&lt;&gt;"",PT25&gt;=QE$43,PT25&lt;&gt;""),AND(PU25&gt;=QE$39,PU25&lt;&gt;"",PW25&gt;=QE$43,PW25&lt;&gt;""),AND(PY25&gt;=QE$39,PY25&lt;&gt;"",QA25&gt;=QE$43,QA25&lt;&gt;""),AND(QB25&gt;=QE$39,QB25&lt;&gt;"",QD25&gt;=QE$43,QD25&lt;&gt;""),AND(QZ25&gt;=RM$39,QZ25&lt;&gt;"",RB25&gt;=RM$43,RB25&lt;&gt;""),AND(RC25&gt;=RM$39,RC25&lt;&gt;"",RE25&gt;=RM$43,RE25&lt;&gt;""),AND(RG25&gt;=RM$39,RG25&lt;&gt;"",RI25&gt;=RM$43,RI25&lt;&gt;""),AND(RJ25&gt;=RM$39,RJ25&lt;&gt;"",RL25&gt;=RM$43,RL25&lt;&gt;""),AND(SH25&gt;=SU$39,SH25&lt;&gt;"",SJ25&gt;=SU$43,SJ25&lt;&gt;""),AND(SK25&gt;=SU$39,SK25&lt;&gt;"",SM25&gt;=SU$43,SM25&lt;&gt;""),AND(SO25&gt;=SU$39,SO25&lt;&gt;"",SQ25&gt;=SU$43,SQ25&lt;&gt;""),AND(SR25&gt;=SU$39,SR25&lt;&gt;"",ST25&gt;=SU$43,ST25&lt;&gt;"")),"P","")</f>
        <v/>
      </c>
      <c r="I25" s="3" t="str">
        <f>IF(OR(AND(AQ25&gt;=AY$43,AQ25&lt;&gt;"",AN25=""),AND(AT25&gt;=AY$43,AT25&lt;&gt;"",AN25=""),AND(AX25&gt;=AY$43,AX25&lt;&gt;"",AN25=""),AND(BR25&gt;=BZ$43,BR25&lt;&gt;"",BO25=""),AND(BU25&gt;=BZ$43,BU25&lt;&gt;"",BO25=""),AND(BY25&gt;=BZ$43,BY25&lt;&gt;"",BO25=""),AND(CS25&gt;=DA$43,CS25&lt;&gt;"",CP25=""),AND(CV25&gt;=DA$43,CV25&lt;&gt;"",CP25=""),AND(CZ25&gt;=DA$43,CZ25&lt;&gt;"",CP25=""),AND(DZ25&gt;=EK$43,DZ25&lt;&gt;""),AND(EC25&gt;=EK$43,EC25&lt;&gt;""),AND(EG25&gt;=EK$43,EG25&lt;&gt;""),AND(EJ25&gt;=EK$43,EJ25&lt;&gt;""),AND(FH25&gt;=FS$43,FH25&lt;&gt;""),AND(FK25&gt;=FS$43,FK25&lt;&gt;""),AND(FO25&gt;=FS$43,FO25&lt;&gt;""),AND(FR25&gt;=FS$43,FR25&lt;&gt;""),AND(GP25&gt;=HA$43,GP25&lt;&gt;""),AND(GS25&gt;=HA$43,GS25&lt;&gt;""),AND(GW25&gt;=HA$43,GW25&lt;&gt;""),AND(GZ25&gt;=HA$43,GZ25&lt;&gt;""),AND(HX25&gt;=II$43,HX25&lt;&gt;""),AND(IA25&gt;=II$43,IA25&lt;&gt;""),AND(IE25&gt;=II$43,IE25&lt;&gt;""),AND(IH25&gt;=II$43,IH25&lt;&gt;""),AND(JF25&gt;=JQ$43,JF25&lt;&gt;""),AND(JI25&gt;=JQ$43,JI25&lt;&gt;""),AND(JM25&gt;=JQ$43,JM25&lt;&gt;""),AND(JP25&gt;=JQ$43,JP25&lt;&gt;""),AND(KN25&gt;=KY$43,KN25&lt;&gt;""),AND(KQ25&gt;=KY$43,KQ25&lt;&gt;""),AND(KU25&gt;=KY$43,KU25&lt;&gt;""),AND(KX25&gt;=KY$43,KX25&lt;&gt;""),AND(LV25&gt;=MG$43,LV25&lt;&gt;""),AND(LY25&gt;=MG$43,LY25&lt;&gt;""),AND(MC25&gt;=MG$43,MC25&lt;&gt;""),AND(MF25&gt;=MG$43,MF25&lt;&gt;""),AND(ND25&gt;=NO$43,ND25&lt;&gt;""),AND(NG25&gt;=NO$43,NG25&lt;&gt;""),AND(NK25&gt;=NO$43,NK25&lt;&gt;""),AND(NN25&gt;=NO$43,NN25&lt;&gt;""),AND(OL25&gt;=OW$43,OL25&lt;&gt;""),AND(OO25&gt;=OW$43,OO25&lt;&gt;""),AND(OS25&gt;=OW$43,OS25&lt;&gt;""),AND(OV25&gt;=OW$43,OV25&lt;&gt;""),AND(PT25&gt;=QE$43,PT25&lt;&gt;""),AND(PW25&gt;=QE$43,PW25&lt;&gt;""),AND(QA25&gt;=QE$43,QA25&lt;&gt;""),AND(QD25&gt;=QE$43,QD25&lt;&gt;""),AND(RB25&gt;=RM$43,RB25&lt;&gt;""),AND(RE25&gt;=RM$43,RE25&lt;&gt;""),AND(RI25&gt;=RM$43,RI25&lt;&gt;""),AND(RL25&gt;=RM$43,RL25&lt;&gt;""),AND(SJ25&gt;=SU$43,SJ25&lt;&gt;""),AND(SM25&gt;=SU$43,SM25&lt;&gt;""),AND(SQ25&gt;=SU$43,SQ25&lt;&gt;""),AND(ST25&gt;=SU$43,ST25&lt;&gt;"")),"P","")</f>
        <v/>
      </c>
      <c r="J25" s="36" t="str">
        <f>IF(AND(I25="P",H25=""),"No DD",IF(OR(AND(AO25&gt;=AY$42,AO25&lt;&gt;"",AQ25&gt;=AY$46,AQ25&lt;&gt;"",AN25=""),AND(AR25&gt;=AY$42,AR25&lt;&gt;"",AT25&gt;=AY$46,AT25&lt;&gt;"",AN25=""),AND(AV25&gt;=AY$42,AV25&lt;&gt;"",AX25&gt;=AY$46,AX25&lt;&gt;"",AN25=""),AND(BP25&gt;=BZ$42,BP25&lt;&gt;"",BR25&gt;=BZ$46,BR25&lt;&gt;"",BO25=""),AND(BS25&gt;=BZ$42,BS25&lt;&gt;"",BU25&gt;=BZ$46,BU25&lt;&gt;"",BO25=""),AND(BW25&gt;=BZ$42,BW25&lt;&gt;"",BY25&gt;=BZ$46,BY25&lt;&gt;"",BO25=""),AND(CQ25&gt;=DA$42,CQ25&lt;&gt;"",CS25&gt;=DA$46,CS25&lt;&gt;"",CP25=""),AND(CT25&gt;=DA$42,CT25&lt;&gt;"",CV25&gt;=DA$46,CV25&lt;&gt;"",CP25=""),AND(CX25&gt;=DA$42,CX25&lt;&gt;"",CZ25&gt;=DA$46,CZ25&lt;&gt;"",CP25=""),AND(DX25&gt;=EK$42,DX25&lt;&gt;"",DZ25&gt;=EK$46,DZ25&lt;&gt;""),AND(EA25&gt;=EK$42,EA25&lt;&gt;"",EC25&gt;=EK$46,EC25&lt;&gt;""),AND(EE25&gt;=EK$42,EE25&lt;&gt;"",EG25&gt;=EK$46,EG25&lt;&gt;""),AND(EH25&gt;=EK$42,EH25&lt;&gt;"",EJ25&gt;=EK$46,EJ25&lt;&gt;""),AND(FF25&gt;=FS$42,FF25&lt;&gt;"",FH25&gt;=FS$46,FH25&lt;&gt;""),AND(FI25&gt;=FS$42,FI25&lt;&gt;"",FK25&gt;=FS$46,FK25&lt;&gt;""),AND(FM25&gt;=FS$42,FM25&lt;&gt;"",FO25&gt;=FS$46,FO25&lt;&gt;""),AND(FP25&gt;=FS$42,FP25&lt;&gt;"",FR25&gt;=FS$46,FR25&lt;&gt;""),AND(GN25&gt;=HA$42,GN25&lt;&gt;"",GP25&gt;=HA$46,GP25&lt;&gt;""),AND(GQ25&gt;=HA$42,GQ25&lt;&gt;"",GS25&gt;=HA$46,GS25&lt;&gt;""),AND(GU25&gt;=HA$42,GU25&lt;&gt;"",GW25&gt;=HA$46,GW25&lt;&gt;""),AND(GX25&gt;=HA$42,GX25&lt;&gt;"",GZ25&gt;=HA$46,GZ25&lt;&gt;""),AND(HV25&gt;=II$42,HV25&lt;&gt;"",HX25&gt;=II$46,HX25&lt;&gt;""),AND(HY25&gt;=II$42,HY25&lt;&gt;"",IA25&gt;=II$46,IA25&lt;&gt;""),AND(IC25&gt;=II$42,IC25&lt;&gt;"",IE25&gt;=II$46,IE25&lt;&gt;""),AND(IF25&gt;=II$42,IF25&lt;&gt;"",IH25&gt;=II$46,IH25&lt;&gt;""),AND(JD25&gt;=JQ$42,JD25&lt;&gt;"",JF25&gt;=JQ$46,JF25&lt;&gt;""),AND(JG25&gt;=JQ$42,JG25&lt;&gt;"",JI25&gt;=JQ$46,JI25&lt;&gt;""),AND(JK25&gt;=JQ$42,JK25&lt;&gt;"",JM25&gt;=JQ$46,JM25&lt;&gt;""),AND(JN25&gt;=JQ$42,JN25&lt;&gt;"",JP25&gt;=JQ$46,JP25&lt;&gt;""),AND(KL25&gt;=KY$42,KL25&lt;&gt;"",KN25&gt;=KY$46,KN25&lt;&gt;""),AND(KO25&gt;=KY$42,KO25&lt;&gt;"",KQ25&gt;=KY$46,KQ25&lt;&gt;""),AND(KS25&gt;=KY$42,KS25&lt;&gt;"",KU25&gt;=KY$46,KU25&lt;&gt;""),AND(KV25&gt;=KY$42,KV25&lt;&gt;"",KX25&gt;=KY$46,KX25&lt;&gt;""),AND(LT25&gt;=MG$42,LT25&lt;&gt;"",LV25&gt;=MG$46,LV25&lt;&gt;""),AND(LW25&gt;=MG$42,LW25&lt;&gt;"",LY25&gt;=MG$46,LY25&lt;&gt;""),AND(MA25&gt;=MG$42,MA25&lt;&gt;"",MC25&gt;=MG$46,MC25&lt;&gt;""),AND(MD25&gt;=MG$42,MD25&lt;&gt;"",MF25&gt;=MG$46,MF25&lt;&gt;""),AND(NB25&gt;=NO$42,NB25&lt;&gt;"",ND25&gt;=NO$46,ND25&lt;&gt;""),AND(NE25&gt;=NO$42,NE25&lt;&gt;"",NG25&gt;=NO$46,NG25&lt;&gt;""),AND(NI25&gt;=NO$42,NI25&lt;&gt;"",NK25&gt;=NO$46,NK25&lt;&gt;""),AND(NL25&gt;=NO$42,NL25&lt;&gt;"",NN25&gt;=NO$46,NN25&lt;&gt;""),AND(OJ25&gt;=OW$42,OJ25&lt;&gt;"",OL25&gt;=OW$46,OL25&lt;&gt;""),AND(OM25&gt;=OW$42,OM25&lt;&gt;"",OO25&gt;=OW$46,OO25&lt;&gt;""),AND(OQ25&gt;=OW$42,OQ25&lt;&gt;"",OS25&gt;=OW$46,OS25&lt;&gt;""),AND(OT25&gt;=OW$42,OT25&lt;&gt;"",OV25&gt;=OW$46,OV25&lt;&gt;""),AND(PR25&gt;=QE$42,PR25&lt;&gt;"",PT25&gt;=QE$46,PT25&lt;&gt;""),AND(PU25&gt;=QE$42,PU25&lt;&gt;"",PW25&gt;=QE$46,PW25&lt;&gt;""),AND(PY25&gt;=QE$42,PY25&lt;&gt;"",QA25&gt;=QE$46,QA25&lt;&gt;""),AND(QB25&gt;=QE$42,QB25&lt;&gt;"",QD25&gt;=QE$46,QD25&lt;&gt;""),AND(QZ25&gt;=RM$42,QZ25&lt;&gt;"",RB25&gt;=RM$46,RB25&lt;&gt;""),AND(RC25&gt;=RM$42,RC25&lt;&gt;"",RE25&gt;=RM$46,RE25&lt;&gt;""),AND(RG25&gt;=RM$42,RG25&lt;&gt;"",RI25&gt;=RM$46,RI25&lt;&gt;""),AND(RJ25&gt;=RM$42,RJ25&lt;&gt;"",RL25&gt;=RM$46,RL25&lt;&gt;""),AND(SH25&gt;=SU$42,SH25&lt;&gt;"",SJ25&gt;=SU$46,SJ25&lt;&gt;""),AND(SK25&gt;=SU$42,SK25&lt;&gt;"",SM25&gt;=SU$46,SM25&lt;&gt;""),AND(SO25&gt;=SU$42,SO25&lt;&gt;"",SQ25&gt;=SU$46,SQ25&lt;&gt;""),AND(SR25&gt;=SU$42,SR25&lt;&gt;"",ST25&gt;=SU$46,ST25&lt;&gt;"")),"Merit",IF(OR(AND(AO25&gt;=AY$41,AO25&lt;&gt;"",AQ25&gt;=AY$45,AQ25&lt;&gt;"",AN25=""),AND(AR25&gt;=AY$41,AR25&lt;&gt;"",AT25&gt;=AY$45,AT25&lt;&gt;"",AN25=""),AND(AV25&gt;=AY$41,AV25&lt;&gt;"",AX25&gt;=AY$45,AX25&lt;&gt;"",AN25=""),AND(BP25&gt;=BZ$41,BP25&lt;&gt;"",BR25&gt;=BZ$45,BR25&lt;&gt;"",BO25=""),AND(BS25&gt;=BZ$41,BS25&lt;&gt;"",BU25&gt;=BZ$45,BU25&lt;&gt;"",BO25=""),AND(BW25&gt;=BZ$41,BW25&lt;&gt;"",BY25&gt;=BZ$45,BY25&lt;&gt;"",BO25=""),AND(CQ25&gt;=DA$41,CQ25&lt;&gt;"",CS25&gt;=DA$45,CS25&lt;&gt;"",CP25=""),AND(CT25&gt;=DA$41,CT25&lt;&gt;"",CV25&gt;=DA$45,CV25&lt;&gt;"",CP25=""),AND(CX25&gt;=DA$41,CX25&lt;&gt;"",CZ25&gt;=DA$45,CZ25&lt;&gt;"",CP25=""),AND(DX25&gt;=EK$41,DX25&lt;&gt;"",DZ25&gt;=EK$45,DZ25&lt;&gt;""),AND(EA25&gt;=EK$41,EA25&lt;&gt;"",EC25&gt;=EK$45,EC25&lt;&gt;""),AND(EE25&gt;=EK$41,EE25&lt;&gt;"",EG25&gt;=EK$45,EG25&lt;&gt;""),AND(EH25&gt;=EK$41,EH25&lt;&gt;"",EJ25&gt;=EK$45,EJ25&lt;&gt;""),AND(FF25&gt;=FS$41,FF25&lt;&gt;"",FH25&gt;=FS$45,FH25&lt;&gt;""),AND(FI25&gt;=FS$41,FI25&lt;&gt;"",FK25&gt;=FS$45,FK25&lt;&gt;""),AND(FM25&gt;=FS$41,FM25&lt;&gt;"",FO25&gt;=FS$45,FO25&lt;&gt;""),AND(FP25&gt;=FS$41,FP25&lt;&gt;"",FR25&gt;=FS$45,FR25&lt;&gt;""),AND(GN25&gt;=HA$41,GN25&lt;&gt;"",GP25&gt;=HA$45,GP25&lt;&gt;""),AND(GQ25&gt;=HA$41,GQ25&lt;&gt;"",GS25&gt;=HA$45,GS25&lt;&gt;""),AND(GU25&gt;=HA$41,GU25&lt;&gt;"",GW25&gt;=HA$45,GW25&lt;&gt;""),AND(GX25&gt;=HA$41,GX25&lt;&gt;"",GZ25&gt;=HA$45,GZ25&lt;&gt;""),AND(HV25&gt;=II$41,HV25&lt;&gt;"",HX25&gt;=II$45,HX25&lt;&gt;""),AND(HY25&gt;=II$41,HY25&lt;&gt;"",IA25&gt;=II$45,IA25&lt;&gt;""),AND(IC25&gt;=II$41,IC25&lt;&gt;"",IE25&gt;=II$45,IE25&lt;&gt;""),AND(IF25&gt;=II$41,IF25&lt;&gt;"",IH25&gt;=II$45,IH25&lt;&gt;""),AND(JD25&gt;=JQ$41,JD25&lt;&gt;"",JF25&gt;=JQ$45,JF25&lt;&gt;""),AND(JG25&gt;=JQ$41,JG25&lt;&gt;"",JI25&gt;=JQ$45,JI25&lt;&gt;""),AND(JK25&gt;=JQ$41,JK25&lt;&gt;"",JM25&gt;=JQ$45,JM25&lt;&gt;""),AND(JN25&gt;=JQ$41,JN25&lt;&gt;"",JP25&gt;=JQ$45,JP25&lt;&gt;""),AND(KL25&gt;=KY$41,KL25&lt;&gt;"",KN25&gt;=KY$45,KN25&lt;&gt;""),AND(KO25&gt;=KY$41,KO25&lt;&gt;"",KQ25&gt;=KY$45,KQ25&lt;&gt;""),AND(KS25&gt;=KY$41,KS25&lt;&gt;"",KU25&gt;=KY$45,KU25&lt;&gt;""),AND(KV25&gt;=KY$41,KV25&lt;&gt;"",KX25&gt;=KY$45,KX25&lt;&gt;""),AND(LT25&gt;=MG$41,LT25&lt;&gt;"",LV25&gt;=MG$45,LV25&lt;&gt;""),AND(LW25&gt;=MG$41,LW25&lt;&gt;"",LY25&gt;=MG$45,LY25&lt;&gt;""),AND(MA25&gt;=MG$41,MA25&lt;&gt;"",MC25&gt;=MG$45,MC25&lt;&gt;""),AND(MD25&gt;=MG$41,MD25&lt;&gt;"",MF25&gt;=MG$45,MF25&lt;&gt;""),AND(NB25&gt;=NO$41,NB25&lt;&gt;"",ND25&gt;=NO$45,ND25&lt;&gt;""),AND(NE25&gt;=NO$41,NE25&lt;&gt;"",NG25&gt;=NO$45,NG25&lt;&gt;""),AND(NI25&gt;=NO$41,NI25&lt;&gt;"",NK25&gt;=NO$45,NK25&lt;&gt;""),AND(NL25&gt;=NO$41,NL25&lt;&gt;"",NN25&gt;=NO$45,NN25&lt;&gt;""),AND(OJ25&gt;=OW$41,OJ25&lt;&gt;"",OL25&gt;=OW$45,OL25&lt;&gt;""),AND(OM25&gt;=OW$41,OM25&lt;&gt;"",OO25&gt;=OW$45,OO25&lt;&gt;""),AND(OQ25&gt;=OW$41,OQ25&lt;&gt;"",OS25&gt;=OW$45,OS25&lt;&gt;""),AND(OT25&gt;=OW$41,OT25&lt;&gt;"",OV25&gt;=OW$45,OV25&lt;&gt;""),AND(PR25&gt;=QE$41,PR25&lt;&gt;"",PT25&gt;=QE$45,PT25&lt;&gt;""),AND(PU25&gt;=QE$41,PU25&lt;&gt;"",PW25&gt;=QE$45,PW25&lt;&gt;""),AND(PY25&gt;=QE$41,PY25&lt;&gt;"",QA25&gt;=QE$45,QA25&lt;&gt;""),AND(QB25&gt;=QE$41,QB25&lt;&gt;"",QD25&gt;=QE$45,QD25&lt;&gt;""),AND(QZ25&gt;=RM$41,QZ25&lt;&gt;"",RB25&gt;=RM$45,RB25&lt;&gt;""),AND(RC25&gt;=RM$41,RC25&lt;&gt;"",RE25&gt;=RM$45,RE25&lt;&gt;""),AND(RG25&gt;=RM$41,RG25&lt;&gt;"",RI25&gt;=RM$45,RI25&lt;&gt;""),AND(RJ25&gt;=RM$41,RJ25&lt;&gt;"",RL25&gt;=RM$45,RL25&lt;&gt;""),AND(SH25&gt;=SU$41,SH25&lt;&gt;"",SJ25&gt;=SU$45,SJ25&lt;&gt;""),AND(SK25&gt;=SU$41,SK25&lt;&gt;"",SM25&gt;=SU$45,SM25&lt;&gt;""),AND(SO25&gt;=SU$41,SO25&lt;&gt;"",SQ25&gt;=SU$45,SQ25&lt;&gt;""),AND(SR25&gt;=SU$41,SR25&lt;&gt;"",ST25&gt;=SU$45,ST25&lt;&gt;"")),"Excellence",IF(K25="P","Worlds Team",IF(H25="P","National Team","")))))</f>
        <v/>
      </c>
      <c r="K25" s="3" t="str">
        <f>IF(OR(AND(AO25&gt;=AY$40,AO25&lt;&gt;"",AQ25&gt;=AY$44,AQ25&lt;&gt;"",AN25=""),AND(AR25&gt;=AY$40,AR25&lt;&gt;"",AT25&gt;=AY$44,AT25&lt;&gt;"",AN25=""),AND(AV25&gt;=AY$40,AV25&lt;&gt;"",AX25&gt;=AY$44,AX25&lt;&gt;"",AN25=""),AND(BP25&gt;=BZ$40,BP25&lt;&gt;"",BR25&gt;=BZ$44,BR25&lt;&gt;"",BO25=""),AND(BS25&gt;=BZ$40,BS25&lt;&gt;"",BU25&gt;=BZ$44,BU25&lt;&gt;"",BO25=""),AND(BW25&gt;=BZ$40,BW25&lt;&gt;"",BY25&gt;=BZ$44,BY25&lt;&gt;"",BO25=""),AND(CQ25&gt;=DA$40,CQ25&lt;&gt;"",CS25&gt;=DA$44,CS25&lt;&gt;"",CP25=""),AND(CT25&gt;=DA$40,CT25&lt;&gt;"",CV25&gt;=DA$44,CV25&lt;&gt;"",CP25=""),AND(CX25&gt;=DA$40,CX25&lt;&gt;"",CZ25&gt;=DA$44,CZ25&lt;&gt;"",CP25=""),AND(DX25&gt;=EK$40,DX25&lt;&gt;"",DZ25&gt;=EK$44,DZ25&lt;&gt;""),AND(EA25&gt;=EK$40,EA25&lt;&gt;"",EC25&gt;=EK$44,EC25&lt;&gt;""),AND(EE25&gt;=EK$40,EE25&lt;&gt;"",EG25&gt;=EK$44,EG25&lt;&gt;""),AND(EH25&gt;=EK$40,EH25&lt;&gt;"",EJ25&gt;=EK$44,EJ25&lt;&gt;""),AND(FF25&gt;=FS$40,FF25&lt;&gt;"",FH25&gt;=FS$44,FH25&lt;&gt;""),AND(FI25&gt;=FS$40,FI25&lt;&gt;"",FK25&gt;=FS$44,FK25&lt;&gt;""),AND(FM25&gt;=FS$40,FM25&lt;&gt;"",FO25&gt;=FS$44,FO25&lt;&gt;""),AND(FP25&gt;=FS$40,FP25&lt;&gt;"",FR25&gt;=FS$44,FR25&lt;&gt;""),AND(GN25&gt;=HA$40,GN25&lt;&gt;"",GP25&gt;=HA$44,GP25&lt;&gt;""),AND(GQ25&gt;=HA$40,GQ25&lt;&gt;"",GS25&gt;=HA$44,GS25&lt;&gt;""),AND(GU25&gt;=HA$40,GU25&lt;&gt;"",GW25&gt;=HA$44,GW25&lt;&gt;""),AND(GX25&gt;=HA$40,GX25&lt;&gt;"",GZ25&gt;=HA$44,GZ25&lt;&gt;""),AND(HV25&gt;=II$40,HV25&lt;&gt;"",HX25&gt;=II$44,HX25&lt;&gt;""),AND(HY25&gt;=II$40,HY25&lt;&gt;"",IA25&gt;=II$44,IA25&lt;&gt;""),AND(IC25&gt;=II$40,IC25&lt;&gt;"",IE25&gt;=II$44,IE25&lt;&gt;""),AND(IF25&gt;=II$40,IF25&lt;&gt;"",IH25&gt;=II$44,IH25&lt;&gt;""),AND(JD25&gt;=JQ$40,JD25&lt;&gt;"",JF25&gt;=JQ$44,JF25&lt;&gt;""),AND(JG25&gt;=JQ$40,JG25&lt;&gt;"",JI25&gt;=JQ$44,JI25&lt;&gt;""),AND(JK25&gt;=JQ$40,JK25&lt;&gt;"",JM25&gt;=JQ$44,JM25&lt;&gt;""),AND(JN25&gt;=JQ$40,JN25&lt;&gt;"",JP25&gt;=JQ$44,JP25&lt;&gt;""),AND(KL25&gt;=KY$40,KL25&lt;&gt;"",KN25&gt;=KY$44,KN25&lt;&gt;""),AND(KO25&gt;=KY$40,KO25&lt;&gt;"",KQ25&gt;=KY$44,KQ25&lt;&gt;""),AND(KS25&gt;=KY$40,KS25&lt;&gt;"",KU25&gt;=KY$44,KU25&lt;&gt;""),AND(KV25&gt;=KY$40,KV25&lt;&gt;"",KX25&gt;=KY$44,KX25&lt;&gt;""),AND(LT25&gt;=MG$40,LT25&lt;&gt;"",LV25&gt;=MG$44,LV25&lt;&gt;""),AND(LW25&gt;=MG$40,LW25&lt;&gt;"",LY25&gt;=MG$44,LY25&lt;&gt;""),AND(MA25&gt;=MG$40,MA25&lt;&gt;"",MC25&gt;=MG$44,MC25&lt;&gt;""),AND(MD25&gt;=MG$40,MD25&lt;&gt;"",MF25&gt;=MG$44,MF25&lt;&gt;""),AND(NB25&gt;=NO$40,NB25&lt;&gt;"",ND25&gt;=NO$44,ND25&lt;&gt;""),AND(NE25&gt;=NO$40,NE25&lt;&gt;"",NG25&gt;=NO$44,NG25&lt;&gt;""),AND(NI25&gt;=NO$40,NI25&lt;&gt;"",NK25&gt;=NO$44,NK25&lt;&gt;""),AND(NL25&gt;=NO$40,NL25&lt;&gt;"",NN25&gt;=NO$44,NN25&lt;&gt;""),AND(OJ25&gt;=OW$40,OJ25&lt;&gt;"",OL25&gt;=OW$44,OL25&lt;&gt;""),AND(OM25&gt;=OW$40,OM25&lt;&gt;"",OO25&gt;=OW$44,OO25&lt;&gt;""),AND(OQ25&gt;=OW$40,OQ25&lt;&gt;"",OS25&gt;=OW$44,OS25&lt;&gt;""),AND(OT25&gt;=OW$40,OT25&lt;&gt;"",OV25&gt;=OW$44,OV25&lt;&gt;""),AND(PR25&gt;=QE$40,PR25&lt;&gt;"",PT25&gt;=QE$44,PT25&lt;&gt;""),AND(PU25&gt;=QE$40,PU25&lt;&gt;"",PW25&gt;=QE$44,PW25&lt;&gt;""),AND(PY25&gt;=QE$40,PY25&lt;&gt;"",QA25&gt;=QE$44,QA25&lt;&gt;""),AND(QB25&gt;=QE$40,QB25&lt;&gt;"",QD25&gt;=QE$44,QD25&lt;&gt;""),AND(QZ25&gt;=RM$40,QZ25&lt;&gt;"",RB25&gt;=RM$44,RB25&lt;&gt;""),AND(RC25&gt;=RM$40,RC25&lt;&gt;"",RE25&gt;=RM$44,RE25&lt;&gt;""),AND(RG25&gt;=RM$40,RG25&lt;&gt;"",RI25&gt;=RM$44,RI25&lt;&gt;""),AND(RJ25&gt;=RM$40,RJ25&lt;&gt;"",RL25&gt;=RM$44,RL25&lt;&gt;""),AND(SH25&gt;=SU$40,SH25&lt;&gt;"",SJ25&gt;=SU$44,SJ25&lt;&gt;""),AND(SK25&gt;=SU$40,SK25&lt;&gt;"",SM25&gt;=SU$44,SM25&lt;&gt;""),AND(SO25&gt;=SU$40,SO25&lt;&gt;"",SQ25&gt;=SU$44,SQ25&lt;&gt;""),AND(SR25&gt;=SU$40,SR25&lt;&gt;"",ST25&gt;=SU$44,ST25&lt;&gt;"")),"P","")</f>
        <v/>
      </c>
      <c r="L25" s="8">
        <f>IF(COUNT(AQ25,AT25,BR25,BU25,CS25,CV25)&gt;0,LARGE((AQ25,AT25,BR25,BU25,CS25,CV25),1),0)</f>
        <v>45.32</v>
      </c>
      <c r="M25" s="8" t="str">
        <f>IF(L25="","",IF(OR(L25=CS25,L25=CV25),$CA$1,IF(OR(L25=BR25,L25=BU25),$AZ$1,IF(OR(L25=AQ25,L25=AT25),$Y$1,""))))</f>
        <v>2024 Nationals</v>
      </c>
      <c r="N25" s="8">
        <f>IF(COUNT(AQ25,AT25,BR25,BU25,CS25,CV25)&gt;1,LARGE((AQ25,AT25,BR25,BU25,CS25,CV25),2),0)</f>
        <v>36.64</v>
      </c>
      <c r="O25" s="8" t="str">
        <f>IF(N25="","",IF(OR(N25=CS25,N25=CV25),$CA$1,IF(OR(N25=BR25,N25=BU25),$AZ$1,IF(OR(N25=AQ25,N25=AT25),$Y$1,""))))</f>
        <v>2024 Nationals</v>
      </c>
      <c r="P25" s="8">
        <f>IF(COUNT(AQ25,AT25,BR25,BU25,CS25,CV25)&gt;2,MAX(AX25,BY25,CZ25,LARGE((AQ25,AT25,BR25,BU25,CS25,CV25),3)),IF(MAX(AX25,BY25,CZ25)&gt;0,MAX(AX25,BY25,CZ25),0))</f>
        <v>14.430000000000001</v>
      </c>
      <c r="Q25" s="8" t="str">
        <f>IF(P25="","",IF(OR(P25=CS25,P25=CV25,P25=CZ25),$CA$1,IF(OR(P25=BR25,P25=BU25,P25=BY25),$AZ$1,IF(OR(P25=AQ25,P25=AT25,P25=AX25),$Y$1,""))))</f>
        <v>2024 Elite Canada</v>
      </c>
      <c r="R25" s="8">
        <f>IF(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&gt;0,MAX(AO25,AR25,AV25,BP25,BS25,BW25,CQ25,CT25,CX25,DX25,EA25,EE25,EH25,FF25,FI25,FM25,FP25,GN25,GQ25,GU25,GX25,HV25,HY25,IC25,IF25,JD25,JG25,JK25,JN25,KL25,KO25,KS25,KV25,LT25,LW25,MA25,MD25,NB25,NE25,NI25,NL25,OJ25,OM25,OQ25,OT25,PR25,PU25,PY25,QB25,QZ25,RC25,RG25,RJ25,SH25,SK25,SO25,SR25),0)</f>
        <v>9.1999999999999993</v>
      </c>
      <c r="S25" s="8" t="str">
        <f>IF(R25=0,"",IF(OR(R25=CQ25,R25=CT25,R25=CX25),$CA$1,IF(OR(R25=BP25,R25=BS25,R25=BW25),$AZ$1,IF(OR(R25=AO25,R25=AR25,R25=AV25),$Y$1,IF(OR(R25=SH25,R25=SK25,R25=SO25,R25=SR25),$RN$1,IF(OR(R25=QZ25,R25=RC25,R25=RG25,R25=RJ25),$QF$1,IF(OR(R25=PR25,R25=PU25,R25=PY25,R25=QB25),$OX$1,IF(OR(R25=OJ25,R25=OM25,R25=OQ25,R25=OT25),$NP$1,IF(OR(R25=NB25,R25=NE25,R25=NI25,R25=NL25),$MH$1,IF(OR(R25=LT25,R25=LW25,R25=MA25,R25=MD25),$KZ$1,IF(OR(R25=KL25,R25=KO25,R25=KS25,R25=KV25),$JR$1,IF(OR(R25=JD25,R25=JG25,R25=JK25,R25=JN25),$IJ$1,IF(OR(R25=HV25,R25=HY25,R25=IC25,R25=IF25),$HB$1,IF(OR(R25=GN25,R25=GQ25,R25=GU25,R25=GX25),$FT$1,IF(OR(R25=FF25,R25=FI25,R25=FM25,R25=FP25),$EL$1,IF(OR(R25=DX25,R25=EA25,R25=EE25,R25=EH25),$DD$1,""))))))))))))))))</f>
        <v>2024 Nationals</v>
      </c>
      <c r="T25" s="8">
        <f>IF(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&gt;0,MAX(IF(AO25&gt;=$AY$39,AP25,0),IF(AR25&gt;=$AY$39,AS25,0),IF(AV25&gt;=$AY$39,AW25,0),IF(BP25&gt;=$BZ$39,BQ25,0),IF(BS25&gt;=$BZ$39,BT25,0),IF(BW25&gt;=$BZ$39,BX25,0),IF(CQ25&gt;=$DA$39,CR25,0),IF(CT25&gt;=$DA$39,CU25,0),IF(CX25&gt;=$DA$39,CY25,0),IF(DX25&gt;=$EK$39,DY25,0),IF(EA25&gt;=$EK$39,EB25,0),IF(EE25&gt;=$EK$39,EF25,0),IF(EH25&gt;=$EK$39,EI25,0),IF(FF25&gt;=$FS$39,FG25,0),IF(FI25&gt;=$FS$39,FJ25,0),IF(FM25&gt;=$FS$39,FN25,0),IF(FP25&gt;=$FS$39,FQ25,0),IF(GN25&gt;=$HA$39,GO25,0),IF(GQ25&gt;=$HA$39,GR25,0),IF(GU25&gt;=$HA$39,GV25,0),IF(GX25&gt;=$HA$39,GY25,0),IF(HV25&gt;=$II$39,HW25,0),IF(HY25&gt;=$II$39,HZ25,0),IF(IC25&gt;=$II$39,ID25,0),IF(IF25&gt;=$II$39,IG25,0),IF(JD25&gt;=$JQ$39,JE25,0),IF(JG25&gt;=$JQ$39,JH25,0),IF(JK25&gt;=$JQ$39,JL25,0),IF(JN25&gt;=$JQ$39,JO25,0),IF(KL25&gt;=$KY$39,KM25,0),IF(KO25&gt;=$KY$39,KP25,0),IF(KS25&gt;=$KY$39,KT25,0),IF(KV25&gt;=$KY$39,KW25,0),IF(LT25&gt;=$MG$39,LU25,0),IF(LW25&gt;=$MG$39,LX25,0),IF(MA25&gt;=$MG$39,MB25,0),IF(MD25&gt;=$MG$39,ME25,0),IF(NB25&gt;=$NO$39,NC25,0),IF(NE25&gt;=$NO$39,NF25,0),IF(NI25&gt;=$NO$39,NJ25,0),IF(NL25&gt;=$NO$39,NM25,0),IF(OJ25&gt;=$OW$39,OK25,0),IF(OM25&gt;=$OW$39,ON25,0),IF(OQ25&gt;=$OW$39,OR25,0),IF(OT25&gt;=$OW$39,OU25,0),IF(PR25&gt;=$QE$39,PS25,0),IF(PU25&gt;=$QE$39,PV25,0),IF(PY25&gt;=$QE$39,PZ25,0),IF(QB25&gt;=$QE$39,QC25,0),IF(QZ25&gt;=$RM$39,RA25,0),IF(RC25&gt;=$RM$39,RD25,0),IF(RG25&gt;=$RM$39,RH25,0),IF(RJ25&gt;=$RM$39,RK25,0),IF(SH25&gt;=$SU$39,SI25,0),IF(SK25&gt;=$SU$39,SL25,0),IF(SO25&gt;=$SU$39,SP25,0),IF(SR25&gt;=$SU$39,SS25,0)),0)</f>
        <v>0</v>
      </c>
      <c r="U25" s="8" t="str">
        <f>IF(T25=0,"",IF(OR(T25=CR25,T25=CU25,T25=CY25),$CA$1,IF(OR(T25=BQ25,T25=BT25,T25=BX25),$AZ$1,IF(OR(T25=AP25,T25=AS25,T25=AW25),$Y$1,IF(OR(T25=SI25,T25=SL25,T25=SP25,T25=SS25),$RN$1,IF(OR(T25=RA25,T25=RD25,T25=RH25,T25=RK25),$QF$1,IF(OR(T25=PS25,T25=PV25,T25=PZ25,T25=QC25),$OX$1,IF(OR(T25=OK25,T25=ON25,T25=OR25,T25=OU25),$NP$1,IF(OR(T25=NC25,T25=NF25,T25=NJ25,T25=NM25),$MH$1,IF(OR(T25=LU25,T25=LX25,T25=MB25,T25=ME25),$KZ$1,IF(OR(T25=KM25,T25=KP25,T25=KT25,T25=KW25),$JR$1,IF(OR(T25=JE25,T25=JH25,T25=JL25,T25=JO25),$IJ$1,IF(OR(T25=HW25,T25=HZ25,T25=ID25,T25=IG25),$HB$1,IF(OR(T25=GO25,T25=GR25,T25=GV25,T25=GY25),$FT$1,IF(OR(T25=FG25,T25=FJ25,T25=FN25,T25=FQ25),$EL$1,IF(OR(T25=DY25,T25=EB25,T25=EF25,T25=EI25),$DD$1,""))))))))))))))))</f>
        <v/>
      </c>
      <c r="V25" s="8" t="str">
        <f>IF(MAX(DB25,DC25)&gt;0,MAX(DB25,DC25),"")</f>
        <v/>
      </c>
      <c r="W25" s="11" t="str">
        <f>IF(V25="","",IF(V25=DB25,"("&amp;DB$2&amp;")",IF(V25=DC25,"("&amp;DC$2&amp;")")))</f>
        <v/>
      </c>
      <c r="X25" s="8" t="str">
        <f>IF(V25="","",IF(V25=DB25,IF(V25+IF(P25="",0,P25)=SM25,$RN$1,IF(V25+IF(P25="",0,P25)=RE25,$QF$1,IF(V25+IF(P25="",0,P25)=PW25,$OX$1,IF(V25+IF(P25="",0,P25)=OO25,$NP$1,IF(V25+IF(P25="",0,P25)=NG25,$MH$1,IF(V25+IF(P25="",0,P25)=LY25,$KZ$1,IF(V25+IF(P25="",0,P25)=KQ25,$JR$1,IF(V25+IF(P25="",0,P25)=JI25,$IJ$1,IF(V25+IF(P25="",0,P25)=IA25,$HB$1,IF(V25+IF(P25="",0,P25)=GS25,$FT$1,IF(V25+IF(P25="",0,P25)=FK25,$EL$1,IF(V25+IF(P25="",0,P25)=EC25,$DD$1,IF(V25+IF(P25="",0,P25)=SJ25,$RN$1,IF(V25+IF(P25="",0,P25)=RB25,$QF$1,IF(V25+IF(P25="",0,P25)=PT25,$OX$1,IF(V25+IF(P25="",0,P25)=OL25,$NP$1,IF(V25+IF(P25="",0,P25)=ND25,$MH$1,IF(V25+IF(P25="",0,P25)=LV25,$KZ$1,IF(V25+IF(P25="",0,P25)=KN25,$JR$1,IF(V25+IF(P25="",0,P25)=JF25,$IJ$1,IF(V25+IF(P25="",0,P25)=HX25,$HB$1,IF(V25+IF(P25="",0,P25)=GP25,$FT$1,IF(V25+IF(P25="",0,P25)=FH25,$EL$1,IF(V25+IF(P25="",0,P25)=DZ25,$DD$1,IF(V25+IF(N25="",0,N25)=SM25,$RN$1,IF(V25+IF(N25="",0,N25)=RE25,$QF$1,IF(V25+IF(N25="",0,N25)=PW25,$OX$1,IF(V25+IF(N25="",0,N25)=OO25,$NP$1,IF(V25+IF(N25="",0,N25)=NG25,$MH$1,IF(V25+IF(N25="",0,N25)=LY25,$KZ$1,IF(V25+IF(N25="",0,N25)=KQ25,$JR$1,IF(V25+IF(N25="",0,N25)=JI25,$IJ$1,IF(V25+IF(N25="",0,N25)=IA25,$HB$1,IF(V25+IF(N25="",0,N25)=GS25,$FT$1,IF(V25+IF(N25="",0,N25)=FK25,$EL$1,IF(V25+IF(N25="",0,N25)=EC25,$DD$1,IF(V25+IF(N25="",0,N25)=SJ25,$RN$1,IF(V25+IF(N25="",0,N25)=RB25,$QF$1,IF(V25+IF(N25="",0,N25)=PT25,$OX$1,IF(V25+IF(N25="",0,N25)=OL25,$NP$1,IF(V25+IF(N25="",0,N25)=ND25,$MH$1,IF(V25+IF(N25="",0,N25)=LV25,$KZ$1,IF(V25+IF(N25="",0,N25)=KN25,$JR$1,IF(V25+IF(N25="",0,N25)=JF25,$IJ$1,IF(V25+IF(N25="",0,N25)=HX25,$HB$1,IF(V25+IF(N25="",0,N25)=GP25,$FT$1,IF(V25+IF(N25="",0,N25)=FH25,$EL$1,IF(V25+IF(N25="",0,N25)=DZ25,$DD$1)))))))))))))))))))))))))))))))))))))))))))))))),IF(V25=DC25,IF(V25+IF(P25="",0,P25)=ST25,$RN$1,IF(V25+IF(P25="",0,P25)=RL25,$QF$1,IF(V25+IF(P25="",0,P25)=QD25,$OX$1,IF(V25+IF(P25="",0,P25)=OV25,$NP$1,IF(V25+IF(P25="",0,P25)=NN25,$MH$1,IF(V25+IF(P25="",0,P25)=MF25,$KZ$1,IF(V25+IF(P25="",0,P25)=KX25,$JR$1,IF(V25+IF(P25="",0,P25)=JP25,$IJ$1,IF(V25+IF(P25="",0,P25)=IH25,$HB$1,IF(V25+IF(P25="",0,P25)=GZ25,$FT$1,IF(V25+IF(P25="",0,P25)=FR25,$EL$1,IF(V25+IF(P25="",0,P25)=EJ25,$DD$1,IF(V25+IF(P25="",0,P25)=SQ25,$RN$1,IF(V25+IF(P25="",0,P25)=RI25,$QF$1,IF(V25+IF(P25="",0,P25)=QA25,$OX$1,IF(V25+IF(P25="",0,P25)=OS25,$NP$1,IF(V25+IF(P25="",0,P25)=NK25,$MH$1,IF(V25+IF(P25="",0,P25)=MC25,$KZ$1,IF(V25+IF(P25="",0,P25)=KU25,$JR$1,IF(V25+IF(P25="",0,P25)=JM25,$IJ$1,IF(V25+IF(P25="",0,P25)=IE25,$HB$1,IF(V25+IF(P25="",0,P25)=GW25,$FT$1,IF(V25+IF(P25="",0,P25)=FO25,$EL$1,IF(V25+IF(P25="",0,P25)=EG25,$DD$1)))))))))))))))))))))))))))</f>
        <v/>
      </c>
      <c r="Y25" s="22"/>
      <c r="Z25" s="22"/>
      <c r="AA25" s="22"/>
      <c r="AB25" s="22"/>
      <c r="AC25" s="22"/>
      <c r="AD25" s="22"/>
      <c r="AE25" s="22"/>
      <c r="AF25" s="22"/>
      <c r="AG25" s="22"/>
      <c r="AH25" s="22"/>
      <c r="AI25" s="22"/>
      <c r="AJ25" s="22"/>
      <c r="AK25" s="22"/>
      <c r="AL25" s="22"/>
      <c r="AM25" s="22"/>
      <c r="AN25" s="27"/>
      <c r="AO25" s="38" t="str">
        <f>IF(AA25&gt;0,AA25,"")</f>
        <v/>
      </c>
      <c r="AP25" s="38" t="str">
        <f>IF(AB25&gt;0,AB25,"")</f>
        <v/>
      </c>
      <c r="AQ25" s="40" t="str">
        <f>IF(SUM(Y25:AB25)-AC25&gt;0,SUM(Y25:AB25)-AC25,"")</f>
        <v/>
      </c>
      <c r="AR25" s="40" t="str">
        <f>IF(AF25&gt;0,AF25,"")</f>
        <v/>
      </c>
      <c r="AS25" s="40" t="str">
        <f>IF(AG25&gt;0,AG25,"")</f>
        <v/>
      </c>
      <c r="AT25" s="40" t="str">
        <f>IF(SUM(AD25:AG25)-AH25&gt;0,SUM(AD25:AG25)-AH25,"")</f>
        <v/>
      </c>
      <c r="AU25" s="40" t="str">
        <f>IF(AQ25="","",MAX(AQ25,AT25))</f>
        <v/>
      </c>
      <c r="AV25" s="40" t="str">
        <f>IF(AK25&gt;0,AK25,"")</f>
        <v/>
      </c>
      <c r="AW25" s="40" t="str">
        <f>IF(AL25&gt;0,AL25,"")</f>
        <v/>
      </c>
      <c r="AX25" s="40" t="str">
        <f>IF(SUM(AI25:AL25)-AM25&gt;0,SUM(AI25:AL25)-AM25,"")</f>
        <v/>
      </c>
      <c r="AY25" s="40" t="str">
        <f>IF(SUM(AU25,AX25)&gt;0,SUM(AU25,AX25),"")</f>
        <v/>
      </c>
      <c r="AZ25" s="26">
        <v>4.4000000000000004</v>
      </c>
      <c r="BA25" s="26">
        <v>2.9</v>
      </c>
      <c r="BB25" s="26">
        <v>2.9</v>
      </c>
      <c r="BC25" s="26">
        <v>4.2300000000000004</v>
      </c>
      <c r="BD25" s="26">
        <v>0</v>
      </c>
      <c r="BE25" s="26">
        <v>4</v>
      </c>
      <c r="BF25" s="26">
        <v>2.8</v>
      </c>
      <c r="BG25" s="26">
        <v>3.3</v>
      </c>
      <c r="BH25" s="26">
        <v>4.09</v>
      </c>
      <c r="BI25" s="26">
        <v>0</v>
      </c>
      <c r="BJ25" s="26"/>
      <c r="BK25" s="26"/>
      <c r="BL25" s="26"/>
      <c r="BM25" s="26"/>
      <c r="BN25" s="26"/>
      <c r="BO25" s="28"/>
      <c r="BP25" s="39">
        <f>IF(BB25&gt;0,BB25,"")</f>
        <v>2.9</v>
      </c>
      <c r="BQ25" s="39">
        <f>IF(BC25&gt;0,BC25,"")</f>
        <v>4.2300000000000004</v>
      </c>
      <c r="BR25" s="11">
        <f>IF(SUM(AZ25:BC25)-BD25&gt;0,SUM(AZ25:BC25)-BD25,"")</f>
        <v>14.430000000000001</v>
      </c>
      <c r="BS25" s="11">
        <f>IF(BG25&gt;0,BG25,"")</f>
        <v>3.3</v>
      </c>
      <c r="BT25" s="11">
        <f>IF(BH25&gt;0,BH25,"")</f>
        <v>4.09</v>
      </c>
      <c r="BU25" s="11">
        <f>IF(SUM(BE25:BH25)-BI25&gt;0,SUM(BE25:BH25)-BI25,"")</f>
        <v>14.19</v>
      </c>
      <c r="BV25" s="11">
        <f>IF(BR25="","",MAX(BR25,BU25))</f>
        <v>14.430000000000001</v>
      </c>
      <c r="BW25" s="11" t="str">
        <f>IF(BL25&gt;0,BL25,"")</f>
        <v/>
      </c>
      <c r="BX25" s="11" t="str">
        <f>IF(BM25&gt;0,BM25,"")</f>
        <v/>
      </c>
      <c r="BY25" s="11" t="str">
        <f>IF(SUM(BJ25:BM25)-BN25&gt;0,SUM(BJ25:BM25)-BN25,"")</f>
        <v/>
      </c>
      <c r="BZ25" s="11">
        <f>IF(SUM(BV25,BY25)&gt;0,SUM(BV25,BY25),"")</f>
        <v>14.430000000000001</v>
      </c>
      <c r="CA25" s="22">
        <v>11.1</v>
      </c>
      <c r="CB25" s="22">
        <v>7.2</v>
      </c>
      <c r="CC25" s="22">
        <v>7.7</v>
      </c>
      <c r="CD25" s="22">
        <v>10.64</v>
      </c>
      <c r="CE25" s="22">
        <v>0</v>
      </c>
      <c r="CF25" s="22">
        <v>13.8</v>
      </c>
      <c r="CG25" s="22">
        <v>9</v>
      </c>
      <c r="CH25" s="22">
        <v>9.1999999999999993</v>
      </c>
      <c r="CI25" s="22">
        <v>13.32</v>
      </c>
      <c r="CJ25" s="22">
        <v>0</v>
      </c>
      <c r="CK25" s="22"/>
      <c r="CL25" s="22"/>
      <c r="CM25" s="22"/>
      <c r="CN25" s="22"/>
      <c r="CO25" s="22"/>
      <c r="CP25" s="27"/>
      <c r="CQ25" s="38">
        <f>IF(CC25&gt;0,CC25,"")</f>
        <v>7.7</v>
      </c>
      <c r="CR25" s="38">
        <f>IF(CD25&gt;0,CD25,"")</f>
        <v>10.64</v>
      </c>
      <c r="CS25" s="40">
        <f>IF(SUM(CA25:CD25)-CE25&gt;0,SUM(CA25:CD25)-CE25,"")</f>
        <v>36.64</v>
      </c>
      <c r="CT25" s="40">
        <f>IF(CH25&gt;0,CH25,"")</f>
        <v>9.1999999999999993</v>
      </c>
      <c r="CU25" s="40">
        <f>IF(CI25&gt;0,CI25,"")</f>
        <v>13.32</v>
      </c>
      <c r="CV25" s="40">
        <f>IF(SUM(CF25:CI25)-CJ25&gt;0,SUM(CF25:CI25)-CJ25,"")</f>
        <v>45.32</v>
      </c>
      <c r="CW25" s="40">
        <f>IF(CS25="","",MAX(CS25,CV25))</f>
        <v>45.32</v>
      </c>
      <c r="CX25" s="40" t="str">
        <f>IF(CM25&gt;0,CM25,"")</f>
        <v/>
      </c>
      <c r="CY25" s="40" t="str">
        <f>IF(CN25&gt;0,CN25,"")</f>
        <v/>
      </c>
      <c r="CZ25" s="40" t="str">
        <f>IF(SUM(CK25:CN25)-CO25&gt;0,SUM(CK25:CN25)-CO25,"")</f>
        <v/>
      </c>
      <c r="DA25" s="40">
        <f>IF(SUM(CW25,CZ25)&gt;0,SUM(CW25,CZ25),"")</f>
        <v>45.32</v>
      </c>
      <c r="DB25" s="50" t="str">
        <f>IF(MAX(DZ25,EC25,FH25,FK25,GP25,GS25,HX25,IA25,JF25,JI25,KN25,KQ25,LV25,LY25,ND25,NG25,OL25,OO25,PT25,PW25,RB25,RE25,SJ25,SM25)-MIN(IF(N25="",0,N25),IF(P25="",0,P25))&gt;0.001,MAX(DZ25,EC25,FH25,FK25,GP25,GS25,HX25,IA25,JF25,JI25,KN25,KQ25,LV25,LY25,ND25,NG25,OL25,OO25,PT25,PW25,RB25,RE25,SJ25,SM25)-MIN(IF(N25="",0,N25),IF(P25="",0,P25)),"")</f>
        <v/>
      </c>
      <c r="DC25" s="50" t="str">
        <f>IF(MAX(EG25,EJ25,FO25,FR25,GW25,GZ25,IE25,IH25,JM25,JP25,KU25,KX25,MC25,MF25,NK25,NN25,OS25,OV25,QA25,QD25,RI25,RL25,SQ25,ST25)-IF(P25="",0,P25)&gt;0.001,MAX(EG25,EJ25,FO25,FR25,GW25,GZ25,IE25,IH25,JM25,JP25,KU25,KX25,MC25,MF25,NK25,NN25,OS25,OV25,QA25,QD25,RI25,RL25,SQ25,ST25)-IF(P25="",0,P25),"")</f>
        <v/>
      </c>
      <c r="DD25" s="17"/>
      <c r="DE25" s="17"/>
      <c r="DF25" s="17"/>
      <c r="DG25" s="17"/>
      <c r="DH25" s="17"/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40" t="str">
        <f>IF(DF25&gt;0,DF25,"")</f>
        <v/>
      </c>
      <c r="DY25" s="40" t="str">
        <f>IF(DG25&gt;0,DG25,"")</f>
        <v/>
      </c>
      <c r="DZ25" s="40" t="str">
        <f>IF(SUM(DD25:DG25)-DH25&gt;0,SUM(DD25:DG25)-DH25,"")</f>
        <v/>
      </c>
      <c r="EA25" s="40" t="str">
        <f>IF(DK25&gt;0,DK25,"")</f>
        <v/>
      </c>
      <c r="EB25" s="40" t="str">
        <f>IF(DL25&gt;0,DL25,"")</f>
        <v/>
      </c>
      <c r="EC25" s="40" t="str">
        <f>IF(SUM(DI25:DL25)-DM25&gt;0,SUM(DI25:DL25)-DM25,"")</f>
        <v/>
      </c>
      <c r="ED25" s="40" t="str">
        <f>IF(MAX(DZ25,EC25)&gt;0,MAX(DZ25,EC25),"")</f>
        <v/>
      </c>
      <c r="EE25" s="40" t="str">
        <f>IF(DP25&gt;0,DP25,"")</f>
        <v/>
      </c>
      <c r="EF25" s="40" t="str">
        <f>IF(DQ25&gt;0,DQ25,"")</f>
        <v/>
      </c>
      <c r="EG25" s="40" t="str">
        <f>IF(SUM(DN25:DQ25)-DR25&gt;0,SUM(DN25:DQ25)-DR25,"")</f>
        <v/>
      </c>
      <c r="EH25" s="40" t="str">
        <f>IF(DU25&gt;0,DU25,"")</f>
        <v/>
      </c>
      <c r="EI25" s="40" t="str">
        <f>IF(DV25&gt;0,DV25,"")</f>
        <v/>
      </c>
      <c r="EJ25" s="40" t="str">
        <f>IF(SUM(DS25:DV25)-DW25&gt;0,SUM(DS25:DV25)-DW25,"")</f>
        <v/>
      </c>
      <c r="EK25" s="40" t="str">
        <f>IF(SUM(ED25,EG25,EJ25)&gt;0,SUM(ED25,EG25,EJ25),"")</f>
        <v/>
      </c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1" t="str">
        <f>IF(EN25&gt;0,EN25,"")</f>
        <v/>
      </c>
      <c r="FG25" s="11" t="str">
        <f>IF(EO25&gt;0,EO25,"")</f>
        <v/>
      </c>
      <c r="FH25" s="11" t="str">
        <f>IF(SUM(EL25:EO25)-EP25&gt;0,SUM(EL25:EO25)-EP25,"")</f>
        <v/>
      </c>
      <c r="FI25" s="11" t="str">
        <f>IF(ES25&gt;0,ES25,"")</f>
        <v/>
      </c>
      <c r="FJ25" s="11" t="str">
        <f>IF(ET25&gt;0,ET25,"")</f>
        <v/>
      </c>
      <c r="FK25" s="11" t="str">
        <f>IF(SUM(EQ25:ET25)-EU25&gt;0,SUM(EQ25:ET25)-EU25,"")</f>
        <v/>
      </c>
      <c r="FL25" s="11" t="str">
        <f>IF(MAX(FH25,FK25)&gt;0,MAX(FH25,FK25),"")</f>
        <v/>
      </c>
      <c r="FM25" s="11" t="str">
        <f>IF(EX25&gt;0,EX25,"")</f>
        <v/>
      </c>
      <c r="FN25" s="11" t="str">
        <f>IF(EY25&gt;0,EY25,"")</f>
        <v/>
      </c>
      <c r="FO25" s="11" t="str">
        <f>IF(SUM(EV25:EY25)-EZ25&gt;0,SUM(EV25:EY25)-EZ25,"")</f>
        <v/>
      </c>
      <c r="FP25" s="11" t="str">
        <f>IF(FC25&gt;0,FC25,"")</f>
        <v/>
      </c>
      <c r="FQ25" s="11" t="str">
        <f>IF(FD25&gt;0,FD25,"")</f>
        <v/>
      </c>
      <c r="FR25" s="11" t="str">
        <f>IF(SUM(FA25:FD25)-FE25&gt;0,SUM(FA25:FD25)-FE25,"")</f>
        <v/>
      </c>
      <c r="FS25" s="11" t="str">
        <f>IF(SUM(FL25,FO25,FR25)&gt;0,SUM(FL25,FO25,FR25),"")</f>
        <v/>
      </c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17"/>
      <c r="GH25" s="17"/>
      <c r="GI25" s="17"/>
      <c r="GJ25" s="17"/>
      <c r="GK25" s="17"/>
      <c r="GL25" s="17"/>
      <c r="GM25" s="17"/>
      <c r="GN25" s="40" t="str">
        <f>IF(FV25&gt;0,FV25,"")</f>
        <v/>
      </c>
      <c r="GO25" s="40" t="str">
        <f>IF(FW25&gt;0,FW25,"")</f>
        <v/>
      </c>
      <c r="GP25" s="40" t="str">
        <f>IF(SUM(FT25:FW25)-FX25&gt;0,SUM(FT25:FW25)-FX25,"")</f>
        <v/>
      </c>
      <c r="GQ25" s="40" t="str">
        <f>IF(GA25&gt;0,GA25,"")</f>
        <v/>
      </c>
      <c r="GR25" s="40" t="str">
        <f>IF(GB25&gt;0,GB25,"")</f>
        <v/>
      </c>
      <c r="GS25" s="40" t="str">
        <f>IF(SUM(FY25:GB25)-GC25&gt;0,SUM(FY25:GB25)-GC25,"")</f>
        <v/>
      </c>
      <c r="GT25" s="40" t="str">
        <f>IF(MAX(GP25,GS25)&gt;0,MAX(GP25,GS25),"")</f>
        <v/>
      </c>
      <c r="GU25" s="40" t="str">
        <f>IF(GF25&gt;0,GF25,"")</f>
        <v/>
      </c>
      <c r="GV25" s="40" t="str">
        <f>IF(GG25&gt;0,GG25,"")</f>
        <v/>
      </c>
      <c r="GW25" s="40" t="str">
        <f>IF(SUM(GD25:GG25)-GH25&gt;0,SUM(GD25:GG25)-GH25,"")</f>
        <v/>
      </c>
      <c r="GX25" s="40" t="str">
        <f>IF(GK25&gt;0,GK25,"")</f>
        <v/>
      </c>
      <c r="GY25" s="40" t="str">
        <f>IF(GL25&gt;0,GL25,"")</f>
        <v/>
      </c>
      <c r="GZ25" s="40" t="str">
        <f>IF(SUM(GI25:GL25)-GM25&gt;0,SUM(GI25:GL25)-GM25,"")</f>
        <v/>
      </c>
      <c r="HA25" s="40" t="str">
        <f>IF(SUM(GT25,GW25,GZ25)&gt;0,SUM(GT25,GW25,GZ25),"")</f>
        <v/>
      </c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1" t="str">
        <f>IF(HD25&gt;0,HD25,"")</f>
        <v/>
      </c>
      <c r="HW25" s="11" t="str">
        <f>IF(HE25&gt;0,HE25,"")</f>
        <v/>
      </c>
      <c r="HX25" s="11" t="str">
        <f>IF(SUM(HB25:HE25)-HF25&gt;0,SUM(HB25:HE25)-HF25,"")</f>
        <v/>
      </c>
      <c r="HY25" s="11" t="str">
        <f>IF(HI25&gt;0,HI25,"")</f>
        <v/>
      </c>
      <c r="HZ25" s="11" t="str">
        <f>IF(HJ25&gt;0,HJ25,"")</f>
        <v/>
      </c>
      <c r="IA25" s="11" t="str">
        <f>IF(SUM(HG25:HJ25)-HK25&gt;0,SUM(HG25:HJ25)-HK25,"")</f>
        <v/>
      </c>
      <c r="IB25" s="11" t="str">
        <f>IF(MAX(HX25,IA25)&gt;0,MAX(HX25,IA25),"")</f>
        <v/>
      </c>
      <c r="IC25" s="11" t="str">
        <f>IF(HN25&gt;0,HN25,"")</f>
        <v/>
      </c>
      <c r="ID25" s="11" t="str">
        <f>IF(HO25&gt;0,HO25,"")</f>
        <v/>
      </c>
      <c r="IE25" s="11" t="str">
        <f>IF(SUM(HL25:HO25)-HP25&gt;0,SUM(HL25:HO25)-HP25,"")</f>
        <v/>
      </c>
      <c r="IF25" s="11" t="str">
        <f>IF(HS25&gt;0,HS25,"")</f>
        <v/>
      </c>
      <c r="IG25" s="11" t="str">
        <f>IF(HT25&gt;0,HT25,"")</f>
        <v/>
      </c>
      <c r="IH25" s="11" t="str">
        <f>IF(SUM(HQ25:HT25)-HU25&gt;0,SUM(HQ25:HT25)-HU25,"")</f>
        <v/>
      </c>
      <c r="II25" s="11" t="str">
        <f>IF(SUM(IB25,IE25,IH25)&gt;0,SUM(IB25,IE25,IH25),"")</f>
        <v/>
      </c>
      <c r="IJ25" s="17"/>
      <c r="IK25" s="17"/>
      <c r="IL25" s="17"/>
      <c r="IM25" s="17"/>
      <c r="IN25" s="17"/>
      <c r="IO25" s="17"/>
      <c r="IP25" s="17"/>
      <c r="IQ25" s="17"/>
      <c r="IR25" s="17"/>
      <c r="IS25" s="17"/>
      <c r="IT25" s="17"/>
      <c r="IU25" s="17"/>
      <c r="IV25" s="17"/>
      <c r="IW25" s="17"/>
      <c r="IX25" s="17"/>
      <c r="IY25" s="17"/>
      <c r="IZ25" s="17"/>
      <c r="JA25" s="17"/>
      <c r="JB25" s="17"/>
      <c r="JC25" s="17"/>
      <c r="JD25" s="40" t="str">
        <f>IF(IL25&gt;0,IL25,"")</f>
        <v/>
      </c>
      <c r="JE25" s="40" t="str">
        <f>IF(IM25&gt;0,IM25,"")</f>
        <v/>
      </c>
      <c r="JF25" s="40" t="str">
        <f>IF(SUM(IJ25:IM25)-IN25&gt;0,SUM(IJ25:IM25)-IN25,"")</f>
        <v/>
      </c>
      <c r="JG25" s="40" t="str">
        <f>IF(IQ25&gt;0,IQ25,"")</f>
        <v/>
      </c>
      <c r="JH25" s="40" t="str">
        <f>IF(IR25&gt;0,IR25,"")</f>
        <v/>
      </c>
      <c r="JI25" s="40" t="str">
        <f>IF(SUM(IO25:IR25)-IS25&gt;0,SUM(IO25:IR25)-IS25,"")</f>
        <v/>
      </c>
      <c r="JJ25" s="40" t="str">
        <f>IF(MAX(JF25,JI25)&gt;0,MAX(JF25,JI25),"")</f>
        <v/>
      </c>
      <c r="JK25" s="40" t="str">
        <f>IF(IV25&gt;0,IV25,"")</f>
        <v/>
      </c>
      <c r="JL25" s="40" t="str">
        <f>IF(IW25&gt;0,IW25,"")</f>
        <v/>
      </c>
      <c r="JM25" s="40" t="str">
        <f>IF(SUM(IT25:IW25)-IX25&gt;0,SUM(IT25:IW25)-IX25,"")</f>
        <v/>
      </c>
      <c r="JN25" s="40" t="str">
        <f>IF(JA25&gt;0,JA25,"")</f>
        <v/>
      </c>
      <c r="JO25" s="40" t="str">
        <f>IF(JB25&gt;0,JB25,"")</f>
        <v/>
      </c>
      <c r="JP25" s="40" t="str">
        <f>IF(SUM(IY25:JB25)-JC25&gt;0,SUM(IY25:JB25)-JC25,"")</f>
        <v/>
      </c>
      <c r="JQ25" s="40" t="str">
        <f>IF(SUM(JJ25,JM25,JP25)&gt;0,SUM(JJ25,JM25,JP25),"")</f>
        <v/>
      </c>
      <c r="JR25" s="18"/>
      <c r="JS25" s="18"/>
      <c r="JT25" s="18"/>
      <c r="JU25" s="18"/>
      <c r="JV25" s="18"/>
      <c r="JW25" s="18"/>
      <c r="JX25" s="18"/>
      <c r="JY25" s="18"/>
      <c r="JZ25" s="18"/>
      <c r="KA25" s="18"/>
      <c r="KB25" s="18"/>
      <c r="KC25" s="18"/>
      <c r="KD25" s="18"/>
      <c r="KE25" s="18"/>
      <c r="KF25" s="18"/>
      <c r="KG25" s="18"/>
      <c r="KH25" s="18"/>
      <c r="KI25" s="18"/>
      <c r="KJ25" s="18"/>
      <c r="KK25" s="18"/>
      <c r="KL25" s="11" t="str">
        <f>IF(JT25&gt;0,JT25,"")</f>
        <v/>
      </c>
      <c r="KM25" s="11" t="str">
        <f>IF(JU25&gt;0,JU25,"")</f>
        <v/>
      </c>
      <c r="KN25" s="11" t="str">
        <f>IF(SUM(JR25:JU25)-JV25&gt;0,SUM(JR25:JU25)-JV25,"")</f>
        <v/>
      </c>
      <c r="KO25" s="11" t="str">
        <f>IF(JY25&gt;0,JY25,"")</f>
        <v/>
      </c>
      <c r="KP25" s="11" t="str">
        <f>IF(JZ25&gt;0,JZ25,"")</f>
        <v/>
      </c>
      <c r="KQ25" s="11" t="str">
        <f>IF(SUM(JW25:JZ25)-KA25&gt;0,SUM(JW25:JZ25)-KA25,"")</f>
        <v/>
      </c>
      <c r="KR25" s="11" t="str">
        <f>IF(MAX(KN25,KQ25)&gt;0,MAX(KN25,KQ25),"")</f>
        <v/>
      </c>
      <c r="KS25" s="11" t="str">
        <f>IF(KD25&gt;0,KD25,"")</f>
        <v/>
      </c>
      <c r="KT25" s="11" t="str">
        <f>IF(KE25&gt;0,KE25,"")</f>
        <v/>
      </c>
      <c r="KU25" s="11" t="str">
        <f>IF(SUM(KB25:KE25)-KF25&gt;0,SUM(KB25:KE25)-KF25,"")</f>
        <v/>
      </c>
      <c r="KV25" s="11" t="str">
        <f>IF(KI25&gt;0,KI25,"")</f>
        <v/>
      </c>
      <c r="KW25" s="11" t="str">
        <f>IF(KJ25&gt;0,KJ25,"")</f>
        <v/>
      </c>
      <c r="KX25" s="11" t="str">
        <f>IF(SUM(KG25:KJ25)-KK25&gt;0,SUM(KG25:KJ25)-KK25,"")</f>
        <v/>
      </c>
      <c r="KY25" s="11" t="str">
        <f>IF(SUM(KR25,KU25,KX25)&gt;0,SUM(KR25,KU25,KX25),"")</f>
        <v/>
      </c>
      <c r="KZ25" s="17"/>
      <c r="LA25" s="17"/>
      <c r="LB25" s="17"/>
      <c r="LC25" s="17"/>
      <c r="LD25" s="17"/>
      <c r="LE25" s="17"/>
      <c r="LF25" s="17"/>
      <c r="LG25" s="17"/>
      <c r="LH25" s="17"/>
      <c r="LI25" s="17"/>
      <c r="LJ25" s="17"/>
      <c r="LK25" s="17"/>
      <c r="LL25" s="17"/>
      <c r="LM25" s="17"/>
      <c r="LN25" s="17"/>
      <c r="LO25" s="17"/>
      <c r="LP25" s="17"/>
      <c r="LQ25" s="17"/>
      <c r="LR25" s="17"/>
      <c r="LS25" s="17"/>
      <c r="LT25" s="40" t="str">
        <f>IF(LB25&gt;0,LB25,"")</f>
        <v/>
      </c>
      <c r="LU25" s="40" t="str">
        <f>IF(LC25&gt;0,LC25,"")</f>
        <v/>
      </c>
      <c r="LV25" s="40" t="str">
        <f>IF(SUM(KZ25:LC25)-LD25&gt;0,SUM(KZ25:LC25)-LD25,"")</f>
        <v/>
      </c>
      <c r="LW25" s="40" t="str">
        <f>IF(LG25&gt;0,LG25,"")</f>
        <v/>
      </c>
      <c r="LX25" s="40" t="str">
        <f>IF(LH25&gt;0,LH25,"")</f>
        <v/>
      </c>
      <c r="LY25" s="40" t="str">
        <f>IF(SUM(LE25:LH25)-LI25&gt;0,SUM(LE25:LH25)-LI25,"")</f>
        <v/>
      </c>
      <c r="LZ25" s="40" t="str">
        <f>IF(MAX(LV25,LY25)&gt;0,MAX(LV25,LY25),"")</f>
        <v/>
      </c>
      <c r="MA25" s="40" t="str">
        <f>IF(LL25&gt;0,LL25,"")</f>
        <v/>
      </c>
      <c r="MB25" s="40" t="str">
        <f>IF(LM25&gt;0,LM25,"")</f>
        <v/>
      </c>
      <c r="MC25" s="40" t="str">
        <f>IF(SUM(LJ25:LM25)-LN25&gt;0,SUM(LJ25:LM25)-LN25,"")</f>
        <v/>
      </c>
      <c r="MD25" s="40" t="str">
        <f>IF(LQ25&gt;0,LQ25,"")</f>
        <v/>
      </c>
      <c r="ME25" s="40" t="str">
        <f>IF(LR25&gt;0,LR25,"")</f>
        <v/>
      </c>
      <c r="MF25" s="40" t="str">
        <f>IF(SUM(LO25:LR25)-LS25&gt;0,SUM(LO25:LR25)-LS25,"")</f>
        <v/>
      </c>
      <c r="MG25" s="40" t="str">
        <f>IF(SUM(LZ25,MC25,MF25)&gt;0,SUM(LZ25,MC25,MF25),"")</f>
        <v/>
      </c>
      <c r="MH25" s="18"/>
      <c r="MI25" s="18"/>
      <c r="MJ25" s="18"/>
      <c r="MK25" s="18"/>
      <c r="ML25" s="18"/>
      <c r="MM25" s="18"/>
      <c r="MN25" s="18"/>
      <c r="MO25" s="18"/>
      <c r="MP25" s="18"/>
      <c r="MQ25" s="18"/>
      <c r="MR25" s="18"/>
      <c r="MS25" s="18"/>
      <c r="MT25" s="18"/>
      <c r="MU25" s="18"/>
      <c r="MV25" s="18"/>
      <c r="MW25" s="18"/>
      <c r="MX25" s="18"/>
      <c r="MY25" s="18"/>
      <c r="MZ25" s="18"/>
      <c r="NA25" s="18"/>
      <c r="NB25" s="11" t="str">
        <f>IF(MJ25&gt;0,MJ25,"")</f>
        <v/>
      </c>
      <c r="NC25" s="11" t="str">
        <f>IF(MK25&gt;0,MK25,"")</f>
        <v/>
      </c>
      <c r="ND25" s="11" t="str">
        <f>IF(SUM(MH25:MK25)-ML25&gt;0,SUM(MH25:MK25)-ML25,"")</f>
        <v/>
      </c>
      <c r="NE25" s="11" t="str">
        <f>IF(MO25&gt;0,MO25,"")</f>
        <v/>
      </c>
      <c r="NF25" s="11" t="str">
        <f>IF(MP25&gt;0,MP25,"")</f>
        <v/>
      </c>
      <c r="NG25" s="11" t="str">
        <f>IF(SUM(MM25:MP25)-MQ25&gt;0,SUM(MM25:MP25)-MQ25,"")</f>
        <v/>
      </c>
      <c r="NH25" s="11" t="str">
        <f>IF(MAX(ND25,NG25)&gt;0,MAX(ND25,NG25),"")</f>
        <v/>
      </c>
      <c r="NI25" s="11" t="str">
        <f>IF(MT25&gt;0,MT25,"")</f>
        <v/>
      </c>
      <c r="NJ25" s="11" t="str">
        <f>IF(MU25&gt;0,MU25,"")</f>
        <v/>
      </c>
      <c r="NK25" s="11" t="str">
        <f>IF(SUM(MR25:MU25)-MV25&gt;0,SUM(MR25:MU25)-MV25,"")</f>
        <v/>
      </c>
      <c r="NL25" s="11" t="str">
        <f>IF(MY25&gt;0,MY25,"")</f>
        <v/>
      </c>
      <c r="NM25" s="11" t="str">
        <f>IF(MZ25&gt;0,MZ25,"")</f>
        <v/>
      </c>
      <c r="NN25" s="11" t="str">
        <f>IF(SUM(MW25:MZ25)-NA25&gt;0,SUM(MW25:MZ25)-NA25,"")</f>
        <v/>
      </c>
      <c r="NO25" s="11" t="str">
        <f>IF(SUM(NH25,NK25,NN25)&gt;0,SUM(NH25,NK25,NN25),"")</f>
        <v/>
      </c>
      <c r="NP25" s="17"/>
      <c r="NQ25" s="17"/>
      <c r="NR25" s="17"/>
      <c r="NS25" s="17"/>
      <c r="NT25" s="17"/>
      <c r="NU25" s="17"/>
      <c r="NV25" s="17"/>
      <c r="NW25" s="17"/>
      <c r="NX25" s="17"/>
      <c r="NY25" s="17"/>
      <c r="NZ25" s="17"/>
      <c r="OA25" s="17"/>
      <c r="OB25" s="17"/>
      <c r="OC25" s="17"/>
      <c r="OD25" s="17"/>
      <c r="OE25" s="17"/>
      <c r="OF25" s="17"/>
      <c r="OG25" s="17"/>
      <c r="OH25" s="17"/>
      <c r="OI25" s="17"/>
      <c r="OJ25" s="40" t="str">
        <f>IF(NR25&gt;0,NR25,"")</f>
        <v/>
      </c>
      <c r="OK25" s="40" t="str">
        <f>IF(NS25&gt;0,NS25,"")</f>
        <v/>
      </c>
      <c r="OL25" s="40" t="str">
        <f>IF(SUM(NP25:NS25)-NT25&gt;0,SUM(NP25:NS25)-NT25,"")</f>
        <v/>
      </c>
      <c r="OM25" s="40" t="str">
        <f>IF(NW25&gt;0,NW25,"")</f>
        <v/>
      </c>
      <c r="ON25" s="40" t="str">
        <f>IF(NX25&gt;0,NX25,"")</f>
        <v/>
      </c>
      <c r="OO25" s="40" t="str">
        <f>IF(SUM(NU25:NX25)-NY25&gt;0,SUM(NU25:NX25)-NY25,"")</f>
        <v/>
      </c>
      <c r="OP25" s="40" t="str">
        <f>IF(MAX(OL25,OO25)&gt;0,MAX(OL25,OO25),"")</f>
        <v/>
      </c>
      <c r="OQ25" s="40" t="str">
        <f>IF(OB25&gt;0,OB25,"")</f>
        <v/>
      </c>
      <c r="OR25" s="40" t="str">
        <f>IF(OC25&gt;0,OC25,"")</f>
        <v/>
      </c>
      <c r="OS25" s="40" t="str">
        <f>IF(SUM(NZ25:OC25)-OD25&gt;0,SUM(NZ25:OC25)-OD25,"")</f>
        <v/>
      </c>
      <c r="OT25" s="40" t="str">
        <f>IF(OG25&gt;0,OG25,"")</f>
        <v/>
      </c>
      <c r="OU25" s="40" t="str">
        <f>IF(OH25&gt;0,OH25,"")</f>
        <v/>
      </c>
      <c r="OV25" s="40" t="str">
        <f>IF(SUM(OE25:OH25)-OI25&gt;0,SUM(OE25:OH25)-OI25,"")</f>
        <v/>
      </c>
      <c r="OW25" s="40" t="str">
        <f>IF(SUM(OP25,OS25,OV25)&gt;0,SUM(OP25,OS25,OV25),"")</f>
        <v/>
      </c>
      <c r="OX25" s="18"/>
      <c r="OY25" s="18"/>
      <c r="OZ25" s="18"/>
      <c r="PA25" s="18"/>
      <c r="PB25" s="18"/>
      <c r="PC25" s="18"/>
      <c r="PD25" s="18"/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1" t="str">
        <f>IF(OZ25&gt;0,OZ25,"")</f>
        <v/>
      </c>
      <c r="PS25" s="11" t="str">
        <f>IF(PA25&gt;0,PA25,"")</f>
        <v/>
      </c>
      <c r="PT25" s="11" t="str">
        <f>IF(SUM(OX25:PA25)-PB25&gt;0,SUM(OX25:PA25)-PB25,"")</f>
        <v/>
      </c>
      <c r="PU25" s="11" t="str">
        <f>IF(PE25&gt;0,PE25,"")</f>
        <v/>
      </c>
      <c r="PV25" s="11" t="str">
        <f>IF(PF25&gt;0,PF25,"")</f>
        <v/>
      </c>
      <c r="PW25" s="11" t="str">
        <f>IF(SUM(PC25:PF25)-PG25&gt;0,SUM(PC25:PF25)-PG25,"")</f>
        <v/>
      </c>
      <c r="PX25" s="11" t="str">
        <f>IF(MAX(PT25,PW25)&gt;0,MAX(PT25,PW25),"")</f>
        <v/>
      </c>
      <c r="PY25" s="11" t="str">
        <f>IF(PJ25&gt;0,PJ25,"")</f>
        <v/>
      </c>
      <c r="PZ25" s="11" t="str">
        <f>IF(PK25&gt;0,PK25,"")</f>
        <v/>
      </c>
      <c r="QA25" s="11" t="str">
        <f>IF(SUM(PH25:PK25)-PL25&gt;0,SUM(PH25:PK25)-PL25,"")</f>
        <v/>
      </c>
      <c r="QB25" s="11" t="str">
        <f>IF(PO25&gt;0,PO25,"")</f>
        <v/>
      </c>
      <c r="QC25" s="11" t="str">
        <f>IF(PP25&gt;0,PP25,"")</f>
        <v/>
      </c>
      <c r="QD25" s="11" t="str">
        <f>IF(SUM(PM25:PP25)-PQ25&gt;0,SUM(PM25:PP25)-PQ25,"")</f>
        <v/>
      </c>
      <c r="QE25" s="11" t="str">
        <f>IF(SUM(PX25,QA25,QD25)&gt;0,SUM(PX25,QA25,QD25),"")</f>
        <v/>
      </c>
      <c r="QF25" s="17"/>
      <c r="QG25" s="17"/>
      <c r="QH25" s="17"/>
      <c r="QI25" s="17"/>
      <c r="QJ25" s="17"/>
      <c r="QK25" s="17"/>
      <c r="QL25" s="17"/>
      <c r="QM25" s="17"/>
      <c r="QN25" s="17"/>
      <c r="QO25" s="17"/>
      <c r="QP25" s="17"/>
      <c r="QQ25" s="17"/>
      <c r="QR25" s="17"/>
      <c r="QS25" s="17"/>
      <c r="QT25" s="17"/>
      <c r="QU25" s="17"/>
      <c r="QV25" s="17"/>
      <c r="QW25" s="17"/>
      <c r="QX25" s="17"/>
      <c r="QY25" s="17"/>
      <c r="QZ25" s="40" t="str">
        <f>IF(QH25&gt;0,QH25,"")</f>
        <v/>
      </c>
      <c r="RA25" s="40" t="str">
        <f>IF(QI25&gt;0,QI25,"")</f>
        <v/>
      </c>
      <c r="RB25" s="40" t="str">
        <f>IF(SUM(QF25:QI25)-QJ25&gt;0,SUM(QF25:QI25)-QJ25,"")</f>
        <v/>
      </c>
      <c r="RC25" s="40" t="str">
        <f>IF(QM25&gt;0,QM25,"")</f>
        <v/>
      </c>
      <c r="RD25" s="40" t="str">
        <f>IF(QN25&gt;0,QN25,"")</f>
        <v/>
      </c>
      <c r="RE25" s="40" t="str">
        <f>IF(SUM(QK25:QN25)-QO25&gt;0,SUM(QK25:QN25)-QO25,"")</f>
        <v/>
      </c>
      <c r="RF25" s="40" t="str">
        <f>IF(MAX(RB25,RE25)&gt;0,MAX(RB25,RE25),"")</f>
        <v/>
      </c>
      <c r="RG25" s="40" t="str">
        <f>IF(QR25&gt;0,QR25,"")</f>
        <v/>
      </c>
      <c r="RH25" s="40" t="str">
        <f>IF(QS25&gt;0,QS25,"")</f>
        <v/>
      </c>
      <c r="RI25" s="40" t="str">
        <f>IF(SUM(QP25:QS25)-QT25&gt;0,SUM(QP25:QS25)-QT25,"")</f>
        <v/>
      </c>
      <c r="RJ25" s="40" t="str">
        <f>IF(QW25&gt;0,QW25,"")</f>
        <v/>
      </c>
      <c r="RK25" s="40" t="str">
        <f>IF(QX25&gt;0,QX25,"")</f>
        <v/>
      </c>
      <c r="RL25" s="40" t="str">
        <f>IF(SUM(QU25:QX25)-QY25&gt;0,SUM(QU25:QX25)-QY25,"")</f>
        <v/>
      </c>
      <c r="RM25" s="40" t="str">
        <f>IF(SUM(RF25,RI25,RL25)&gt;0,SUM(RF25,RI25,RL25),"")</f>
        <v/>
      </c>
      <c r="RN25" s="18"/>
      <c r="RO25" s="18"/>
      <c r="RP25" s="18"/>
      <c r="RQ25" s="18"/>
      <c r="RR25" s="18"/>
      <c r="RS25" s="18"/>
      <c r="RT25" s="18"/>
      <c r="RU25" s="18"/>
      <c r="RV25" s="18"/>
      <c r="RW25" s="18"/>
      <c r="RX25" s="18"/>
      <c r="RY25" s="18"/>
      <c r="RZ25" s="18"/>
      <c r="SA25" s="18"/>
      <c r="SB25" s="18"/>
      <c r="SC25" s="18"/>
      <c r="SD25" s="18"/>
      <c r="SE25" s="18"/>
      <c r="SF25" s="18"/>
      <c r="SG25" s="18"/>
      <c r="SH25" s="11" t="str">
        <f>IF(RP25&gt;0,RP25,"")</f>
        <v/>
      </c>
      <c r="SI25" s="11" t="str">
        <f>IF(RQ25&gt;0,RQ25,"")</f>
        <v/>
      </c>
      <c r="SJ25" s="11" t="str">
        <f>IF(SUM(RN25:RQ25)-RR25&gt;0,SUM(RN25:RQ25)-RR25,"")</f>
        <v/>
      </c>
      <c r="SK25" s="11" t="str">
        <f>IF(RU25&gt;0,RU25,"")</f>
        <v/>
      </c>
      <c r="SL25" s="11" t="str">
        <f>IF(RV25&gt;0,RV25,"")</f>
        <v/>
      </c>
      <c r="SM25" s="11" t="str">
        <f>IF(SUM(RS25:RV25)-RW25&gt;0,SUM(RS25:RV25)-RW25,"")</f>
        <v/>
      </c>
      <c r="SN25" s="11" t="str">
        <f>IF(MAX(SJ25,SM25)&gt;0,MAX(SJ25,SM25),"")</f>
        <v/>
      </c>
      <c r="SO25" s="11" t="str">
        <f>IF(RZ25&gt;0,RZ25,"")</f>
        <v/>
      </c>
      <c r="SP25" s="11" t="str">
        <f>IF(SA25&gt;0,SA25,"")</f>
        <v/>
      </c>
      <c r="SQ25" s="11" t="str">
        <f>IF(SUM(RX25:SA25)-SB25&gt;0,SUM(RX25:SA25)-SB25,"")</f>
        <v/>
      </c>
      <c r="SR25" s="11" t="str">
        <f>IF(SE25&gt;0,SE25,"")</f>
        <v/>
      </c>
      <c r="SS25" s="11" t="str">
        <f>IF(SF25&gt;0,SF25,"")</f>
        <v/>
      </c>
      <c r="ST25" s="11" t="str">
        <f>IF(SUM(SC25:SF25)-SG25&gt;0,SUM(SC25:SF25)-SG25,"")</f>
        <v/>
      </c>
      <c r="SU25" s="11" t="str">
        <f>IF(SUM(SN25,SQ25,ST25)&gt;0,SUM(SN25,SQ25,ST25),"")</f>
        <v/>
      </c>
      <c r="SV25" s="22">
        <f>IF($CP25="P",CA25,(CA25+AZ25)/2)</f>
        <v>7.75</v>
      </c>
      <c r="SW25" s="22">
        <f>IF($CP25="P",CB25,(CB25+BA25)/2)</f>
        <v>5.05</v>
      </c>
      <c r="SX25" s="22">
        <f>IF($CP25="P",CC25,(CC25+BB25)/2)</f>
        <v>5.3</v>
      </c>
      <c r="SY25" s="22">
        <f>IF($CP25="P",CD25,(CD25+BC25)/2)</f>
        <v>7.4350000000000005</v>
      </c>
      <c r="SZ25" s="22">
        <f>IF($CP25="P",CE25,(CE25+BD25)/2)</f>
        <v>0</v>
      </c>
      <c r="TA25" s="22">
        <f>IF($CP25="P",CF25,(CF25+BE25)/2)</f>
        <v>8.9</v>
      </c>
      <c r="TB25" s="22">
        <f>IF($CP25="P",CG25,(CG25+BF25)/2)</f>
        <v>5.9</v>
      </c>
      <c r="TC25" s="22">
        <f>IF($CP25="P",CH25,(CH25+BG25)/2)</f>
        <v>6.25</v>
      </c>
      <c r="TD25" s="22">
        <f>IF($CP25="P",CI25,(CI25+BH25)/2)</f>
        <v>8.7050000000000001</v>
      </c>
      <c r="TE25" s="22">
        <f>IF($CP25="P",CJ25,(CJ25+BI25)/2)</f>
        <v>0</v>
      </c>
      <c r="TF25" s="22">
        <f>IF($CP25="P",CK25,(CK25+BJ25)/2)</f>
        <v>0</v>
      </c>
      <c r="TG25" s="22">
        <f>IF($CP25="P",CL25,(CL25+BK25)/2)</f>
        <v>0</v>
      </c>
      <c r="TH25" s="22">
        <f>IF($CP25="P",CM25,(CM25+BL25)/2)</f>
        <v>0</v>
      </c>
      <c r="TI25" s="22">
        <f>IF($CP25="P",CN25,(CN25+BM25)/2)</f>
        <v>0</v>
      </c>
      <c r="TJ25" s="22">
        <f>IF($CP25="P",CO25,(CO25+BN25)/2)</f>
        <v>0</v>
      </c>
      <c r="TK25" s="27" t="s">
        <v>46</v>
      </c>
      <c r="TL25" s="40">
        <f>IF(SX25&gt;0,SX25,"")</f>
        <v>5.3</v>
      </c>
      <c r="TM25" s="40">
        <f>IF(SY25&gt;0,SY25,"")</f>
        <v>7.4350000000000005</v>
      </c>
      <c r="TN25" s="40">
        <f>IF(SUM(SV25:SY25)-SZ25&gt;0,SUM(SV25:SY25)-SZ25,"")</f>
        <v>25.535000000000004</v>
      </c>
      <c r="TO25" s="40">
        <f>IF(TC25&gt;0,TC25,"")</f>
        <v>6.25</v>
      </c>
      <c r="TP25" s="40">
        <f>IF(TD25&gt;0,TD25,"")</f>
        <v>8.7050000000000001</v>
      </c>
      <c r="TQ25" s="40">
        <f>IF(SUM(TA25:TD25)-TE25&gt;0,SUM(TA25:TD25)-TE25,"")</f>
        <v>29.755000000000003</v>
      </c>
      <c r="TR25" s="40">
        <f>IF(MAX(TN25,TQ25)&gt;0,MAX(TN25,TQ25),"")</f>
        <v>29.755000000000003</v>
      </c>
      <c r="TS25" s="40" t="str">
        <f>IF(TH25&gt;0,TH25,"")</f>
        <v/>
      </c>
      <c r="TT25" s="40" t="str">
        <f>IF(TI25&gt;0,TI25,"")</f>
        <v/>
      </c>
      <c r="TU25" s="40" t="str">
        <f>IF(SUM(TF25:TI25)-TJ25&gt;0,SUM(TF25:TI25)-TJ25,"")</f>
        <v/>
      </c>
      <c r="TV25" s="40">
        <f>IF(SUM(TR25,TU25)&gt;0,SUM(TR25,TU25),"")</f>
        <v>29.755000000000003</v>
      </c>
    </row>
    <row r="26" spans="1:542" x14ac:dyDescent="0.2">
      <c r="A26" s="4" t="str" cm="1">
        <f t="array" ref="A26">IF(AND(J26&lt;&gt;"",J26&lt;&gt;"No DD"),SUMPRODUCT((J$4:J$37&lt;&gt;"")*(J$4:J$37&lt;&gt;"No DD")*(F$4:F$37&gt;F26))+1,IF(J26="No DD",SUMPRODUCT((J$4:J$37="No DD")*(F$4:F$37&gt;F26))+1+SUMPRODUCT((J$4:J$37&lt;&gt;"")*(J$4:J$37&lt;&gt;"No DD")),""))</f>
        <v/>
      </c>
      <c r="B26" s="4" t="str" cm="1">
        <f t="array" ref="B26">IF(AND(J26&lt;&gt;"",J26&lt;&gt;"No DD",G26=""),SUMPRODUCT((J$4:J$37&lt;&gt;"")*(J$4:J$37&lt;&gt;"No DD")*(G$4:G$37="")*(F$4:F$37&gt;F26))+1,IF(J26="No DD",SUMPRODUCT((J$4:J$37="No DD")*(F$4:F$37&gt;F26)*(G$4:G$37=""))+1+SUMPRODUCT((J$4:J$37&lt;&gt;"")*(G$4:G$37="")*(J$4:J$37&lt;&gt;"No DD")),""))</f>
        <v/>
      </c>
      <c r="C26" s="5" t="s">
        <v>116</v>
      </c>
      <c r="D26" s="4" t="s">
        <v>31</v>
      </c>
      <c r="E26" s="4">
        <v>2003</v>
      </c>
      <c r="F26" s="9">
        <f>SUM(L26:V26)+SUM(L26:T26)*0.0000001+SUM(L26)*0.0000000000001</f>
        <v>99.660009966004324</v>
      </c>
      <c r="G26" s="66"/>
      <c r="H26" s="3" t="str">
        <f>IF(OR(AND(AO26&gt;=AY$39,AO26&lt;&gt;"",AQ26&gt;=AY$43,AQ26&lt;&gt;"",AN26=""),AND(AR26&gt;=AY$39,AR26&lt;&gt;"",AT26&gt;=AY$43,AT26&lt;&gt;"",AN26=""),AND(AV26&gt;=AY$39,AV26&lt;&gt;"",AX26&gt;=AY$43,AX26&lt;&gt;"",AN26=""),AND(BP26&gt;=BZ$39,BP26&lt;&gt;"",BR26&gt;=BZ$43,BR26&lt;&gt;"",BO26=""),AND(BS26&gt;=BZ$39,BS26&lt;&gt;"",BU26&gt;=BZ$43,BU26&lt;&gt;"",BO26=""),AND(BW26&gt;=BZ$39,BW26&lt;&gt;"",BY26&gt;=BZ$43,BY26&lt;&gt;"",BO26=""),AND(CQ26&gt;=DA$39,CQ26&lt;&gt;"",CS26&gt;=DA$43,CS26&lt;&gt;"",CP26=""),AND(CT26&gt;=DA$39,CT26&lt;&gt;"",CV26&gt;=DA$43,CV26&lt;&gt;"",CP26=""),AND(CX26&gt;=DA$39,CX26&lt;&gt;"",CZ26&gt;=DA$43,CZ26&lt;&gt;"",CP26=""),AND(DX26&gt;=EK$39,DX26&lt;&gt;"",DZ26&gt;=EK$43,DZ26&lt;&gt;""),AND(EA26&gt;=EK$39,EA26&lt;&gt;"",EC26&gt;=EK$43,EC26&lt;&gt;""),AND(EE26&gt;=EK$39,EE26&lt;&gt;"",EG26&gt;=EK$43,EG26&lt;&gt;""),AND(EH26&gt;=EK$39,EH26&lt;&gt;"",EJ26&gt;=EK$43,EJ26&lt;&gt;""),AND(FF26&gt;=FS$39,FF26&lt;&gt;"",FH26&gt;=FS$43,FH26&lt;&gt;""),AND(FI26&gt;=FS$39,FI26&lt;&gt;"",FK26&gt;=FS$43,FK26&lt;&gt;""),AND(FM26&gt;=FS$39,FM26&lt;&gt;"",FO26&gt;=FS$43,FO26&lt;&gt;""),AND(FP26&gt;=FS$39,FP26&lt;&gt;"",FR26&gt;=FS$43,FR26&lt;&gt;""),AND(GN26&gt;=HA$39,GN26&lt;&gt;"",GP26&gt;=HA$43,GP26&lt;&gt;""),AND(GQ26&gt;=HA$39,GQ26&lt;&gt;"",GS26&gt;=HA$43,GS26&lt;&gt;""),AND(GU26&gt;=HA$39,GU26&lt;&gt;"",GW26&gt;=HA$43,GW26&lt;&gt;""),AND(GX26&gt;=HA$39,GX26&lt;&gt;"",GZ26&gt;=HA$43,GZ26&lt;&gt;""),AND(HV26&gt;=II$39,HV26&lt;&gt;"",HX26&gt;=II$43,HX26&lt;&gt;""),AND(HY26&gt;=II$39,HY26&lt;&gt;"",IA26&gt;=II$43,IA26&lt;&gt;""),AND(IC26&gt;=II$39,IC26&lt;&gt;"",IE26&gt;=II$43,IE26&lt;&gt;""),AND(IF26&gt;=II$39,IF26&lt;&gt;"",IH26&gt;=II$43,IH26&lt;&gt;""),AND(JD26&gt;=JQ$39,JD26&lt;&gt;"",JF26&gt;=JQ$43,JF26&lt;&gt;""),AND(JG26&gt;=JQ$39,JG26&lt;&gt;"",JI26&gt;=JQ$43,JI26&lt;&gt;""),AND(JK26&gt;=JQ$39,JK26&lt;&gt;"",JM26&gt;=JQ$43,JM26&lt;&gt;""),AND(JN26&gt;=JQ$39,JN26&lt;&gt;"",JP26&gt;=JQ$43,JP26&lt;&gt;""),AND(KL26&gt;=KY$39,KL26&lt;&gt;"",KN26&gt;=KY$43,KN26&lt;&gt;""),AND(KO26&gt;=KY$39,KO26&lt;&gt;"",KQ26&gt;=KY$43,KQ26&lt;&gt;""),AND(KS26&gt;=KY$39,KS26&lt;&gt;"",KU26&gt;=KY$43,KU26&lt;&gt;""),AND(KV26&gt;=KY$39,KV26&lt;&gt;"",KX26&gt;=KY$43,KX26&lt;&gt;""),AND(LT26&gt;=MG$39,LT26&lt;&gt;"",LV26&gt;=MG$43,LV26&lt;&gt;""),AND(LW26&gt;=MG$39,LW26&lt;&gt;"",LY26&gt;=MG$43,LY26&lt;&gt;""),AND(MA26&gt;=MG$39,MA26&lt;&gt;"",MC26&gt;=MG$43,MC26&lt;&gt;""),AND(MD26&gt;=MG$39,MD26&lt;&gt;"",MF26&gt;=MG$43,MF26&lt;&gt;""),AND(NB26&gt;=NO$39,NB26&lt;&gt;"",ND26&gt;=NO$43,ND26&lt;&gt;""),AND(NE26&gt;=NO$39,NE26&lt;&gt;"",NG26&gt;=NO$43,NG26&lt;&gt;""),AND(NI26&gt;=NO$39,NI26&lt;&gt;"",NK26&gt;=NO$43,NK26&lt;&gt;""),AND(NL26&gt;=NO$39,NL26&lt;&gt;"",NN26&gt;=NO$43,NN26&lt;&gt;""),AND(OJ26&gt;=OW$39,OJ26&lt;&gt;"",OL26&gt;=OW$43,OL26&lt;&gt;""),AND(OM26&gt;=OW$39,OM26&lt;&gt;"",OO26&gt;=OW$43,OO26&lt;&gt;""),AND(OQ26&gt;=OW$39,OQ26&lt;&gt;"",OS26&gt;=OW$43,OS26&lt;&gt;""),AND(OT26&gt;=OW$39,OT26&lt;&gt;"",OV26&gt;=OW$43,OV26&lt;&gt;""),AND(PR26&gt;=QE$39,PR26&lt;&gt;"",PT26&gt;=QE$43,PT26&lt;&gt;""),AND(PU26&gt;=QE$39,PU26&lt;&gt;"",PW26&gt;=QE$43,PW26&lt;&gt;""),AND(PY26&gt;=QE$39,PY26&lt;&gt;"",QA26&gt;=QE$43,QA26&lt;&gt;""),AND(QB26&gt;=QE$39,QB26&lt;&gt;"",QD26&gt;=QE$43,QD26&lt;&gt;""),AND(QZ26&gt;=RM$39,QZ26&lt;&gt;"",RB26&gt;=RM$43,RB26&lt;&gt;""),AND(RC26&gt;=RM$39,RC26&lt;&gt;"",RE26&gt;=RM$43,RE26&lt;&gt;""),AND(RG26&gt;=RM$39,RG26&lt;&gt;"",RI26&gt;=RM$43,RI26&lt;&gt;""),AND(RJ26&gt;=RM$39,RJ26&lt;&gt;"",RL26&gt;=RM$43,RL26&lt;&gt;""),AND(SH26&gt;=SU$39,SH26&lt;&gt;"",SJ26&gt;=SU$43,SJ26&lt;&gt;""),AND(SK26&gt;=SU$39,SK26&lt;&gt;"",SM26&gt;=SU$43,SM26&lt;&gt;""),AND(SO26&gt;=SU$39,SO26&lt;&gt;"",SQ26&gt;=SU$43,SQ26&lt;&gt;""),AND(SR26&gt;=SU$39,SR26&lt;&gt;"",ST26&gt;=SU$43,ST26&lt;&gt;"")),"P","")</f>
        <v/>
      </c>
      <c r="I26" s="3" t="str">
        <f>IF(OR(AND(AQ26&gt;=AY$43,AQ26&lt;&gt;"",AN26=""),AND(AT26&gt;=AY$43,AT26&lt;&gt;"",AN26=""),AND(AX26&gt;=AY$43,AX26&lt;&gt;"",AN26=""),AND(BR26&gt;=BZ$43,BR26&lt;&gt;"",BO26=""),AND(BU26&gt;=BZ$43,BU26&lt;&gt;"",BO26=""),AND(BY26&gt;=BZ$43,BY26&lt;&gt;"",BO26=""),AND(CS26&gt;=DA$43,CS26&lt;&gt;"",CP26=""),AND(CV26&gt;=DA$43,CV26&lt;&gt;"",CP26=""),AND(CZ26&gt;=DA$43,CZ26&lt;&gt;"",CP26=""),AND(DZ26&gt;=EK$43,DZ26&lt;&gt;""),AND(EC26&gt;=EK$43,EC26&lt;&gt;""),AND(EG26&gt;=EK$43,EG26&lt;&gt;""),AND(EJ26&gt;=EK$43,EJ26&lt;&gt;""),AND(FH26&gt;=FS$43,FH26&lt;&gt;""),AND(FK26&gt;=FS$43,FK26&lt;&gt;""),AND(FO26&gt;=FS$43,FO26&lt;&gt;""),AND(FR26&gt;=FS$43,FR26&lt;&gt;""),AND(GP26&gt;=HA$43,GP26&lt;&gt;""),AND(GS26&gt;=HA$43,GS26&lt;&gt;""),AND(GW26&gt;=HA$43,GW26&lt;&gt;""),AND(GZ26&gt;=HA$43,GZ26&lt;&gt;""),AND(HX26&gt;=II$43,HX26&lt;&gt;""),AND(IA26&gt;=II$43,IA26&lt;&gt;""),AND(IE26&gt;=II$43,IE26&lt;&gt;""),AND(IH26&gt;=II$43,IH26&lt;&gt;""),AND(JF26&gt;=JQ$43,JF26&lt;&gt;""),AND(JI26&gt;=JQ$43,JI26&lt;&gt;""),AND(JM26&gt;=JQ$43,JM26&lt;&gt;""),AND(JP26&gt;=JQ$43,JP26&lt;&gt;""),AND(KN26&gt;=KY$43,KN26&lt;&gt;""),AND(KQ26&gt;=KY$43,KQ26&lt;&gt;""),AND(KU26&gt;=KY$43,KU26&lt;&gt;""),AND(KX26&gt;=KY$43,KX26&lt;&gt;""),AND(LV26&gt;=MG$43,LV26&lt;&gt;""),AND(LY26&gt;=MG$43,LY26&lt;&gt;""),AND(MC26&gt;=MG$43,MC26&lt;&gt;""),AND(MF26&gt;=MG$43,MF26&lt;&gt;""),AND(ND26&gt;=NO$43,ND26&lt;&gt;""),AND(NG26&gt;=NO$43,NG26&lt;&gt;""),AND(NK26&gt;=NO$43,NK26&lt;&gt;""),AND(NN26&gt;=NO$43,NN26&lt;&gt;""),AND(OL26&gt;=OW$43,OL26&lt;&gt;""),AND(OO26&gt;=OW$43,OO26&lt;&gt;""),AND(OS26&gt;=OW$43,OS26&lt;&gt;""),AND(OV26&gt;=OW$43,OV26&lt;&gt;""),AND(PT26&gt;=QE$43,PT26&lt;&gt;""),AND(PW26&gt;=QE$43,PW26&lt;&gt;""),AND(QA26&gt;=QE$43,QA26&lt;&gt;""),AND(QD26&gt;=QE$43,QD26&lt;&gt;""),AND(RB26&gt;=RM$43,RB26&lt;&gt;""),AND(RE26&gt;=RM$43,RE26&lt;&gt;""),AND(RI26&gt;=RM$43,RI26&lt;&gt;""),AND(RL26&gt;=RM$43,RL26&lt;&gt;""),AND(SJ26&gt;=SU$43,SJ26&lt;&gt;""),AND(SM26&gt;=SU$43,SM26&lt;&gt;""),AND(SQ26&gt;=SU$43,SQ26&lt;&gt;""),AND(ST26&gt;=SU$43,ST26&lt;&gt;"")),"P","")</f>
        <v/>
      </c>
      <c r="J26" s="36" t="str">
        <f>IF(AND(I26="P",H26=""),"No DD",IF(OR(AND(AO26&gt;=AY$42,AO26&lt;&gt;"",AQ26&gt;=AY$46,AQ26&lt;&gt;"",AN26=""),AND(AR26&gt;=AY$42,AR26&lt;&gt;"",AT26&gt;=AY$46,AT26&lt;&gt;"",AN26=""),AND(AV26&gt;=AY$42,AV26&lt;&gt;"",AX26&gt;=AY$46,AX26&lt;&gt;"",AN26=""),AND(BP26&gt;=BZ$42,BP26&lt;&gt;"",BR26&gt;=BZ$46,BR26&lt;&gt;"",BO26=""),AND(BS26&gt;=BZ$42,BS26&lt;&gt;"",BU26&gt;=BZ$46,BU26&lt;&gt;"",BO26=""),AND(BW26&gt;=BZ$42,BW26&lt;&gt;"",BY26&gt;=BZ$46,BY26&lt;&gt;"",BO26=""),AND(CQ26&gt;=DA$42,CQ26&lt;&gt;"",CS26&gt;=DA$46,CS26&lt;&gt;"",CP26=""),AND(CT26&gt;=DA$42,CT26&lt;&gt;"",CV26&gt;=DA$46,CV26&lt;&gt;"",CP26=""),AND(CX26&gt;=DA$42,CX26&lt;&gt;"",CZ26&gt;=DA$46,CZ26&lt;&gt;"",CP26=""),AND(DX26&gt;=EK$42,DX26&lt;&gt;"",DZ26&gt;=EK$46,DZ26&lt;&gt;""),AND(EA26&gt;=EK$42,EA26&lt;&gt;"",EC26&gt;=EK$46,EC26&lt;&gt;""),AND(EE26&gt;=EK$42,EE26&lt;&gt;"",EG26&gt;=EK$46,EG26&lt;&gt;""),AND(EH26&gt;=EK$42,EH26&lt;&gt;"",EJ26&gt;=EK$46,EJ26&lt;&gt;""),AND(FF26&gt;=FS$42,FF26&lt;&gt;"",FH26&gt;=FS$46,FH26&lt;&gt;""),AND(FI26&gt;=FS$42,FI26&lt;&gt;"",FK26&gt;=FS$46,FK26&lt;&gt;""),AND(FM26&gt;=FS$42,FM26&lt;&gt;"",FO26&gt;=FS$46,FO26&lt;&gt;""),AND(FP26&gt;=FS$42,FP26&lt;&gt;"",FR26&gt;=FS$46,FR26&lt;&gt;""),AND(GN26&gt;=HA$42,GN26&lt;&gt;"",GP26&gt;=HA$46,GP26&lt;&gt;""),AND(GQ26&gt;=HA$42,GQ26&lt;&gt;"",GS26&gt;=HA$46,GS26&lt;&gt;""),AND(GU26&gt;=HA$42,GU26&lt;&gt;"",GW26&gt;=HA$46,GW26&lt;&gt;""),AND(GX26&gt;=HA$42,GX26&lt;&gt;"",GZ26&gt;=HA$46,GZ26&lt;&gt;""),AND(HV26&gt;=II$42,HV26&lt;&gt;"",HX26&gt;=II$46,HX26&lt;&gt;""),AND(HY26&gt;=II$42,HY26&lt;&gt;"",IA26&gt;=II$46,IA26&lt;&gt;""),AND(IC26&gt;=II$42,IC26&lt;&gt;"",IE26&gt;=II$46,IE26&lt;&gt;""),AND(IF26&gt;=II$42,IF26&lt;&gt;"",IH26&gt;=II$46,IH26&lt;&gt;""),AND(JD26&gt;=JQ$42,JD26&lt;&gt;"",JF26&gt;=JQ$46,JF26&lt;&gt;""),AND(JG26&gt;=JQ$42,JG26&lt;&gt;"",JI26&gt;=JQ$46,JI26&lt;&gt;""),AND(JK26&gt;=JQ$42,JK26&lt;&gt;"",JM26&gt;=JQ$46,JM26&lt;&gt;""),AND(JN26&gt;=JQ$42,JN26&lt;&gt;"",JP26&gt;=JQ$46,JP26&lt;&gt;""),AND(KL26&gt;=KY$42,KL26&lt;&gt;"",KN26&gt;=KY$46,KN26&lt;&gt;""),AND(KO26&gt;=KY$42,KO26&lt;&gt;"",KQ26&gt;=KY$46,KQ26&lt;&gt;""),AND(KS26&gt;=KY$42,KS26&lt;&gt;"",KU26&gt;=KY$46,KU26&lt;&gt;""),AND(KV26&gt;=KY$42,KV26&lt;&gt;"",KX26&gt;=KY$46,KX26&lt;&gt;""),AND(LT26&gt;=MG$42,LT26&lt;&gt;"",LV26&gt;=MG$46,LV26&lt;&gt;""),AND(LW26&gt;=MG$42,LW26&lt;&gt;"",LY26&gt;=MG$46,LY26&lt;&gt;""),AND(MA26&gt;=MG$42,MA26&lt;&gt;"",MC26&gt;=MG$46,MC26&lt;&gt;""),AND(MD26&gt;=MG$42,MD26&lt;&gt;"",MF26&gt;=MG$46,MF26&lt;&gt;""),AND(NB26&gt;=NO$42,NB26&lt;&gt;"",ND26&gt;=NO$46,ND26&lt;&gt;""),AND(NE26&gt;=NO$42,NE26&lt;&gt;"",NG26&gt;=NO$46,NG26&lt;&gt;""),AND(NI26&gt;=NO$42,NI26&lt;&gt;"",NK26&gt;=NO$46,NK26&lt;&gt;""),AND(NL26&gt;=NO$42,NL26&lt;&gt;"",NN26&gt;=NO$46,NN26&lt;&gt;""),AND(OJ26&gt;=OW$42,OJ26&lt;&gt;"",OL26&gt;=OW$46,OL26&lt;&gt;""),AND(OM26&gt;=OW$42,OM26&lt;&gt;"",OO26&gt;=OW$46,OO26&lt;&gt;""),AND(OQ26&gt;=OW$42,OQ26&lt;&gt;"",OS26&gt;=OW$46,OS26&lt;&gt;""),AND(OT26&gt;=OW$42,OT26&lt;&gt;"",OV26&gt;=OW$46,OV26&lt;&gt;""),AND(PR26&gt;=QE$42,PR26&lt;&gt;"",PT26&gt;=QE$46,PT26&lt;&gt;""),AND(PU26&gt;=QE$42,PU26&lt;&gt;"",PW26&gt;=QE$46,PW26&lt;&gt;""),AND(PY26&gt;=QE$42,PY26&lt;&gt;"",QA26&gt;=QE$46,QA26&lt;&gt;""),AND(QB26&gt;=QE$42,QB26&lt;&gt;"",QD26&gt;=QE$46,QD26&lt;&gt;""),AND(QZ26&gt;=RM$42,QZ26&lt;&gt;"",RB26&gt;=RM$46,RB26&lt;&gt;""),AND(RC26&gt;=RM$42,RC26&lt;&gt;"",RE26&gt;=RM$46,RE26&lt;&gt;""),AND(RG26&gt;=RM$42,RG26&lt;&gt;"",RI26&gt;=RM$46,RI26&lt;&gt;""),AND(RJ26&gt;=RM$42,RJ26&lt;&gt;"",RL26&gt;=RM$46,RL26&lt;&gt;""),AND(SH26&gt;=SU$42,SH26&lt;&gt;"",SJ26&gt;=SU$46,SJ26&lt;&gt;""),AND(SK26&gt;=SU$42,SK26&lt;&gt;"",SM26&gt;=SU$46,SM26&lt;&gt;""),AND(SO26&gt;=SU$42,SO26&lt;&gt;"",SQ26&gt;=SU$46,SQ26&lt;&gt;""),AND(SR26&gt;=SU$42,SR26&lt;&gt;"",ST26&gt;=SU$46,ST26&lt;&gt;"")),"Merit",IF(OR(AND(AO26&gt;=AY$41,AO26&lt;&gt;"",AQ26&gt;=AY$45,AQ26&lt;&gt;"",AN26=""),AND(AR26&gt;=AY$41,AR26&lt;&gt;"",AT26&gt;=AY$45,AT26&lt;&gt;"",AN26=""),AND(AV26&gt;=AY$41,AV26&lt;&gt;"",AX26&gt;=AY$45,AX26&lt;&gt;"",AN26=""),AND(BP26&gt;=BZ$41,BP26&lt;&gt;"",BR26&gt;=BZ$45,BR26&lt;&gt;"",BO26=""),AND(BS26&gt;=BZ$41,BS26&lt;&gt;"",BU26&gt;=BZ$45,BU26&lt;&gt;"",BO26=""),AND(BW26&gt;=BZ$41,BW26&lt;&gt;"",BY26&gt;=BZ$45,BY26&lt;&gt;"",BO26=""),AND(CQ26&gt;=DA$41,CQ26&lt;&gt;"",CS26&gt;=DA$45,CS26&lt;&gt;"",CP26=""),AND(CT26&gt;=DA$41,CT26&lt;&gt;"",CV26&gt;=DA$45,CV26&lt;&gt;"",CP26=""),AND(CX26&gt;=DA$41,CX26&lt;&gt;"",CZ26&gt;=DA$45,CZ26&lt;&gt;"",CP26=""),AND(DX26&gt;=EK$41,DX26&lt;&gt;"",DZ26&gt;=EK$45,DZ26&lt;&gt;""),AND(EA26&gt;=EK$41,EA26&lt;&gt;"",EC26&gt;=EK$45,EC26&lt;&gt;""),AND(EE26&gt;=EK$41,EE26&lt;&gt;"",EG26&gt;=EK$45,EG26&lt;&gt;""),AND(EH26&gt;=EK$41,EH26&lt;&gt;"",EJ26&gt;=EK$45,EJ26&lt;&gt;""),AND(FF26&gt;=FS$41,FF26&lt;&gt;"",FH26&gt;=FS$45,FH26&lt;&gt;""),AND(FI26&gt;=FS$41,FI26&lt;&gt;"",FK26&gt;=FS$45,FK26&lt;&gt;""),AND(FM26&gt;=FS$41,FM26&lt;&gt;"",FO26&gt;=FS$45,FO26&lt;&gt;""),AND(FP26&gt;=FS$41,FP26&lt;&gt;"",FR26&gt;=FS$45,FR26&lt;&gt;""),AND(GN26&gt;=HA$41,GN26&lt;&gt;"",GP26&gt;=HA$45,GP26&lt;&gt;""),AND(GQ26&gt;=HA$41,GQ26&lt;&gt;"",GS26&gt;=HA$45,GS26&lt;&gt;""),AND(GU26&gt;=HA$41,GU26&lt;&gt;"",GW26&gt;=HA$45,GW26&lt;&gt;""),AND(GX26&gt;=HA$41,GX26&lt;&gt;"",GZ26&gt;=HA$45,GZ26&lt;&gt;""),AND(HV26&gt;=II$41,HV26&lt;&gt;"",HX26&gt;=II$45,HX26&lt;&gt;""),AND(HY26&gt;=II$41,HY26&lt;&gt;"",IA26&gt;=II$45,IA26&lt;&gt;""),AND(IC26&gt;=II$41,IC26&lt;&gt;"",IE26&gt;=II$45,IE26&lt;&gt;""),AND(IF26&gt;=II$41,IF26&lt;&gt;"",IH26&gt;=II$45,IH26&lt;&gt;""),AND(JD26&gt;=JQ$41,JD26&lt;&gt;"",JF26&gt;=JQ$45,JF26&lt;&gt;""),AND(JG26&gt;=JQ$41,JG26&lt;&gt;"",JI26&gt;=JQ$45,JI26&lt;&gt;""),AND(JK26&gt;=JQ$41,JK26&lt;&gt;"",JM26&gt;=JQ$45,JM26&lt;&gt;""),AND(JN26&gt;=JQ$41,JN26&lt;&gt;"",JP26&gt;=JQ$45,JP26&lt;&gt;""),AND(KL26&gt;=KY$41,KL26&lt;&gt;"",KN26&gt;=KY$45,KN26&lt;&gt;""),AND(KO26&gt;=KY$41,KO26&lt;&gt;"",KQ26&gt;=KY$45,KQ26&lt;&gt;""),AND(KS26&gt;=KY$41,KS26&lt;&gt;"",KU26&gt;=KY$45,KU26&lt;&gt;""),AND(KV26&gt;=KY$41,KV26&lt;&gt;"",KX26&gt;=KY$45,KX26&lt;&gt;""),AND(LT26&gt;=MG$41,LT26&lt;&gt;"",LV26&gt;=MG$45,LV26&lt;&gt;""),AND(LW26&gt;=MG$41,LW26&lt;&gt;"",LY26&gt;=MG$45,LY26&lt;&gt;""),AND(MA26&gt;=MG$41,MA26&lt;&gt;"",MC26&gt;=MG$45,MC26&lt;&gt;""),AND(MD26&gt;=MG$41,MD26&lt;&gt;"",MF26&gt;=MG$45,MF26&lt;&gt;""),AND(NB26&gt;=NO$41,NB26&lt;&gt;"",ND26&gt;=NO$45,ND26&lt;&gt;""),AND(NE26&gt;=NO$41,NE26&lt;&gt;"",NG26&gt;=NO$45,NG26&lt;&gt;""),AND(NI26&gt;=NO$41,NI26&lt;&gt;"",NK26&gt;=NO$45,NK26&lt;&gt;""),AND(NL26&gt;=NO$41,NL26&lt;&gt;"",NN26&gt;=NO$45,NN26&lt;&gt;""),AND(OJ26&gt;=OW$41,OJ26&lt;&gt;"",OL26&gt;=OW$45,OL26&lt;&gt;""),AND(OM26&gt;=OW$41,OM26&lt;&gt;"",OO26&gt;=OW$45,OO26&lt;&gt;""),AND(OQ26&gt;=OW$41,OQ26&lt;&gt;"",OS26&gt;=OW$45,OS26&lt;&gt;""),AND(OT26&gt;=OW$41,OT26&lt;&gt;"",OV26&gt;=OW$45,OV26&lt;&gt;""),AND(PR26&gt;=QE$41,PR26&lt;&gt;"",PT26&gt;=QE$45,PT26&lt;&gt;""),AND(PU26&gt;=QE$41,PU26&lt;&gt;"",PW26&gt;=QE$45,PW26&lt;&gt;""),AND(PY26&gt;=QE$41,PY26&lt;&gt;"",QA26&gt;=QE$45,QA26&lt;&gt;""),AND(QB26&gt;=QE$41,QB26&lt;&gt;"",QD26&gt;=QE$45,QD26&lt;&gt;""),AND(QZ26&gt;=RM$41,QZ26&lt;&gt;"",RB26&gt;=RM$45,RB26&lt;&gt;""),AND(RC26&gt;=RM$41,RC26&lt;&gt;"",RE26&gt;=RM$45,RE26&lt;&gt;""),AND(RG26&gt;=RM$41,RG26&lt;&gt;"",RI26&gt;=RM$45,RI26&lt;&gt;""),AND(RJ26&gt;=RM$41,RJ26&lt;&gt;"",RL26&gt;=RM$45,RL26&lt;&gt;""),AND(SH26&gt;=SU$41,SH26&lt;&gt;"",SJ26&gt;=SU$45,SJ26&lt;&gt;""),AND(SK26&gt;=SU$41,SK26&lt;&gt;"",SM26&gt;=SU$45,SM26&lt;&gt;""),AND(SO26&gt;=SU$41,SO26&lt;&gt;"",SQ26&gt;=SU$45,SQ26&lt;&gt;""),AND(SR26&gt;=SU$41,SR26&lt;&gt;"",ST26&gt;=SU$45,ST26&lt;&gt;"")),"Excellence",IF(K26="P","Worlds Team",IF(H26="P","National Team","")))))</f>
        <v/>
      </c>
      <c r="K26" s="3" t="str">
        <f>IF(OR(AND(AO26&gt;=AY$40,AO26&lt;&gt;"",AQ26&gt;=AY$44,AQ26&lt;&gt;"",AN26=""),AND(AR26&gt;=AY$40,AR26&lt;&gt;"",AT26&gt;=AY$44,AT26&lt;&gt;"",AN26=""),AND(AV26&gt;=AY$40,AV26&lt;&gt;"",AX26&gt;=AY$44,AX26&lt;&gt;"",AN26=""),AND(BP26&gt;=BZ$40,BP26&lt;&gt;"",BR26&gt;=BZ$44,BR26&lt;&gt;"",BO26=""),AND(BS26&gt;=BZ$40,BS26&lt;&gt;"",BU26&gt;=BZ$44,BU26&lt;&gt;"",BO26=""),AND(BW26&gt;=BZ$40,BW26&lt;&gt;"",BY26&gt;=BZ$44,BY26&lt;&gt;"",BO26=""),AND(CQ26&gt;=DA$40,CQ26&lt;&gt;"",CS26&gt;=DA$44,CS26&lt;&gt;"",CP26=""),AND(CT26&gt;=DA$40,CT26&lt;&gt;"",CV26&gt;=DA$44,CV26&lt;&gt;"",CP26=""),AND(CX26&gt;=DA$40,CX26&lt;&gt;"",CZ26&gt;=DA$44,CZ26&lt;&gt;"",CP26=""),AND(DX26&gt;=EK$40,DX26&lt;&gt;"",DZ26&gt;=EK$44,DZ26&lt;&gt;""),AND(EA26&gt;=EK$40,EA26&lt;&gt;"",EC26&gt;=EK$44,EC26&lt;&gt;""),AND(EE26&gt;=EK$40,EE26&lt;&gt;"",EG26&gt;=EK$44,EG26&lt;&gt;""),AND(EH26&gt;=EK$40,EH26&lt;&gt;"",EJ26&gt;=EK$44,EJ26&lt;&gt;""),AND(FF26&gt;=FS$40,FF26&lt;&gt;"",FH26&gt;=FS$44,FH26&lt;&gt;""),AND(FI26&gt;=FS$40,FI26&lt;&gt;"",FK26&gt;=FS$44,FK26&lt;&gt;""),AND(FM26&gt;=FS$40,FM26&lt;&gt;"",FO26&gt;=FS$44,FO26&lt;&gt;""),AND(FP26&gt;=FS$40,FP26&lt;&gt;"",FR26&gt;=FS$44,FR26&lt;&gt;""),AND(GN26&gt;=HA$40,GN26&lt;&gt;"",GP26&gt;=HA$44,GP26&lt;&gt;""),AND(GQ26&gt;=HA$40,GQ26&lt;&gt;"",GS26&gt;=HA$44,GS26&lt;&gt;""),AND(GU26&gt;=HA$40,GU26&lt;&gt;"",GW26&gt;=HA$44,GW26&lt;&gt;""),AND(GX26&gt;=HA$40,GX26&lt;&gt;"",GZ26&gt;=HA$44,GZ26&lt;&gt;""),AND(HV26&gt;=II$40,HV26&lt;&gt;"",HX26&gt;=II$44,HX26&lt;&gt;""),AND(HY26&gt;=II$40,HY26&lt;&gt;"",IA26&gt;=II$44,IA26&lt;&gt;""),AND(IC26&gt;=II$40,IC26&lt;&gt;"",IE26&gt;=II$44,IE26&lt;&gt;""),AND(IF26&gt;=II$40,IF26&lt;&gt;"",IH26&gt;=II$44,IH26&lt;&gt;""),AND(JD26&gt;=JQ$40,JD26&lt;&gt;"",JF26&gt;=JQ$44,JF26&lt;&gt;""),AND(JG26&gt;=JQ$40,JG26&lt;&gt;"",JI26&gt;=JQ$44,JI26&lt;&gt;""),AND(JK26&gt;=JQ$40,JK26&lt;&gt;"",JM26&gt;=JQ$44,JM26&lt;&gt;""),AND(JN26&gt;=JQ$40,JN26&lt;&gt;"",JP26&gt;=JQ$44,JP26&lt;&gt;""),AND(KL26&gt;=KY$40,KL26&lt;&gt;"",KN26&gt;=KY$44,KN26&lt;&gt;""),AND(KO26&gt;=KY$40,KO26&lt;&gt;"",KQ26&gt;=KY$44,KQ26&lt;&gt;""),AND(KS26&gt;=KY$40,KS26&lt;&gt;"",KU26&gt;=KY$44,KU26&lt;&gt;""),AND(KV26&gt;=KY$40,KV26&lt;&gt;"",KX26&gt;=KY$44,KX26&lt;&gt;""),AND(LT26&gt;=MG$40,LT26&lt;&gt;"",LV26&gt;=MG$44,LV26&lt;&gt;""),AND(LW26&gt;=MG$40,LW26&lt;&gt;"",LY26&gt;=MG$44,LY26&lt;&gt;""),AND(MA26&gt;=MG$40,MA26&lt;&gt;"",MC26&gt;=MG$44,MC26&lt;&gt;""),AND(MD26&gt;=MG$40,MD26&lt;&gt;"",MF26&gt;=MG$44,MF26&lt;&gt;""),AND(NB26&gt;=NO$40,NB26&lt;&gt;"",ND26&gt;=NO$44,ND26&lt;&gt;""),AND(NE26&gt;=NO$40,NE26&lt;&gt;"",NG26&gt;=NO$44,NG26&lt;&gt;""),AND(NI26&gt;=NO$40,NI26&lt;&gt;"",NK26&gt;=NO$44,NK26&lt;&gt;""),AND(NL26&gt;=NO$40,NL26&lt;&gt;"",NN26&gt;=NO$44,NN26&lt;&gt;""),AND(OJ26&gt;=OW$40,OJ26&lt;&gt;"",OL26&gt;=OW$44,OL26&lt;&gt;""),AND(OM26&gt;=OW$40,OM26&lt;&gt;"",OO26&gt;=OW$44,OO26&lt;&gt;""),AND(OQ26&gt;=OW$40,OQ26&lt;&gt;"",OS26&gt;=OW$44,OS26&lt;&gt;""),AND(OT26&gt;=OW$40,OT26&lt;&gt;"",OV26&gt;=OW$44,OV26&lt;&gt;""),AND(PR26&gt;=QE$40,PR26&lt;&gt;"",PT26&gt;=QE$44,PT26&lt;&gt;""),AND(PU26&gt;=QE$40,PU26&lt;&gt;"",PW26&gt;=QE$44,PW26&lt;&gt;""),AND(PY26&gt;=QE$40,PY26&lt;&gt;"",QA26&gt;=QE$44,QA26&lt;&gt;""),AND(QB26&gt;=QE$40,QB26&lt;&gt;"",QD26&gt;=QE$44,QD26&lt;&gt;""),AND(QZ26&gt;=RM$40,QZ26&lt;&gt;"",RB26&gt;=RM$44,RB26&lt;&gt;""),AND(RC26&gt;=RM$40,RC26&lt;&gt;"",RE26&gt;=RM$44,RE26&lt;&gt;""),AND(RG26&gt;=RM$40,RG26&lt;&gt;"",RI26&gt;=RM$44,RI26&lt;&gt;""),AND(RJ26&gt;=RM$40,RJ26&lt;&gt;"",RL26&gt;=RM$44,RL26&lt;&gt;""),AND(SH26&gt;=SU$40,SH26&lt;&gt;"",SJ26&gt;=SU$44,SJ26&lt;&gt;""),AND(SK26&gt;=SU$40,SK26&lt;&gt;"",SM26&gt;=SU$44,SM26&lt;&gt;""),AND(SO26&gt;=SU$40,SO26&lt;&gt;"",SQ26&gt;=SU$44,SQ26&lt;&gt;""),AND(SR26&gt;=SU$40,SR26&lt;&gt;"",ST26&gt;=SU$44,ST26&lt;&gt;"")),"P","")</f>
        <v/>
      </c>
      <c r="L26" s="8">
        <f>IF(COUNT(AQ26,AT26,BR26,BU26,CS26,CV26)&gt;0,LARGE((AQ26,AT26,BR26,BU26,CS26,CV26),1),0)</f>
        <v>43.27</v>
      </c>
      <c r="M26" s="8" t="str">
        <f>IF(L26="","",IF(OR(L26=CS26,L26=CV26),$CA$1,IF(OR(L26=BR26,L26=BU26),$AZ$1,IF(OR(L26=AQ26,L26=AT26),$Y$1,""))))</f>
        <v>2024 Elite Canada</v>
      </c>
      <c r="N26" s="8">
        <f>IF(COUNT(AQ26,AT26,BR26,BU26,CS26,CV26)&gt;1,LARGE((AQ26,AT26,BR26,BU26,CS26,CV26),2),0)</f>
        <v>38.270000000000003</v>
      </c>
      <c r="O26" s="8" t="str">
        <f>IF(N26="","",IF(OR(N26=CS26,N26=CV26),$CA$1,IF(OR(N26=BR26,N26=BU26),$AZ$1,IF(OR(N26=AQ26,N26=AT26),$Y$1,""))))</f>
        <v>2024 Nationals</v>
      </c>
      <c r="P26" s="8">
        <f>IF(COUNT(AQ26,AT26,BR26,BU26,CS26,CV26)&gt;2,MAX(AX26,BY26,CZ26,LARGE((AQ26,AT26,BR26,BU26,CS26,CV26),3)),IF(MAX(AX26,BY26,CZ26)&gt;0,MAX(AX26,BY26,CZ26),0))</f>
        <v>8.92</v>
      </c>
      <c r="Q26" s="8" t="str">
        <f>IF(P26="","",IF(OR(P26=CS26,P26=CV26,P26=CZ26),$CA$1,IF(OR(P26=BR26,P26=BU26,P26=BY26),$AZ$1,IF(OR(P26=AQ26,P26=AT26,P26=AX26),$Y$1,""))))</f>
        <v>2024 Elite Canada</v>
      </c>
      <c r="R26" s="8">
        <f>IF(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&gt;0,MAX(AO26,AR26,AV26,BP26,BS26,BW26,CQ26,CT26,CX26,DX26,EA26,EE26,EH26,FF26,FI26,FM26,FP26,GN26,GQ26,GU26,GX26,HV26,HY26,IC26,IF26,JD26,JG26,JK26,JN26,KL26,KO26,KS26,KV26,LT26,LW26,MA26,MD26,NB26,NE26,NI26,NL26,OJ26,OM26,OQ26,OT26,PR26,PU26,PY26,QB26,QZ26,RC26,RG26,RJ26,SH26,SK26,SO26,SR26),0)</f>
        <v>9.1999999999999993</v>
      </c>
      <c r="S26" s="8" t="str">
        <f>IF(R26=0,"",IF(OR(R26=CQ26,R26=CT26,R26=CX26),$CA$1,IF(OR(R26=BP26,R26=BS26,R26=BW26),$AZ$1,IF(OR(R26=AO26,R26=AR26,R26=AV26),$Y$1,IF(OR(R26=SH26,R26=SK26,R26=SO26,R26=SR26),$RN$1,IF(OR(R26=QZ26,R26=RC26,R26=RG26,R26=RJ26),$QF$1,IF(OR(R26=PR26,R26=PU26,R26=PY26,R26=QB26),$OX$1,IF(OR(R26=OJ26,R26=OM26,R26=OQ26,R26=OT26),$NP$1,IF(OR(R26=NB26,R26=NE26,R26=NI26,R26=NL26),$MH$1,IF(OR(R26=LT26,R26=LW26,R26=MA26,R26=MD26),$KZ$1,IF(OR(R26=KL26,R26=KO26,R26=KS26,R26=KV26),$JR$1,IF(OR(R26=JD26,R26=JG26,R26=JK26,R26=JN26),$IJ$1,IF(OR(R26=HV26,R26=HY26,R26=IC26,R26=IF26),$HB$1,IF(OR(R26=GN26,R26=GQ26,R26=GU26,R26=GX26),$FT$1,IF(OR(R26=FF26,R26=FI26,R26=FM26,R26=FP26),$EL$1,IF(OR(R26=DX26,R26=EA26,R26=EE26,R26=EH26),$DD$1,""))))))))))))))))</f>
        <v>2024 Nationals</v>
      </c>
      <c r="T26" s="8">
        <f>IF(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&gt;0,MAX(IF(AO26&gt;=$AY$39,AP26,0),IF(AR26&gt;=$AY$39,AS26,0),IF(AV26&gt;=$AY$39,AW26,0),IF(BP26&gt;=$BZ$39,BQ26,0),IF(BS26&gt;=$BZ$39,BT26,0),IF(BW26&gt;=$BZ$39,BX26,0),IF(CQ26&gt;=$DA$39,CR26,0),IF(CT26&gt;=$DA$39,CU26,0),IF(CX26&gt;=$DA$39,CY26,0),IF(DX26&gt;=$EK$39,DY26,0),IF(EA26&gt;=$EK$39,EB26,0),IF(EE26&gt;=$EK$39,EF26,0),IF(EH26&gt;=$EK$39,EI26,0),IF(FF26&gt;=$FS$39,FG26,0),IF(FI26&gt;=$FS$39,FJ26,0),IF(FM26&gt;=$FS$39,FN26,0),IF(FP26&gt;=$FS$39,FQ26,0),IF(GN26&gt;=$HA$39,GO26,0),IF(GQ26&gt;=$HA$39,GR26,0),IF(GU26&gt;=$HA$39,GV26,0),IF(GX26&gt;=$HA$39,GY26,0),IF(HV26&gt;=$II$39,HW26,0),IF(HY26&gt;=$II$39,HZ26,0),IF(IC26&gt;=$II$39,ID26,0),IF(IF26&gt;=$II$39,IG26,0),IF(JD26&gt;=$JQ$39,JE26,0),IF(JG26&gt;=$JQ$39,JH26,0),IF(JK26&gt;=$JQ$39,JL26,0),IF(JN26&gt;=$JQ$39,JO26,0),IF(KL26&gt;=$KY$39,KM26,0),IF(KO26&gt;=$KY$39,KP26,0),IF(KS26&gt;=$KY$39,KT26,0),IF(KV26&gt;=$KY$39,KW26,0),IF(LT26&gt;=$MG$39,LU26,0),IF(LW26&gt;=$MG$39,LX26,0),IF(MA26&gt;=$MG$39,MB26,0),IF(MD26&gt;=$MG$39,ME26,0),IF(NB26&gt;=$NO$39,NC26,0),IF(NE26&gt;=$NO$39,NF26,0),IF(NI26&gt;=$NO$39,NJ26,0),IF(NL26&gt;=$NO$39,NM26,0),IF(OJ26&gt;=$OW$39,OK26,0),IF(OM26&gt;=$OW$39,ON26,0),IF(OQ26&gt;=$OW$39,OR26,0),IF(OT26&gt;=$OW$39,OU26,0),IF(PR26&gt;=$QE$39,PS26,0),IF(PU26&gt;=$QE$39,PV26,0),IF(PY26&gt;=$QE$39,PZ26,0),IF(QB26&gt;=$QE$39,QC26,0),IF(QZ26&gt;=$RM$39,RA26,0),IF(RC26&gt;=$RM$39,RD26,0),IF(RG26&gt;=$RM$39,RH26,0),IF(RJ26&gt;=$RM$39,RK26,0),IF(SH26&gt;=$SU$39,SI26,0),IF(SK26&gt;=$SU$39,SL26,0),IF(SO26&gt;=$SU$39,SP26,0),IF(SR26&gt;=$SU$39,SS26,0)),0)</f>
        <v>0</v>
      </c>
      <c r="U26" s="8" t="str">
        <f>IF(T26=0,"",IF(OR(T26=CR26,T26=CU26,T26=CY26),$CA$1,IF(OR(T26=BQ26,T26=BT26,T26=BX26),$AZ$1,IF(OR(T26=AP26,T26=AS26,T26=AW26),$Y$1,IF(OR(T26=SI26,T26=SL26,T26=SP26,T26=SS26),$RN$1,IF(OR(T26=RA26,T26=RD26,T26=RH26,T26=RK26),$QF$1,IF(OR(T26=PS26,T26=PV26,T26=PZ26,T26=QC26),$OX$1,IF(OR(T26=OK26,T26=ON26,T26=OR26,T26=OU26),$NP$1,IF(OR(T26=NC26,T26=NF26,T26=NJ26,T26=NM26),$MH$1,IF(OR(T26=LU26,T26=LX26,T26=MB26,T26=ME26),$KZ$1,IF(OR(T26=KM26,T26=KP26,T26=KT26,T26=KW26),$JR$1,IF(OR(T26=JE26,T26=JH26,T26=JL26,T26=JO26),$IJ$1,IF(OR(T26=HW26,T26=HZ26,T26=ID26,T26=IG26),$HB$1,IF(OR(T26=GO26,T26=GR26,T26=GV26,T26=GY26),$FT$1,IF(OR(T26=FG26,T26=FJ26,T26=FN26,T26=FQ26),$EL$1,IF(OR(T26=DY26,T26=EB26,T26=EF26,T26=EI26),$DD$1,""))))))))))))))))</f>
        <v/>
      </c>
      <c r="V26" s="8" t="str">
        <f>IF(MAX(DB26,DC26)&gt;0,MAX(DB26,DC26),"")</f>
        <v/>
      </c>
      <c r="W26" s="11" t="str">
        <f>IF(V26="","",IF(V26=DB26,"("&amp;DB$2&amp;")",IF(V26=DC26,"("&amp;DC$2&amp;")")))</f>
        <v/>
      </c>
      <c r="X26" s="8" t="str">
        <f>IF(V26="","",IF(V26=DB26,IF(V26+IF(P26="",0,P26)=SM26,$RN$1,IF(V26+IF(P26="",0,P26)=RE26,$QF$1,IF(V26+IF(P26="",0,P26)=PW26,$OX$1,IF(V26+IF(P26="",0,P26)=OO26,$NP$1,IF(V26+IF(P26="",0,P26)=NG26,$MH$1,IF(V26+IF(P26="",0,P26)=LY26,$KZ$1,IF(V26+IF(P26="",0,P26)=KQ26,$JR$1,IF(V26+IF(P26="",0,P26)=JI26,$IJ$1,IF(V26+IF(P26="",0,P26)=IA26,$HB$1,IF(V26+IF(P26="",0,P26)=GS26,$FT$1,IF(V26+IF(P26="",0,P26)=FK26,$EL$1,IF(V26+IF(P26="",0,P26)=EC26,$DD$1,IF(V26+IF(P26="",0,P26)=SJ26,$RN$1,IF(V26+IF(P26="",0,P26)=RB26,$QF$1,IF(V26+IF(P26="",0,P26)=PT26,$OX$1,IF(V26+IF(P26="",0,P26)=OL26,$NP$1,IF(V26+IF(P26="",0,P26)=ND26,$MH$1,IF(V26+IF(P26="",0,P26)=LV26,$KZ$1,IF(V26+IF(P26="",0,P26)=KN26,$JR$1,IF(V26+IF(P26="",0,P26)=JF26,$IJ$1,IF(V26+IF(P26="",0,P26)=HX26,$HB$1,IF(V26+IF(P26="",0,P26)=GP26,$FT$1,IF(V26+IF(P26="",0,P26)=FH26,$EL$1,IF(V26+IF(P26="",0,P26)=DZ26,$DD$1,IF(V26+IF(N26="",0,N26)=SM26,$RN$1,IF(V26+IF(N26="",0,N26)=RE26,$QF$1,IF(V26+IF(N26="",0,N26)=PW26,$OX$1,IF(V26+IF(N26="",0,N26)=OO26,$NP$1,IF(V26+IF(N26="",0,N26)=NG26,$MH$1,IF(V26+IF(N26="",0,N26)=LY26,$KZ$1,IF(V26+IF(N26="",0,N26)=KQ26,$JR$1,IF(V26+IF(N26="",0,N26)=JI26,$IJ$1,IF(V26+IF(N26="",0,N26)=IA26,$HB$1,IF(V26+IF(N26="",0,N26)=GS26,$FT$1,IF(V26+IF(N26="",0,N26)=FK26,$EL$1,IF(V26+IF(N26="",0,N26)=EC26,$DD$1,IF(V26+IF(N26="",0,N26)=SJ26,$RN$1,IF(V26+IF(N26="",0,N26)=RB26,$QF$1,IF(V26+IF(N26="",0,N26)=PT26,$OX$1,IF(V26+IF(N26="",0,N26)=OL26,$NP$1,IF(V26+IF(N26="",0,N26)=ND26,$MH$1,IF(V26+IF(N26="",0,N26)=LV26,$KZ$1,IF(V26+IF(N26="",0,N26)=KN26,$JR$1,IF(V26+IF(N26="",0,N26)=JF26,$IJ$1,IF(V26+IF(N26="",0,N26)=HX26,$HB$1,IF(V26+IF(N26="",0,N26)=GP26,$FT$1,IF(V26+IF(N26="",0,N26)=FH26,$EL$1,IF(V26+IF(N26="",0,N26)=DZ26,$DD$1)))))))))))))))))))))))))))))))))))))))))))))))),IF(V26=DC26,IF(V26+IF(P26="",0,P26)=ST26,$RN$1,IF(V26+IF(P26="",0,P26)=RL26,$QF$1,IF(V26+IF(P26="",0,P26)=QD26,$OX$1,IF(V26+IF(P26="",0,P26)=OV26,$NP$1,IF(V26+IF(P26="",0,P26)=NN26,$MH$1,IF(V26+IF(P26="",0,P26)=MF26,$KZ$1,IF(V26+IF(P26="",0,P26)=KX26,$JR$1,IF(V26+IF(P26="",0,P26)=JP26,$IJ$1,IF(V26+IF(P26="",0,P26)=IH26,$HB$1,IF(V26+IF(P26="",0,P26)=GZ26,$FT$1,IF(V26+IF(P26="",0,P26)=FR26,$EL$1,IF(V26+IF(P26="",0,P26)=EJ26,$DD$1,IF(V26+IF(P26="",0,P26)=SQ26,$RN$1,IF(V26+IF(P26="",0,P26)=RI26,$QF$1,IF(V26+IF(P26="",0,P26)=QA26,$OX$1,IF(V26+IF(P26="",0,P26)=OS26,$NP$1,IF(V26+IF(P26="",0,P26)=NK26,$MH$1,IF(V26+IF(P26="",0,P26)=MC26,$KZ$1,IF(V26+IF(P26="",0,P26)=KU26,$JR$1,IF(V26+IF(P26="",0,P26)=JM26,$IJ$1,IF(V26+IF(P26="",0,P26)=IE26,$HB$1,IF(V26+IF(P26="",0,P26)=GW26,$FT$1,IF(V26+IF(P26="",0,P26)=FO26,$EL$1,IF(V26+IF(P26="",0,P26)=EG26,$DD$1)))))))))))))))))))))))))))</f>
        <v/>
      </c>
      <c r="Y26" s="22"/>
      <c r="Z26" s="22"/>
      <c r="AA26" s="22"/>
      <c r="AB26" s="22"/>
      <c r="AC26" s="22"/>
      <c r="AD26" s="22"/>
      <c r="AE26" s="22"/>
      <c r="AF26" s="22"/>
      <c r="AG26" s="22"/>
      <c r="AH26" s="22"/>
      <c r="AI26" s="22"/>
      <c r="AJ26" s="22"/>
      <c r="AK26" s="22"/>
      <c r="AL26" s="22"/>
      <c r="AM26" s="22"/>
      <c r="AN26" s="27"/>
      <c r="AO26" s="38" t="str">
        <f>IF(AA26&gt;0,AA26,"")</f>
        <v/>
      </c>
      <c r="AP26" s="38" t="str">
        <f>IF(AB26&gt;0,AB26,"")</f>
        <v/>
      </c>
      <c r="AQ26" s="40" t="str">
        <f>IF(SUM(Y26:AB26)-AC26&gt;0,SUM(Y26:AB26)-AC26,"")</f>
        <v/>
      </c>
      <c r="AR26" s="40" t="str">
        <f>IF(AF26&gt;0,AF26,"")</f>
        <v/>
      </c>
      <c r="AS26" s="40" t="str">
        <f>IF(AG26&gt;0,AG26,"")</f>
        <v/>
      </c>
      <c r="AT26" s="40" t="str">
        <f>IF(SUM(AD26:AG26)-AH26&gt;0,SUM(AD26:AG26)-AH26,"")</f>
        <v/>
      </c>
      <c r="AU26" s="40" t="str">
        <f>IF(AQ26="","",MAX(AQ26,AT26))</f>
        <v/>
      </c>
      <c r="AV26" s="40" t="str">
        <f>IF(AK26&gt;0,AK26,"")</f>
        <v/>
      </c>
      <c r="AW26" s="40" t="str">
        <f>IF(AL26&gt;0,AL26,"")</f>
        <v/>
      </c>
      <c r="AX26" s="40" t="str">
        <f>IF(SUM(AI26:AL26)-AM26&gt;0,SUM(AI26:AL26)-AM26,"")</f>
        <v/>
      </c>
      <c r="AY26" s="40" t="str">
        <f>IF(SUM(AU26,AX26)&gt;0,SUM(AU26,AX26),"")</f>
        <v/>
      </c>
      <c r="AZ26" s="26">
        <v>13.3</v>
      </c>
      <c r="BA26" s="26">
        <v>9</v>
      </c>
      <c r="BB26" s="26">
        <v>8.5</v>
      </c>
      <c r="BC26" s="26">
        <v>12.77</v>
      </c>
      <c r="BD26" s="26">
        <v>0.3</v>
      </c>
      <c r="BE26" s="26">
        <v>2.6</v>
      </c>
      <c r="BF26" s="26">
        <v>1.7</v>
      </c>
      <c r="BG26" s="26">
        <v>2.1</v>
      </c>
      <c r="BH26" s="26">
        <v>2.52</v>
      </c>
      <c r="BI26" s="26">
        <v>0</v>
      </c>
      <c r="BJ26" s="26"/>
      <c r="BK26" s="26"/>
      <c r="BL26" s="26"/>
      <c r="BM26" s="26"/>
      <c r="BN26" s="26"/>
      <c r="BO26" s="28"/>
      <c r="BP26" s="39">
        <f>IF(BB26&gt;0,BB26,"")</f>
        <v>8.5</v>
      </c>
      <c r="BQ26" s="39">
        <f>IF(BC26&gt;0,BC26,"")</f>
        <v>12.77</v>
      </c>
      <c r="BR26" s="11">
        <f>IF(SUM(AZ26:BC26)-BD26&gt;0,SUM(AZ26:BC26)-BD26,"")</f>
        <v>43.27</v>
      </c>
      <c r="BS26" s="11">
        <f>IF(BG26&gt;0,BG26,"")</f>
        <v>2.1</v>
      </c>
      <c r="BT26" s="11">
        <f>IF(BH26&gt;0,BH26,"")</f>
        <v>2.52</v>
      </c>
      <c r="BU26" s="11">
        <f>IF(SUM(BE26:BH26)-BI26&gt;0,SUM(BE26:BH26)-BI26,"")</f>
        <v>8.92</v>
      </c>
      <c r="BV26" s="11">
        <f>IF(BR26="","",MAX(BR26,BU26))</f>
        <v>43.27</v>
      </c>
      <c r="BW26" s="11" t="str">
        <f>IF(BL26&gt;0,BL26,"")</f>
        <v/>
      </c>
      <c r="BX26" s="11" t="str">
        <f>IF(BM26&gt;0,BM26,"")</f>
        <v/>
      </c>
      <c r="BY26" s="11" t="str">
        <f>IF(SUM(BJ26:BM26)-BN26&gt;0,SUM(BJ26:BM26)-BN26,"")</f>
        <v/>
      </c>
      <c r="BZ26" s="11">
        <f>IF(SUM(BV26,BY26)&gt;0,SUM(BV26,BY26),"")</f>
        <v>43.27</v>
      </c>
      <c r="CA26" s="22">
        <v>1.4</v>
      </c>
      <c r="CB26" s="22">
        <v>1</v>
      </c>
      <c r="CC26" s="22">
        <v>1.5</v>
      </c>
      <c r="CD26" s="22">
        <v>1.37</v>
      </c>
      <c r="CE26" s="22">
        <v>0</v>
      </c>
      <c r="CF26" s="22">
        <v>6.85</v>
      </c>
      <c r="CG26" s="22">
        <v>9.25</v>
      </c>
      <c r="CH26" s="22">
        <v>9.1999999999999993</v>
      </c>
      <c r="CI26" s="22">
        <v>12.97</v>
      </c>
      <c r="CJ26" s="22">
        <v>0</v>
      </c>
      <c r="CK26" s="22"/>
      <c r="CL26" s="22"/>
      <c r="CM26" s="22"/>
      <c r="CN26" s="22"/>
      <c r="CO26" s="22"/>
      <c r="CP26" s="27"/>
      <c r="CQ26" s="38">
        <f>IF(CC26&gt;0,CC26,"")</f>
        <v>1.5</v>
      </c>
      <c r="CR26" s="38">
        <f>IF(CD26&gt;0,CD26,"")</f>
        <v>1.37</v>
      </c>
      <c r="CS26" s="40">
        <f>IF(SUM(CA26:CD26)-CE26&gt;0,SUM(CA26:CD26)-CE26,"")</f>
        <v>5.27</v>
      </c>
      <c r="CT26" s="40">
        <f>IF(CH26&gt;0,CH26,"")</f>
        <v>9.1999999999999993</v>
      </c>
      <c r="CU26" s="40">
        <f>IF(CI26&gt;0,CI26,"")</f>
        <v>12.97</v>
      </c>
      <c r="CV26" s="40">
        <f>IF(SUM(CF26:CI26)-CJ26&gt;0,SUM(CF26:CI26)-CJ26,"")</f>
        <v>38.270000000000003</v>
      </c>
      <c r="CW26" s="40">
        <f>IF(CS26="","",MAX(CS26,CV26))</f>
        <v>38.270000000000003</v>
      </c>
      <c r="CX26" s="40" t="str">
        <f>IF(CM26&gt;0,CM26,"")</f>
        <v/>
      </c>
      <c r="CY26" s="40" t="str">
        <f>IF(CN26&gt;0,CN26,"")</f>
        <v/>
      </c>
      <c r="CZ26" s="40" t="str">
        <f>IF(SUM(CK26:CN26)-CO26&gt;0,SUM(CK26:CN26)-CO26,"")</f>
        <v/>
      </c>
      <c r="DA26" s="40">
        <f>IF(SUM(CW26,CZ26)&gt;0,SUM(CW26,CZ26),"")</f>
        <v>38.270000000000003</v>
      </c>
      <c r="DB26" s="50" t="str">
        <f>IF(MAX(DZ26,EC26,FH26,FK26,GP26,GS26,HX26,IA26,JF26,JI26,KN26,KQ26,LV26,LY26,ND26,NG26,OL26,OO26,PT26,PW26,RB26,RE26,SJ26,SM26)-MIN(IF(N26="",0,N26),IF(P26="",0,P26))&gt;0.001,MAX(DZ26,EC26,FH26,FK26,GP26,GS26,HX26,IA26,JF26,JI26,KN26,KQ26,LV26,LY26,ND26,NG26,OL26,OO26,PT26,PW26,RB26,RE26,SJ26,SM26)-MIN(IF(N26="",0,N26),IF(P26="",0,P26)),"")</f>
        <v/>
      </c>
      <c r="DC26" s="50" t="str">
        <f>IF(MAX(EG26,EJ26,FO26,FR26,GW26,GZ26,IE26,IH26,JM26,JP26,KU26,KX26,MC26,MF26,NK26,NN26,OS26,OV26,QA26,QD26,RI26,RL26,SQ26,ST26)-IF(P26="",0,P26)&gt;0.001,MAX(EG26,EJ26,FO26,FR26,GW26,GZ26,IE26,IH26,JM26,JP26,KU26,KX26,MC26,MF26,NK26,NN26,OS26,OV26,QA26,QD26,RI26,RL26,SQ26,ST26)-IF(P26="",0,P26),"")</f>
        <v/>
      </c>
      <c r="DD26" s="17"/>
      <c r="DE26" s="17"/>
      <c r="DF26" s="17"/>
      <c r="DG26" s="17"/>
      <c r="DH26" s="17"/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40" t="str">
        <f>IF(DF26&gt;0,DF26,"")</f>
        <v/>
      </c>
      <c r="DY26" s="40" t="str">
        <f>IF(DG26&gt;0,DG26,"")</f>
        <v/>
      </c>
      <c r="DZ26" s="40" t="str">
        <f>IF(SUM(DD26:DG26)-DH26&gt;0,SUM(DD26:DG26)-DH26,"")</f>
        <v/>
      </c>
      <c r="EA26" s="40" t="str">
        <f>IF(DK26&gt;0,DK26,"")</f>
        <v/>
      </c>
      <c r="EB26" s="40" t="str">
        <f>IF(DL26&gt;0,DL26,"")</f>
        <v/>
      </c>
      <c r="EC26" s="40" t="str">
        <f>IF(SUM(DI26:DL26)-DM26&gt;0,SUM(DI26:DL26)-DM26,"")</f>
        <v/>
      </c>
      <c r="ED26" s="40" t="str">
        <f>IF(MAX(DZ26,EC26)&gt;0,MAX(DZ26,EC26),"")</f>
        <v/>
      </c>
      <c r="EE26" s="40" t="str">
        <f>IF(DP26&gt;0,DP26,"")</f>
        <v/>
      </c>
      <c r="EF26" s="40" t="str">
        <f>IF(DQ26&gt;0,DQ26,"")</f>
        <v/>
      </c>
      <c r="EG26" s="40" t="str">
        <f>IF(SUM(DN26:DQ26)-DR26&gt;0,SUM(DN26:DQ26)-DR26,"")</f>
        <v/>
      </c>
      <c r="EH26" s="40" t="str">
        <f>IF(DU26&gt;0,DU26,"")</f>
        <v/>
      </c>
      <c r="EI26" s="40" t="str">
        <f>IF(DV26&gt;0,DV26,"")</f>
        <v/>
      </c>
      <c r="EJ26" s="40" t="str">
        <f>IF(SUM(DS26:DV26)-DW26&gt;0,SUM(DS26:DV26)-DW26,"")</f>
        <v/>
      </c>
      <c r="EK26" s="40" t="str">
        <f>IF(SUM(ED26,EG26,EJ26)&gt;0,SUM(ED26,EG26,EJ26),"")</f>
        <v/>
      </c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1" t="str">
        <f>IF(EN26&gt;0,EN26,"")</f>
        <v/>
      </c>
      <c r="FG26" s="11" t="str">
        <f>IF(EO26&gt;0,EO26,"")</f>
        <v/>
      </c>
      <c r="FH26" s="11" t="str">
        <f>IF(SUM(EL26:EO26)-EP26&gt;0,SUM(EL26:EO26)-EP26,"")</f>
        <v/>
      </c>
      <c r="FI26" s="11" t="str">
        <f>IF(ES26&gt;0,ES26,"")</f>
        <v/>
      </c>
      <c r="FJ26" s="11" t="str">
        <f>IF(ET26&gt;0,ET26,"")</f>
        <v/>
      </c>
      <c r="FK26" s="11" t="str">
        <f>IF(SUM(EQ26:ET26)-EU26&gt;0,SUM(EQ26:ET26)-EU26,"")</f>
        <v/>
      </c>
      <c r="FL26" s="11" t="str">
        <f>IF(MAX(FH26,FK26)&gt;0,MAX(FH26,FK26),"")</f>
        <v/>
      </c>
      <c r="FM26" s="11" t="str">
        <f>IF(EX26&gt;0,EX26,"")</f>
        <v/>
      </c>
      <c r="FN26" s="11" t="str">
        <f>IF(EY26&gt;0,EY26,"")</f>
        <v/>
      </c>
      <c r="FO26" s="11" t="str">
        <f>IF(SUM(EV26:EY26)-EZ26&gt;0,SUM(EV26:EY26)-EZ26,"")</f>
        <v/>
      </c>
      <c r="FP26" s="11" t="str">
        <f>IF(FC26&gt;0,FC26,"")</f>
        <v/>
      </c>
      <c r="FQ26" s="11" t="str">
        <f>IF(FD26&gt;0,FD26,"")</f>
        <v/>
      </c>
      <c r="FR26" s="11" t="str">
        <f>IF(SUM(FA26:FD26)-FE26&gt;0,SUM(FA26:FD26)-FE26,"")</f>
        <v/>
      </c>
      <c r="FS26" s="11" t="str">
        <f>IF(SUM(FL26,FO26,FR26)&gt;0,SUM(FL26,FO26,FR26),"")</f>
        <v/>
      </c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17"/>
      <c r="GH26" s="17"/>
      <c r="GI26" s="17"/>
      <c r="GJ26" s="17"/>
      <c r="GK26" s="17"/>
      <c r="GL26" s="17"/>
      <c r="GM26" s="17"/>
      <c r="GN26" s="40" t="str">
        <f>IF(FV26&gt;0,FV26,"")</f>
        <v/>
      </c>
      <c r="GO26" s="40" t="str">
        <f>IF(FW26&gt;0,FW26,"")</f>
        <v/>
      </c>
      <c r="GP26" s="40" t="str">
        <f>IF(SUM(FT26:FW26)-FX26&gt;0,SUM(FT26:FW26)-FX26,"")</f>
        <v/>
      </c>
      <c r="GQ26" s="40" t="str">
        <f>IF(GA26&gt;0,GA26,"")</f>
        <v/>
      </c>
      <c r="GR26" s="40" t="str">
        <f>IF(GB26&gt;0,GB26,"")</f>
        <v/>
      </c>
      <c r="GS26" s="40" t="str">
        <f>IF(SUM(FY26:GB26)-GC26&gt;0,SUM(FY26:GB26)-GC26,"")</f>
        <v/>
      </c>
      <c r="GT26" s="40" t="str">
        <f>IF(MAX(GP26,GS26)&gt;0,MAX(GP26,GS26),"")</f>
        <v/>
      </c>
      <c r="GU26" s="40" t="str">
        <f>IF(GF26&gt;0,GF26,"")</f>
        <v/>
      </c>
      <c r="GV26" s="40" t="str">
        <f>IF(GG26&gt;0,GG26,"")</f>
        <v/>
      </c>
      <c r="GW26" s="40" t="str">
        <f>IF(SUM(GD26:GG26)-GH26&gt;0,SUM(GD26:GG26)-GH26,"")</f>
        <v/>
      </c>
      <c r="GX26" s="40" t="str">
        <f>IF(GK26&gt;0,GK26,"")</f>
        <v/>
      </c>
      <c r="GY26" s="40" t="str">
        <f>IF(GL26&gt;0,GL26,"")</f>
        <v/>
      </c>
      <c r="GZ26" s="40" t="str">
        <f>IF(SUM(GI26:GL26)-GM26&gt;0,SUM(GI26:GL26)-GM26,"")</f>
        <v/>
      </c>
      <c r="HA26" s="40" t="str">
        <f>IF(SUM(GT26,GW26,GZ26)&gt;0,SUM(GT26,GW26,GZ26),"")</f>
        <v/>
      </c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1" t="str">
        <f>IF(HD26&gt;0,HD26,"")</f>
        <v/>
      </c>
      <c r="HW26" s="11" t="str">
        <f>IF(HE26&gt;0,HE26,"")</f>
        <v/>
      </c>
      <c r="HX26" s="11" t="str">
        <f>IF(SUM(HB26:HE26)-HF26&gt;0,SUM(HB26:HE26)-HF26,"")</f>
        <v/>
      </c>
      <c r="HY26" s="11" t="str">
        <f>IF(HI26&gt;0,HI26,"")</f>
        <v/>
      </c>
      <c r="HZ26" s="11" t="str">
        <f>IF(HJ26&gt;0,HJ26,"")</f>
        <v/>
      </c>
      <c r="IA26" s="11" t="str">
        <f>IF(SUM(HG26:HJ26)-HK26&gt;0,SUM(HG26:HJ26)-HK26,"")</f>
        <v/>
      </c>
      <c r="IB26" s="11" t="str">
        <f>IF(MAX(HX26,IA26)&gt;0,MAX(HX26,IA26),"")</f>
        <v/>
      </c>
      <c r="IC26" s="11" t="str">
        <f>IF(HN26&gt;0,HN26,"")</f>
        <v/>
      </c>
      <c r="ID26" s="11" t="str">
        <f>IF(HO26&gt;0,HO26,"")</f>
        <v/>
      </c>
      <c r="IE26" s="11" t="str">
        <f>IF(SUM(HL26:HO26)-HP26&gt;0,SUM(HL26:HO26)-HP26,"")</f>
        <v/>
      </c>
      <c r="IF26" s="11" t="str">
        <f>IF(HS26&gt;0,HS26,"")</f>
        <v/>
      </c>
      <c r="IG26" s="11" t="str">
        <f>IF(HT26&gt;0,HT26,"")</f>
        <v/>
      </c>
      <c r="IH26" s="11" t="str">
        <f>IF(SUM(HQ26:HT26)-HU26&gt;0,SUM(HQ26:HT26)-HU26,"")</f>
        <v/>
      </c>
      <c r="II26" s="11" t="str">
        <f>IF(SUM(IB26,IE26,IH26)&gt;0,SUM(IB26,IE26,IH26),"")</f>
        <v/>
      </c>
      <c r="IJ26" s="17"/>
      <c r="IK26" s="17"/>
      <c r="IL26" s="17"/>
      <c r="IM26" s="17"/>
      <c r="IN26" s="17"/>
      <c r="IO26" s="17"/>
      <c r="IP26" s="17"/>
      <c r="IQ26" s="17"/>
      <c r="IR26" s="17"/>
      <c r="IS26" s="17"/>
      <c r="IT26" s="17"/>
      <c r="IU26" s="17"/>
      <c r="IV26" s="17"/>
      <c r="IW26" s="17"/>
      <c r="IX26" s="17"/>
      <c r="IY26" s="17"/>
      <c r="IZ26" s="17"/>
      <c r="JA26" s="17"/>
      <c r="JB26" s="17"/>
      <c r="JC26" s="17"/>
      <c r="JD26" s="40" t="str">
        <f>IF(IL26&gt;0,IL26,"")</f>
        <v/>
      </c>
      <c r="JE26" s="40" t="str">
        <f>IF(IM26&gt;0,IM26,"")</f>
        <v/>
      </c>
      <c r="JF26" s="40" t="str">
        <f>IF(SUM(IJ26:IM26)-IN26&gt;0,SUM(IJ26:IM26)-IN26,"")</f>
        <v/>
      </c>
      <c r="JG26" s="40" t="str">
        <f>IF(IQ26&gt;0,IQ26,"")</f>
        <v/>
      </c>
      <c r="JH26" s="40" t="str">
        <f>IF(IR26&gt;0,IR26,"")</f>
        <v/>
      </c>
      <c r="JI26" s="40" t="str">
        <f>IF(SUM(IO26:IR26)-IS26&gt;0,SUM(IO26:IR26)-IS26,"")</f>
        <v/>
      </c>
      <c r="JJ26" s="40" t="str">
        <f>IF(MAX(JF26,JI26)&gt;0,MAX(JF26,JI26),"")</f>
        <v/>
      </c>
      <c r="JK26" s="40" t="str">
        <f>IF(IV26&gt;0,IV26,"")</f>
        <v/>
      </c>
      <c r="JL26" s="40" t="str">
        <f>IF(IW26&gt;0,IW26,"")</f>
        <v/>
      </c>
      <c r="JM26" s="40" t="str">
        <f>IF(SUM(IT26:IW26)-IX26&gt;0,SUM(IT26:IW26)-IX26,"")</f>
        <v/>
      </c>
      <c r="JN26" s="40" t="str">
        <f>IF(JA26&gt;0,JA26,"")</f>
        <v/>
      </c>
      <c r="JO26" s="40" t="str">
        <f>IF(JB26&gt;0,JB26,"")</f>
        <v/>
      </c>
      <c r="JP26" s="40" t="str">
        <f>IF(SUM(IY26:JB26)-JC26&gt;0,SUM(IY26:JB26)-JC26,"")</f>
        <v/>
      </c>
      <c r="JQ26" s="40" t="str">
        <f>IF(SUM(JJ26,JM26,JP26)&gt;0,SUM(JJ26,JM26,JP26),"")</f>
        <v/>
      </c>
      <c r="JR26" s="18"/>
      <c r="JS26" s="18"/>
      <c r="JT26" s="18"/>
      <c r="JU26" s="18"/>
      <c r="JV26" s="18"/>
      <c r="JW26" s="18"/>
      <c r="JX26" s="18"/>
      <c r="JY26" s="18"/>
      <c r="JZ26" s="18"/>
      <c r="KA26" s="18"/>
      <c r="KB26" s="18"/>
      <c r="KC26" s="18"/>
      <c r="KD26" s="18"/>
      <c r="KE26" s="18"/>
      <c r="KF26" s="18"/>
      <c r="KG26" s="18"/>
      <c r="KH26" s="18"/>
      <c r="KI26" s="18"/>
      <c r="KJ26" s="18"/>
      <c r="KK26" s="18"/>
      <c r="KL26" s="11" t="str">
        <f>IF(JT26&gt;0,JT26,"")</f>
        <v/>
      </c>
      <c r="KM26" s="11" t="str">
        <f>IF(JU26&gt;0,JU26,"")</f>
        <v/>
      </c>
      <c r="KN26" s="11" t="str">
        <f>IF(SUM(JR26:JU26)-JV26&gt;0,SUM(JR26:JU26)-JV26,"")</f>
        <v/>
      </c>
      <c r="KO26" s="11" t="str">
        <f>IF(JY26&gt;0,JY26,"")</f>
        <v/>
      </c>
      <c r="KP26" s="11" t="str">
        <f>IF(JZ26&gt;0,JZ26,"")</f>
        <v/>
      </c>
      <c r="KQ26" s="11" t="str">
        <f>IF(SUM(JW26:JZ26)-KA26&gt;0,SUM(JW26:JZ26)-KA26,"")</f>
        <v/>
      </c>
      <c r="KR26" s="11" t="str">
        <f>IF(MAX(KN26,KQ26)&gt;0,MAX(KN26,KQ26),"")</f>
        <v/>
      </c>
      <c r="KS26" s="11" t="str">
        <f>IF(KD26&gt;0,KD26,"")</f>
        <v/>
      </c>
      <c r="KT26" s="11" t="str">
        <f>IF(KE26&gt;0,KE26,"")</f>
        <v/>
      </c>
      <c r="KU26" s="11" t="str">
        <f>IF(SUM(KB26:KE26)-KF26&gt;0,SUM(KB26:KE26)-KF26,"")</f>
        <v/>
      </c>
      <c r="KV26" s="11" t="str">
        <f>IF(KI26&gt;0,KI26,"")</f>
        <v/>
      </c>
      <c r="KW26" s="11" t="str">
        <f>IF(KJ26&gt;0,KJ26,"")</f>
        <v/>
      </c>
      <c r="KX26" s="11" t="str">
        <f>IF(SUM(KG26:KJ26)-KK26&gt;0,SUM(KG26:KJ26)-KK26,"")</f>
        <v/>
      </c>
      <c r="KY26" s="11" t="str">
        <f>IF(SUM(KR26,KU26,KX26)&gt;0,SUM(KR26,KU26,KX26),"")</f>
        <v/>
      </c>
      <c r="KZ26" s="17"/>
      <c r="LA26" s="17"/>
      <c r="LB26" s="17"/>
      <c r="LC26" s="17"/>
      <c r="LD26" s="17"/>
      <c r="LE26" s="17"/>
      <c r="LF26" s="17"/>
      <c r="LG26" s="17"/>
      <c r="LH26" s="17"/>
      <c r="LI26" s="17"/>
      <c r="LJ26" s="17"/>
      <c r="LK26" s="17"/>
      <c r="LL26" s="17"/>
      <c r="LM26" s="17"/>
      <c r="LN26" s="17"/>
      <c r="LO26" s="17"/>
      <c r="LP26" s="17"/>
      <c r="LQ26" s="17"/>
      <c r="LR26" s="17"/>
      <c r="LS26" s="17"/>
      <c r="LT26" s="40" t="str">
        <f>IF(LB26&gt;0,LB26,"")</f>
        <v/>
      </c>
      <c r="LU26" s="40" t="str">
        <f>IF(LC26&gt;0,LC26,"")</f>
        <v/>
      </c>
      <c r="LV26" s="40" t="str">
        <f>IF(SUM(KZ26:LC26)-LD26&gt;0,SUM(KZ26:LC26)-LD26,"")</f>
        <v/>
      </c>
      <c r="LW26" s="40" t="str">
        <f>IF(LG26&gt;0,LG26,"")</f>
        <v/>
      </c>
      <c r="LX26" s="40" t="str">
        <f>IF(LH26&gt;0,LH26,"")</f>
        <v/>
      </c>
      <c r="LY26" s="40" t="str">
        <f>IF(SUM(LE26:LH26)-LI26&gt;0,SUM(LE26:LH26)-LI26,"")</f>
        <v/>
      </c>
      <c r="LZ26" s="40" t="str">
        <f>IF(MAX(LV26,LY26)&gt;0,MAX(LV26,LY26),"")</f>
        <v/>
      </c>
      <c r="MA26" s="40" t="str">
        <f>IF(LL26&gt;0,LL26,"")</f>
        <v/>
      </c>
      <c r="MB26" s="40" t="str">
        <f>IF(LM26&gt;0,LM26,"")</f>
        <v/>
      </c>
      <c r="MC26" s="40" t="str">
        <f>IF(SUM(LJ26:LM26)-LN26&gt;0,SUM(LJ26:LM26)-LN26,"")</f>
        <v/>
      </c>
      <c r="MD26" s="40" t="str">
        <f>IF(LQ26&gt;0,LQ26,"")</f>
        <v/>
      </c>
      <c r="ME26" s="40" t="str">
        <f>IF(LR26&gt;0,LR26,"")</f>
        <v/>
      </c>
      <c r="MF26" s="40" t="str">
        <f>IF(SUM(LO26:LR26)-LS26&gt;0,SUM(LO26:LR26)-LS26,"")</f>
        <v/>
      </c>
      <c r="MG26" s="40" t="str">
        <f>IF(SUM(LZ26,MC26,MF26)&gt;0,SUM(LZ26,MC26,MF26),"")</f>
        <v/>
      </c>
      <c r="MH26" s="18"/>
      <c r="MI26" s="18"/>
      <c r="MJ26" s="18"/>
      <c r="MK26" s="18"/>
      <c r="ML26" s="18"/>
      <c r="MM26" s="18"/>
      <c r="MN26" s="18"/>
      <c r="MO26" s="18"/>
      <c r="MP26" s="18"/>
      <c r="MQ26" s="18"/>
      <c r="MR26" s="18"/>
      <c r="MS26" s="18"/>
      <c r="MT26" s="18"/>
      <c r="MU26" s="18"/>
      <c r="MV26" s="18"/>
      <c r="MW26" s="18"/>
      <c r="MX26" s="18"/>
      <c r="MY26" s="18"/>
      <c r="MZ26" s="18"/>
      <c r="NA26" s="18"/>
      <c r="NB26" s="11" t="str">
        <f>IF(MJ26&gt;0,MJ26,"")</f>
        <v/>
      </c>
      <c r="NC26" s="11" t="str">
        <f>IF(MK26&gt;0,MK26,"")</f>
        <v/>
      </c>
      <c r="ND26" s="11" t="str">
        <f>IF(SUM(MH26:MK26)-ML26&gt;0,SUM(MH26:MK26)-ML26,"")</f>
        <v/>
      </c>
      <c r="NE26" s="11" t="str">
        <f>IF(MO26&gt;0,MO26,"")</f>
        <v/>
      </c>
      <c r="NF26" s="11" t="str">
        <f>IF(MP26&gt;0,MP26,"")</f>
        <v/>
      </c>
      <c r="NG26" s="11" t="str">
        <f>IF(SUM(MM26:MP26)-MQ26&gt;0,SUM(MM26:MP26)-MQ26,"")</f>
        <v/>
      </c>
      <c r="NH26" s="11" t="str">
        <f>IF(MAX(ND26,NG26)&gt;0,MAX(ND26,NG26),"")</f>
        <v/>
      </c>
      <c r="NI26" s="11" t="str">
        <f>IF(MT26&gt;0,MT26,"")</f>
        <v/>
      </c>
      <c r="NJ26" s="11" t="str">
        <f>IF(MU26&gt;0,MU26,"")</f>
        <v/>
      </c>
      <c r="NK26" s="11" t="str">
        <f>IF(SUM(MR26:MU26)-MV26&gt;0,SUM(MR26:MU26)-MV26,"")</f>
        <v/>
      </c>
      <c r="NL26" s="11" t="str">
        <f>IF(MY26&gt;0,MY26,"")</f>
        <v/>
      </c>
      <c r="NM26" s="11" t="str">
        <f>IF(MZ26&gt;0,MZ26,"")</f>
        <v/>
      </c>
      <c r="NN26" s="11" t="str">
        <f>IF(SUM(MW26:MZ26)-NA26&gt;0,SUM(MW26:MZ26)-NA26,"")</f>
        <v/>
      </c>
      <c r="NO26" s="11" t="str">
        <f>IF(SUM(NH26,NK26,NN26)&gt;0,SUM(NH26,NK26,NN26),"")</f>
        <v/>
      </c>
      <c r="NP26" s="17"/>
      <c r="NQ26" s="17"/>
      <c r="NR26" s="17"/>
      <c r="NS26" s="17"/>
      <c r="NT26" s="17"/>
      <c r="NU26" s="17"/>
      <c r="NV26" s="17"/>
      <c r="NW26" s="17"/>
      <c r="NX26" s="17"/>
      <c r="NY26" s="17"/>
      <c r="NZ26" s="17"/>
      <c r="OA26" s="17"/>
      <c r="OB26" s="17"/>
      <c r="OC26" s="17"/>
      <c r="OD26" s="17"/>
      <c r="OE26" s="17"/>
      <c r="OF26" s="17"/>
      <c r="OG26" s="17"/>
      <c r="OH26" s="17"/>
      <c r="OI26" s="17"/>
      <c r="OJ26" s="40" t="str">
        <f>IF(NR26&gt;0,NR26,"")</f>
        <v/>
      </c>
      <c r="OK26" s="40" t="str">
        <f>IF(NS26&gt;0,NS26,"")</f>
        <v/>
      </c>
      <c r="OL26" s="40" t="str">
        <f>IF(SUM(NP26:NS26)-NT26&gt;0,SUM(NP26:NS26)-NT26,"")</f>
        <v/>
      </c>
      <c r="OM26" s="40" t="str">
        <f>IF(NW26&gt;0,NW26,"")</f>
        <v/>
      </c>
      <c r="ON26" s="40" t="str">
        <f>IF(NX26&gt;0,NX26,"")</f>
        <v/>
      </c>
      <c r="OO26" s="40" t="str">
        <f>IF(SUM(NU26:NX26)-NY26&gt;0,SUM(NU26:NX26)-NY26,"")</f>
        <v/>
      </c>
      <c r="OP26" s="40" t="str">
        <f>IF(MAX(OL26,OO26)&gt;0,MAX(OL26,OO26),"")</f>
        <v/>
      </c>
      <c r="OQ26" s="40" t="str">
        <f>IF(OB26&gt;0,OB26,"")</f>
        <v/>
      </c>
      <c r="OR26" s="40" t="str">
        <f>IF(OC26&gt;0,OC26,"")</f>
        <v/>
      </c>
      <c r="OS26" s="40" t="str">
        <f>IF(SUM(NZ26:OC26)-OD26&gt;0,SUM(NZ26:OC26)-OD26,"")</f>
        <v/>
      </c>
      <c r="OT26" s="40" t="str">
        <f>IF(OG26&gt;0,OG26,"")</f>
        <v/>
      </c>
      <c r="OU26" s="40" t="str">
        <f>IF(OH26&gt;0,OH26,"")</f>
        <v/>
      </c>
      <c r="OV26" s="40" t="str">
        <f>IF(SUM(OE26:OH26)-OI26&gt;0,SUM(OE26:OH26)-OI26,"")</f>
        <v/>
      </c>
      <c r="OW26" s="40" t="str">
        <f>IF(SUM(OP26,OS26,OV26)&gt;0,SUM(OP26,OS26,OV26),"")</f>
        <v/>
      </c>
      <c r="OX26" s="18"/>
      <c r="OY26" s="18"/>
      <c r="OZ26" s="18"/>
      <c r="PA26" s="18"/>
      <c r="PB26" s="18"/>
      <c r="PC26" s="18"/>
      <c r="PD26" s="18"/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1" t="str">
        <f>IF(OZ26&gt;0,OZ26,"")</f>
        <v/>
      </c>
      <c r="PS26" s="11" t="str">
        <f>IF(PA26&gt;0,PA26,"")</f>
        <v/>
      </c>
      <c r="PT26" s="11" t="str">
        <f>IF(SUM(OX26:PA26)-PB26&gt;0,SUM(OX26:PA26)-PB26,"")</f>
        <v/>
      </c>
      <c r="PU26" s="11" t="str">
        <f>IF(PE26&gt;0,PE26,"")</f>
        <v/>
      </c>
      <c r="PV26" s="11" t="str">
        <f>IF(PF26&gt;0,PF26,"")</f>
        <v/>
      </c>
      <c r="PW26" s="11" t="str">
        <f>IF(SUM(PC26:PF26)-PG26&gt;0,SUM(PC26:PF26)-PG26,"")</f>
        <v/>
      </c>
      <c r="PX26" s="11" t="str">
        <f>IF(MAX(PT26,PW26)&gt;0,MAX(PT26,PW26),"")</f>
        <v/>
      </c>
      <c r="PY26" s="11" t="str">
        <f>IF(PJ26&gt;0,PJ26,"")</f>
        <v/>
      </c>
      <c r="PZ26" s="11" t="str">
        <f>IF(PK26&gt;0,PK26,"")</f>
        <v/>
      </c>
      <c r="QA26" s="11" t="str">
        <f>IF(SUM(PH26:PK26)-PL26&gt;0,SUM(PH26:PK26)-PL26,"")</f>
        <v/>
      </c>
      <c r="QB26" s="11" t="str">
        <f>IF(PO26&gt;0,PO26,"")</f>
        <v/>
      </c>
      <c r="QC26" s="11" t="str">
        <f>IF(PP26&gt;0,PP26,"")</f>
        <v/>
      </c>
      <c r="QD26" s="11" t="str">
        <f>IF(SUM(PM26:PP26)-PQ26&gt;0,SUM(PM26:PP26)-PQ26,"")</f>
        <v/>
      </c>
      <c r="QE26" s="11" t="str">
        <f>IF(SUM(PX26,QA26,QD26)&gt;0,SUM(PX26,QA26,QD26),"")</f>
        <v/>
      </c>
      <c r="QF26" s="17"/>
      <c r="QG26" s="17"/>
      <c r="QH26" s="17"/>
      <c r="QI26" s="17"/>
      <c r="QJ26" s="17"/>
      <c r="QK26" s="17"/>
      <c r="QL26" s="17"/>
      <c r="QM26" s="17"/>
      <c r="QN26" s="17"/>
      <c r="QO26" s="17"/>
      <c r="QP26" s="17"/>
      <c r="QQ26" s="17"/>
      <c r="QR26" s="17"/>
      <c r="QS26" s="17"/>
      <c r="QT26" s="17"/>
      <c r="QU26" s="17"/>
      <c r="QV26" s="17"/>
      <c r="QW26" s="17"/>
      <c r="QX26" s="17"/>
      <c r="QY26" s="17"/>
      <c r="QZ26" s="40" t="str">
        <f>IF(QH26&gt;0,QH26,"")</f>
        <v/>
      </c>
      <c r="RA26" s="40" t="str">
        <f>IF(QI26&gt;0,QI26,"")</f>
        <v/>
      </c>
      <c r="RB26" s="40" t="str">
        <f>IF(SUM(QF26:QI26)-QJ26&gt;0,SUM(QF26:QI26)-QJ26,"")</f>
        <v/>
      </c>
      <c r="RC26" s="40" t="str">
        <f>IF(QM26&gt;0,QM26,"")</f>
        <v/>
      </c>
      <c r="RD26" s="40" t="str">
        <f>IF(QN26&gt;0,QN26,"")</f>
        <v/>
      </c>
      <c r="RE26" s="40" t="str">
        <f>IF(SUM(QK26:QN26)-QO26&gt;0,SUM(QK26:QN26)-QO26,"")</f>
        <v/>
      </c>
      <c r="RF26" s="40" t="str">
        <f>IF(MAX(RB26,RE26)&gt;0,MAX(RB26,RE26),"")</f>
        <v/>
      </c>
      <c r="RG26" s="40" t="str">
        <f>IF(QR26&gt;0,QR26,"")</f>
        <v/>
      </c>
      <c r="RH26" s="40" t="str">
        <f>IF(QS26&gt;0,QS26,"")</f>
        <v/>
      </c>
      <c r="RI26" s="40" t="str">
        <f>IF(SUM(QP26:QS26)-QT26&gt;0,SUM(QP26:QS26)-QT26,"")</f>
        <v/>
      </c>
      <c r="RJ26" s="40" t="str">
        <f>IF(QW26&gt;0,QW26,"")</f>
        <v/>
      </c>
      <c r="RK26" s="40" t="str">
        <f>IF(QX26&gt;0,QX26,"")</f>
        <v/>
      </c>
      <c r="RL26" s="40" t="str">
        <f>IF(SUM(QU26:QX26)-QY26&gt;0,SUM(QU26:QX26)-QY26,"")</f>
        <v/>
      </c>
      <c r="RM26" s="40" t="str">
        <f>IF(SUM(RF26,RI26,RL26)&gt;0,SUM(RF26,RI26,RL26),"")</f>
        <v/>
      </c>
      <c r="RN26" s="18"/>
      <c r="RO26" s="18"/>
      <c r="RP26" s="18"/>
      <c r="RQ26" s="18"/>
      <c r="RR26" s="18"/>
      <c r="RS26" s="18"/>
      <c r="RT26" s="18"/>
      <c r="RU26" s="18"/>
      <c r="RV26" s="18"/>
      <c r="RW26" s="18"/>
      <c r="RX26" s="18"/>
      <c r="RY26" s="18"/>
      <c r="RZ26" s="18"/>
      <c r="SA26" s="18"/>
      <c r="SB26" s="18"/>
      <c r="SC26" s="18"/>
      <c r="SD26" s="18"/>
      <c r="SE26" s="18"/>
      <c r="SF26" s="18"/>
      <c r="SG26" s="18"/>
      <c r="SH26" s="11" t="str">
        <f>IF(RP26&gt;0,RP26,"")</f>
        <v/>
      </c>
      <c r="SI26" s="11" t="str">
        <f>IF(RQ26&gt;0,RQ26,"")</f>
        <v/>
      </c>
      <c r="SJ26" s="11" t="str">
        <f>IF(SUM(RN26:RQ26)-RR26&gt;0,SUM(RN26:RQ26)-RR26,"")</f>
        <v/>
      </c>
      <c r="SK26" s="11" t="str">
        <f>IF(RU26&gt;0,RU26,"")</f>
        <v/>
      </c>
      <c r="SL26" s="11" t="str">
        <f>IF(RV26&gt;0,RV26,"")</f>
        <v/>
      </c>
      <c r="SM26" s="11" t="str">
        <f>IF(SUM(RS26:RV26)-RW26&gt;0,SUM(RS26:RV26)-RW26,"")</f>
        <v/>
      </c>
      <c r="SN26" s="11" t="str">
        <f>IF(MAX(SJ26,SM26)&gt;0,MAX(SJ26,SM26),"")</f>
        <v/>
      </c>
      <c r="SO26" s="11" t="str">
        <f>IF(RZ26&gt;0,RZ26,"")</f>
        <v/>
      </c>
      <c r="SP26" s="11" t="str">
        <f>IF(SA26&gt;0,SA26,"")</f>
        <v/>
      </c>
      <c r="SQ26" s="11" t="str">
        <f>IF(SUM(RX26:SA26)-SB26&gt;0,SUM(RX26:SA26)-SB26,"")</f>
        <v/>
      </c>
      <c r="SR26" s="11" t="str">
        <f>IF(SE26&gt;0,SE26,"")</f>
        <v/>
      </c>
      <c r="SS26" s="11" t="str">
        <f>IF(SF26&gt;0,SF26,"")</f>
        <v/>
      </c>
      <c r="ST26" s="11" t="str">
        <f>IF(SUM(SC26:SF26)-SG26&gt;0,SUM(SC26:SF26)-SG26,"")</f>
        <v/>
      </c>
      <c r="SU26" s="11" t="str">
        <f>IF(SUM(SN26,SQ26,ST26)&gt;0,SUM(SN26,SQ26,ST26),"")</f>
        <v/>
      </c>
      <c r="SV26" s="22">
        <f>IF($CP26="P",CA26,(CA26+AZ26)/2)</f>
        <v>7.3500000000000005</v>
      </c>
      <c r="SW26" s="22">
        <f>IF($CP26="P",CB26,(CB26+BA26)/2)</f>
        <v>5</v>
      </c>
      <c r="SX26" s="22">
        <f>IF($CP26="P",CC26,(CC26+BB26)/2)</f>
        <v>5</v>
      </c>
      <c r="SY26" s="22">
        <f>IF($CP26="P",CD26,(CD26+BC26)/2)</f>
        <v>7.07</v>
      </c>
      <c r="SZ26" s="22">
        <f>IF($CP26="P",CE26,(CE26+BD26)/2)</f>
        <v>0.15</v>
      </c>
      <c r="TA26" s="22">
        <f>IF($CP26="P",CF26,(CF26+BE26)/2)</f>
        <v>4.7249999999999996</v>
      </c>
      <c r="TB26" s="22">
        <f>IF($CP26="P",CG26,(CG26+BF26)/2)</f>
        <v>5.4749999999999996</v>
      </c>
      <c r="TC26" s="22">
        <f>IF($CP26="P",CH26,(CH26+BG26)/2)</f>
        <v>5.6499999999999995</v>
      </c>
      <c r="TD26" s="22">
        <f>IF($CP26="P",CI26,(CI26+BH26)/2)</f>
        <v>7.7450000000000001</v>
      </c>
      <c r="TE26" s="22">
        <f>IF($CP26="P",CJ26,(CJ26+BI26)/2)</f>
        <v>0</v>
      </c>
      <c r="TF26" s="22">
        <f>IF($CP26="P",CK26,(CK26+BJ26)/2)</f>
        <v>0</v>
      </c>
      <c r="TG26" s="22">
        <f>IF($CP26="P",CL26,(CL26+BK26)/2)</f>
        <v>0</v>
      </c>
      <c r="TH26" s="22">
        <f>IF($CP26="P",CM26,(CM26+BL26)/2)</f>
        <v>0</v>
      </c>
      <c r="TI26" s="22">
        <f>IF($CP26="P",CN26,(CN26+BM26)/2)</f>
        <v>0</v>
      </c>
      <c r="TJ26" s="22">
        <f>IF($CP26="P",CO26,(CO26+BN26)/2)</f>
        <v>0</v>
      </c>
      <c r="TK26" s="27" t="s">
        <v>46</v>
      </c>
      <c r="TL26" s="40">
        <f>IF(SX26&gt;0,SX26,"")</f>
        <v>5</v>
      </c>
      <c r="TM26" s="40">
        <f>IF(SY26&gt;0,SY26,"")</f>
        <v>7.07</v>
      </c>
      <c r="TN26" s="40">
        <f>IF(SUM(SV26:SY26)-SZ26&gt;0,SUM(SV26:SY26)-SZ26,"")</f>
        <v>24.270000000000003</v>
      </c>
      <c r="TO26" s="40">
        <f>IF(TC26&gt;0,TC26,"")</f>
        <v>5.6499999999999995</v>
      </c>
      <c r="TP26" s="40">
        <f>IF(TD26&gt;0,TD26,"")</f>
        <v>7.7450000000000001</v>
      </c>
      <c r="TQ26" s="40">
        <f>IF(SUM(TA26:TD26)-TE26&gt;0,SUM(TA26:TD26)-TE26,"")</f>
        <v>23.594999999999999</v>
      </c>
      <c r="TR26" s="40">
        <f>IF(MAX(TN26,TQ26)&gt;0,MAX(TN26,TQ26),"")</f>
        <v>24.270000000000003</v>
      </c>
      <c r="TS26" s="40" t="str">
        <f>IF(TH26&gt;0,TH26,"")</f>
        <v/>
      </c>
      <c r="TT26" s="40" t="str">
        <f>IF(TI26&gt;0,TI26,"")</f>
        <v/>
      </c>
      <c r="TU26" s="40" t="str">
        <f>IF(SUM(TF26:TI26)-TJ26&gt;0,SUM(TF26:TI26)-TJ26,"")</f>
        <v/>
      </c>
      <c r="TV26" s="40">
        <f>IF(SUM(TR26,TU26)&gt;0,SUM(TR26,TU26),"")</f>
        <v>24.270000000000003</v>
      </c>
    </row>
    <row r="27" spans="1:542" x14ac:dyDescent="0.2">
      <c r="A27" s="4" t="str" cm="1">
        <f t="array" ref="A27">IF(AND(J27&lt;&gt;"",J27&lt;&gt;"No DD"),SUMPRODUCT((J$4:J$37&lt;&gt;"")*(J$4:J$37&lt;&gt;"No DD")*(F$4:F$37&gt;F27))+1,IF(J27="No DD",SUMPRODUCT((J$4:J$37="No DD")*(F$4:F$37&gt;F27))+1+SUMPRODUCT((J$4:J$37&lt;&gt;"")*(J$4:J$37&lt;&gt;"No DD")),""))</f>
        <v/>
      </c>
      <c r="B27" s="4" t="str" cm="1">
        <f t="array" ref="B27">IF(AND(J27&lt;&gt;"",J27&lt;&gt;"No DD",G27=""),SUMPRODUCT((J$4:J$37&lt;&gt;"")*(J$4:J$37&lt;&gt;"No DD")*(G$4:G$37="")*(F$4:F$37&gt;F27))+1,IF(J27="No DD",SUMPRODUCT((J$4:J$37="No DD")*(F$4:F$37&gt;F27)*(G$4:G$37=""))+1+SUMPRODUCT((J$4:J$37&lt;&gt;"")*(G$4:G$37="")*(J$4:J$37&lt;&gt;"No DD")),""))</f>
        <v/>
      </c>
      <c r="C27" s="5" t="s">
        <v>147</v>
      </c>
      <c r="D27" s="4" t="s">
        <v>31</v>
      </c>
      <c r="E27" s="4">
        <v>2006</v>
      </c>
      <c r="F27" s="9">
        <f>SUM(L27:V27)+SUM(L27:T27)*0.0000001+SUM(L27)*0.0000000000001</f>
        <v>99.460009946004476</v>
      </c>
      <c r="G27" s="66"/>
      <c r="H27" s="3" t="str">
        <f>IF(OR(AND(AO27&gt;=AY$39,AO27&lt;&gt;"",AQ27&gt;=AY$43,AQ27&lt;&gt;"",AN27=""),AND(AR27&gt;=AY$39,AR27&lt;&gt;"",AT27&gt;=AY$43,AT27&lt;&gt;"",AN27=""),AND(AV27&gt;=AY$39,AV27&lt;&gt;"",AX27&gt;=AY$43,AX27&lt;&gt;"",AN27=""),AND(BP27&gt;=BZ$39,BP27&lt;&gt;"",BR27&gt;=BZ$43,BR27&lt;&gt;"",BO27=""),AND(BS27&gt;=BZ$39,BS27&lt;&gt;"",BU27&gt;=BZ$43,BU27&lt;&gt;"",BO27=""),AND(BW27&gt;=BZ$39,BW27&lt;&gt;"",BY27&gt;=BZ$43,BY27&lt;&gt;"",BO27=""),AND(CQ27&gt;=DA$39,CQ27&lt;&gt;"",CS27&gt;=DA$43,CS27&lt;&gt;"",CP27=""),AND(CT27&gt;=DA$39,CT27&lt;&gt;"",CV27&gt;=DA$43,CV27&lt;&gt;"",CP27=""),AND(CX27&gt;=DA$39,CX27&lt;&gt;"",CZ27&gt;=DA$43,CZ27&lt;&gt;"",CP27=""),AND(DX27&gt;=EK$39,DX27&lt;&gt;"",DZ27&gt;=EK$43,DZ27&lt;&gt;""),AND(EA27&gt;=EK$39,EA27&lt;&gt;"",EC27&gt;=EK$43,EC27&lt;&gt;""),AND(EE27&gt;=EK$39,EE27&lt;&gt;"",EG27&gt;=EK$43,EG27&lt;&gt;""),AND(EH27&gt;=EK$39,EH27&lt;&gt;"",EJ27&gt;=EK$43,EJ27&lt;&gt;""),AND(FF27&gt;=FS$39,FF27&lt;&gt;"",FH27&gt;=FS$43,FH27&lt;&gt;""),AND(FI27&gt;=FS$39,FI27&lt;&gt;"",FK27&gt;=FS$43,FK27&lt;&gt;""),AND(FM27&gt;=FS$39,FM27&lt;&gt;"",FO27&gt;=FS$43,FO27&lt;&gt;""),AND(FP27&gt;=FS$39,FP27&lt;&gt;"",FR27&gt;=FS$43,FR27&lt;&gt;""),AND(GN27&gt;=HA$39,GN27&lt;&gt;"",GP27&gt;=HA$43,GP27&lt;&gt;""),AND(GQ27&gt;=HA$39,GQ27&lt;&gt;"",GS27&gt;=HA$43,GS27&lt;&gt;""),AND(GU27&gt;=HA$39,GU27&lt;&gt;"",GW27&gt;=HA$43,GW27&lt;&gt;""),AND(GX27&gt;=HA$39,GX27&lt;&gt;"",GZ27&gt;=HA$43,GZ27&lt;&gt;""),AND(HV27&gt;=II$39,HV27&lt;&gt;"",HX27&gt;=II$43,HX27&lt;&gt;""),AND(HY27&gt;=II$39,HY27&lt;&gt;"",IA27&gt;=II$43,IA27&lt;&gt;""),AND(IC27&gt;=II$39,IC27&lt;&gt;"",IE27&gt;=II$43,IE27&lt;&gt;""),AND(IF27&gt;=II$39,IF27&lt;&gt;"",IH27&gt;=II$43,IH27&lt;&gt;""),AND(JD27&gt;=JQ$39,JD27&lt;&gt;"",JF27&gt;=JQ$43,JF27&lt;&gt;""),AND(JG27&gt;=JQ$39,JG27&lt;&gt;"",JI27&gt;=JQ$43,JI27&lt;&gt;""),AND(JK27&gt;=JQ$39,JK27&lt;&gt;"",JM27&gt;=JQ$43,JM27&lt;&gt;""),AND(JN27&gt;=JQ$39,JN27&lt;&gt;"",JP27&gt;=JQ$43,JP27&lt;&gt;""),AND(KL27&gt;=KY$39,KL27&lt;&gt;"",KN27&gt;=KY$43,KN27&lt;&gt;""),AND(KO27&gt;=KY$39,KO27&lt;&gt;"",KQ27&gt;=KY$43,KQ27&lt;&gt;""),AND(KS27&gt;=KY$39,KS27&lt;&gt;"",KU27&gt;=KY$43,KU27&lt;&gt;""),AND(KV27&gt;=KY$39,KV27&lt;&gt;"",KX27&gt;=KY$43,KX27&lt;&gt;""),AND(LT27&gt;=MG$39,LT27&lt;&gt;"",LV27&gt;=MG$43,LV27&lt;&gt;""),AND(LW27&gt;=MG$39,LW27&lt;&gt;"",LY27&gt;=MG$43,LY27&lt;&gt;""),AND(MA27&gt;=MG$39,MA27&lt;&gt;"",MC27&gt;=MG$43,MC27&lt;&gt;""),AND(MD27&gt;=MG$39,MD27&lt;&gt;"",MF27&gt;=MG$43,MF27&lt;&gt;""),AND(NB27&gt;=NO$39,NB27&lt;&gt;"",ND27&gt;=NO$43,ND27&lt;&gt;""),AND(NE27&gt;=NO$39,NE27&lt;&gt;"",NG27&gt;=NO$43,NG27&lt;&gt;""),AND(NI27&gt;=NO$39,NI27&lt;&gt;"",NK27&gt;=NO$43,NK27&lt;&gt;""),AND(NL27&gt;=NO$39,NL27&lt;&gt;"",NN27&gt;=NO$43,NN27&lt;&gt;""),AND(OJ27&gt;=OW$39,OJ27&lt;&gt;"",OL27&gt;=OW$43,OL27&lt;&gt;""),AND(OM27&gt;=OW$39,OM27&lt;&gt;"",OO27&gt;=OW$43,OO27&lt;&gt;""),AND(OQ27&gt;=OW$39,OQ27&lt;&gt;"",OS27&gt;=OW$43,OS27&lt;&gt;""),AND(OT27&gt;=OW$39,OT27&lt;&gt;"",OV27&gt;=OW$43,OV27&lt;&gt;""),AND(PR27&gt;=QE$39,PR27&lt;&gt;"",PT27&gt;=QE$43,PT27&lt;&gt;""),AND(PU27&gt;=QE$39,PU27&lt;&gt;"",PW27&gt;=QE$43,PW27&lt;&gt;""),AND(PY27&gt;=QE$39,PY27&lt;&gt;"",QA27&gt;=QE$43,QA27&lt;&gt;""),AND(QB27&gt;=QE$39,QB27&lt;&gt;"",QD27&gt;=QE$43,QD27&lt;&gt;""),AND(QZ27&gt;=RM$39,QZ27&lt;&gt;"",RB27&gt;=RM$43,RB27&lt;&gt;""),AND(RC27&gt;=RM$39,RC27&lt;&gt;"",RE27&gt;=RM$43,RE27&lt;&gt;""),AND(RG27&gt;=RM$39,RG27&lt;&gt;"",RI27&gt;=RM$43,RI27&lt;&gt;""),AND(RJ27&gt;=RM$39,RJ27&lt;&gt;"",RL27&gt;=RM$43,RL27&lt;&gt;""),AND(SH27&gt;=SU$39,SH27&lt;&gt;"",SJ27&gt;=SU$43,SJ27&lt;&gt;""),AND(SK27&gt;=SU$39,SK27&lt;&gt;"",SM27&gt;=SU$43,SM27&lt;&gt;""),AND(SO27&gt;=SU$39,SO27&lt;&gt;"",SQ27&gt;=SU$43,SQ27&lt;&gt;""),AND(SR27&gt;=SU$39,SR27&lt;&gt;"",ST27&gt;=SU$43,ST27&lt;&gt;"")),"P","")</f>
        <v/>
      </c>
      <c r="I27" s="3" t="str">
        <f>IF(OR(AND(AQ27&gt;=AY$43,AQ27&lt;&gt;"",AN27=""),AND(AT27&gt;=AY$43,AT27&lt;&gt;"",AN27=""),AND(AX27&gt;=AY$43,AX27&lt;&gt;"",AN27=""),AND(BR27&gt;=BZ$43,BR27&lt;&gt;"",BO27=""),AND(BU27&gt;=BZ$43,BU27&lt;&gt;"",BO27=""),AND(BY27&gt;=BZ$43,BY27&lt;&gt;"",BO27=""),AND(CS27&gt;=DA$43,CS27&lt;&gt;"",CP27=""),AND(CV27&gt;=DA$43,CV27&lt;&gt;"",CP27=""),AND(CZ27&gt;=DA$43,CZ27&lt;&gt;"",CP27=""),AND(DZ27&gt;=EK$43,DZ27&lt;&gt;""),AND(EC27&gt;=EK$43,EC27&lt;&gt;""),AND(EG27&gt;=EK$43,EG27&lt;&gt;""),AND(EJ27&gt;=EK$43,EJ27&lt;&gt;""),AND(FH27&gt;=FS$43,FH27&lt;&gt;""),AND(FK27&gt;=FS$43,FK27&lt;&gt;""),AND(FO27&gt;=FS$43,FO27&lt;&gt;""),AND(FR27&gt;=FS$43,FR27&lt;&gt;""),AND(GP27&gt;=HA$43,GP27&lt;&gt;""),AND(GS27&gt;=HA$43,GS27&lt;&gt;""),AND(GW27&gt;=HA$43,GW27&lt;&gt;""),AND(GZ27&gt;=HA$43,GZ27&lt;&gt;""),AND(HX27&gt;=II$43,HX27&lt;&gt;""),AND(IA27&gt;=II$43,IA27&lt;&gt;""),AND(IE27&gt;=II$43,IE27&lt;&gt;""),AND(IH27&gt;=II$43,IH27&lt;&gt;""),AND(JF27&gt;=JQ$43,JF27&lt;&gt;""),AND(JI27&gt;=JQ$43,JI27&lt;&gt;""),AND(JM27&gt;=JQ$43,JM27&lt;&gt;""),AND(JP27&gt;=JQ$43,JP27&lt;&gt;""),AND(KN27&gt;=KY$43,KN27&lt;&gt;""),AND(KQ27&gt;=KY$43,KQ27&lt;&gt;""),AND(KU27&gt;=KY$43,KU27&lt;&gt;""),AND(KX27&gt;=KY$43,KX27&lt;&gt;""),AND(LV27&gt;=MG$43,LV27&lt;&gt;""),AND(LY27&gt;=MG$43,LY27&lt;&gt;""),AND(MC27&gt;=MG$43,MC27&lt;&gt;""),AND(MF27&gt;=MG$43,MF27&lt;&gt;""),AND(ND27&gt;=NO$43,ND27&lt;&gt;""),AND(NG27&gt;=NO$43,NG27&lt;&gt;""),AND(NK27&gt;=NO$43,NK27&lt;&gt;""),AND(NN27&gt;=NO$43,NN27&lt;&gt;""),AND(OL27&gt;=OW$43,OL27&lt;&gt;""),AND(OO27&gt;=OW$43,OO27&lt;&gt;""),AND(OS27&gt;=OW$43,OS27&lt;&gt;""),AND(OV27&gt;=OW$43,OV27&lt;&gt;""),AND(PT27&gt;=QE$43,PT27&lt;&gt;""),AND(PW27&gt;=QE$43,PW27&lt;&gt;""),AND(QA27&gt;=QE$43,QA27&lt;&gt;""),AND(QD27&gt;=QE$43,QD27&lt;&gt;""),AND(RB27&gt;=RM$43,RB27&lt;&gt;""),AND(RE27&gt;=RM$43,RE27&lt;&gt;""),AND(RI27&gt;=RM$43,RI27&lt;&gt;""),AND(RL27&gt;=RM$43,RL27&lt;&gt;""),AND(SJ27&gt;=SU$43,SJ27&lt;&gt;""),AND(SM27&gt;=SU$43,SM27&lt;&gt;""),AND(SQ27&gt;=SU$43,SQ27&lt;&gt;""),AND(ST27&gt;=SU$43,ST27&lt;&gt;"")),"P","")</f>
        <v/>
      </c>
      <c r="J27" s="36" t="str">
        <f>IF(AND(I27="P",H27=""),"No DD",IF(OR(AND(AO27&gt;=AY$42,AO27&lt;&gt;"",AQ27&gt;=AY$46,AQ27&lt;&gt;"",AN27=""),AND(AR27&gt;=AY$42,AR27&lt;&gt;"",AT27&gt;=AY$46,AT27&lt;&gt;"",AN27=""),AND(AV27&gt;=AY$42,AV27&lt;&gt;"",AX27&gt;=AY$46,AX27&lt;&gt;"",AN27=""),AND(BP27&gt;=BZ$42,BP27&lt;&gt;"",BR27&gt;=BZ$46,BR27&lt;&gt;"",BO27=""),AND(BS27&gt;=BZ$42,BS27&lt;&gt;"",BU27&gt;=BZ$46,BU27&lt;&gt;"",BO27=""),AND(BW27&gt;=BZ$42,BW27&lt;&gt;"",BY27&gt;=BZ$46,BY27&lt;&gt;"",BO27=""),AND(CQ27&gt;=DA$42,CQ27&lt;&gt;"",CS27&gt;=DA$46,CS27&lt;&gt;"",CP27=""),AND(CT27&gt;=DA$42,CT27&lt;&gt;"",CV27&gt;=DA$46,CV27&lt;&gt;"",CP27=""),AND(CX27&gt;=DA$42,CX27&lt;&gt;"",CZ27&gt;=DA$46,CZ27&lt;&gt;"",CP27=""),AND(DX27&gt;=EK$42,DX27&lt;&gt;"",DZ27&gt;=EK$46,DZ27&lt;&gt;""),AND(EA27&gt;=EK$42,EA27&lt;&gt;"",EC27&gt;=EK$46,EC27&lt;&gt;""),AND(EE27&gt;=EK$42,EE27&lt;&gt;"",EG27&gt;=EK$46,EG27&lt;&gt;""),AND(EH27&gt;=EK$42,EH27&lt;&gt;"",EJ27&gt;=EK$46,EJ27&lt;&gt;""),AND(FF27&gt;=FS$42,FF27&lt;&gt;"",FH27&gt;=FS$46,FH27&lt;&gt;""),AND(FI27&gt;=FS$42,FI27&lt;&gt;"",FK27&gt;=FS$46,FK27&lt;&gt;""),AND(FM27&gt;=FS$42,FM27&lt;&gt;"",FO27&gt;=FS$46,FO27&lt;&gt;""),AND(FP27&gt;=FS$42,FP27&lt;&gt;"",FR27&gt;=FS$46,FR27&lt;&gt;""),AND(GN27&gt;=HA$42,GN27&lt;&gt;"",GP27&gt;=HA$46,GP27&lt;&gt;""),AND(GQ27&gt;=HA$42,GQ27&lt;&gt;"",GS27&gt;=HA$46,GS27&lt;&gt;""),AND(GU27&gt;=HA$42,GU27&lt;&gt;"",GW27&gt;=HA$46,GW27&lt;&gt;""),AND(GX27&gt;=HA$42,GX27&lt;&gt;"",GZ27&gt;=HA$46,GZ27&lt;&gt;""),AND(HV27&gt;=II$42,HV27&lt;&gt;"",HX27&gt;=II$46,HX27&lt;&gt;""),AND(HY27&gt;=II$42,HY27&lt;&gt;"",IA27&gt;=II$46,IA27&lt;&gt;""),AND(IC27&gt;=II$42,IC27&lt;&gt;"",IE27&gt;=II$46,IE27&lt;&gt;""),AND(IF27&gt;=II$42,IF27&lt;&gt;"",IH27&gt;=II$46,IH27&lt;&gt;""),AND(JD27&gt;=JQ$42,JD27&lt;&gt;"",JF27&gt;=JQ$46,JF27&lt;&gt;""),AND(JG27&gt;=JQ$42,JG27&lt;&gt;"",JI27&gt;=JQ$46,JI27&lt;&gt;""),AND(JK27&gt;=JQ$42,JK27&lt;&gt;"",JM27&gt;=JQ$46,JM27&lt;&gt;""),AND(JN27&gt;=JQ$42,JN27&lt;&gt;"",JP27&gt;=JQ$46,JP27&lt;&gt;""),AND(KL27&gt;=KY$42,KL27&lt;&gt;"",KN27&gt;=KY$46,KN27&lt;&gt;""),AND(KO27&gt;=KY$42,KO27&lt;&gt;"",KQ27&gt;=KY$46,KQ27&lt;&gt;""),AND(KS27&gt;=KY$42,KS27&lt;&gt;"",KU27&gt;=KY$46,KU27&lt;&gt;""),AND(KV27&gt;=KY$42,KV27&lt;&gt;"",KX27&gt;=KY$46,KX27&lt;&gt;""),AND(LT27&gt;=MG$42,LT27&lt;&gt;"",LV27&gt;=MG$46,LV27&lt;&gt;""),AND(LW27&gt;=MG$42,LW27&lt;&gt;"",LY27&gt;=MG$46,LY27&lt;&gt;""),AND(MA27&gt;=MG$42,MA27&lt;&gt;"",MC27&gt;=MG$46,MC27&lt;&gt;""),AND(MD27&gt;=MG$42,MD27&lt;&gt;"",MF27&gt;=MG$46,MF27&lt;&gt;""),AND(NB27&gt;=NO$42,NB27&lt;&gt;"",ND27&gt;=NO$46,ND27&lt;&gt;""),AND(NE27&gt;=NO$42,NE27&lt;&gt;"",NG27&gt;=NO$46,NG27&lt;&gt;""),AND(NI27&gt;=NO$42,NI27&lt;&gt;"",NK27&gt;=NO$46,NK27&lt;&gt;""),AND(NL27&gt;=NO$42,NL27&lt;&gt;"",NN27&gt;=NO$46,NN27&lt;&gt;""),AND(OJ27&gt;=OW$42,OJ27&lt;&gt;"",OL27&gt;=OW$46,OL27&lt;&gt;""),AND(OM27&gt;=OW$42,OM27&lt;&gt;"",OO27&gt;=OW$46,OO27&lt;&gt;""),AND(OQ27&gt;=OW$42,OQ27&lt;&gt;"",OS27&gt;=OW$46,OS27&lt;&gt;""),AND(OT27&gt;=OW$42,OT27&lt;&gt;"",OV27&gt;=OW$46,OV27&lt;&gt;""),AND(PR27&gt;=QE$42,PR27&lt;&gt;"",PT27&gt;=QE$46,PT27&lt;&gt;""),AND(PU27&gt;=QE$42,PU27&lt;&gt;"",PW27&gt;=QE$46,PW27&lt;&gt;""),AND(PY27&gt;=QE$42,PY27&lt;&gt;"",QA27&gt;=QE$46,QA27&lt;&gt;""),AND(QB27&gt;=QE$42,QB27&lt;&gt;"",QD27&gt;=QE$46,QD27&lt;&gt;""),AND(QZ27&gt;=RM$42,QZ27&lt;&gt;"",RB27&gt;=RM$46,RB27&lt;&gt;""),AND(RC27&gt;=RM$42,RC27&lt;&gt;"",RE27&gt;=RM$46,RE27&lt;&gt;""),AND(RG27&gt;=RM$42,RG27&lt;&gt;"",RI27&gt;=RM$46,RI27&lt;&gt;""),AND(RJ27&gt;=RM$42,RJ27&lt;&gt;"",RL27&gt;=RM$46,RL27&lt;&gt;""),AND(SH27&gt;=SU$42,SH27&lt;&gt;"",SJ27&gt;=SU$46,SJ27&lt;&gt;""),AND(SK27&gt;=SU$42,SK27&lt;&gt;"",SM27&gt;=SU$46,SM27&lt;&gt;""),AND(SO27&gt;=SU$42,SO27&lt;&gt;"",SQ27&gt;=SU$46,SQ27&lt;&gt;""),AND(SR27&gt;=SU$42,SR27&lt;&gt;"",ST27&gt;=SU$46,ST27&lt;&gt;"")),"Merit",IF(OR(AND(AO27&gt;=AY$41,AO27&lt;&gt;"",AQ27&gt;=AY$45,AQ27&lt;&gt;"",AN27=""),AND(AR27&gt;=AY$41,AR27&lt;&gt;"",AT27&gt;=AY$45,AT27&lt;&gt;"",AN27=""),AND(AV27&gt;=AY$41,AV27&lt;&gt;"",AX27&gt;=AY$45,AX27&lt;&gt;"",AN27=""),AND(BP27&gt;=BZ$41,BP27&lt;&gt;"",BR27&gt;=BZ$45,BR27&lt;&gt;"",BO27=""),AND(BS27&gt;=BZ$41,BS27&lt;&gt;"",BU27&gt;=BZ$45,BU27&lt;&gt;"",BO27=""),AND(BW27&gt;=BZ$41,BW27&lt;&gt;"",BY27&gt;=BZ$45,BY27&lt;&gt;"",BO27=""),AND(CQ27&gt;=DA$41,CQ27&lt;&gt;"",CS27&gt;=DA$45,CS27&lt;&gt;"",CP27=""),AND(CT27&gt;=DA$41,CT27&lt;&gt;"",CV27&gt;=DA$45,CV27&lt;&gt;"",CP27=""),AND(CX27&gt;=DA$41,CX27&lt;&gt;"",CZ27&gt;=DA$45,CZ27&lt;&gt;"",CP27=""),AND(DX27&gt;=EK$41,DX27&lt;&gt;"",DZ27&gt;=EK$45,DZ27&lt;&gt;""),AND(EA27&gt;=EK$41,EA27&lt;&gt;"",EC27&gt;=EK$45,EC27&lt;&gt;""),AND(EE27&gt;=EK$41,EE27&lt;&gt;"",EG27&gt;=EK$45,EG27&lt;&gt;""),AND(EH27&gt;=EK$41,EH27&lt;&gt;"",EJ27&gt;=EK$45,EJ27&lt;&gt;""),AND(FF27&gt;=FS$41,FF27&lt;&gt;"",FH27&gt;=FS$45,FH27&lt;&gt;""),AND(FI27&gt;=FS$41,FI27&lt;&gt;"",FK27&gt;=FS$45,FK27&lt;&gt;""),AND(FM27&gt;=FS$41,FM27&lt;&gt;"",FO27&gt;=FS$45,FO27&lt;&gt;""),AND(FP27&gt;=FS$41,FP27&lt;&gt;"",FR27&gt;=FS$45,FR27&lt;&gt;""),AND(GN27&gt;=HA$41,GN27&lt;&gt;"",GP27&gt;=HA$45,GP27&lt;&gt;""),AND(GQ27&gt;=HA$41,GQ27&lt;&gt;"",GS27&gt;=HA$45,GS27&lt;&gt;""),AND(GU27&gt;=HA$41,GU27&lt;&gt;"",GW27&gt;=HA$45,GW27&lt;&gt;""),AND(GX27&gt;=HA$41,GX27&lt;&gt;"",GZ27&gt;=HA$45,GZ27&lt;&gt;""),AND(HV27&gt;=II$41,HV27&lt;&gt;"",HX27&gt;=II$45,HX27&lt;&gt;""),AND(HY27&gt;=II$41,HY27&lt;&gt;"",IA27&gt;=II$45,IA27&lt;&gt;""),AND(IC27&gt;=II$41,IC27&lt;&gt;"",IE27&gt;=II$45,IE27&lt;&gt;""),AND(IF27&gt;=II$41,IF27&lt;&gt;"",IH27&gt;=II$45,IH27&lt;&gt;""),AND(JD27&gt;=JQ$41,JD27&lt;&gt;"",JF27&gt;=JQ$45,JF27&lt;&gt;""),AND(JG27&gt;=JQ$41,JG27&lt;&gt;"",JI27&gt;=JQ$45,JI27&lt;&gt;""),AND(JK27&gt;=JQ$41,JK27&lt;&gt;"",JM27&gt;=JQ$45,JM27&lt;&gt;""),AND(JN27&gt;=JQ$41,JN27&lt;&gt;"",JP27&gt;=JQ$45,JP27&lt;&gt;""),AND(KL27&gt;=KY$41,KL27&lt;&gt;"",KN27&gt;=KY$45,KN27&lt;&gt;""),AND(KO27&gt;=KY$41,KO27&lt;&gt;"",KQ27&gt;=KY$45,KQ27&lt;&gt;""),AND(KS27&gt;=KY$41,KS27&lt;&gt;"",KU27&gt;=KY$45,KU27&lt;&gt;""),AND(KV27&gt;=KY$41,KV27&lt;&gt;"",KX27&gt;=KY$45,KX27&lt;&gt;""),AND(LT27&gt;=MG$41,LT27&lt;&gt;"",LV27&gt;=MG$45,LV27&lt;&gt;""),AND(LW27&gt;=MG$41,LW27&lt;&gt;"",LY27&gt;=MG$45,LY27&lt;&gt;""),AND(MA27&gt;=MG$41,MA27&lt;&gt;"",MC27&gt;=MG$45,MC27&lt;&gt;""),AND(MD27&gt;=MG$41,MD27&lt;&gt;"",MF27&gt;=MG$45,MF27&lt;&gt;""),AND(NB27&gt;=NO$41,NB27&lt;&gt;"",ND27&gt;=NO$45,ND27&lt;&gt;""),AND(NE27&gt;=NO$41,NE27&lt;&gt;"",NG27&gt;=NO$45,NG27&lt;&gt;""),AND(NI27&gt;=NO$41,NI27&lt;&gt;"",NK27&gt;=NO$45,NK27&lt;&gt;""),AND(NL27&gt;=NO$41,NL27&lt;&gt;"",NN27&gt;=NO$45,NN27&lt;&gt;""),AND(OJ27&gt;=OW$41,OJ27&lt;&gt;"",OL27&gt;=OW$45,OL27&lt;&gt;""),AND(OM27&gt;=OW$41,OM27&lt;&gt;"",OO27&gt;=OW$45,OO27&lt;&gt;""),AND(OQ27&gt;=OW$41,OQ27&lt;&gt;"",OS27&gt;=OW$45,OS27&lt;&gt;""),AND(OT27&gt;=OW$41,OT27&lt;&gt;"",OV27&gt;=OW$45,OV27&lt;&gt;""),AND(PR27&gt;=QE$41,PR27&lt;&gt;"",PT27&gt;=QE$45,PT27&lt;&gt;""),AND(PU27&gt;=QE$41,PU27&lt;&gt;"",PW27&gt;=QE$45,PW27&lt;&gt;""),AND(PY27&gt;=QE$41,PY27&lt;&gt;"",QA27&gt;=QE$45,QA27&lt;&gt;""),AND(QB27&gt;=QE$41,QB27&lt;&gt;"",QD27&gt;=QE$45,QD27&lt;&gt;""),AND(QZ27&gt;=RM$41,QZ27&lt;&gt;"",RB27&gt;=RM$45,RB27&lt;&gt;""),AND(RC27&gt;=RM$41,RC27&lt;&gt;"",RE27&gt;=RM$45,RE27&lt;&gt;""),AND(RG27&gt;=RM$41,RG27&lt;&gt;"",RI27&gt;=RM$45,RI27&lt;&gt;""),AND(RJ27&gt;=RM$41,RJ27&lt;&gt;"",RL27&gt;=RM$45,RL27&lt;&gt;""),AND(SH27&gt;=SU$41,SH27&lt;&gt;"",SJ27&gt;=SU$45,SJ27&lt;&gt;""),AND(SK27&gt;=SU$41,SK27&lt;&gt;"",SM27&gt;=SU$45,SM27&lt;&gt;""),AND(SO27&gt;=SU$41,SO27&lt;&gt;"",SQ27&gt;=SU$45,SQ27&lt;&gt;""),AND(SR27&gt;=SU$41,SR27&lt;&gt;"",ST27&gt;=SU$45,ST27&lt;&gt;"")),"Excellence",IF(K27="P","Worlds Team",IF(H27="P","National Team","")))))</f>
        <v/>
      </c>
      <c r="K27" s="3" t="str">
        <f>IF(OR(AND(AO27&gt;=AY$40,AO27&lt;&gt;"",AQ27&gt;=AY$44,AQ27&lt;&gt;"",AN27=""),AND(AR27&gt;=AY$40,AR27&lt;&gt;"",AT27&gt;=AY$44,AT27&lt;&gt;"",AN27=""),AND(AV27&gt;=AY$40,AV27&lt;&gt;"",AX27&gt;=AY$44,AX27&lt;&gt;"",AN27=""),AND(BP27&gt;=BZ$40,BP27&lt;&gt;"",BR27&gt;=BZ$44,BR27&lt;&gt;"",BO27=""),AND(BS27&gt;=BZ$40,BS27&lt;&gt;"",BU27&gt;=BZ$44,BU27&lt;&gt;"",BO27=""),AND(BW27&gt;=BZ$40,BW27&lt;&gt;"",BY27&gt;=BZ$44,BY27&lt;&gt;"",BO27=""),AND(CQ27&gt;=DA$40,CQ27&lt;&gt;"",CS27&gt;=DA$44,CS27&lt;&gt;"",CP27=""),AND(CT27&gt;=DA$40,CT27&lt;&gt;"",CV27&gt;=DA$44,CV27&lt;&gt;"",CP27=""),AND(CX27&gt;=DA$40,CX27&lt;&gt;"",CZ27&gt;=DA$44,CZ27&lt;&gt;"",CP27=""),AND(DX27&gt;=EK$40,DX27&lt;&gt;"",DZ27&gt;=EK$44,DZ27&lt;&gt;""),AND(EA27&gt;=EK$40,EA27&lt;&gt;"",EC27&gt;=EK$44,EC27&lt;&gt;""),AND(EE27&gt;=EK$40,EE27&lt;&gt;"",EG27&gt;=EK$44,EG27&lt;&gt;""),AND(EH27&gt;=EK$40,EH27&lt;&gt;"",EJ27&gt;=EK$44,EJ27&lt;&gt;""),AND(FF27&gt;=FS$40,FF27&lt;&gt;"",FH27&gt;=FS$44,FH27&lt;&gt;""),AND(FI27&gt;=FS$40,FI27&lt;&gt;"",FK27&gt;=FS$44,FK27&lt;&gt;""),AND(FM27&gt;=FS$40,FM27&lt;&gt;"",FO27&gt;=FS$44,FO27&lt;&gt;""),AND(FP27&gt;=FS$40,FP27&lt;&gt;"",FR27&gt;=FS$44,FR27&lt;&gt;""),AND(GN27&gt;=HA$40,GN27&lt;&gt;"",GP27&gt;=HA$44,GP27&lt;&gt;""),AND(GQ27&gt;=HA$40,GQ27&lt;&gt;"",GS27&gt;=HA$44,GS27&lt;&gt;""),AND(GU27&gt;=HA$40,GU27&lt;&gt;"",GW27&gt;=HA$44,GW27&lt;&gt;""),AND(GX27&gt;=HA$40,GX27&lt;&gt;"",GZ27&gt;=HA$44,GZ27&lt;&gt;""),AND(HV27&gt;=II$40,HV27&lt;&gt;"",HX27&gt;=II$44,HX27&lt;&gt;""),AND(HY27&gt;=II$40,HY27&lt;&gt;"",IA27&gt;=II$44,IA27&lt;&gt;""),AND(IC27&gt;=II$40,IC27&lt;&gt;"",IE27&gt;=II$44,IE27&lt;&gt;""),AND(IF27&gt;=II$40,IF27&lt;&gt;"",IH27&gt;=II$44,IH27&lt;&gt;""),AND(JD27&gt;=JQ$40,JD27&lt;&gt;"",JF27&gt;=JQ$44,JF27&lt;&gt;""),AND(JG27&gt;=JQ$40,JG27&lt;&gt;"",JI27&gt;=JQ$44,JI27&lt;&gt;""),AND(JK27&gt;=JQ$40,JK27&lt;&gt;"",JM27&gt;=JQ$44,JM27&lt;&gt;""),AND(JN27&gt;=JQ$40,JN27&lt;&gt;"",JP27&gt;=JQ$44,JP27&lt;&gt;""),AND(KL27&gt;=KY$40,KL27&lt;&gt;"",KN27&gt;=KY$44,KN27&lt;&gt;""),AND(KO27&gt;=KY$40,KO27&lt;&gt;"",KQ27&gt;=KY$44,KQ27&lt;&gt;""),AND(KS27&gt;=KY$40,KS27&lt;&gt;"",KU27&gt;=KY$44,KU27&lt;&gt;""),AND(KV27&gt;=KY$40,KV27&lt;&gt;"",KX27&gt;=KY$44,KX27&lt;&gt;""),AND(LT27&gt;=MG$40,LT27&lt;&gt;"",LV27&gt;=MG$44,LV27&lt;&gt;""),AND(LW27&gt;=MG$40,LW27&lt;&gt;"",LY27&gt;=MG$44,LY27&lt;&gt;""),AND(MA27&gt;=MG$40,MA27&lt;&gt;"",MC27&gt;=MG$44,MC27&lt;&gt;""),AND(MD27&gt;=MG$40,MD27&lt;&gt;"",MF27&gt;=MG$44,MF27&lt;&gt;""),AND(NB27&gt;=NO$40,NB27&lt;&gt;"",ND27&gt;=NO$44,ND27&lt;&gt;""),AND(NE27&gt;=NO$40,NE27&lt;&gt;"",NG27&gt;=NO$44,NG27&lt;&gt;""),AND(NI27&gt;=NO$40,NI27&lt;&gt;"",NK27&gt;=NO$44,NK27&lt;&gt;""),AND(NL27&gt;=NO$40,NL27&lt;&gt;"",NN27&gt;=NO$44,NN27&lt;&gt;""),AND(OJ27&gt;=OW$40,OJ27&lt;&gt;"",OL27&gt;=OW$44,OL27&lt;&gt;""),AND(OM27&gt;=OW$40,OM27&lt;&gt;"",OO27&gt;=OW$44,OO27&lt;&gt;""),AND(OQ27&gt;=OW$40,OQ27&lt;&gt;"",OS27&gt;=OW$44,OS27&lt;&gt;""),AND(OT27&gt;=OW$40,OT27&lt;&gt;"",OV27&gt;=OW$44,OV27&lt;&gt;""),AND(PR27&gt;=QE$40,PR27&lt;&gt;"",PT27&gt;=QE$44,PT27&lt;&gt;""),AND(PU27&gt;=QE$40,PU27&lt;&gt;"",PW27&gt;=QE$44,PW27&lt;&gt;""),AND(PY27&gt;=QE$40,PY27&lt;&gt;"",QA27&gt;=QE$44,QA27&lt;&gt;""),AND(QB27&gt;=QE$40,QB27&lt;&gt;"",QD27&gt;=QE$44,QD27&lt;&gt;""),AND(QZ27&gt;=RM$40,QZ27&lt;&gt;"",RB27&gt;=RM$44,RB27&lt;&gt;""),AND(RC27&gt;=RM$40,RC27&lt;&gt;"",RE27&gt;=RM$44,RE27&lt;&gt;""),AND(RG27&gt;=RM$40,RG27&lt;&gt;"",RI27&gt;=RM$44,RI27&lt;&gt;""),AND(RJ27&gt;=RM$40,RJ27&lt;&gt;"",RL27&gt;=RM$44,RL27&lt;&gt;""),AND(SH27&gt;=SU$40,SH27&lt;&gt;"",SJ27&gt;=SU$44,SJ27&lt;&gt;""),AND(SK27&gt;=SU$40,SK27&lt;&gt;"",SM27&gt;=SU$44,SM27&lt;&gt;""),AND(SO27&gt;=SU$40,SO27&lt;&gt;"",SQ27&gt;=SU$44,SQ27&lt;&gt;""),AND(SR27&gt;=SU$40,SR27&lt;&gt;"",ST27&gt;=SU$44,ST27&lt;&gt;"")),"P","")</f>
        <v/>
      </c>
      <c r="L27" s="8">
        <f>IF(COUNT(AQ27,AT27,BR27,BU27,CS27,CV27)&gt;0,LARGE((AQ27,AT27,BR27,BU27,CS27,CV27),1),0)</f>
        <v>44.7</v>
      </c>
      <c r="M27" s="8" t="str">
        <f>IF(L27="","",IF(OR(L27=CS27,L27=CV27),$CA$1,IF(OR(L27=BR27,L27=BU27),$AZ$1,IF(OR(L27=AQ27,L27=AT27),$Y$1,""))))</f>
        <v>2024 Nationals</v>
      </c>
      <c r="N27" s="8">
        <f>IF(COUNT(AQ27,AT27,BR27,BU27,CS27,CV27)&gt;1,LARGE((AQ27,AT27,BR27,BU27,CS27,CV27),2),0)</f>
        <v>23.409999999999997</v>
      </c>
      <c r="O27" s="8" t="str">
        <f>IF(N27="","",IF(OR(N27=CS27,N27=CV27),$CA$1,IF(OR(N27=BR27,N27=BU27),$AZ$1,IF(OR(N27=AQ27,N27=AT27),$Y$1,""))))</f>
        <v>2024 Elite Canada</v>
      </c>
      <c r="P27" s="8">
        <f>IF(COUNT(AQ27,AT27,BR27,BU27,CS27,CV27)&gt;2,MAX(AX27,BY27,CZ27,LARGE((AQ27,AT27,BR27,BU27,CS27,CV27),3)),IF(MAX(AX27,BY27,CZ27)&gt;0,MAX(AX27,BY27,CZ27),0))</f>
        <v>22.25</v>
      </c>
      <c r="Q27" s="8" t="str">
        <f>IF(P27="","",IF(OR(P27=CS27,P27=CV27,P27=CZ27),$CA$1,IF(OR(P27=BR27,P27=BU27,P27=BY27),$AZ$1,IF(OR(P27=AQ27,P27=AT27,P27=AX27),$Y$1,""))))</f>
        <v>2024 Nationals</v>
      </c>
      <c r="R27" s="8">
        <f>IF(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&gt;0,MAX(AO27,AR27,AV27,BP27,BS27,BW27,CQ27,CT27,CX27,DX27,EA27,EE27,EH27,FF27,FI27,FM27,FP27,GN27,GQ27,GU27,GX27,HV27,HY27,IC27,IF27,JD27,JG27,JK27,JN27,KL27,KO27,KS27,KV27,LT27,LW27,MA27,MD27,NB27,NE27,NI27,NL27,OJ27,OM27,OQ27,OT27,PR27,PU27,PY27,QB27,QZ27,RC27,RG27,RJ27,SH27,SK27,SO27,SR27),0)</f>
        <v>9.1</v>
      </c>
      <c r="S27" s="8" t="str">
        <f>IF(R27=0,"",IF(OR(R27=CQ27,R27=CT27,R27=CX27),$CA$1,IF(OR(R27=BP27,R27=BS27,R27=BW27),$AZ$1,IF(OR(R27=AO27,R27=AR27,R27=AV27),$Y$1,IF(OR(R27=SH27,R27=SK27,R27=SO27,R27=SR27),$RN$1,IF(OR(R27=QZ27,R27=RC27,R27=RG27,R27=RJ27),$QF$1,IF(OR(R27=PR27,R27=PU27,R27=PY27,R27=QB27),$OX$1,IF(OR(R27=OJ27,R27=OM27,R27=OQ27,R27=OT27),$NP$1,IF(OR(R27=NB27,R27=NE27,R27=NI27,R27=NL27),$MH$1,IF(OR(R27=LT27,R27=LW27,R27=MA27,R27=MD27),$KZ$1,IF(OR(R27=KL27,R27=KO27,R27=KS27,R27=KV27),$JR$1,IF(OR(R27=JD27,R27=JG27,R27=JK27,R27=JN27),$IJ$1,IF(OR(R27=HV27,R27=HY27,R27=IC27,R27=IF27),$HB$1,IF(OR(R27=GN27,R27=GQ27,R27=GU27,R27=GX27),$FT$1,IF(OR(R27=FF27,R27=FI27,R27=FM27,R27=FP27),$EL$1,IF(OR(R27=DX27,R27=EA27,R27=EE27,R27=EH27),$DD$1,""))))))))))))))))</f>
        <v>2024 Nationals</v>
      </c>
      <c r="T27" s="8">
        <f>IF(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&gt;0,MAX(IF(AO27&gt;=$AY$39,AP27,0),IF(AR27&gt;=$AY$39,AS27,0),IF(AV27&gt;=$AY$39,AW27,0),IF(BP27&gt;=$BZ$39,BQ27,0),IF(BS27&gt;=$BZ$39,BT27,0),IF(BW27&gt;=$BZ$39,BX27,0),IF(CQ27&gt;=$DA$39,CR27,0),IF(CT27&gt;=$DA$39,CU27,0),IF(CX27&gt;=$DA$39,CY27,0),IF(DX27&gt;=$EK$39,DY27,0),IF(EA27&gt;=$EK$39,EB27,0),IF(EE27&gt;=$EK$39,EF27,0),IF(EH27&gt;=$EK$39,EI27,0),IF(FF27&gt;=$FS$39,FG27,0),IF(FI27&gt;=$FS$39,FJ27,0),IF(FM27&gt;=$FS$39,FN27,0),IF(FP27&gt;=$FS$39,FQ27,0),IF(GN27&gt;=$HA$39,GO27,0),IF(GQ27&gt;=$HA$39,GR27,0),IF(GU27&gt;=$HA$39,GV27,0),IF(GX27&gt;=$HA$39,GY27,0),IF(HV27&gt;=$II$39,HW27,0),IF(HY27&gt;=$II$39,HZ27,0),IF(IC27&gt;=$II$39,ID27,0),IF(IF27&gt;=$II$39,IG27,0),IF(JD27&gt;=$JQ$39,JE27,0),IF(JG27&gt;=$JQ$39,JH27,0),IF(JK27&gt;=$JQ$39,JL27,0),IF(JN27&gt;=$JQ$39,JO27,0),IF(KL27&gt;=$KY$39,KM27,0),IF(KO27&gt;=$KY$39,KP27,0),IF(KS27&gt;=$KY$39,KT27,0),IF(KV27&gt;=$KY$39,KW27,0),IF(LT27&gt;=$MG$39,LU27,0),IF(LW27&gt;=$MG$39,LX27,0),IF(MA27&gt;=$MG$39,MB27,0),IF(MD27&gt;=$MG$39,ME27,0),IF(NB27&gt;=$NO$39,NC27,0),IF(NE27&gt;=$NO$39,NF27,0),IF(NI27&gt;=$NO$39,NJ27,0),IF(NL27&gt;=$NO$39,NM27,0),IF(OJ27&gt;=$OW$39,OK27,0),IF(OM27&gt;=$OW$39,ON27,0),IF(OQ27&gt;=$OW$39,OR27,0),IF(OT27&gt;=$OW$39,OU27,0),IF(PR27&gt;=$QE$39,PS27,0),IF(PU27&gt;=$QE$39,PV27,0),IF(PY27&gt;=$QE$39,PZ27,0),IF(QB27&gt;=$QE$39,QC27,0),IF(QZ27&gt;=$RM$39,RA27,0),IF(RC27&gt;=$RM$39,RD27,0),IF(RG27&gt;=$RM$39,RH27,0),IF(RJ27&gt;=$RM$39,RK27,0),IF(SH27&gt;=$SU$39,SI27,0),IF(SK27&gt;=$SU$39,SL27,0),IF(SO27&gt;=$SU$39,SP27,0),IF(SR27&gt;=$SU$39,SS27,0)),0)</f>
        <v>0</v>
      </c>
      <c r="U27" s="8" t="str">
        <f>IF(T27=0,"",IF(OR(T27=CR27,T27=CU27,T27=CY27),$CA$1,IF(OR(T27=BQ27,T27=BT27,T27=BX27),$AZ$1,IF(OR(T27=AP27,T27=AS27,T27=AW27),$Y$1,IF(OR(T27=SI27,T27=SL27,T27=SP27,T27=SS27),$RN$1,IF(OR(T27=RA27,T27=RD27,T27=RH27,T27=RK27),$QF$1,IF(OR(T27=PS27,T27=PV27,T27=PZ27,T27=QC27),$OX$1,IF(OR(T27=OK27,T27=ON27,T27=OR27,T27=OU27),$NP$1,IF(OR(T27=NC27,T27=NF27,T27=NJ27,T27=NM27),$MH$1,IF(OR(T27=LU27,T27=LX27,T27=MB27,T27=ME27),$KZ$1,IF(OR(T27=KM27,T27=KP27,T27=KT27,T27=KW27),$JR$1,IF(OR(T27=JE27,T27=JH27,T27=JL27,T27=JO27),$IJ$1,IF(OR(T27=HW27,T27=HZ27,T27=ID27,T27=IG27),$HB$1,IF(OR(T27=GO27,T27=GR27,T27=GV27,T27=GY27),$FT$1,IF(OR(T27=FG27,T27=FJ27,T27=FN27,T27=FQ27),$EL$1,IF(OR(T27=DY27,T27=EB27,T27=EF27,T27=EI27),$DD$1,""))))))))))))))))</f>
        <v/>
      </c>
      <c r="V27" s="8" t="str">
        <f>IF(MAX(DB27,DC27)&gt;0,MAX(DB27,DC27),"")</f>
        <v/>
      </c>
      <c r="W27" s="11" t="str">
        <f>IF(V27="","",IF(V27=DB27,"("&amp;DB$2&amp;")",IF(V27=DC27,"("&amp;DC$2&amp;")")))</f>
        <v/>
      </c>
      <c r="X27" s="8" t="str">
        <f>IF(V27="","",IF(V27=DB27,IF(V27+IF(P27="",0,P27)=SM27,$RN$1,IF(V27+IF(P27="",0,P27)=RE27,$QF$1,IF(V27+IF(P27="",0,P27)=PW27,$OX$1,IF(V27+IF(P27="",0,P27)=OO27,$NP$1,IF(V27+IF(P27="",0,P27)=NG27,$MH$1,IF(V27+IF(P27="",0,P27)=LY27,$KZ$1,IF(V27+IF(P27="",0,P27)=KQ27,$JR$1,IF(V27+IF(P27="",0,P27)=JI27,$IJ$1,IF(V27+IF(P27="",0,P27)=IA27,$HB$1,IF(V27+IF(P27="",0,P27)=GS27,$FT$1,IF(V27+IF(P27="",0,P27)=FK27,$EL$1,IF(V27+IF(P27="",0,P27)=EC27,$DD$1,IF(V27+IF(P27="",0,P27)=SJ27,$RN$1,IF(V27+IF(P27="",0,P27)=RB27,$QF$1,IF(V27+IF(P27="",0,P27)=PT27,$OX$1,IF(V27+IF(P27="",0,P27)=OL27,$NP$1,IF(V27+IF(P27="",0,P27)=ND27,$MH$1,IF(V27+IF(P27="",0,P27)=LV27,$KZ$1,IF(V27+IF(P27="",0,P27)=KN27,$JR$1,IF(V27+IF(P27="",0,P27)=JF27,$IJ$1,IF(V27+IF(P27="",0,P27)=HX27,$HB$1,IF(V27+IF(P27="",0,P27)=GP27,$FT$1,IF(V27+IF(P27="",0,P27)=FH27,$EL$1,IF(V27+IF(P27="",0,P27)=DZ27,$DD$1,IF(V27+IF(N27="",0,N27)=SM27,$RN$1,IF(V27+IF(N27="",0,N27)=RE27,$QF$1,IF(V27+IF(N27="",0,N27)=PW27,$OX$1,IF(V27+IF(N27="",0,N27)=OO27,$NP$1,IF(V27+IF(N27="",0,N27)=NG27,$MH$1,IF(V27+IF(N27="",0,N27)=LY27,$KZ$1,IF(V27+IF(N27="",0,N27)=KQ27,$JR$1,IF(V27+IF(N27="",0,N27)=JI27,$IJ$1,IF(V27+IF(N27="",0,N27)=IA27,$HB$1,IF(V27+IF(N27="",0,N27)=GS27,$FT$1,IF(V27+IF(N27="",0,N27)=FK27,$EL$1,IF(V27+IF(N27="",0,N27)=EC27,$DD$1,IF(V27+IF(N27="",0,N27)=SJ27,$RN$1,IF(V27+IF(N27="",0,N27)=RB27,$QF$1,IF(V27+IF(N27="",0,N27)=PT27,$OX$1,IF(V27+IF(N27="",0,N27)=OL27,$NP$1,IF(V27+IF(N27="",0,N27)=ND27,$MH$1,IF(V27+IF(N27="",0,N27)=LV27,$KZ$1,IF(V27+IF(N27="",0,N27)=KN27,$JR$1,IF(V27+IF(N27="",0,N27)=JF27,$IJ$1,IF(V27+IF(N27="",0,N27)=HX27,$HB$1,IF(V27+IF(N27="",0,N27)=GP27,$FT$1,IF(V27+IF(N27="",0,N27)=FH27,$EL$1,IF(V27+IF(N27="",0,N27)=DZ27,$DD$1)))))))))))))))))))))))))))))))))))))))))))))))),IF(V27=DC27,IF(V27+IF(P27="",0,P27)=ST27,$RN$1,IF(V27+IF(P27="",0,P27)=RL27,$QF$1,IF(V27+IF(P27="",0,P27)=QD27,$OX$1,IF(V27+IF(P27="",0,P27)=OV27,$NP$1,IF(V27+IF(P27="",0,P27)=NN27,$MH$1,IF(V27+IF(P27="",0,P27)=MF27,$KZ$1,IF(V27+IF(P27="",0,P27)=KX27,$JR$1,IF(V27+IF(P27="",0,P27)=JP27,$IJ$1,IF(V27+IF(P27="",0,P27)=IH27,$HB$1,IF(V27+IF(P27="",0,P27)=GZ27,$FT$1,IF(V27+IF(P27="",0,P27)=FR27,$EL$1,IF(V27+IF(P27="",0,P27)=EJ27,$DD$1,IF(V27+IF(P27="",0,P27)=SQ27,$RN$1,IF(V27+IF(P27="",0,P27)=RI27,$QF$1,IF(V27+IF(P27="",0,P27)=QA27,$OX$1,IF(V27+IF(P27="",0,P27)=OS27,$NP$1,IF(V27+IF(P27="",0,P27)=NK27,$MH$1,IF(V27+IF(P27="",0,P27)=MC27,$KZ$1,IF(V27+IF(P27="",0,P27)=KU27,$JR$1,IF(V27+IF(P27="",0,P27)=JM27,$IJ$1,IF(V27+IF(P27="",0,P27)=IE27,$HB$1,IF(V27+IF(P27="",0,P27)=GW27,$FT$1,IF(V27+IF(P27="",0,P27)=FO27,$EL$1,IF(V27+IF(P27="",0,P27)=EG27,$DD$1)))))))))))))))))))))))))))</f>
        <v/>
      </c>
      <c r="Y27" s="22"/>
      <c r="Z27" s="22"/>
      <c r="AA27" s="22"/>
      <c r="AB27" s="22"/>
      <c r="AC27" s="22"/>
      <c r="AD27" s="22"/>
      <c r="AE27" s="22"/>
      <c r="AF27" s="22"/>
      <c r="AG27" s="22"/>
      <c r="AH27" s="22"/>
      <c r="AI27" s="22"/>
      <c r="AJ27" s="22"/>
      <c r="AK27" s="22"/>
      <c r="AL27" s="22"/>
      <c r="AM27" s="22"/>
      <c r="AN27" s="27"/>
      <c r="AO27" s="38" t="str">
        <f>IF(AA27&gt;0,AA27,"")</f>
        <v/>
      </c>
      <c r="AP27" s="38" t="str">
        <f>IF(AB27&gt;0,AB27,"")</f>
        <v/>
      </c>
      <c r="AQ27" s="40" t="str">
        <f>IF(SUM(Y27:AB27)-AC27&gt;0,SUM(Y27:AB27)-AC27,"")</f>
        <v/>
      </c>
      <c r="AR27" s="40" t="str">
        <f>IF(AF27&gt;0,AF27,"")</f>
        <v/>
      </c>
      <c r="AS27" s="40" t="str">
        <f>IF(AG27&gt;0,AG27,"")</f>
        <v/>
      </c>
      <c r="AT27" s="40" t="str">
        <f>IF(SUM(AD27:AG27)-AH27&gt;0,SUM(AD27:AG27)-AH27,"")</f>
        <v/>
      </c>
      <c r="AU27" s="40" t="str">
        <f>IF(AQ27="","",MAX(AQ27,AT27))</f>
        <v/>
      </c>
      <c r="AV27" s="40" t="str">
        <f>IF(AK27&gt;0,AK27,"")</f>
        <v/>
      </c>
      <c r="AW27" s="40" t="str">
        <f>IF(AL27&gt;0,AL27,"")</f>
        <v/>
      </c>
      <c r="AX27" s="40" t="str">
        <f>IF(SUM(AI27:AL27)-AM27&gt;0,SUM(AI27:AL27)-AM27,"")</f>
        <v/>
      </c>
      <c r="AY27" s="40" t="str">
        <f>IF(SUM(AU27,AX27)&gt;0,SUM(AU27,AX27),"")</f>
        <v/>
      </c>
      <c r="AZ27" s="26">
        <v>1.2</v>
      </c>
      <c r="BA27" s="26">
        <v>0.9</v>
      </c>
      <c r="BB27" s="26">
        <v>1.5</v>
      </c>
      <c r="BC27" s="26">
        <v>1.34</v>
      </c>
      <c r="BD27" s="26">
        <v>0</v>
      </c>
      <c r="BE27" s="26">
        <v>6.6</v>
      </c>
      <c r="BF27" s="26">
        <v>4.5999999999999996</v>
      </c>
      <c r="BG27" s="26">
        <v>5.6</v>
      </c>
      <c r="BH27" s="26">
        <v>6.61</v>
      </c>
      <c r="BI27" s="26">
        <v>0</v>
      </c>
      <c r="BJ27" s="26"/>
      <c r="BK27" s="26"/>
      <c r="BL27" s="26"/>
      <c r="BM27" s="26"/>
      <c r="BN27" s="26"/>
      <c r="BO27" s="28"/>
      <c r="BP27" s="39">
        <f>IF(BB27&gt;0,BB27,"")</f>
        <v>1.5</v>
      </c>
      <c r="BQ27" s="39">
        <f>IF(BC27&gt;0,BC27,"")</f>
        <v>1.34</v>
      </c>
      <c r="BR27" s="11">
        <f>IF(SUM(AZ27:BC27)-BD27&gt;0,SUM(AZ27:BC27)-BD27,"")</f>
        <v>4.9400000000000004</v>
      </c>
      <c r="BS27" s="11">
        <f>IF(BG27&gt;0,BG27,"")</f>
        <v>5.6</v>
      </c>
      <c r="BT27" s="11">
        <f>IF(BH27&gt;0,BH27,"")</f>
        <v>6.61</v>
      </c>
      <c r="BU27" s="11">
        <f>IF(SUM(BE27:BH27)-BI27&gt;0,SUM(BE27:BH27)-BI27,"")</f>
        <v>23.409999999999997</v>
      </c>
      <c r="BV27" s="11">
        <f>IF(BR27="","",MAX(BR27,BU27))</f>
        <v>23.409999999999997</v>
      </c>
      <c r="BW27" s="11" t="str">
        <f>IF(BL27&gt;0,BL27,"")</f>
        <v/>
      </c>
      <c r="BX27" s="11" t="str">
        <f>IF(BM27&gt;0,BM27,"")</f>
        <v/>
      </c>
      <c r="BY27" s="11" t="str">
        <f>IF(SUM(BJ27:BM27)-BN27&gt;0,SUM(BJ27:BM27)-BN27,"")</f>
        <v/>
      </c>
      <c r="BZ27" s="11">
        <f>IF(SUM(BV27,BY27)&gt;0,SUM(BV27,BY27),"")</f>
        <v>23.409999999999997</v>
      </c>
      <c r="CA27" s="22">
        <v>14</v>
      </c>
      <c r="CB27" s="22">
        <v>8.5</v>
      </c>
      <c r="CC27" s="22">
        <v>9.1</v>
      </c>
      <c r="CD27" s="22">
        <v>13.1</v>
      </c>
      <c r="CE27" s="22">
        <v>0</v>
      </c>
      <c r="CF27" s="22">
        <v>6.8</v>
      </c>
      <c r="CG27" s="22">
        <v>4</v>
      </c>
      <c r="CH27" s="22">
        <v>4.9000000000000004</v>
      </c>
      <c r="CI27" s="22">
        <v>6.55</v>
      </c>
      <c r="CJ27" s="22">
        <v>0</v>
      </c>
      <c r="CK27" s="22"/>
      <c r="CL27" s="22"/>
      <c r="CM27" s="22"/>
      <c r="CN27" s="22"/>
      <c r="CO27" s="22"/>
      <c r="CP27" s="27"/>
      <c r="CQ27" s="38">
        <f>IF(CC27&gt;0,CC27,"")</f>
        <v>9.1</v>
      </c>
      <c r="CR27" s="38">
        <f>IF(CD27&gt;0,CD27,"")</f>
        <v>13.1</v>
      </c>
      <c r="CS27" s="40">
        <f>IF(SUM(CA27:CD27)-CE27&gt;0,SUM(CA27:CD27)-CE27,"")</f>
        <v>44.7</v>
      </c>
      <c r="CT27" s="40">
        <f>IF(CH27&gt;0,CH27,"")</f>
        <v>4.9000000000000004</v>
      </c>
      <c r="CU27" s="40">
        <f>IF(CI27&gt;0,CI27,"")</f>
        <v>6.55</v>
      </c>
      <c r="CV27" s="40">
        <f>IF(SUM(CF27:CI27)-CJ27&gt;0,SUM(CF27:CI27)-CJ27,"")</f>
        <v>22.25</v>
      </c>
      <c r="CW27" s="40">
        <f>IF(CS27="","",MAX(CS27,CV27))</f>
        <v>44.7</v>
      </c>
      <c r="CX27" s="40" t="str">
        <f>IF(CM27&gt;0,CM27,"")</f>
        <v/>
      </c>
      <c r="CY27" s="40" t="str">
        <f>IF(CN27&gt;0,CN27,"")</f>
        <v/>
      </c>
      <c r="CZ27" s="40" t="str">
        <f>IF(SUM(CK27:CN27)-CO27&gt;0,SUM(CK27:CN27)-CO27,"")</f>
        <v/>
      </c>
      <c r="DA27" s="40">
        <f>IF(SUM(CW27,CZ27)&gt;0,SUM(CW27,CZ27),"")</f>
        <v>44.7</v>
      </c>
      <c r="DB27" s="50" t="str">
        <f>IF(MAX(DZ27,EC27,FH27,FK27,GP27,GS27,HX27,IA27,JF27,JI27,KN27,KQ27,LV27,LY27,ND27,NG27,OL27,OO27,PT27,PW27,RB27,RE27,SJ27,SM27)-MIN(IF(N27="",0,N27),IF(P27="",0,P27))&gt;0.001,MAX(DZ27,EC27,FH27,FK27,GP27,GS27,HX27,IA27,JF27,JI27,KN27,KQ27,LV27,LY27,ND27,NG27,OL27,OO27,PT27,PW27,RB27,RE27,SJ27,SM27)-MIN(IF(N27="",0,N27),IF(P27="",0,P27)),"")</f>
        <v/>
      </c>
      <c r="DC27" s="50" t="str">
        <f>IF(MAX(EG27,EJ27,FO27,FR27,GW27,GZ27,IE27,IH27,JM27,JP27,KU27,KX27,MC27,MF27,NK27,NN27,OS27,OV27,QA27,QD27,RI27,RL27,SQ27,ST27)-IF(P27="",0,P27)&gt;0.001,MAX(EG27,EJ27,FO27,FR27,GW27,GZ27,IE27,IH27,JM27,JP27,KU27,KX27,MC27,MF27,NK27,NN27,OS27,OV27,QA27,QD27,RI27,RL27,SQ27,ST27)-IF(P27="",0,P27),"")</f>
        <v/>
      </c>
      <c r="DD27" s="17"/>
      <c r="DE27" s="17"/>
      <c r="DF27" s="17"/>
      <c r="DG27" s="17"/>
      <c r="DH27" s="17"/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40" t="str">
        <f>IF(DF27&gt;0,DF27,"")</f>
        <v/>
      </c>
      <c r="DY27" s="40" t="str">
        <f>IF(DG27&gt;0,DG27,"")</f>
        <v/>
      </c>
      <c r="DZ27" s="40" t="str">
        <f>IF(SUM(DD27:DG27)-DH27&gt;0,SUM(DD27:DG27)-DH27,"")</f>
        <v/>
      </c>
      <c r="EA27" s="40" t="str">
        <f>IF(DK27&gt;0,DK27,"")</f>
        <v/>
      </c>
      <c r="EB27" s="40" t="str">
        <f>IF(DL27&gt;0,DL27,"")</f>
        <v/>
      </c>
      <c r="EC27" s="40" t="str">
        <f>IF(SUM(DI27:DL27)-DM27&gt;0,SUM(DI27:DL27)-DM27,"")</f>
        <v/>
      </c>
      <c r="ED27" s="40" t="str">
        <f>IF(MAX(DZ27,EC27)&gt;0,MAX(DZ27,EC27),"")</f>
        <v/>
      </c>
      <c r="EE27" s="40" t="str">
        <f>IF(DP27&gt;0,DP27,"")</f>
        <v/>
      </c>
      <c r="EF27" s="40" t="str">
        <f>IF(DQ27&gt;0,DQ27,"")</f>
        <v/>
      </c>
      <c r="EG27" s="40" t="str">
        <f>IF(SUM(DN27:DQ27)-DR27&gt;0,SUM(DN27:DQ27)-DR27,"")</f>
        <v/>
      </c>
      <c r="EH27" s="40" t="str">
        <f>IF(DU27&gt;0,DU27,"")</f>
        <v/>
      </c>
      <c r="EI27" s="40" t="str">
        <f>IF(DV27&gt;0,DV27,"")</f>
        <v/>
      </c>
      <c r="EJ27" s="40" t="str">
        <f>IF(SUM(DS27:DV27)-DW27&gt;0,SUM(DS27:DV27)-DW27,"")</f>
        <v/>
      </c>
      <c r="EK27" s="40" t="str">
        <f>IF(SUM(ED27,EG27,EJ27)&gt;0,SUM(ED27,EG27,EJ27),"")</f>
        <v/>
      </c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1" t="str">
        <f>IF(EN27&gt;0,EN27,"")</f>
        <v/>
      </c>
      <c r="FG27" s="11" t="str">
        <f>IF(EO27&gt;0,EO27,"")</f>
        <v/>
      </c>
      <c r="FH27" s="11" t="str">
        <f>IF(SUM(EL27:EO27)-EP27&gt;0,SUM(EL27:EO27)-EP27,"")</f>
        <v/>
      </c>
      <c r="FI27" s="11" t="str">
        <f>IF(ES27&gt;0,ES27,"")</f>
        <v/>
      </c>
      <c r="FJ27" s="11" t="str">
        <f>IF(ET27&gt;0,ET27,"")</f>
        <v/>
      </c>
      <c r="FK27" s="11" t="str">
        <f>IF(SUM(EQ27:ET27)-EU27&gt;0,SUM(EQ27:ET27)-EU27,"")</f>
        <v/>
      </c>
      <c r="FL27" s="11" t="str">
        <f>IF(MAX(FH27,FK27)&gt;0,MAX(FH27,FK27),"")</f>
        <v/>
      </c>
      <c r="FM27" s="11" t="str">
        <f>IF(EX27&gt;0,EX27,"")</f>
        <v/>
      </c>
      <c r="FN27" s="11" t="str">
        <f>IF(EY27&gt;0,EY27,"")</f>
        <v/>
      </c>
      <c r="FO27" s="11" t="str">
        <f>IF(SUM(EV27:EY27)-EZ27&gt;0,SUM(EV27:EY27)-EZ27,"")</f>
        <v/>
      </c>
      <c r="FP27" s="11" t="str">
        <f>IF(FC27&gt;0,FC27,"")</f>
        <v/>
      </c>
      <c r="FQ27" s="11" t="str">
        <f>IF(FD27&gt;0,FD27,"")</f>
        <v/>
      </c>
      <c r="FR27" s="11" t="str">
        <f>IF(SUM(FA27:FD27)-FE27&gt;0,SUM(FA27:FD27)-FE27,"")</f>
        <v/>
      </c>
      <c r="FS27" s="11" t="str">
        <f>IF(SUM(FL27,FO27,FR27)&gt;0,SUM(FL27,FO27,FR27),"")</f>
        <v/>
      </c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17"/>
      <c r="GH27" s="17"/>
      <c r="GI27" s="17"/>
      <c r="GJ27" s="17"/>
      <c r="GK27" s="17"/>
      <c r="GL27" s="17"/>
      <c r="GM27" s="17"/>
      <c r="GN27" s="40" t="str">
        <f>IF(FV27&gt;0,FV27,"")</f>
        <v/>
      </c>
      <c r="GO27" s="40" t="str">
        <f>IF(FW27&gt;0,FW27,"")</f>
        <v/>
      </c>
      <c r="GP27" s="40" t="str">
        <f>IF(SUM(FT27:FW27)-FX27&gt;0,SUM(FT27:FW27)-FX27,"")</f>
        <v/>
      </c>
      <c r="GQ27" s="40" t="str">
        <f>IF(GA27&gt;0,GA27,"")</f>
        <v/>
      </c>
      <c r="GR27" s="40" t="str">
        <f>IF(GB27&gt;0,GB27,"")</f>
        <v/>
      </c>
      <c r="GS27" s="40" t="str">
        <f>IF(SUM(FY27:GB27)-GC27&gt;0,SUM(FY27:GB27)-GC27,"")</f>
        <v/>
      </c>
      <c r="GT27" s="40" t="str">
        <f>IF(MAX(GP27,GS27)&gt;0,MAX(GP27,GS27),"")</f>
        <v/>
      </c>
      <c r="GU27" s="40" t="str">
        <f>IF(GF27&gt;0,GF27,"")</f>
        <v/>
      </c>
      <c r="GV27" s="40" t="str">
        <f>IF(GG27&gt;0,GG27,"")</f>
        <v/>
      </c>
      <c r="GW27" s="40" t="str">
        <f>IF(SUM(GD27:GG27)-GH27&gt;0,SUM(GD27:GG27)-GH27,"")</f>
        <v/>
      </c>
      <c r="GX27" s="40" t="str">
        <f>IF(GK27&gt;0,GK27,"")</f>
        <v/>
      </c>
      <c r="GY27" s="40" t="str">
        <f>IF(GL27&gt;0,GL27,"")</f>
        <v/>
      </c>
      <c r="GZ27" s="40" t="str">
        <f>IF(SUM(GI27:GL27)-GM27&gt;0,SUM(GI27:GL27)-GM27,"")</f>
        <v/>
      </c>
      <c r="HA27" s="40" t="str">
        <f>IF(SUM(GT27,GW27,GZ27)&gt;0,SUM(GT27,GW27,GZ27),"")</f>
        <v/>
      </c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1" t="str">
        <f>IF(HD27&gt;0,HD27,"")</f>
        <v/>
      </c>
      <c r="HW27" s="11" t="str">
        <f>IF(HE27&gt;0,HE27,"")</f>
        <v/>
      </c>
      <c r="HX27" s="11" t="str">
        <f>IF(SUM(HB27:HE27)-HF27&gt;0,SUM(HB27:HE27)-HF27,"")</f>
        <v/>
      </c>
      <c r="HY27" s="11" t="str">
        <f>IF(HI27&gt;0,HI27,"")</f>
        <v/>
      </c>
      <c r="HZ27" s="11" t="str">
        <f>IF(HJ27&gt;0,HJ27,"")</f>
        <v/>
      </c>
      <c r="IA27" s="11" t="str">
        <f>IF(SUM(HG27:HJ27)-HK27&gt;0,SUM(HG27:HJ27)-HK27,"")</f>
        <v/>
      </c>
      <c r="IB27" s="11" t="str">
        <f>IF(MAX(HX27,IA27)&gt;0,MAX(HX27,IA27),"")</f>
        <v/>
      </c>
      <c r="IC27" s="11" t="str">
        <f>IF(HN27&gt;0,HN27,"")</f>
        <v/>
      </c>
      <c r="ID27" s="11" t="str">
        <f>IF(HO27&gt;0,HO27,"")</f>
        <v/>
      </c>
      <c r="IE27" s="11" t="str">
        <f>IF(SUM(HL27:HO27)-HP27&gt;0,SUM(HL27:HO27)-HP27,"")</f>
        <v/>
      </c>
      <c r="IF27" s="11" t="str">
        <f>IF(HS27&gt;0,HS27,"")</f>
        <v/>
      </c>
      <c r="IG27" s="11" t="str">
        <f>IF(HT27&gt;0,HT27,"")</f>
        <v/>
      </c>
      <c r="IH27" s="11" t="str">
        <f>IF(SUM(HQ27:HT27)-HU27&gt;0,SUM(HQ27:HT27)-HU27,"")</f>
        <v/>
      </c>
      <c r="II27" s="11" t="str">
        <f>IF(SUM(IB27,IE27,IH27)&gt;0,SUM(IB27,IE27,IH27),"")</f>
        <v/>
      </c>
      <c r="IJ27" s="17"/>
      <c r="IK27" s="17"/>
      <c r="IL27" s="17"/>
      <c r="IM27" s="17"/>
      <c r="IN27" s="17"/>
      <c r="IO27" s="17"/>
      <c r="IP27" s="17"/>
      <c r="IQ27" s="17"/>
      <c r="IR27" s="17"/>
      <c r="IS27" s="17"/>
      <c r="IT27" s="17"/>
      <c r="IU27" s="17"/>
      <c r="IV27" s="17"/>
      <c r="IW27" s="17"/>
      <c r="IX27" s="17"/>
      <c r="IY27" s="17"/>
      <c r="IZ27" s="17"/>
      <c r="JA27" s="17"/>
      <c r="JB27" s="17"/>
      <c r="JC27" s="17"/>
      <c r="JD27" s="40" t="str">
        <f>IF(IL27&gt;0,IL27,"")</f>
        <v/>
      </c>
      <c r="JE27" s="40" t="str">
        <f>IF(IM27&gt;0,IM27,"")</f>
        <v/>
      </c>
      <c r="JF27" s="40" t="str">
        <f>IF(SUM(IJ27:IM27)-IN27&gt;0,SUM(IJ27:IM27)-IN27,"")</f>
        <v/>
      </c>
      <c r="JG27" s="40" t="str">
        <f>IF(IQ27&gt;0,IQ27,"")</f>
        <v/>
      </c>
      <c r="JH27" s="40" t="str">
        <f>IF(IR27&gt;0,IR27,"")</f>
        <v/>
      </c>
      <c r="JI27" s="40" t="str">
        <f>IF(SUM(IO27:IR27)-IS27&gt;0,SUM(IO27:IR27)-IS27,"")</f>
        <v/>
      </c>
      <c r="JJ27" s="40" t="str">
        <f>IF(MAX(JF27,JI27)&gt;0,MAX(JF27,JI27),"")</f>
        <v/>
      </c>
      <c r="JK27" s="40" t="str">
        <f>IF(IV27&gt;0,IV27,"")</f>
        <v/>
      </c>
      <c r="JL27" s="40" t="str">
        <f>IF(IW27&gt;0,IW27,"")</f>
        <v/>
      </c>
      <c r="JM27" s="40" t="str">
        <f>IF(SUM(IT27:IW27)-IX27&gt;0,SUM(IT27:IW27)-IX27,"")</f>
        <v/>
      </c>
      <c r="JN27" s="40" t="str">
        <f>IF(JA27&gt;0,JA27,"")</f>
        <v/>
      </c>
      <c r="JO27" s="40" t="str">
        <f>IF(JB27&gt;0,JB27,"")</f>
        <v/>
      </c>
      <c r="JP27" s="40" t="str">
        <f>IF(SUM(IY27:JB27)-JC27&gt;0,SUM(IY27:JB27)-JC27,"")</f>
        <v/>
      </c>
      <c r="JQ27" s="40" t="str">
        <f>IF(SUM(JJ27,JM27,JP27)&gt;0,SUM(JJ27,JM27,JP27),"")</f>
        <v/>
      </c>
      <c r="JR27" s="18"/>
      <c r="JS27" s="18"/>
      <c r="JT27" s="18"/>
      <c r="JU27" s="18"/>
      <c r="JV27" s="18"/>
      <c r="JW27" s="18"/>
      <c r="JX27" s="18"/>
      <c r="JY27" s="18"/>
      <c r="JZ27" s="18"/>
      <c r="KA27" s="18"/>
      <c r="KB27" s="18"/>
      <c r="KC27" s="18"/>
      <c r="KD27" s="18"/>
      <c r="KE27" s="18"/>
      <c r="KF27" s="18"/>
      <c r="KG27" s="18"/>
      <c r="KH27" s="18"/>
      <c r="KI27" s="18"/>
      <c r="KJ27" s="18"/>
      <c r="KK27" s="18"/>
      <c r="KL27" s="11" t="str">
        <f>IF(JT27&gt;0,JT27,"")</f>
        <v/>
      </c>
      <c r="KM27" s="11" t="str">
        <f>IF(JU27&gt;0,JU27,"")</f>
        <v/>
      </c>
      <c r="KN27" s="11" t="str">
        <f>IF(SUM(JR27:JU27)-JV27&gt;0,SUM(JR27:JU27)-JV27,"")</f>
        <v/>
      </c>
      <c r="KO27" s="11" t="str">
        <f>IF(JY27&gt;0,JY27,"")</f>
        <v/>
      </c>
      <c r="KP27" s="11" t="str">
        <f>IF(JZ27&gt;0,JZ27,"")</f>
        <v/>
      </c>
      <c r="KQ27" s="11" t="str">
        <f>IF(SUM(JW27:JZ27)-KA27&gt;0,SUM(JW27:JZ27)-KA27,"")</f>
        <v/>
      </c>
      <c r="KR27" s="11" t="str">
        <f>IF(MAX(KN27,KQ27)&gt;0,MAX(KN27,KQ27),"")</f>
        <v/>
      </c>
      <c r="KS27" s="11" t="str">
        <f>IF(KD27&gt;0,KD27,"")</f>
        <v/>
      </c>
      <c r="KT27" s="11" t="str">
        <f>IF(KE27&gt;0,KE27,"")</f>
        <v/>
      </c>
      <c r="KU27" s="11" t="str">
        <f>IF(SUM(KB27:KE27)-KF27&gt;0,SUM(KB27:KE27)-KF27,"")</f>
        <v/>
      </c>
      <c r="KV27" s="11" t="str">
        <f>IF(KI27&gt;0,KI27,"")</f>
        <v/>
      </c>
      <c r="KW27" s="11" t="str">
        <f>IF(KJ27&gt;0,KJ27,"")</f>
        <v/>
      </c>
      <c r="KX27" s="11" t="str">
        <f>IF(SUM(KG27:KJ27)-KK27&gt;0,SUM(KG27:KJ27)-KK27,"")</f>
        <v/>
      </c>
      <c r="KY27" s="11" t="str">
        <f>IF(SUM(KR27,KU27,KX27)&gt;0,SUM(KR27,KU27,KX27),"")</f>
        <v/>
      </c>
      <c r="KZ27" s="17"/>
      <c r="LA27" s="17"/>
      <c r="LB27" s="17"/>
      <c r="LC27" s="17"/>
      <c r="LD27" s="17"/>
      <c r="LE27" s="17"/>
      <c r="LF27" s="17"/>
      <c r="LG27" s="17"/>
      <c r="LH27" s="17"/>
      <c r="LI27" s="17"/>
      <c r="LJ27" s="17"/>
      <c r="LK27" s="17"/>
      <c r="LL27" s="17"/>
      <c r="LM27" s="17"/>
      <c r="LN27" s="17"/>
      <c r="LO27" s="17"/>
      <c r="LP27" s="17"/>
      <c r="LQ27" s="17"/>
      <c r="LR27" s="17"/>
      <c r="LS27" s="17"/>
      <c r="LT27" s="40" t="str">
        <f>IF(LB27&gt;0,LB27,"")</f>
        <v/>
      </c>
      <c r="LU27" s="40" t="str">
        <f>IF(LC27&gt;0,LC27,"")</f>
        <v/>
      </c>
      <c r="LV27" s="40" t="str">
        <f>IF(SUM(KZ27:LC27)-LD27&gt;0,SUM(KZ27:LC27)-LD27,"")</f>
        <v/>
      </c>
      <c r="LW27" s="40" t="str">
        <f>IF(LG27&gt;0,LG27,"")</f>
        <v/>
      </c>
      <c r="LX27" s="40" t="str">
        <f>IF(LH27&gt;0,LH27,"")</f>
        <v/>
      </c>
      <c r="LY27" s="40" t="str">
        <f>IF(SUM(LE27:LH27)-LI27&gt;0,SUM(LE27:LH27)-LI27,"")</f>
        <v/>
      </c>
      <c r="LZ27" s="40" t="str">
        <f>IF(MAX(LV27,LY27)&gt;0,MAX(LV27,LY27),"")</f>
        <v/>
      </c>
      <c r="MA27" s="40" t="str">
        <f>IF(LL27&gt;0,LL27,"")</f>
        <v/>
      </c>
      <c r="MB27" s="40" t="str">
        <f>IF(LM27&gt;0,LM27,"")</f>
        <v/>
      </c>
      <c r="MC27" s="40" t="str">
        <f>IF(SUM(LJ27:LM27)-LN27&gt;0,SUM(LJ27:LM27)-LN27,"")</f>
        <v/>
      </c>
      <c r="MD27" s="40" t="str">
        <f>IF(LQ27&gt;0,LQ27,"")</f>
        <v/>
      </c>
      <c r="ME27" s="40" t="str">
        <f>IF(LR27&gt;0,LR27,"")</f>
        <v/>
      </c>
      <c r="MF27" s="40" t="str">
        <f>IF(SUM(LO27:LR27)-LS27&gt;0,SUM(LO27:LR27)-LS27,"")</f>
        <v/>
      </c>
      <c r="MG27" s="40" t="str">
        <f>IF(SUM(LZ27,MC27,MF27)&gt;0,SUM(LZ27,MC27,MF27),"")</f>
        <v/>
      </c>
      <c r="MH27" s="18"/>
      <c r="MI27" s="18"/>
      <c r="MJ27" s="18"/>
      <c r="MK27" s="18"/>
      <c r="ML27" s="18"/>
      <c r="MM27" s="18"/>
      <c r="MN27" s="18"/>
      <c r="MO27" s="18"/>
      <c r="MP27" s="18"/>
      <c r="MQ27" s="18"/>
      <c r="MR27" s="18"/>
      <c r="MS27" s="18"/>
      <c r="MT27" s="18"/>
      <c r="MU27" s="18"/>
      <c r="MV27" s="18"/>
      <c r="MW27" s="18"/>
      <c r="MX27" s="18"/>
      <c r="MY27" s="18"/>
      <c r="MZ27" s="18"/>
      <c r="NA27" s="18"/>
      <c r="NB27" s="11" t="str">
        <f>IF(MJ27&gt;0,MJ27,"")</f>
        <v/>
      </c>
      <c r="NC27" s="11" t="str">
        <f>IF(MK27&gt;0,MK27,"")</f>
        <v/>
      </c>
      <c r="ND27" s="11" t="str">
        <f>IF(SUM(MH27:MK27)-ML27&gt;0,SUM(MH27:MK27)-ML27,"")</f>
        <v/>
      </c>
      <c r="NE27" s="11" t="str">
        <f>IF(MO27&gt;0,MO27,"")</f>
        <v/>
      </c>
      <c r="NF27" s="11" t="str">
        <f>IF(MP27&gt;0,MP27,"")</f>
        <v/>
      </c>
      <c r="NG27" s="11" t="str">
        <f>IF(SUM(MM27:MP27)-MQ27&gt;0,SUM(MM27:MP27)-MQ27,"")</f>
        <v/>
      </c>
      <c r="NH27" s="11" t="str">
        <f>IF(MAX(ND27,NG27)&gt;0,MAX(ND27,NG27),"")</f>
        <v/>
      </c>
      <c r="NI27" s="11" t="str">
        <f>IF(MT27&gt;0,MT27,"")</f>
        <v/>
      </c>
      <c r="NJ27" s="11" t="str">
        <f>IF(MU27&gt;0,MU27,"")</f>
        <v/>
      </c>
      <c r="NK27" s="11" t="str">
        <f>IF(SUM(MR27:MU27)-MV27&gt;0,SUM(MR27:MU27)-MV27,"")</f>
        <v/>
      </c>
      <c r="NL27" s="11" t="str">
        <f>IF(MY27&gt;0,MY27,"")</f>
        <v/>
      </c>
      <c r="NM27" s="11" t="str">
        <f>IF(MZ27&gt;0,MZ27,"")</f>
        <v/>
      </c>
      <c r="NN27" s="11" t="str">
        <f>IF(SUM(MW27:MZ27)-NA27&gt;0,SUM(MW27:MZ27)-NA27,"")</f>
        <v/>
      </c>
      <c r="NO27" s="11" t="str">
        <f>IF(SUM(NH27,NK27,NN27)&gt;0,SUM(NH27,NK27,NN27),"")</f>
        <v/>
      </c>
      <c r="NP27" s="17"/>
      <c r="NQ27" s="17"/>
      <c r="NR27" s="17"/>
      <c r="NS27" s="17"/>
      <c r="NT27" s="17"/>
      <c r="NU27" s="17"/>
      <c r="NV27" s="17"/>
      <c r="NW27" s="17"/>
      <c r="NX27" s="17"/>
      <c r="NY27" s="17"/>
      <c r="NZ27" s="17"/>
      <c r="OA27" s="17"/>
      <c r="OB27" s="17"/>
      <c r="OC27" s="17"/>
      <c r="OD27" s="17"/>
      <c r="OE27" s="17"/>
      <c r="OF27" s="17"/>
      <c r="OG27" s="17"/>
      <c r="OH27" s="17"/>
      <c r="OI27" s="17"/>
      <c r="OJ27" s="40" t="str">
        <f>IF(NR27&gt;0,NR27,"")</f>
        <v/>
      </c>
      <c r="OK27" s="40" t="str">
        <f>IF(NS27&gt;0,NS27,"")</f>
        <v/>
      </c>
      <c r="OL27" s="40" t="str">
        <f>IF(SUM(NP27:NS27)-NT27&gt;0,SUM(NP27:NS27)-NT27,"")</f>
        <v/>
      </c>
      <c r="OM27" s="40" t="str">
        <f>IF(NW27&gt;0,NW27,"")</f>
        <v/>
      </c>
      <c r="ON27" s="40" t="str">
        <f>IF(NX27&gt;0,NX27,"")</f>
        <v/>
      </c>
      <c r="OO27" s="40" t="str">
        <f>IF(SUM(NU27:NX27)-NY27&gt;0,SUM(NU27:NX27)-NY27,"")</f>
        <v/>
      </c>
      <c r="OP27" s="40" t="str">
        <f>IF(MAX(OL27,OO27)&gt;0,MAX(OL27,OO27),"")</f>
        <v/>
      </c>
      <c r="OQ27" s="40" t="str">
        <f>IF(OB27&gt;0,OB27,"")</f>
        <v/>
      </c>
      <c r="OR27" s="40" t="str">
        <f>IF(OC27&gt;0,OC27,"")</f>
        <v/>
      </c>
      <c r="OS27" s="40" t="str">
        <f>IF(SUM(NZ27:OC27)-OD27&gt;0,SUM(NZ27:OC27)-OD27,"")</f>
        <v/>
      </c>
      <c r="OT27" s="40" t="str">
        <f>IF(OG27&gt;0,OG27,"")</f>
        <v/>
      </c>
      <c r="OU27" s="40" t="str">
        <f>IF(OH27&gt;0,OH27,"")</f>
        <v/>
      </c>
      <c r="OV27" s="40" t="str">
        <f>IF(SUM(OE27:OH27)-OI27&gt;0,SUM(OE27:OH27)-OI27,"")</f>
        <v/>
      </c>
      <c r="OW27" s="40" t="str">
        <f>IF(SUM(OP27,OS27,OV27)&gt;0,SUM(OP27,OS27,OV27),"")</f>
        <v/>
      </c>
      <c r="OX27" s="18"/>
      <c r="OY27" s="18"/>
      <c r="OZ27" s="18"/>
      <c r="PA27" s="18"/>
      <c r="PB27" s="18"/>
      <c r="PC27" s="18"/>
      <c r="PD27" s="18"/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1" t="str">
        <f>IF(OZ27&gt;0,OZ27,"")</f>
        <v/>
      </c>
      <c r="PS27" s="11" t="str">
        <f>IF(PA27&gt;0,PA27,"")</f>
        <v/>
      </c>
      <c r="PT27" s="11" t="str">
        <f>IF(SUM(OX27:PA27)-PB27&gt;0,SUM(OX27:PA27)-PB27,"")</f>
        <v/>
      </c>
      <c r="PU27" s="11" t="str">
        <f>IF(PE27&gt;0,PE27,"")</f>
        <v/>
      </c>
      <c r="PV27" s="11" t="str">
        <f>IF(PF27&gt;0,PF27,"")</f>
        <v/>
      </c>
      <c r="PW27" s="11" t="str">
        <f>IF(SUM(PC27:PF27)-PG27&gt;0,SUM(PC27:PF27)-PG27,"")</f>
        <v/>
      </c>
      <c r="PX27" s="11" t="str">
        <f>IF(MAX(PT27,PW27)&gt;0,MAX(PT27,PW27),"")</f>
        <v/>
      </c>
      <c r="PY27" s="11" t="str">
        <f>IF(PJ27&gt;0,PJ27,"")</f>
        <v/>
      </c>
      <c r="PZ27" s="11" t="str">
        <f>IF(PK27&gt;0,PK27,"")</f>
        <v/>
      </c>
      <c r="QA27" s="11" t="str">
        <f>IF(SUM(PH27:PK27)-PL27&gt;0,SUM(PH27:PK27)-PL27,"")</f>
        <v/>
      </c>
      <c r="QB27" s="11" t="str">
        <f>IF(PO27&gt;0,PO27,"")</f>
        <v/>
      </c>
      <c r="QC27" s="11" t="str">
        <f>IF(PP27&gt;0,PP27,"")</f>
        <v/>
      </c>
      <c r="QD27" s="11" t="str">
        <f>IF(SUM(PM27:PP27)-PQ27&gt;0,SUM(PM27:PP27)-PQ27,"")</f>
        <v/>
      </c>
      <c r="QE27" s="11" t="str">
        <f>IF(SUM(PX27,QA27,QD27)&gt;0,SUM(PX27,QA27,QD27),"")</f>
        <v/>
      </c>
      <c r="QF27" s="17"/>
      <c r="QG27" s="17"/>
      <c r="QH27" s="17"/>
      <c r="QI27" s="17"/>
      <c r="QJ27" s="17"/>
      <c r="QK27" s="17"/>
      <c r="QL27" s="17"/>
      <c r="QM27" s="17"/>
      <c r="QN27" s="17"/>
      <c r="QO27" s="17"/>
      <c r="QP27" s="17"/>
      <c r="QQ27" s="17"/>
      <c r="QR27" s="17"/>
      <c r="QS27" s="17"/>
      <c r="QT27" s="17"/>
      <c r="QU27" s="17"/>
      <c r="QV27" s="17"/>
      <c r="QW27" s="17"/>
      <c r="QX27" s="17"/>
      <c r="QY27" s="17"/>
      <c r="QZ27" s="40" t="str">
        <f>IF(QH27&gt;0,QH27,"")</f>
        <v/>
      </c>
      <c r="RA27" s="40" t="str">
        <f>IF(QI27&gt;0,QI27,"")</f>
        <v/>
      </c>
      <c r="RB27" s="40" t="str">
        <f>IF(SUM(QF27:QI27)-QJ27&gt;0,SUM(QF27:QI27)-QJ27,"")</f>
        <v/>
      </c>
      <c r="RC27" s="40" t="str">
        <f>IF(QM27&gt;0,QM27,"")</f>
        <v/>
      </c>
      <c r="RD27" s="40" t="str">
        <f>IF(QN27&gt;0,QN27,"")</f>
        <v/>
      </c>
      <c r="RE27" s="40" t="str">
        <f>IF(SUM(QK27:QN27)-QO27&gt;0,SUM(QK27:QN27)-QO27,"")</f>
        <v/>
      </c>
      <c r="RF27" s="40" t="str">
        <f>IF(MAX(RB27,RE27)&gt;0,MAX(RB27,RE27),"")</f>
        <v/>
      </c>
      <c r="RG27" s="40" t="str">
        <f>IF(QR27&gt;0,QR27,"")</f>
        <v/>
      </c>
      <c r="RH27" s="40" t="str">
        <f>IF(QS27&gt;0,QS27,"")</f>
        <v/>
      </c>
      <c r="RI27" s="40" t="str">
        <f>IF(SUM(QP27:QS27)-QT27&gt;0,SUM(QP27:QS27)-QT27,"")</f>
        <v/>
      </c>
      <c r="RJ27" s="40" t="str">
        <f>IF(QW27&gt;0,QW27,"")</f>
        <v/>
      </c>
      <c r="RK27" s="40" t="str">
        <f>IF(QX27&gt;0,QX27,"")</f>
        <v/>
      </c>
      <c r="RL27" s="40" t="str">
        <f>IF(SUM(QU27:QX27)-QY27&gt;0,SUM(QU27:QX27)-QY27,"")</f>
        <v/>
      </c>
      <c r="RM27" s="40" t="str">
        <f>IF(SUM(RF27,RI27,RL27)&gt;0,SUM(RF27,RI27,RL27),"")</f>
        <v/>
      </c>
      <c r="RN27" s="18"/>
      <c r="RO27" s="18"/>
      <c r="RP27" s="18"/>
      <c r="RQ27" s="18"/>
      <c r="RR27" s="18"/>
      <c r="RS27" s="18"/>
      <c r="RT27" s="18"/>
      <c r="RU27" s="18"/>
      <c r="RV27" s="18"/>
      <c r="RW27" s="18"/>
      <c r="RX27" s="18"/>
      <c r="RY27" s="18"/>
      <c r="RZ27" s="18"/>
      <c r="SA27" s="18"/>
      <c r="SB27" s="18"/>
      <c r="SC27" s="18"/>
      <c r="SD27" s="18"/>
      <c r="SE27" s="18"/>
      <c r="SF27" s="18"/>
      <c r="SG27" s="18"/>
      <c r="SH27" s="11" t="str">
        <f>IF(RP27&gt;0,RP27,"")</f>
        <v/>
      </c>
      <c r="SI27" s="11" t="str">
        <f>IF(RQ27&gt;0,RQ27,"")</f>
        <v/>
      </c>
      <c r="SJ27" s="11" t="str">
        <f>IF(SUM(RN27:RQ27)-RR27&gt;0,SUM(RN27:RQ27)-RR27,"")</f>
        <v/>
      </c>
      <c r="SK27" s="11" t="str">
        <f>IF(RU27&gt;0,RU27,"")</f>
        <v/>
      </c>
      <c r="SL27" s="11" t="str">
        <f>IF(RV27&gt;0,RV27,"")</f>
        <v/>
      </c>
      <c r="SM27" s="11" t="str">
        <f>IF(SUM(RS27:RV27)-RW27&gt;0,SUM(RS27:RV27)-RW27,"")</f>
        <v/>
      </c>
      <c r="SN27" s="11" t="str">
        <f>IF(MAX(SJ27,SM27)&gt;0,MAX(SJ27,SM27),"")</f>
        <v/>
      </c>
      <c r="SO27" s="11" t="str">
        <f>IF(RZ27&gt;0,RZ27,"")</f>
        <v/>
      </c>
      <c r="SP27" s="11" t="str">
        <f>IF(SA27&gt;0,SA27,"")</f>
        <v/>
      </c>
      <c r="SQ27" s="11" t="str">
        <f>IF(SUM(RX27:SA27)-SB27&gt;0,SUM(RX27:SA27)-SB27,"")</f>
        <v/>
      </c>
      <c r="SR27" s="11" t="str">
        <f>IF(SE27&gt;0,SE27,"")</f>
        <v/>
      </c>
      <c r="SS27" s="11" t="str">
        <f>IF(SF27&gt;0,SF27,"")</f>
        <v/>
      </c>
      <c r="ST27" s="11" t="str">
        <f>IF(SUM(SC27:SF27)-SG27&gt;0,SUM(SC27:SF27)-SG27,"")</f>
        <v/>
      </c>
      <c r="SU27" s="11" t="str">
        <f>IF(SUM(SN27,SQ27,ST27)&gt;0,SUM(SN27,SQ27,ST27),"")</f>
        <v/>
      </c>
      <c r="SV27" s="22">
        <f>IF($CP27="P",CA27,(CA27+AZ27)/2)</f>
        <v>7.6</v>
      </c>
      <c r="SW27" s="22">
        <f>IF($CP27="P",CB27,(CB27+BA27)/2)</f>
        <v>4.7</v>
      </c>
      <c r="SX27" s="22">
        <f>IF($CP27="P",CC27,(CC27+BB27)/2)</f>
        <v>5.3</v>
      </c>
      <c r="SY27" s="22">
        <f>IF($CP27="P",CD27,(CD27+BC27)/2)</f>
        <v>7.22</v>
      </c>
      <c r="SZ27" s="22">
        <f>IF($CP27="P",CE27,(CE27+BD27)/2)</f>
        <v>0</v>
      </c>
      <c r="TA27" s="22">
        <f>IF($CP27="P",CF27,(CF27+BE27)/2)</f>
        <v>6.6999999999999993</v>
      </c>
      <c r="TB27" s="22">
        <f>IF($CP27="P",CG27,(CG27+BF27)/2)</f>
        <v>4.3</v>
      </c>
      <c r="TC27" s="22">
        <f>IF($CP27="P",CH27,(CH27+BG27)/2)</f>
        <v>5.25</v>
      </c>
      <c r="TD27" s="22">
        <f>IF($CP27="P",CI27,(CI27+BH27)/2)</f>
        <v>6.58</v>
      </c>
      <c r="TE27" s="22">
        <f>IF($CP27="P",CJ27,(CJ27+BI27)/2)</f>
        <v>0</v>
      </c>
      <c r="TF27" s="22">
        <f>IF($CP27="P",CK27,(CK27+BJ27)/2)</f>
        <v>0</v>
      </c>
      <c r="TG27" s="22">
        <f>IF($CP27="P",CL27,(CL27+BK27)/2)</f>
        <v>0</v>
      </c>
      <c r="TH27" s="22">
        <f>IF($CP27="P",CM27,(CM27+BL27)/2)</f>
        <v>0</v>
      </c>
      <c r="TI27" s="22">
        <f>IF($CP27="P",CN27,(CN27+BM27)/2)</f>
        <v>0</v>
      </c>
      <c r="TJ27" s="22">
        <f>IF($CP27="P",CO27,(CO27+BN27)/2)</f>
        <v>0</v>
      </c>
      <c r="TK27" s="27" t="s">
        <v>46</v>
      </c>
      <c r="TL27" s="40">
        <f>IF(SX27&gt;0,SX27,"")</f>
        <v>5.3</v>
      </c>
      <c r="TM27" s="40">
        <f>IF(SY27&gt;0,SY27,"")</f>
        <v>7.22</v>
      </c>
      <c r="TN27" s="40">
        <f>IF(SUM(SV27:SY27)-SZ27&gt;0,SUM(SV27:SY27)-SZ27,"")</f>
        <v>24.82</v>
      </c>
      <c r="TO27" s="40">
        <f>IF(TC27&gt;0,TC27,"")</f>
        <v>5.25</v>
      </c>
      <c r="TP27" s="40">
        <f>IF(TD27&gt;0,TD27,"")</f>
        <v>6.58</v>
      </c>
      <c r="TQ27" s="40">
        <f>IF(SUM(TA27:TD27)-TE27&gt;0,SUM(TA27:TD27)-TE27,"")</f>
        <v>22.83</v>
      </c>
      <c r="TR27" s="40">
        <f>IF(MAX(TN27,TQ27)&gt;0,MAX(TN27,TQ27),"")</f>
        <v>24.82</v>
      </c>
      <c r="TS27" s="40" t="str">
        <f>IF(TH27&gt;0,TH27,"")</f>
        <v/>
      </c>
      <c r="TT27" s="40" t="str">
        <f>IF(TI27&gt;0,TI27,"")</f>
        <v/>
      </c>
      <c r="TU27" s="40" t="str">
        <f>IF(SUM(TF27:TI27)-TJ27&gt;0,SUM(TF27:TI27)-TJ27,"")</f>
        <v/>
      </c>
      <c r="TV27" s="40">
        <f>IF(SUM(TR27,TU27)&gt;0,SUM(TR27,TU27),"")</f>
        <v>24.82</v>
      </c>
    </row>
    <row r="28" spans="1:542" x14ac:dyDescent="0.2">
      <c r="A28" s="4" t="str" cm="1">
        <f t="array" ref="A28">IF(AND(J28&lt;&gt;"",J28&lt;&gt;"No DD"),SUMPRODUCT((J$4:J$37&lt;&gt;"")*(J$4:J$37&lt;&gt;"No DD")*(F$4:F$37&gt;F28))+1,IF(J28="No DD",SUMPRODUCT((J$4:J$37="No DD")*(F$4:F$37&gt;F28))+1+SUMPRODUCT((J$4:J$37&lt;&gt;"")*(J$4:J$37&lt;&gt;"No DD")),""))</f>
        <v/>
      </c>
      <c r="B28" s="4" t="str" cm="1">
        <f t="array" ref="B28">IF(AND(J28&lt;&gt;"",J28&lt;&gt;"No DD",G28=""),SUMPRODUCT((J$4:J$37&lt;&gt;"")*(J$4:J$37&lt;&gt;"No DD")*(G$4:G$37="")*(F$4:F$37&gt;F28))+1,IF(J28="No DD",SUMPRODUCT((J$4:J$37="No DD")*(F$4:F$37&gt;F28)*(G$4:G$37=""))+1+SUMPRODUCT((J$4:J$37&lt;&gt;"")*(G$4:G$37="")*(J$4:J$37&lt;&gt;"No DD")),""))</f>
        <v/>
      </c>
      <c r="C28" s="5" t="s">
        <v>234</v>
      </c>
      <c r="D28" s="4" t="s">
        <v>3</v>
      </c>
      <c r="E28" s="4">
        <v>2006</v>
      </c>
      <c r="F28" s="9">
        <f>SUM(L28:V28)+SUM(L28:T28)*0.0000001+SUM(L28)*0.0000000000001</f>
        <v>94.38000943800435</v>
      </c>
      <c r="G28" s="66"/>
      <c r="H28" s="3" t="str">
        <f>IF(OR(AND(AO28&gt;=AY$39,AO28&lt;&gt;"",AQ28&gt;=AY$43,AQ28&lt;&gt;"",AN28=""),AND(AR28&gt;=AY$39,AR28&lt;&gt;"",AT28&gt;=AY$43,AT28&lt;&gt;"",AN28=""),AND(AV28&gt;=AY$39,AV28&lt;&gt;"",AX28&gt;=AY$43,AX28&lt;&gt;"",AN28=""),AND(BP28&gt;=BZ$39,BP28&lt;&gt;"",BR28&gt;=BZ$43,BR28&lt;&gt;"",BO28=""),AND(BS28&gt;=BZ$39,BS28&lt;&gt;"",BU28&gt;=BZ$43,BU28&lt;&gt;"",BO28=""),AND(BW28&gt;=BZ$39,BW28&lt;&gt;"",BY28&gt;=BZ$43,BY28&lt;&gt;"",BO28=""),AND(CQ28&gt;=DA$39,CQ28&lt;&gt;"",CS28&gt;=DA$43,CS28&lt;&gt;"",CP28=""),AND(CT28&gt;=DA$39,CT28&lt;&gt;"",CV28&gt;=DA$43,CV28&lt;&gt;"",CP28=""),AND(CX28&gt;=DA$39,CX28&lt;&gt;"",CZ28&gt;=DA$43,CZ28&lt;&gt;"",CP28=""),AND(DX28&gt;=EK$39,DX28&lt;&gt;"",DZ28&gt;=EK$43,DZ28&lt;&gt;""),AND(EA28&gt;=EK$39,EA28&lt;&gt;"",EC28&gt;=EK$43,EC28&lt;&gt;""),AND(EE28&gt;=EK$39,EE28&lt;&gt;"",EG28&gt;=EK$43,EG28&lt;&gt;""),AND(EH28&gt;=EK$39,EH28&lt;&gt;"",EJ28&gt;=EK$43,EJ28&lt;&gt;""),AND(FF28&gt;=FS$39,FF28&lt;&gt;"",FH28&gt;=FS$43,FH28&lt;&gt;""),AND(FI28&gt;=FS$39,FI28&lt;&gt;"",FK28&gt;=FS$43,FK28&lt;&gt;""),AND(FM28&gt;=FS$39,FM28&lt;&gt;"",FO28&gt;=FS$43,FO28&lt;&gt;""),AND(FP28&gt;=FS$39,FP28&lt;&gt;"",FR28&gt;=FS$43,FR28&lt;&gt;""),AND(GN28&gt;=HA$39,GN28&lt;&gt;"",GP28&gt;=HA$43,GP28&lt;&gt;""),AND(GQ28&gt;=HA$39,GQ28&lt;&gt;"",GS28&gt;=HA$43,GS28&lt;&gt;""),AND(GU28&gt;=HA$39,GU28&lt;&gt;"",GW28&gt;=HA$43,GW28&lt;&gt;""),AND(GX28&gt;=HA$39,GX28&lt;&gt;"",GZ28&gt;=HA$43,GZ28&lt;&gt;""),AND(HV28&gt;=II$39,HV28&lt;&gt;"",HX28&gt;=II$43,HX28&lt;&gt;""),AND(HY28&gt;=II$39,HY28&lt;&gt;"",IA28&gt;=II$43,IA28&lt;&gt;""),AND(IC28&gt;=II$39,IC28&lt;&gt;"",IE28&gt;=II$43,IE28&lt;&gt;""),AND(IF28&gt;=II$39,IF28&lt;&gt;"",IH28&gt;=II$43,IH28&lt;&gt;""),AND(JD28&gt;=JQ$39,JD28&lt;&gt;"",JF28&gt;=JQ$43,JF28&lt;&gt;""),AND(JG28&gt;=JQ$39,JG28&lt;&gt;"",JI28&gt;=JQ$43,JI28&lt;&gt;""),AND(JK28&gt;=JQ$39,JK28&lt;&gt;"",JM28&gt;=JQ$43,JM28&lt;&gt;""),AND(JN28&gt;=JQ$39,JN28&lt;&gt;"",JP28&gt;=JQ$43,JP28&lt;&gt;""),AND(KL28&gt;=KY$39,KL28&lt;&gt;"",KN28&gt;=KY$43,KN28&lt;&gt;""),AND(KO28&gt;=KY$39,KO28&lt;&gt;"",KQ28&gt;=KY$43,KQ28&lt;&gt;""),AND(KS28&gt;=KY$39,KS28&lt;&gt;"",KU28&gt;=KY$43,KU28&lt;&gt;""),AND(KV28&gt;=KY$39,KV28&lt;&gt;"",KX28&gt;=KY$43,KX28&lt;&gt;""),AND(LT28&gt;=MG$39,LT28&lt;&gt;"",LV28&gt;=MG$43,LV28&lt;&gt;""),AND(LW28&gt;=MG$39,LW28&lt;&gt;"",LY28&gt;=MG$43,LY28&lt;&gt;""),AND(MA28&gt;=MG$39,MA28&lt;&gt;"",MC28&gt;=MG$43,MC28&lt;&gt;""),AND(MD28&gt;=MG$39,MD28&lt;&gt;"",MF28&gt;=MG$43,MF28&lt;&gt;""),AND(NB28&gt;=NO$39,NB28&lt;&gt;"",ND28&gt;=NO$43,ND28&lt;&gt;""),AND(NE28&gt;=NO$39,NE28&lt;&gt;"",NG28&gt;=NO$43,NG28&lt;&gt;""),AND(NI28&gt;=NO$39,NI28&lt;&gt;"",NK28&gt;=NO$43,NK28&lt;&gt;""),AND(NL28&gt;=NO$39,NL28&lt;&gt;"",NN28&gt;=NO$43,NN28&lt;&gt;""),AND(OJ28&gt;=OW$39,OJ28&lt;&gt;"",OL28&gt;=OW$43,OL28&lt;&gt;""),AND(OM28&gt;=OW$39,OM28&lt;&gt;"",OO28&gt;=OW$43,OO28&lt;&gt;""),AND(OQ28&gt;=OW$39,OQ28&lt;&gt;"",OS28&gt;=OW$43,OS28&lt;&gt;""),AND(OT28&gt;=OW$39,OT28&lt;&gt;"",OV28&gt;=OW$43,OV28&lt;&gt;""),AND(PR28&gt;=QE$39,PR28&lt;&gt;"",PT28&gt;=QE$43,PT28&lt;&gt;""),AND(PU28&gt;=QE$39,PU28&lt;&gt;"",PW28&gt;=QE$43,PW28&lt;&gt;""),AND(PY28&gt;=QE$39,PY28&lt;&gt;"",QA28&gt;=QE$43,QA28&lt;&gt;""),AND(QB28&gt;=QE$39,QB28&lt;&gt;"",QD28&gt;=QE$43,QD28&lt;&gt;""),AND(QZ28&gt;=RM$39,QZ28&lt;&gt;"",RB28&gt;=RM$43,RB28&lt;&gt;""),AND(RC28&gt;=RM$39,RC28&lt;&gt;"",RE28&gt;=RM$43,RE28&lt;&gt;""),AND(RG28&gt;=RM$39,RG28&lt;&gt;"",RI28&gt;=RM$43,RI28&lt;&gt;""),AND(RJ28&gt;=RM$39,RJ28&lt;&gt;"",RL28&gt;=RM$43,RL28&lt;&gt;""),AND(SH28&gt;=SU$39,SH28&lt;&gt;"",SJ28&gt;=SU$43,SJ28&lt;&gt;""),AND(SK28&gt;=SU$39,SK28&lt;&gt;"",SM28&gt;=SU$43,SM28&lt;&gt;""),AND(SO28&gt;=SU$39,SO28&lt;&gt;"",SQ28&gt;=SU$43,SQ28&lt;&gt;""),AND(SR28&gt;=SU$39,SR28&lt;&gt;"",ST28&gt;=SU$43,ST28&lt;&gt;"")),"P","")</f>
        <v/>
      </c>
      <c r="I28" s="3" t="str">
        <f>IF(OR(AND(AQ28&gt;=AY$43,AQ28&lt;&gt;"",AN28=""),AND(AT28&gt;=AY$43,AT28&lt;&gt;"",AN28=""),AND(AX28&gt;=AY$43,AX28&lt;&gt;"",AN28=""),AND(BR28&gt;=BZ$43,BR28&lt;&gt;"",BO28=""),AND(BU28&gt;=BZ$43,BU28&lt;&gt;"",BO28=""),AND(BY28&gt;=BZ$43,BY28&lt;&gt;"",BO28=""),AND(CS28&gt;=DA$43,CS28&lt;&gt;"",CP28=""),AND(CV28&gt;=DA$43,CV28&lt;&gt;"",CP28=""),AND(CZ28&gt;=DA$43,CZ28&lt;&gt;"",CP28=""),AND(DZ28&gt;=EK$43,DZ28&lt;&gt;""),AND(EC28&gt;=EK$43,EC28&lt;&gt;""),AND(EG28&gt;=EK$43,EG28&lt;&gt;""),AND(EJ28&gt;=EK$43,EJ28&lt;&gt;""),AND(FH28&gt;=FS$43,FH28&lt;&gt;""),AND(FK28&gt;=FS$43,FK28&lt;&gt;""),AND(FO28&gt;=FS$43,FO28&lt;&gt;""),AND(FR28&gt;=FS$43,FR28&lt;&gt;""),AND(GP28&gt;=HA$43,GP28&lt;&gt;""),AND(GS28&gt;=HA$43,GS28&lt;&gt;""),AND(GW28&gt;=HA$43,GW28&lt;&gt;""),AND(GZ28&gt;=HA$43,GZ28&lt;&gt;""),AND(HX28&gt;=II$43,HX28&lt;&gt;""),AND(IA28&gt;=II$43,IA28&lt;&gt;""),AND(IE28&gt;=II$43,IE28&lt;&gt;""),AND(IH28&gt;=II$43,IH28&lt;&gt;""),AND(JF28&gt;=JQ$43,JF28&lt;&gt;""),AND(JI28&gt;=JQ$43,JI28&lt;&gt;""),AND(JM28&gt;=JQ$43,JM28&lt;&gt;""),AND(JP28&gt;=JQ$43,JP28&lt;&gt;""),AND(KN28&gt;=KY$43,KN28&lt;&gt;""),AND(KQ28&gt;=KY$43,KQ28&lt;&gt;""),AND(KU28&gt;=KY$43,KU28&lt;&gt;""),AND(KX28&gt;=KY$43,KX28&lt;&gt;""),AND(LV28&gt;=MG$43,LV28&lt;&gt;""),AND(LY28&gt;=MG$43,LY28&lt;&gt;""),AND(MC28&gt;=MG$43,MC28&lt;&gt;""),AND(MF28&gt;=MG$43,MF28&lt;&gt;""),AND(ND28&gt;=NO$43,ND28&lt;&gt;""),AND(NG28&gt;=NO$43,NG28&lt;&gt;""),AND(NK28&gt;=NO$43,NK28&lt;&gt;""),AND(NN28&gt;=NO$43,NN28&lt;&gt;""),AND(OL28&gt;=OW$43,OL28&lt;&gt;""),AND(OO28&gt;=OW$43,OO28&lt;&gt;""),AND(OS28&gt;=OW$43,OS28&lt;&gt;""),AND(OV28&gt;=OW$43,OV28&lt;&gt;""),AND(PT28&gt;=QE$43,PT28&lt;&gt;""),AND(PW28&gt;=QE$43,PW28&lt;&gt;""),AND(QA28&gt;=QE$43,QA28&lt;&gt;""),AND(QD28&gt;=QE$43,QD28&lt;&gt;""),AND(RB28&gt;=RM$43,RB28&lt;&gt;""),AND(RE28&gt;=RM$43,RE28&lt;&gt;""),AND(RI28&gt;=RM$43,RI28&lt;&gt;""),AND(RL28&gt;=RM$43,RL28&lt;&gt;""),AND(SJ28&gt;=SU$43,SJ28&lt;&gt;""),AND(SM28&gt;=SU$43,SM28&lt;&gt;""),AND(SQ28&gt;=SU$43,SQ28&lt;&gt;""),AND(ST28&gt;=SU$43,ST28&lt;&gt;"")),"P","")</f>
        <v/>
      </c>
      <c r="J28" s="36" t="str">
        <f>IF(AND(I28="P",H28=""),"No DD",IF(OR(AND(AO28&gt;=AY$42,AO28&lt;&gt;"",AQ28&gt;=AY$46,AQ28&lt;&gt;"",AN28=""),AND(AR28&gt;=AY$42,AR28&lt;&gt;"",AT28&gt;=AY$46,AT28&lt;&gt;"",AN28=""),AND(AV28&gt;=AY$42,AV28&lt;&gt;"",AX28&gt;=AY$46,AX28&lt;&gt;"",AN28=""),AND(BP28&gt;=BZ$42,BP28&lt;&gt;"",BR28&gt;=BZ$46,BR28&lt;&gt;"",BO28=""),AND(BS28&gt;=BZ$42,BS28&lt;&gt;"",BU28&gt;=BZ$46,BU28&lt;&gt;"",BO28=""),AND(BW28&gt;=BZ$42,BW28&lt;&gt;"",BY28&gt;=BZ$46,BY28&lt;&gt;"",BO28=""),AND(CQ28&gt;=DA$42,CQ28&lt;&gt;"",CS28&gt;=DA$46,CS28&lt;&gt;"",CP28=""),AND(CT28&gt;=DA$42,CT28&lt;&gt;"",CV28&gt;=DA$46,CV28&lt;&gt;"",CP28=""),AND(CX28&gt;=DA$42,CX28&lt;&gt;"",CZ28&gt;=DA$46,CZ28&lt;&gt;"",CP28=""),AND(DX28&gt;=EK$42,DX28&lt;&gt;"",DZ28&gt;=EK$46,DZ28&lt;&gt;""),AND(EA28&gt;=EK$42,EA28&lt;&gt;"",EC28&gt;=EK$46,EC28&lt;&gt;""),AND(EE28&gt;=EK$42,EE28&lt;&gt;"",EG28&gt;=EK$46,EG28&lt;&gt;""),AND(EH28&gt;=EK$42,EH28&lt;&gt;"",EJ28&gt;=EK$46,EJ28&lt;&gt;""),AND(FF28&gt;=FS$42,FF28&lt;&gt;"",FH28&gt;=FS$46,FH28&lt;&gt;""),AND(FI28&gt;=FS$42,FI28&lt;&gt;"",FK28&gt;=FS$46,FK28&lt;&gt;""),AND(FM28&gt;=FS$42,FM28&lt;&gt;"",FO28&gt;=FS$46,FO28&lt;&gt;""),AND(FP28&gt;=FS$42,FP28&lt;&gt;"",FR28&gt;=FS$46,FR28&lt;&gt;""),AND(GN28&gt;=HA$42,GN28&lt;&gt;"",GP28&gt;=HA$46,GP28&lt;&gt;""),AND(GQ28&gt;=HA$42,GQ28&lt;&gt;"",GS28&gt;=HA$46,GS28&lt;&gt;""),AND(GU28&gt;=HA$42,GU28&lt;&gt;"",GW28&gt;=HA$46,GW28&lt;&gt;""),AND(GX28&gt;=HA$42,GX28&lt;&gt;"",GZ28&gt;=HA$46,GZ28&lt;&gt;""),AND(HV28&gt;=II$42,HV28&lt;&gt;"",HX28&gt;=II$46,HX28&lt;&gt;""),AND(HY28&gt;=II$42,HY28&lt;&gt;"",IA28&gt;=II$46,IA28&lt;&gt;""),AND(IC28&gt;=II$42,IC28&lt;&gt;"",IE28&gt;=II$46,IE28&lt;&gt;""),AND(IF28&gt;=II$42,IF28&lt;&gt;"",IH28&gt;=II$46,IH28&lt;&gt;""),AND(JD28&gt;=JQ$42,JD28&lt;&gt;"",JF28&gt;=JQ$46,JF28&lt;&gt;""),AND(JG28&gt;=JQ$42,JG28&lt;&gt;"",JI28&gt;=JQ$46,JI28&lt;&gt;""),AND(JK28&gt;=JQ$42,JK28&lt;&gt;"",JM28&gt;=JQ$46,JM28&lt;&gt;""),AND(JN28&gt;=JQ$42,JN28&lt;&gt;"",JP28&gt;=JQ$46,JP28&lt;&gt;""),AND(KL28&gt;=KY$42,KL28&lt;&gt;"",KN28&gt;=KY$46,KN28&lt;&gt;""),AND(KO28&gt;=KY$42,KO28&lt;&gt;"",KQ28&gt;=KY$46,KQ28&lt;&gt;""),AND(KS28&gt;=KY$42,KS28&lt;&gt;"",KU28&gt;=KY$46,KU28&lt;&gt;""),AND(KV28&gt;=KY$42,KV28&lt;&gt;"",KX28&gt;=KY$46,KX28&lt;&gt;""),AND(LT28&gt;=MG$42,LT28&lt;&gt;"",LV28&gt;=MG$46,LV28&lt;&gt;""),AND(LW28&gt;=MG$42,LW28&lt;&gt;"",LY28&gt;=MG$46,LY28&lt;&gt;""),AND(MA28&gt;=MG$42,MA28&lt;&gt;"",MC28&gt;=MG$46,MC28&lt;&gt;""),AND(MD28&gt;=MG$42,MD28&lt;&gt;"",MF28&gt;=MG$46,MF28&lt;&gt;""),AND(NB28&gt;=NO$42,NB28&lt;&gt;"",ND28&gt;=NO$46,ND28&lt;&gt;""),AND(NE28&gt;=NO$42,NE28&lt;&gt;"",NG28&gt;=NO$46,NG28&lt;&gt;""),AND(NI28&gt;=NO$42,NI28&lt;&gt;"",NK28&gt;=NO$46,NK28&lt;&gt;""),AND(NL28&gt;=NO$42,NL28&lt;&gt;"",NN28&gt;=NO$46,NN28&lt;&gt;""),AND(OJ28&gt;=OW$42,OJ28&lt;&gt;"",OL28&gt;=OW$46,OL28&lt;&gt;""),AND(OM28&gt;=OW$42,OM28&lt;&gt;"",OO28&gt;=OW$46,OO28&lt;&gt;""),AND(OQ28&gt;=OW$42,OQ28&lt;&gt;"",OS28&gt;=OW$46,OS28&lt;&gt;""),AND(OT28&gt;=OW$42,OT28&lt;&gt;"",OV28&gt;=OW$46,OV28&lt;&gt;""),AND(PR28&gt;=QE$42,PR28&lt;&gt;"",PT28&gt;=QE$46,PT28&lt;&gt;""),AND(PU28&gt;=QE$42,PU28&lt;&gt;"",PW28&gt;=QE$46,PW28&lt;&gt;""),AND(PY28&gt;=QE$42,PY28&lt;&gt;"",QA28&gt;=QE$46,QA28&lt;&gt;""),AND(QB28&gt;=QE$42,QB28&lt;&gt;"",QD28&gt;=QE$46,QD28&lt;&gt;""),AND(QZ28&gt;=RM$42,QZ28&lt;&gt;"",RB28&gt;=RM$46,RB28&lt;&gt;""),AND(RC28&gt;=RM$42,RC28&lt;&gt;"",RE28&gt;=RM$46,RE28&lt;&gt;""),AND(RG28&gt;=RM$42,RG28&lt;&gt;"",RI28&gt;=RM$46,RI28&lt;&gt;""),AND(RJ28&gt;=RM$42,RJ28&lt;&gt;"",RL28&gt;=RM$46,RL28&lt;&gt;""),AND(SH28&gt;=SU$42,SH28&lt;&gt;"",SJ28&gt;=SU$46,SJ28&lt;&gt;""),AND(SK28&gt;=SU$42,SK28&lt;&gt;"",SM28&gt;=SU$46,SM28&lt;&gt;""),AND(SO28&gt;=SU$42,SO28&lt;&gt;"",SQ28&gt;=SU$46,SQ28&lt;&gt;""),AND(SR28&gt;=SU$42,SR28&lt;&gt;"",ST28&gt;=SU$46,ST28&lt;&gt;"")),"Merit",IF(OR(AND(AO28&gt;=AY$41,AO28&lt;&gt;"",AQ28&gt;=AY$45,AQ28&lt;&gt;"",AN28=""),AND(AR28&gt;=AY$41,AR28&lt;&gt;"",AT28&gt;=AY$45,AT28&lt;&gt;"",AN28=""),AND(AV28&gt;=AY$41,AV28&lt;&gt;"",AX28&gt;=AY$45,AX28&lt;&gt;"",AN28=""),AND(BP28&gt;=BZ$41,BP28&lt;&gt;"",BR28&gt;=BZ$45,BR28&lt;&gt;"",BO28=""),AND(BS28&gt;=BZ$41,BS28&lt;&gt;"",BU28&gt;=BZ$45,BU28&lt;&gt;"",BO28=""),AND(BW28&gt;=BZ$41,BW28&lt;&gt;"",BY28&gt;=BZ$45,BY28&lt;&gt;"",BO28=""),AND(CQ28&gt;=DA$41,CQ28&lt;&gt;"",CS28&gt;=DA$45,CS28&lt;&gt;"",CP28=""),AND(CT28&gt;=DA$41,CT28&lt;&gt;"",CV28&gt;=DA$45,CV28&lt;&gt;"",CP28=""),AND(CX28&gt;=DA$41,CX28&lt;&gt;"",CZ28&gt;=DA$45,CZ28&lt;&gt;"",CP28=""),AND(DX28&gt;=EK$41,DX28&lt;&gt;"",DZ28&gt;=EK$45,DZ28&lt;&gt;""),AND(EA28&gt;=EK$41,EA28&lt;&gt;"",EC28&gt;=EK$45,EC28&lt;&gt;""),AND(EE28&gt;=EK$41,EE28&lt;&gt;"",EG28&gt;=EK$45,EG28&lt;&gt;""),AND(EH28&gt;=EK$41,EH28&lt;&gt;"",EJ28&gt;=EK$45,EJ28&lt;&gt;""),AND(FF28&gt;=FS$41,FF28&lt;&gt;"",FH28&gt;=FS$45,FH28&lt;&gt;""),AND(FI28&gt;=FS$41,FI28&lt;&gt;"",FK28&gt;=FS$45,FK28&lt;&gt;""),AND(FM28&gt;=FS$41,FM28&lt;&gt;"",FO28&gt;=FS$45,FO28&lt;&gt;""),AND(FP28&gt;=FS$41,FP28&lt;&gt;"",FR28&gt;=FS$45,FR28&lt;&gt;""),AND(GN28&gt;=HA$41,GN28&lt;&gt;"",GP28&gt;=HA$45,GP28&lt;&gt;""),AND(GQ28&gt;=HA$41,GQ28&lt;&gt;"",GS28&gt;=HA$45,GS28&lt;&gt;""),AND(GU28&gt;=HA$41,GU28&lt;&gt;"",GW28&gt;=HA$45,GW28&lt;&gt;""),AND(GX28&gt;=HA$41,GX28&lt;&gt;"",GZ28&gt;=HA$45,GZ28&lt;&gt;""),AND(HV28&gt;=II$41,HV28&lt;&gt;"",HX28&gt;=II$45,HX28&lt;&gt;""),AND(HY28&gt;=II$41,HY28&lt;&gt;"",IA28&gt;=II$45,IA28&lt;&gt;""),AND(IC28&gt;=II$41,IC28&lt;&gt;"",IE28&gt;=II$45,IE28&lt;&gt;""),AND(IF28&gt;=II$41,IF28&lt;&gt;"",IH28&gt;=II$45,IH28&lt;&gt;""),AND(JD28&gt;=JQ$41,JD28&lt;&gt;"",JF28&gt;=JQ$45,JF28&lt;&gt;""),AND(JG28&gt;=JQ$41,JG28&lt;&gt;"",JI28&gt;=JQ$45,JI28&lt;&gt;""),AND(JK28&gt;=JQ$41,JK28&lt;&gt;"",JM28&gt;=JQ$45,JM28&lt;&gt;""),AND(JN28&gt;=JQ$41,JN28&lt;&gt;"",JP28&gt;=JQ$45,JP28&lt;&gt;""),AND(KL28&gt;=KY$41,KL28&lt;&gt;"",KN28&gt;=KY$45,KN28&lt;&gt;""),AND(KO28&gt;=KY$41,KO28&lt;&gt;"",KQ28&gt;=KY$45,KQ28&lt;&gt;""),AND(KS28&gt;=KY$41,KS28&lt;&gt;"",KU28&gt;=KY$45,KU28&lt;&gt;""),AND(KV28&gt;=KY$41,KV28&lt;&gt;"",KX28&gt;=KY$45,KX28&lt;&gt;""),AND(LT28&gt;=MG$41,LT28&lt;&gt;"",LV28&gt;=MG$45,LV28&lt;&gt;""),AND(LW28&gt;=MG$41,LW28&lt;&gt;"",LY28&gt;=MG$45,LY28&lt;&gt;""),AND(MA28&gt;=MG$41,MA28&lt;&gt;"",MC28&gt;=MG$45,MC28&lt;&gt;""),AND(MD28&gt;=MG$41,MD28&lt;&gt;"",MF28&gt;=MG$45,MF28&lt;&gt;""),AND(NB28&gt;=NO$41,NB28&lt;&gt;"",ND28&gt;=NO$45,ND28&lt;&gt;""),AND(NE28&gt;=NO$41,NE28&lt;&gt;"",NG28&gt;=NO$45,NG28&lt;&gt;""),AND(NI28&gt;=NO$41,NI28&lt;&gt;"",NK28&gt;=NO$45,NK28&lt;&gt;""),AND(NL28&gt;=NO$41,NL28&lt;&gt;"",NN28&gt;=NO$45,NN28&lt;&gt;""),AND(OJ28&gt;=OW$41,OJ28&lt;&gt;"",OL28&gt;=OW$45,OL28&lt;&gt;""),AND(OM28&gt;=OW$41,OM28&lt;&gt;"",OO28&gt;=OW$45,OO28&lt;&gt;""),AND(OQ28&gt;=OW$41,OQ28&lt;&gt;"",OS28&gt;=OW$45,OS28&lt;&gt;""),AND(OT28&gt;=OW$41,OT28&lt;&gt;"",OV28&gt;=OW$45,OV28&lt;&gt;""),AND(PR28&gt;=QE$41,PR28&lt;&gt;"",PT28&gt;=QE$45,PT28&lt;&gt;""),AND(PU28&gt;=QE$41,PU28&lt;&gt;"",PW28&gt;=QE$45,PW28&lt;&gt;""),AND(PY28&gt;=QE$41,PY28&lt;&gt;"",QA28&gt;=QE$45,QA28&lt;&gt;""),AND(QB28&gt;=QE$41,QB28&lt;&gt;"",QD28&gt;=QE$45,QD28&lt;&gt;""),AND(QZ28&gt;=RM$41,QZ28&lt;&gt;"",RB28&gt;=RM$45,RB28&lt;&gt;""),AND(RC28&gt;=RM$41,RC28&lt;&gt;"",RE28&gt;=RM$45,RE28&lt;&gt;""),AND(RG28&gt;=RM$41,RG28&lt;&gt;"",RI28&gt;=RM$45,RI28&lt;&gt;""),AND(RJ28&gt;=RM$41,RJ28&lt;&gt;"",RL28&gt;=RM$45,RL28&lt;&gt;""),AND(SH28&gt;=SU$41,SH28&lt;&gt;"",SJ28&gt;=SU$45,SJ28&lt;&gt;""),AND(SK28&gt;=SU$41,SK28&lt;&gt;"",SM28&gt;=SU$45,SM28&lt;&gt;""),AND(SO28&gt;=SU$41,SO28&lt;&gt;"",SQ28&gt;=SU$45,SQ28&lt;&gt;""),AND(SR28&gt;=SU$41,SR28&lt;&gt;"",ST28&gt;=SU$45,ST28&lt;&gt;"")),"Excellence",IF(K28="P","Worlds Team",IF(H28="P","National Team","")))))</f>
        <v/>
      </c>
      <c r="K28" s="3" t="str">
        <f>IF(OR(AND(AO28&gt;=AY$40,AO28&lt;&gt;"",AQ28&gt;=AY$44,AQ28&lt;&gt;"",AN28=""),AND(AR28&gt;=AY$40,AR28&lt;&gt;"",AT28&gt;=AY$44,AT28&lt;&gt;"",AN28=""),AND(AV28&gt;=AY$40,AV28&lt;&gt;"",AX28&gt;=AY$44,AX28&lt;&gt;"",AN28=""),AND(BP28&gt;=BZ$40,BP28&lt;&gt;"",BR28&gt;=BZ$44,BR28&lt;&gt;"",BO28=""),AND(BS28&gt;=BZ$40,BS28&lt;&gt;"",BU28&gt;=BZ$44,BU28&lt;&gt;"",BO28=""),AND(BW28&gt;=BZ$40,BW28&lt;&gt;"",BY28&gt;=BZ$44,BY28&lt;&gt;"",BO28=""),AND(CQ28&gt;=DA$40,CQ28&lt;&gt;"",CS28&gt;=DA$44,CS28&lt;&gt;"",CP28=""),AND(CT28&gt;=DA$40,CT28&lt;&gt;"",CV28&gt;=DA$44,CV28&lt;&gt;"",CP28=""),AND(CX28&gt;=DA$40,CX28&lt;&gt;"",CZ28&gt;=DA$44,CZ28&lt;&gt;"",CP28=""),AND(DX28&gt;=EK$40,DX28&lt;&gt;"",DZ28&gt;=EK$44,DZ28&lt;&gt;""),AND(EA28&gt;=EK$40,EA28&lt;&gt;"",EC28&gt;=EK$44,EC28&lt;&gt;""),AND(EE28&gt;=EK$40,EE28&lt;&gt;"",EG28&gt;=EK$44,EG28&lt;&gt;""),AND(EH28&gt;=EK$40,EH28&lt;&gt;"",EJ28&gt;=EK$44,EJ28&lt;&gt;""),AND(FF28&gt;=FS$40,FF28&lt;&gt;"",FH28&gt;=FS$44,FH28&lt;&gt;""),AND(FI28&gt;=FS$40,FI28&lt;&gt;"",FK28&gt;=FS$44,FK28&lt;&gt;""),AND(FM28&gt;=FS$40,FM28&lt;&gt;"",FO28&gt;=FS$44,FO28&lt;&gt;""),AND(FP28&gt;=FS$40,FP28&lt;&gt;"",FR28&gt;=FS$44,FR28&lt;&gt;""),AND(GN28&gt;=HA$40,GN28&lt;&gt;"",GP28&gt;=HA$44,GP28&lt;&gt;""),AND(GQ28&gt;=HA$40,GQ28&lt;&gt;"",GS28&gt;=HA$44,GS28&lt;&gt;""),AND(GU28&gt;=HA$40,GU28&lt;&gt;"",GW28&gt;=HA$44,GW28&lt;&gt;""),AND(GX28&gt;=HA$40,GX28&lt;&gt;"",GZ28&gt;=HA$44,GZ28&lt;&gt;""),AND(HV28&gt;=II$40,HV28&lt;&gt;"",HX28&gt;=II$44,HX28&lt;&gt;""),AND(HY28&gt;=II$40,HY28&lt;&gt;"",IA28&gt;=II$44,IA28&lt;&gt;""),AND(IC28&gt;=II$40,IC28&lt;&gt;"",IE28&gt;=II$44,IE28&lt;&gt;""),AND(IF28&gt;=II$40,IF28&lt;&gt;"",IH28&gt;=II$44,IH28&lt;&gt;""),AND(JD28&gt;=JQ$40,JD28&lt;&gt;"",JF28&gt;=JQ$44,JF28&lt;&gt;""),AND(JG28&gt;=JQ$40,JG28&lt;&gt;"",JI28&gt;=JQ$44,JI28&lt;&gt;""),AND(JK28&gt;=JQ$40,JK28&lt;&gt;"",JM28&gt;=JQ$44,JM28&lt;&gt;""),AND(JN28&gt;=JQ$40,JN28&lt;&gt;"",JP28&gt;=JQ$44,JP28&lt;&gt;""),AND(KL28&gt;=KY$40,KL28&lt;&gt;"",KN28&gt;=KY$44,KN28&lt;&gt;""),AND(KO28&gt;=KY$40,KO28&lt;&gt;"",KQ28&gt;=KY$44,KQ28&lt;&gt;""),AND(KS28&gt;=KY$40,KS28&lt;&gt;"",KU28&gt;=KY$44,KU28&lt;&gt;""),AND(KV28&gt;=KY$40,KV28&lt;&gt;"",KX28&gt;=KY$44,KX28&lt;&gt;""),AND(LT28&gt;=MG$40,LT28&lt;&gt;"",LV28&gt;=MG$44,LV28&lt;&gt;""),AND(LW28&gt;=MG$40,LW28&lt;&gt;"",LY28&gt;=MG$44,LY28&lt;&gt;""),AND(MA28&gt;=MG$40,MA28&lt;&gt;"",MC28&gt;=MG$44,MC28&lt;&gt;""),AND(MD28&gt;=MG$40,MD28&lt;&gt;"",MF28&gt;=MG$44,MF28&lt;&gt;""),AND(NB28&gt;=NO$40,NB28&lt;&gt;"",ND28&gt;=NO$44,ND28&lt;&gt;""),AND(NE28&gt;=NO$40,NE28&lt;&gt;"",NG28&gt;=NO$44,NG28&lt;&gt;""),AND(NI28&gt;=NO$40,NI28&lt;&gt;"",NK28&gt;=NO$44,NK28&lt;&gt;""),AND(NL28&gt;=NO$40,NL28&lt;&gt;"",NN28&gt;=NO$44,NN28&lt;&gt;""),AND(OJ28&gt;=OW$40,OJ28&lt;&gt;"",OL28&gt;=OW$44,OL28&lt;&gt;""),AND(OM28&gt;=OW$40,OM28&lt;&gt;"",OO28&gt;=OW$44,OO28&lt;&gt;""),AND(OQ28&gt;=OW$40,OQ28&lt;&gt;"",OS28&gt;=OW$44,OS28&lt;&gt;""),AND(OT28&gt;=OW$40,OT28&lt;&gt;"",OV28&gt;=OW$44,OV28&lt;&gt;""),AND(PR28&gt;=QE$40,PR28&lt;&gt;"",PT28&gt;=QE$44,PT28&lt;&gt;""),AND(PU28&gt;=QE$40,PU28&lt;&gt;"",PW28&gt;=QE$44,PW28&lt;&gt;""),AND(PY28&gt;=QE$40,PY28&lt;&gt;"",QA28&gt;=QE$44,QA28&lt;&gt;""),AND(QB28&gt;=QE$40,QB28&lt;&gt;"",QD28&gt;=QE$44,QD28&lt;&gt;""),AND(QZ28&gt;=RM$40,QZ28&lt;&gt;"",RB28&gt;=RM$44,RB28&lt;&gt;""),AND(RC28&gt;=RM$40,RC28&lt;&gt;"",RE28&gt;=RM$44,RE28&lt;&gt;""),AND(RG28&gt;=RM$40,RG28&lt;&gt;"",RI28&gt;=RM$44,RI28&lt;&gt;""),AND(RJ28&gt;=RM$40,RJ28&lt;&gt;"",RL28&gt;=RM$44,RL28&lt;&gt;""),AND(SH28&gt;=SU$40,SH28&lt;&gt;"",SJ28&gt;=SU$44,SJ28&lt;&gt;""),AND(SK28&gt;=SU$40,SK28&lt;&gt;"",SM28&gt;=SU$44,SM28&lt;&gt;""),AND(SO28&gt;=SU$40,SO28&lt;&gt;"",SQ28&gt;=SU$44,SQ28&lt;&gt;""),AND(SR28&gt;=SU$40,SR28&lt;&gt;"",ST28&gt;=SU$44,ST28&lt;&gt;"")),"P","")</f>
        <v/>
      </c>
      <c r="L28" s="8">
        <f>IF(COUNT(AQ28,AT28,BR28,BU28,CS28,CV28)&gt;0,LARGE((AQ28,AT28,BR28,BU28,CS28,CV28),1),0)</f>
        <v>43.4</v>
      </c>
      <c r="M28" s="8" t="str">
        <f>IF(L28="","",IF(OR(L28=CS28,L28=CV28),$CA$1,IF(OR(L28=BR28,L28=BU28),$AZ$1,IF(OR(L28=AQ28,L28=AT28),$Y$1,""))))</f>
        <v>2024 Nationals</v>
      </c>
      <c r="N28" s="8">
        <f>IF(COUNT(AQ28,AT28,BR28,BU28,CS28,CV28)&gt;1,LARGE((AQ28,AT28,BR28,BU28,CS28,CV28),2),0)</f>
        <v>43.28</v>
      </c>
      <c r="O28" s="8" t="str">
        <f>IF(N28="","",IF(OR(N28=CS28,N28=CV28),$CA$1,IF(OR(N28=BR28,N28=BU28),$AZ$1,IF(OR(N28=AQ28,N28=AT28),$Y$1,""))))</f>
        <v>2024 Nationals</v>
      </c>
      <c r="P28" s="8">
        <f>IF(COUNT(AQ28,AT28,BR28,BU28,CS28,CV28)&gt;2,MAX(AX28,BY28,CZ28,LARGE((AQ28,AT28,BR28,BU28,CS28,CV28),3)),IF(MAX(AX28,BY28,CZ28)&gt;0,MAX(AX28,BY28,CZ28),0))</f>
        <v>0</v>
      </c>
      <c r="Q28" s="8" t="str">
        <f>IF(P28="","",IF(OR(P28=CS28,P28=CV28,P28=CZ28),$CA$1,IF(OR(P28=BR28,P28=BU28,P28=BY28),$AZ$1,IF(OR(P28=AQ28,P28=AT28,P28=AX28),$Y$1,""))))</f>
        <v/>
      </c>
      <c r="R28" s="8">
        <f>IF(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&gt;0,MAX(AO28,AR28,AV28,BP28,BS28,BW28,CQ28,CT28,CX28,DX28,EA28,EE28,EH28,FF28,FI28,FM28,FP28,GN28,GQ28,GU28,GX28,HV28,HY28,IC28,IF28,JD28,JG28,JK28,JN28,KL28,KO28,KS28,KV28,LT28,LW28,MA28,MD28,NB28,NE28,NI28,NL28,OJ28,OM28,OQ28,OT28,PR28,PU28,PY28,QB28,QZ28,RC28,RG28,RJ28,SH28,SK28,SO28,SR28),0)</f>
        <v>7.7</v>
      </c>
      <c r="S28" s="8" t="str">
        <f>IF(R28=0,"",IF(OR(R28=CQ28,R28=CT28,R28=CX28),$CA$1,IF(OR(R28=BP28,R28=BS28,R28=BW28),$AZ$1,IF(OR(R28=AO28,R28=AR28,R28=AV28),$Y$1,IF(OR(R28=SH28,R28=SK28,R28=SO28,R28=SR28),$RN$1,IF(OR(R28=QZ28,R28=RC28,R28=RG28,R28=RJ28),$QF$1,IF(OR(R28=PR28,R28=PU28,R28=PY28,R28=QB28),$OX$1,IF(OR(R28=OJ28,R28=OM28,R28=OQ28,R28=OT28),$NP$1,IF(OR(R28=NB28,R28=NE28,R28=NI28,R28=NL28),$MH$1,IF(OR(R28=LT28,R28=LW28,R28=MA28,R28=MD28),$KZ$1,IF(OR(R28=KL28,R28=KO28,R28=KS28,R28=KV28),$JR$1,IF(OR(R28=JD28,R28=JG28,R28=JK28,R28=JN28),$IJ$1,IF(OR(R28=HV28,R28=HY28,R28=IC28,R28=IF28),$HB$1,IF(OR(R28=GN28,R28=GQ28,R28=GU28,R28=GX28),$FT$1,IF(OR(R28=FF28,R28=FI28,R28=FM28,R28=FP28),$EL$1,IF(OR(R28=DX28,R28=EA28,R28=EE28,R28=EH28),$DD$1,""))))))))))))))))</f>
        <v>2024 Nationals</v>
      </c>
      <c r="T28" s="8">
        <f>IF(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&gt;0,MAX(IF(AO28&gt;=$AY$39,AP28,0),IF(AR28&gt;=$AY$39,AS28,0),IF(AV28&gt;=$AY$39,AW28,0),IF(BP28&gt;=$BZ$39,BQ28,0),IF(BS28&gt;=$BZ$39,BT28,0),IF(BW28&gt;=$BZ$39,BX28,0),IF(CQ28&gt;=$DA$39,CR28,0),IF(CT28&gt;=$DA$39,CU28,0),IF(CX28&gt;=$DA$39,CY28,0),IF(DX28&gt;=$EK$39,DY28,0),IF(EA28&gt;=$EK$39,EB28,0),IF(EE28&gt;=$EK$39,EF28,0),IF(EH28&gt;=$EK$39,EI28,0),IF(FF28&gt;=$FS$39,FG28,0),IF(FI28&gt;=$FS$39,FJ28,0),IF(FM28&gt;=$FS$39,FN28,0),IF(FP28&gt;=$FS$39,FQ28,0),IF(GN28&gt;=$HA$39,GO28,0),IF(GQ28&gt;=$HA$39,GR28,0),IF(GU28&gt;=$HA$39,GV28,0),IF(GX28&gt;=$HA$39,GY28,0),IF(HV28&gt;=$II$39,HW28,0),IF(HY28&gt;=$II$39,HZ28,0),IF(IC28&gt;=$II$39,ID28,0),IF(IF28&gt;=$II$39,IG28,0),IF(JD28&gt;=$JQ$39,JE28,0),IF(JG28&gt;=$JQ$39,JH28,0),IF(JK28&gt;=$JQ$39,JL28,0),IF(JN28&gt;=$JQ$39,JO28,0),IF(KL28&gt;=$KY$39,KM28,0),IF(KO28&gt;=$KY$39,KP28,0),IF(KS28&gt;=$KY$39,KT28,0),IF(KV28&gt;=$KY$39,KW28,0),IF(LT28&gt;=$MG$39,LU28,0),IF(LW28&gt;=$MG$39,LX28,0),IF(MA28&gt;=$MG$39,MB28,0),IF(MD28&gt;=$MG$39,ME28,0),IF(NB28&gt;=$NO$39,NC28,0),IF(NE28&gt;=$NO$39,NF28,0),IF(NI28&gt;=$NO$39,NJ28,0),IF(NL28&gt;=$NO$39,NM28,0),IF(OJ28&gt;=$OW$39,OK28,0),IF(OM28&gt;=$OW$39,ON28,0),IF(OQ28&gt;=$OW$39,OR28,0),IF(OT28&gt;=$OW$39,OU28,0),IF(PR28&gt;=$QE$39,PS28,0),IF(PU28&gt;=$QE$39,PV28,0),IF(PY28&gt;=$QE$39,PZ28,0),IF(QB28&gt;=$QE$39,QC28,0),IF(QZ28&gt;=$RM$39,RA28,0),IF(RC28&gt;=$RM$39,RD28,0),IF(RG28&gt;=$RM$39,RH28,0),IF(RJ28&gt;=$RM$39,RK28,0),IF(SH28&gt;=$SU$39,SI28,0),IF(SK28&gt;=$SU$39,SL28,0),IF(SO28&gt;=$SU$39,SP28,0),IF(SR28&gt;=$SU$39,SS28,0)),0)</f>
        <v>0</v>
      </c>
      <c r="U28" s="8" t="str">
        <f>IF(T28=0,"",IF(OR(T28=CR28,T28=CU28,T28=CY28),$CA$1,IF(OR(T28=BQ28,T28=BT28,T28=BX28),$AZ$1,IF(OR(T28=AP28,T28=AS28,T28=AW28),$Y$1,IF(OR(T28=SI28,T28=SL28,T28=SP28,T28=SS28),$RN$1,IF(OR(T28=RA28,T28=RD28,T28=RH28,T28=RK28),$QF$1,IF(OR(T28=PS28,T28=PV28,T28=PZ28,T28=QC28),$OX$1,IF(OR(T28=OK28,T28=ON28,T28=OR28,T28=OU28),$NP$1,IF(OR(T28=NC28,T28=NF28,T28=NJ28,T28=NM28),$MH$1,IF(OR(T28=LU28,T28=LX28,T28=MB28,T28=ME28),$KZ$1,IF(OR(T28=KM28,T28=KP28,T28=KT28,T28=KW28),$JR$1,IF(OR(T28=JE28,T28=JH28,T28=JL28,T28=JO28),$IJ$1,IF(OR(T28=HW28,T28=HZ28,T28=ID28,T28=IG28),$HB$1,IF(OR(T28=GO28,T28=GR28,T28=GV28,T28=GY28),$FT$1,IF(OR(T28=FG28,T28=FJ28,T28=FN28,T28=FQ28),$EL$1,IF(OR(T28=DY28,T28=EB28,T28=EF28,T28=EI28),$DD$1,""))))))))))))))))</f>
        <v/>
      </c>
      <c r="V28" s="8" t="str">
        <f>IF(MAX(DB28,DC28)&gt;0,MAX(DB28,DC28),"")</f>
        <v/>
      </c>
      <c r="W28" s="11" t="str">
        <f>IF(V28="","",IF(V28=DB28,"("&amp;DB$2&amp;")",IF(V28=DC28,"("&amp;DC$2&amp;")")))</f>
        <v/>
      </c>
      <c r="X28" s="8" t="str">
        <f>IF(V28="","",IF(V28=DB28,IF(V28+IF(P28="",0,P28)=SM28,$RN$1,IF(V28+IF(P28="",0,P28)=RE28,$QF$1,IF(V28+IF(P28="",0,P28)=PW28,$OX$1,IF(V28+IF(P28="",0,P28)=OO28,$NP$1,IF(V28+IF(P28="",0,P28)=NG28,$MH$1,IF(V28+IF(P28="",0,P28)=LY28,$KZ$1,IF(V28+IF(P28="",0,P28)=KQ28,$JR$1,IF(V28+IF(P28="",0,P28)=JI28,$IJ$1,IF(V28+IF(P28="",0,P28)=IA28,$HB$1,IF(V28+IF(P28="",0,P28)=GS28,$FT$1,IF(V28+IF(P28="",0,P28)=FK28,$EL$1,IF(V28+IF(P28="",0,P28)=EC28,$DD$1,IF(V28+IF(P28="",0,P28)=SJ28,$RN$1,IF(V28+IF(P28="",0,P28)=RB28,$QF$1,IF(V28+IF(P28="",0,P28)=PT28,$OX$1,IF(V28+IF(P28="",0,P28)=OL28,$NP$1,IF(V28+IF(P28="",0,P28)=ND28,$MH$1,IF(V28+IF(P28="",0,P28)=LV28,$KZ$1,IF(V28+IF(P28="",0,P28)=KN28,$JR$1,IF(V28+IF(P28="",0,P28)=JF28,$IJ$1,IF(V28+IF(P28="",0,P28)=HX28,$HB$1,IF(V28+IF(P28="",0,P28)=GP28,$FT$1,IF(V28+IF(P28="",0,P28)=FH28,$EL$1,IF(V28+IF(P28="",0,P28)=DZ28,$DD$1,IF(V28+IF(N28="",0,N28)=SM28,$RN$1,IF(V28+IF(N28="",0,N28)=RE28,$QF$1,IF(V28+IF(N28="",0,N28)=PW28,$OX$1,IF(V28+IF(N28="",0,N28)=OO28,$NP$1,IF(V28+IF(N28="",0,N28)=NG28,$MH$1,IF(V28+IF(N28="",0,N28)=LY28,$KZ$1,IF(V28+IF(N28="",0,N28)=KQ28,$JR$1,IF(V28+IF(N28="",0,N28)=JI28,$IJ$1,IF(V28+IF(N28="",0,N28)=IA28,$HB$1,IF(V28+IF(N28="",0,N28)=GS28,$FT$1,IF(V28+IF(N28="",0,N28)=FK28,$EL$1,IF(V28+IF(N28="",0,N28)=EC28,$DD$1,IF(V28+IF(N28="",0,N28)=SJ28,$RN$1,IF(V28+IF(N28="",0,N28)=RB28,$QF$1,IF(V28+IF(N28="",0,N28)=PT28,$OX$1,IF(V28+IF(N28="",0,N28)=OL28,$NP$1,IF(V28+IF(N28="",0,N28)=ND28,$MH$1,IF(V28+IF(N28="",0,N28)=LV28,$KZ$1,IF(V28+IF(N28="",0,N28)=KN28,$JR$1,IF(V28+IF(N28="",0,N28)=JF28,$IJ$1,IF(V28+IF(N28="",0,N28)=HX28,$HB$1,IF(V28+IF(N28="",0,N28)=GP28,$FT$1,IF(V28+IF(N28="",0,N28)=FH28,$EL$1,IF(V28+IF(N28="",0,N28)=DZ28,$DD$1)))))))))))))))))))))))))))))))))))))))))))))))),IF(V28=DC28,IF(V28+IF(P28="",0,P28)=ST28,$RN$1,IF(V28+IF(P28="",0,P28)=RL28,$QF$1,IF(V28+IF(P28="",0,P28)=QD28,$OX$1,IF(V28+IF(P28="",0,P28)=OV28,$NP$1,IF(V28+IF(P28="",0,P28)=NN28,$MH$1,IF(V28+IF(P28="",0,P28)=MF28,$KZ$1,IF(V28+IF(P28="",0,P28)=KX28,$JR$1,IF(V28+IF(P28="",0,P28)=JP28,$IJ$1,IF(V28+IF(P28="",0,P28)=IH28,$HB$1,IF(V28+IF(P28="",0,P28)=GZ28,$FT$1,IF(V28+IF(P28="",0,P28)=FR28,$EL$1,IF(V28+IF(P28="",0,P28)=EJ28,$DD$1,IF(V28+IF(P28="",0,P28)=SQ28,$RN$1,IF(V28+IF(P28="",0,P28)=RI28,$QF$1,IF(V28+IF(P28="",0,P28)=QA28,$OX$1,IF(V28+IF(P28="",0,P28)=OS28,$NP$1,IF(V28+IF(P28="",0,P28)=NK28,$MH$1,IF(V28+IF(P28="",0,P28)=MC28,$KZ$1,IF(V28+IF(P28="",0,P28)=KU28,$JR$1,IF(V28+IF(P28="",0,P28)=JM28,$IJ$1,IF(V28+IF(P28="",0,P28)=IE28,$HB$1,IF(V28+IF(P28="",0,P28)=GW28,$FT$1,IF(V28+IF(P28="",0,P28)=FO28,$EL$1,IF(V28+IF(P28="",0,P28)=EG28,$DD$1)))))))))))))))))))))))))))</f>
        <v/>
      </c>
      <c r="Y28" s="22"/>
      <c r="Z28" s="22"/>
      <c r="AA28" s="22"/>
      <c r="AB28" s="22"/>
      <c r="AC28" s="22"/>
      <c r="AD28" s="22"/>
      <c r="AE28" s="22"/>
      <c r="AF28" s="22"/>
      <c r="AG28" s="22"/>
      <c r="AH28" s="22"/>
      <c r="AI28" s="22"/>
      <c r="AJ28" s="22"/>
      <c r="AK28" s="22"/>
      <c r="AL28" s="22"/>
      <c r="AM28" s="22"/>
      <c r="AN28" s="27"/>
      <c r="AO28" s="38" t="str">
        <f>IF(AA28&gt;0,AA28,"")</f>
        <v/>
      </c>
      <c r="AP28" s="38" t="str">
        <f>IF(AB28&gt;0,AB28,"")</f>
        <v/>
      </c>
      <c r="AQ28" s="40" t="str">
        <f>IF(SUM(Y28:AB28)-AC28&gt;0,SUM(Y28:AB28)-AC28,"")</f>
        <v/>
      </c>
      <c r="AR28" s="40" t="str">
        <f>IF(AF28&gt;0,AF28,"")</f>
        <v/>
      </c>
      <c r="AS28" s="40" t="str">
        <f>IF(AG28&gt;0,AG28,"")</f>
        <v/>
      </c>
      <c r="AT28" s="40" t="str">
        <f>IF(SUM(AD28:AG28)-AH28&gt;0,SUM(AD28:AG28)-AH28,"")</f>
        <v/>
      </c>
      <c r="AU28" s="40" t="str">
        <f>IF(AQ28="","",MAX(AQ28,AT28))</f>
        <v/>
      </c>
      <c r="AV28" s="40" t="str">
        <f>IF(AK28&gt;0,AK28,"")</f>
        <v/>
      </c>
      <c r="AW28" s="40" t="str">
        <f>IF(AL28&gt;0,AL28,"")</f>
        <v/>
      </c>
      <c r="AX28" s="40" t="str">
        <f>IF(SUM(AI28:AL28)-AM28&gt;0,SUM(AI28:AL28)-AM28,"")</f>
        <v/>
      </c>
      <c r="AY28" s="40" t="str">
        <f>IF(SUM(AU28,AX28)&gt;0,SUM(AU28,AX28),"")</f>
        <v/>
      </c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8"/>
      <c r="BP28" s="39" t="str">
        <f>IF(BB28&gt;0,BB28,"")</f>
        <v/>
      </c>
      <c r="BQ28" s="39" t="str">
        <f>IF(BC28&gt;0,BC28,"")</f>
        <v/>
      </c>
      <c r="BR28" s="11" t="str">
        <f>IF(SUM(AZ28:BC28)-BD28&gt;0,SUM(AZ28:BC28)-BD28,"")</f>
        <v/>
      </c>
      <c r="BS28" s="11" t="str">
        <f>IF(BG28&gt;0,BG28,"")</f>
        <v/>
      </c>
      <c r="BT28" s="11" t="str">
        <f>IF(BH28&gt;0,BH28,"")</f>
        <v/>
      </c>
      <c r="BU28" s="11" t="str">
        <f>IF(SUM(BE28:BH28)-BI28&gt;0,SUM(BE28:BH28)-BI28,"")</f>
        <v/>
      </c>
      <c r="BV28" s="11" t="str">
        <f>IF(BR28="","",MAX(BR28,BU28))</f>
        <v/>
      </c>
      <c r="BW28" s="11" t="str">
        <f>IF(BL28&gt;0,BL28,"")</f>
        <v/>
      </c>
      <c r="BX28" s="11" t="str">
        <f>IF(BM28&gt;0,BM28,"")</f>
        <v/>
      </c>
      <c r="BY28" s="11" t="str">
        <f>IF(SUM(BJ28:BM28)-BN28&gt;0,SUM(BJ28:BM28)-BN28,"")</f>
        <v/>
      </c>
      <c r="BZ28" s="11" t="str">
        <f>IF(SUM(BV28,BY28)&gt;0,SUM(BV28,BY28),"")</f>
        <v/>
      </c>
      <c r="CA28" s="22">
        <v>14.3</v>
      </c>
      <c r="CB28" s="22">
        <v>9.3000000000000007</v>
      </c>
      <c r="CC28" s="22">
        <v>7.7</v>
      </c>
      <c r="CD28" s="22">
        <v>13.08</v>
      </c>
      <c r="CE28" s="22">
        <v>1.1000000000000001</v>
      </c>
      <c r="CF28" s="22">
        <v>14.1</v>
      </c>
      <c r="CG28" s="22">
        <v>9.3000000000000007</v>
      </c>
      <c r="CH28" s="22">
        <v>7.7</v>
      </c>
      <c r="CI28" s="22">
        <v>13.4</v>
      </c>
      <c r="CJ28" s="22">
        <v>1.1000000000000001</v>
      </c>
      <c r="CK28" s="22"/>
      <c r="CL28" s="22"/>
      <c r="CM28" s="22"/>
      <c r="CN28" s="22"/>
      <c r="CO28" s="22"/>
      <c r="CP28" s="27"/>
      <c r="CQ28" s="38">
        <f>IF(CC28&gt;0,CC28,"")</f>
        <v>7.7</v>
      </c>
      <c r="CR28" s="38">
        <f>IF(CD28&gt;0,CD28,"")</f>
        <v>13.08</v>
      </c>
      <c r="CS28" s="40">
        <f>IF(SUM(CA28:CD28)-CE28&gt;0,SUM(CA28:CD28)-CE28,"")</f>
        <v>43.28</v>
      </c>
      <c r="CT28" s="40">
        <f>IF(CH28&gt;0,CH28,"")</f>
        <v>7.7</v>
      </c>
      <c r="CU28" s="40">
        <f>IF(CI28&gt;0,CI28,"")</f>
        <v>13.4</v>
      </c>
      <c r="CV28" s="40">
        <f>IF(SUM(CF28:CI28)-CJ28&gt;0,SUM(CF28:CI28)-CJ28,"")</f>
        <v>43.4</v>
      </c>
      <c r="CW28" s="40">
        <f>IF(CS28="","",MAX(CS28,CV28))</f>
        <v>43.4</v>
      </c>
      <c r="CX28" s="40" t="str">
        <f>IF(CM28&gt;0,CM28,"")</f>
        <v/>
      </c>
      <c r="CY28" s="40" t="str">
        <f>IF(CN28&gt;0,CN28,"")</f>
        <v/>
      </c>
      <c r="CZ28" s="40" t="str">
        <f>IF(SUM(CK28:CN28)-CO28&gt;0,SUM(CK28:CN28)-CO28,"")</f>
        <v/>
      </c>
      <c r="DA28" s="40">
        <f>IF(SUM(CW28,CZ28)&gt;0,SUM(CW28,CZ28),"")</f>
        <v>43.4</v>
      </c>
      <c r="DB28" s="50" t="str">
        <f>IF(MAX(DZ28,EC28,FH28,FK28,GP28,GS28,HX28,IA28,JF28,JI28,KN28,KQ28,LV28,LY28,ND28,NG28,OL28,OO28,PT28,PW28,RB28,RE28,SJ28,SM28)-MIN(IF(N28="",0,N28),IF(P28="",0,P28))&gt;0.001,MAX(DZ28,EC28,FH28,FK28,GP28,GS28,HX28,IA28,JF28,JI28,KN28,KQ28,LV28,LY28,ND28,NG28,OL28,OO28,PT28,PW28,RB28,RE28,SJ28,SM28)-MIN(IF(N28="",0,N28),IF(P28="",0,P28)),"")</f>
        <v/>
      </c>
      <c r="DC28" s="50" t="str">
        <f>IF(MAX(EG28,EJ28,FO28,FR28,GW28,GZ28,IE28,IH28,JM28,JP28,KU28,KX28,MC28,MF28,NK28,NN28,OS28,OV28,QA28,QD28,RI28,RL28,SQ28,ST28)-IF(P28="",0,P28)&gt;0.001,MAX(EG28,EJ28,FO28,FR28,GW28,GZ28,IE28,IH28,JM28,JP28,KU28,KX28,MC28,MF28,NK28,NN28,OS28,OV28,QA28,QD28,RI28,RL28,SQ28,ST28)-IF(P28="",0,P28),"")</f>
        <v/>
      </c>
      <c r="DD28" s="17"/>
      <c r="DE28" s="17"/>
      <c r="DF28" s="17"/>
      <c r="DG28" s="17"/>
      <c r="DH28" s="17"/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40" t="str">
        <f>IF(DF28&gt;0,DF28,"")</f>
        <v/>
      </c>
      <c r="DY28" s="40" t="str">
        <f>IF(DG28&gt;0,DG28,"")</f>
        <v/>
      </c>
      <c r="DZ28" s="40" t="str">
        <f>IF(SUM(DD28:DG28)-DH28&gt;0,SUM(DD28:DG28)-DH28,"")</f>
        <v/>
      </c>
      <c r="EA28" s="40" t="str">
        <f>IF(DK28&gt;0,DK28,"")</f>
        <v/>
      </c>
      <c r="EB28" s="40" t="str">
        <f>IF(DL28&gt;0,DL28,"")</f>
        <v/>
      </c>
      <c r="EC28" s="40" t="str">
        <f>IF(SUM(DI28:DL28)-DM28&gt;0,SUM(DI28:DL28)-DM28,"")</f>
        <v/>
      </c>
      <c r="ED28" s="40" t="str">
        <f>IF(MAX(DZ28,EC28)&gt;0,MAX(DZ28,EC28),"")</f>
        <v/>
      </c>
      <c r="EE28" s="40" t="str">
        <f>IF(DP28&gt;0,DP28,"")</f>
        <v/>
      </c>
      <c r="EF28" s="40" t="str">
        <f>IF(DQ28&gt;0,DQ28,"")</f>
        <v/>
      </c>
      <c r="EG28" s="40" t="str">
        <f>IF(SUM(DN28:DQ28)-DR28&gt;0,SUM(DN28:DQ28)-DR28,"")</f>
        <v/>
      </c>
      <c r="EH28" s="40" t="str">
        <f>IF(DU28&gt;0,DU28,"")</f>
        <v/>
      </c>
      <c r="EI28" s="40" t="str">
        <f>IF(DV28&gt;0,DV28,"")</f>
        <v/>
      </c>
      <c r="EJ28" s="40" t="str">
        <f>IF(SUM(DS28:DV28)-DW28&gt;0,SUM(DS28:DV28)-DW28,"")</f>
        <v/>
      </c>
      <c r="EK28" s="40" t="str">
        <f>IF(SUM(ED28,EG28,EJ28)&gt;0,SUM(ED28,EG28,EJ28),"")</f>
        <v/>
      </c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1" t="str">
        <f>IF(EN28&gt;0,EN28,"")</f>
        <v/>
      </c>
      <c r="FG28" s="11" t="str">
        <f>IF(EO28&gt;0,EO28,"")</f>
        <v/>
      </c>
      <c r="FH28" s="11" t="str">
        <f>IF(SUM(EL28:EO28)-EP28&gt;0,SUM(EL28:EO28)-EP28,"")</f>
        <v/>
      </c>
      <c r="FI28" s="11" t="str">
        <f>IF(ES28&gt;0,ES28,"")</f>
        <v/>
      </c>
      <c r="FJ28" s="11" t="str">
        <f>IF(ET28&gt;0,ET28,"")</f>
        <v/>
      </c>
      <c r="FK28" s="11" t="str">
        <f>IF(SUM(EQ28:ET28)-EU28&gt;0,SUM(EQ28:ET28)-EU28,"")</f>
        <v/>
      </c>
      <c r="FL28" s="11" t="str">
        <f>IF(MAX(FH28,FK28)&gt;0,MAX(FH28,FK28),"")</f>
        <v/>
      </c>
      <c r="FM28" s="11" t="str">
        <f>IF(EX28&gt;0,EX28,"")</f>
        <v/>
      </c>
      <c r="FN28" s="11" t="str">
        <f>IF(EY28&gt;0,EY28,"")</f>
        <v/>
      </c>
      <c r="FO28" s="11" t="str">
        <f>IF(SUM(EV28:EY28)-EZ28&gt;0,SUM(EV28:EY28)-EZ28,"")</f>
        <v/>
      </c>
      <c r="FP28" s="11" t="str">
        <f>IF(FC28&gt;0,FC28,"")</f>
        <v/>
      </c>
      <c r="FQ28" s="11" t="str">
        <f>IF(FD28&gt;0,FD28,"")</f>
        <v/>
      </c>
      <c r="FR28" s="11" t="str">
        <f>IF(SUM(FA28:FD28)-FE28&gt;0,SUM(FA28:FD28)-FE28,"")</f>
        <v/>
      </c>
      <c r="FS28" s="11" t="str">
        <f>IF(SUM(FL28,FO28,FR28)&gt;0,SUM(FL28,FO28,FR28),"")</f>
        <v/>
      </c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17"/>
      <c r="GH28" s="17"/>
      <c r="GI28" s="17"/>
      <c r="GJ28" s="17"/>
      <c r="GK28" s="17"/>
      <c r="GL28" s="17"/>
      <c r="GM28" s="17"/>
      <c r="GN28" s="40" t="str">
        <f>IF(FV28&gt;0,FV28,"")</f>
        <v/>
      </c>
      <c r="GO28" s="40" t="str">
        <f>IF(FW28&gt;0,FW28,"")</f>
        <v/>
      </c>
      <c r="GP28" s="40" t="str">
        <f>IF(SUM(FT28:FW28)-FX28&gt;0,SUM(FT28:FW28)-FX28,"")</f>
        <v/>
      </c>
      <c r="GQ28" s="40" t="str">
        <f>IF(GA28&gt;0,GA28,"")</f>
        <v/>
      </c>
      <c r="GR28" s="40" t="str">
        <f>IF(GB28&gt;0,GB28,"")</f>
        <v/>
      </c>
      <c r="GS28" s="40" t="str">
        <f>IF(SUM(FY28:GB28)-GC28&gt;0,SUM(FY28:GB28)-GC28,"")</f>
        <v/>
      </c>
      <c r="GT28" s="40" t="str">
        <f>IF(MAX(GP28,GS28)&gt;0,MAX(GP28,GS28),"")</f>
        <v/>
      </c>
      <c r="GU28" s="40" t="str">
        <f>IF(GF28&gt;0,GF28,"")</f>
        <v/>
      </c>
      <c r="GV28" s="40" t="str">
        <f>IF(GG28&gt;0,GG28,"")</f>
        <v/>
      </c>
      <c r="GW28" s="40" t="str">
        <f>IF(SUM(GD28:GG28)-GH28&gt;0,SUM(GD28:GG28)-GH28,"")</f>
        <v/>
      </c>
      <c r="GX28" s="40" t="str">
        <f>IF(GK28&gt;0,GK28,"")</f>
        <v/>
      </c>
      <c r="GY28" s="40" t="str">
        <f>IF(GL28&gt;0,GL28,"")</f>
        <v/>
      </c>
      <c r="GZ28" s="40" t="str">
        <f>IF(SUM(GI28:GL28)-GM28&gt;0,SUM(GI28:GL28)-GM28,"")</f>
        <v/>
      </c>
      <c r="HA28" s="40" t="str">
        <f>IF(SUM(GT28,GW28,GZ28)&gt;0,SUM(GT28,GW28,GZ28),"")</f>
        <v/>
      </c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1" t="str">
        <f>IF(HD28&gt;0,HD28,"")</f>
        <v/>
      </c>
      <c r="HW28" s="11" t="str">
        <f>IF(HE28&gt;0,HE28,"")</f>
        <v/>
      </c>
      <c r="HX28" s="11" t="str">
        <f>IF(SUM(HB28:HE28)-HF28&gt;0,SUM(HB28:HE28)-HF28,"")</f>
        <v/>
      </c>
      <c r="HY28" s="11" t="str">
        <f>IF(HI28&gt;0,HI28,"")</f>
        <v/>
      </c>
      <c r="HZ28" s="11" t="str">
        <f>IF(HJ28&gt;0,HJ28,"")</f>
        <v/>
      </c>
      <c r="IA28" s="11" t="str">
        <f>IF(SUM(HG28:HJ28)-HK28&gt;0,SUM(HG28:HJ28)-HK28,"")</f>
        <v/>
      </c>
      <c r="IB28" s="11" t="str">
        <f>IF(MAX(HX28,IA28)&gt;0,MAX(HX28,IA28),"")</f>
        <v/>
      </c>
      <c r="IC28" s="11" t="str">
        <f>IF(HN28&gt;0,HN28,"")</f>
        <v/>
      </c>
      <c r="ID28" s="11" t="str">
        <f>IF(HO28&gt;0,HO28,"")</f>
        <v/>
      </c>
      <c r="IE28" s="11" t="str">
        <f>IF(SUM(HL28:HO28)-HP28&gt;0,SUM(HL28:HO28)-HP28,"")</f>
        <v/>
      </c>
      <c r="IF28" s="11" t="str">
        <f>IF(HS28&gt;0,HS28,"")</f>
        <v/>
      </c>
      <c r="IG28" s="11" t="str">
        <f>IF(HT28&gt;0,HT28,"")</f>
        <v/>
      </c>
      <c r="IH28" s="11" t="str">
        <f>IF(SUM(HQ28:HT28)-HU28&gt;0,SUM(HQ28:HT28)-HU28,"")</f>
        <v/>
      </c>
      <c r="II28" s="11" t="str">
        <f>IF(SUM(IB28,IE28,IH28)&gt;0,SUM(IB28,IE28,IH28),"")</f>
        <v/>
      </c>
      <c r="IJ28" s="17"/>
      <c r="IK28" s="17"/>
      <c r="IL28" s="17"/>
      <c r="IM28" s="17"/>
      <c r="IN28" s="17"/>
      <c r="IO28" s="17"/>
      <c r="IP28" s="17"/>
      <c r="IQ28" s="17"/>
      <c r="IR28" s="17"/>
      <c r="IS28" s="17"/>
      <c r="IT28" s="17"/>
      <c r="IU28" s="17"/>
      <c r="IV28" s="17"/>
      <c r="IW28" s="17"/>
      <c r="IX28" s="17"/>
      <c r="IY28" s="17"/>
      <c r="IZ28" s="17"/>
      <c r="JA28" s="17"/>
      <c r="JB28" s="17"/>
      <c r="JC28" s="17"/>
      <c r="JD28" s="40" t="str">
        <f>IF(IL28&gt;0,IL28,"")</f>
        <v/>
      </c>
      <c r="JE28" s="40" t="str">
        <f>IF(IM28&gt;0,IM28,"")</f>
        <v/>
      </c>
      <c r="JF28" s="40" t="str">
        <f>IF(SUM(IJ28:IM28)-IN28&gt;0,SUM(IJ28:IM28)-IN28,"")</f>
        <v/>
      </c>
      <c r="JG28" s="40" t="str">
        <f>IF(IQ28&gt;0,IQ28,"")</f>
        <v/>
      </c>
      <c r="JH28" s="40" t="str">
        <f>IF(IR28&gt;0,IR28,"")</f>
        <v/>
      </c>
      <c r="JI28" s="40" t="str">
        <f>IF(SUM(IO28:IR28)-IS28&gt;0,SUM(IO28:IR28)-IS28,"")</f>
        <v/>
      </c>
      <c r="JJ28" s="40" t="str">
        <f>IF(MAX(JF28,JI28)&gt;0,MAX(JF28,JI28),"")</f>
        <v/>
      </c>
      <c r="JK28" s="40" t="str">
        <f>IF(IV28&gt;0,IV28,"")</f>
        <v/>
      </c>
      <c r="JL28" s="40" t="str">
        <f>IF(IW28&gt;0,IW28,"")</f>
        <v/>
      </c>
      <c r="JM28" s="40" t="str">
        <f>IF(SUM(IT28:IW28)-IX28&gt;0,SUM(IT28:IW28)-IX28,"")</f>
        <v/>
      </c>
      <c r="JN28" s="40" t="str">
        <f>IF(JA28&gt;0,JA28,"")</f>
        <v/>
      </c>
      <c r="JO28" s="40" t="str">
        <f>IF(JB28&gt;0,JB28,"")</f>
        <v/>
      </c>
      <c r="JP28" s="40" t="str">
        <f>IF(SUM(IY28:JB28)-JC28&gt;0,SUM(IY28:JB28)-JC28,"")</f>
        <v/>
      </c>
      <c r="JQ28" s="40" t="str">
        <f>IF(SUM(JJ28,JM28,JP28)&gt;0,SUM(JJ28,JM28,JP28),"")</f>
        <v/>
      </c>
      <c r="JR28" s="18"/>
      <c r="JS28" s="18"/>
      <c r="JT28" s="18"/>
      <c r="JU28" s="18"/>
      <c r="JV28" s="18"/>
      <c r="JW28" s="18"/>
      <c r="JX28" s="18"/>
      <c r="JY28" s="18"/>
      <c r="JZ28" s="18"/>
      <c r="KA28" s="18"/>
      <c r="KB28" s="18"/>
      <c r="KC28" s="18"/>
      <c r="KD28" s="18"/>
      <c r="KE28" s="18"/>
      <c r="KF28" s="18"/>
      <c r="KG28" s="18"/>
      <c r="KH28" s="18"/>
      <c r="KI28" s="18"/>
      <c r="KJ28" s="18"/>
      <c r="KK28" s="18"/>
      <c r="KL28" s="11" t="str">
        <f>IF(JT28&gt;0,JT28,"")</f>
        <v/>
      </c>
      <c r="KM28" s="11" t="str">
        <f>IF(JU28&gt;0,JU28,"")</f>
        <v/>
      </c>
      <c r="KN28" s="11" t="str">
        <f>IF(SUM(JR28:JU28)-JV28&gt;0,SUM(JR28:JU28)-JV28,"")</f>
        <v/>
      </c>
      <c r="KO28" s="11" t="str">
        <f>IF(JY28&gt;0,JY28,"")</f>
        <v/>
      </c>
      <c r="KP28" s="11" t="str">
        <f>IF(JZ28&gt;0,JZ28,"")</f>
        <v/>
      </c>
      <c r="KQ28" s="11" t="str">
        <f>IF(SUM(JW28:JZ28)-KA28&gt;0,SUM(JW28:JZ28)-KA28,"")</f>
        <v/>
      </c>
      <c r="KR28" s="11" t="str">
        <f>IF(MAX(KN28,KQ28)&gt;0,MAX(KN28,KQ28),"")</f>
        <v/>
      </c>
      <c r="KS28" s="11" t="str">
        <f>IF(KD28&gt;0,KD28,"")</f>
        <v/>
      </c>
      <c r="KT28" s="11" t="str">
        <f>IF(KE28&gt;0,KE28,"")</f>
        <v/>
      </c>
      <c r="KU28" s="11" t="str">
        <f>IF(SUM(KB28:KE28)-KF28&gt;0,SUM(KB28:KE28)-KF28,"")</f>
        <v/>
      </c>
      <c r="KV28" s="11" t="str">
        <f>IF(KI28&gt;0,KI28,"")</f>
        <v/>
      </c>
      <c r="KW28" s="11" t="str">
        <f>IF(KJ28&gt;0,KJ28,"")</f>
        <v/>
      </c>
      <c r="KX28" s="11" t="str">
        <f>IF(SUM(KG28:KJ28)-KK28&gt;0,SUM(KG28:KJ28)-KK28,"")</f>
        <v/>
      </c>
      <c r="KY28" s="11" t="str">
        <f>IF(SUM(KR28,KU28,KX28)&gt;0,SUM(KR28,KU28,KX28),"")</f>
        <v/>
      </c>
      <c r="KZ28" s="17"/>
      <c r="LA28" s="17"/>
      <c r="LB28" s="17"/>
      <c r="LC28" s="17"/>
      <c r="LD28" s="17"/>
      <c r="LE28" s="17"/>
      <c r="LF28" s="17"/>
      <c r="LG28" s="17"/>
      <c r="LH28" s="17"/>
      <c r="LI28" s="17"/>
      <c r="LJ28" s="17"/>
      <c r="LK28" s="17"/>
      <c r="LL28" s="17"/>
      <c r="LM28" s="17"/>
      <c r="LN28" s="17"/>
      <c r="LO28" s="17"/>
      <c r="LP28" s="17"/>
      <c r="LQ28" s="17"/>
      <c r="LR28" s="17"/>
      <c r="LS28" s="17"/>
      <c r="LT28" s="40" t="str">
        <f>IF(LB28&gt;0,LB28,"")</f>
        <v/>
      </c>
      <c r="LU28" s="40" t="str">
        <f>IF(LC28&gt;0,LC28,"")</f>
        <v/>
      </c>
      <c r="LV28" s="40" t="str">
        <f>IF(SUM(KZ28:LC28)-LD28&gt;0,SUM(KZ28:LC28)-LD28,"")</f>
        <v/>
      </c>
      <c r="LW28" s="40" t="str">
        <f>IF(LG28&gt;0,LG28,"")</f>
        <v/>
      </c>
      <c r="LX28" s="40" t="str">
        <f>IF(LH28&gt;0,LH28,"")</f>
        <v/>
      </c>
      <c r="LY28" s="40" t="str">
        <f>IF(SUM(LE28:LH28)-LI28&gt;0,SUM(LE28:LH28)-LI28,"")</f>
        <v/>
      </c>
      <c r="LZ28" s="40" t="str">
        <f>IF(MAX(LV28,LY28)&gt;0,MAX(LV28,LY28),"")</f>
        <v/>
      </c>
      <c r="MA28" s="40" t="str">
        <f>IF(LL28&gt;0,LL28,"")</f>
        <v/>
      </c>
      <c r="MB28" s="40" t="str">
        <f>IF(LM28&gt;0,LM28,"")</f>
        <v/>
      </c>
      <c r="MC28" s="40" t="str">
        <f>IF(SUM(LJ28:LM28)-LN28&gt;0,SUM(LJ28:LM28)-LN28,"")</f>
        <v/>
      </c>
      <c r="MD28" s="40" t="str">
        <f>IF(LQ28&gt;0,LQ28,"")</f>
        <v/>
      </c>
      <c r="ME28" s="40" t="str">
        <f>IF(LR28&gt;0,LR28,"")</f>
        <v/>
      </c>
      <c r="MF28" s="40" t="str">
        <f>IF(SUM(LO28:LR28)-LS28&gt;0,SUM(LO28:LR28)-LS28,"")</f>
        <v/>
      </c>
      <c r="MG28" s="40" t="str">
        <f>IF(SUM(LZ28,MC28,MF28)&gt;0,SUM(LZ28,MC28,MF28),"")</f>
        <v/>
      </c>
      <c r="MH28" s="18"/>
      <c r="MI28" s="18"/>
      <c r="MJ28" s="18"/>
      <c r="MK28" s="18"/>
      <c r="ML28" s="18"/>
      <c r="MM28" s="18"/>
      <c r="MN28" s="18"/>
      <c r="MO28" s="18"/>
      <c r="MP28" s="18"/>
      <c r="MQ28" s="18"/>
      <c r="MR28" s="18"/>
      <c r="MS28" s="18"/>
      <c r="MT28" s="18"/>
      <c r="MU28" s="18"/>
      <c r="MV28" s="18"/>
      <c r="MW28" s="18"/>
      <c r="MX28" s="18"/>
      <c r="MY28" s="18"/>
      <c r="MZ28" s="18"/>
      <c r="NA28" s="18"/>
      <c r="NB28" s="11" t="str">
        <f>IF(MJ28&gt;0,MJ28,"")</f>
        <v/>
      </c>
      <c r="NC28" s="11" t="str">
        <f>IF(MK28&gt;0,MK28,"")</f>
        <v/>
      </c>
      <c r="ND28" s="11" t="str">
        <f>IF(SUM(MH28:MK28)-ML28&gt;0,SUM(MH28:MK28)-ML28,"")</f>
        <v/>
      </c>
      <c r="NE28" s="11" t="str">
        <f>IF(MO28&gt;0,MO28,"")</f>
        <v/>
      </c>
      <c r="NF28" s="11" t="str">
        <f>IF(MP28&gt;0,MP28,"")</f>
        <v/>
      </c>
      <c r="NG28" s="11" t="str">
        <f>IF(SUM(MM28:MP28)-MQ28&gt;0,SUM(MM28:MP28)-MQ28,"")</f>
        <v/>
      </c>
      <c r="NH28" s="11" t="str">
        <f>IF(MAX(ND28,NG28)&gt;0,MAX(ND28,NG28),"")</f>
        <v/>
      </c>
      <c r="NI28" s="11" t="str">
        <f>IF(MT28&gt;0,MT28,"")</f>
        <v/>
      </c>
      <c r="NJ28" s="11" t="str">
        <f>IF(MU28&gt;0,MU28,"")</f>
        <v/>
      </c>
      <c r="NK28" s="11" t="str">
        <f>IF(SUM(MR28:MU28)-MV28&gt;0,SUM(MR28:MU28)-MV28,"")</f>
        <v/>
      </c>
      <c r="NL28" s="11" t="str">
        <f>IF(MY28&gt;0,MY28,"")</f>
        <v/>
      </c>
      <c r="NM28" s="11" t="str">
        <f>IF(MZ28&gt;0,MZ28,"")</f>
        <v/>
      </c>
      <c r="NN28" s="11" t="str">
        <f>IF(SUM(MW28:MZ28)-NA28&gt;0,SUM(MW28:MZ28)-NA28,"")</f>
        <v/>
      </c>
      <c r="NO28" s="11" t="str">
        <f>IF(SUM(NH28,NK28,NN28)&gt;0,SUM(NH28,NK28,NN28),"")</f>
        <v/>
      </c>
      <c r="NP28" s="17"/>
      <c r="NQ28" s="17"/>
      <c r="NR28" s="17"/>
      <c r="NS28" s="17"/>
      <c r="NT28" s="17"/>
      <c r="NU28" s="17"/>
      <c r="NV28" s="17"/>
      <c r="NW28" s="17"/>
      <c r="NX28" s="17"/>
      <c r="NY28" s="17"/>
      <c r="NZ28" s="17"/>
      <c r="OA28" s="17"/>
      <c r="OB28" s="17"/>
      <c r="OC28" s="17"/>
      <c r="OD28" s="17"/>
      <c r="OE28" s="17"/>
      <c r="OF28" s="17"/>
      <c r="OG28" s="17"/>
      <c r="OH28" s="17"/>
      <c r="OI28" s="17"/>
      <c r="OJ28" s="40" t="str">
        <f>IF(NR28&gt;0,NR28,"")</f>
        <v/>
      </c>
      <c r="OK28" s="40" t="str">
        <f>IF(NS28&gt;0,NS28,"")</f>
        <v/>
      </c>
      <c r="OL28" s="40" t="str">
        <f>IF(SUM(NP28:NS28)-NT28&gt;0,SUM(NP28:NS28)-NT28,"")</f>
        <v/>
      </c>
      <c r="OM28" s="40" t="str">
        <f>IF(NW28&gt;0,NW28,"")</f>
        <v/>
      </c>
      <c r="ON28" s="40" t="str">
        <f>IF(NX28&gt;0,NX28,"")</f>
        <v/>
      </c>
      <c r="OO28" s="40" t="str">
        <f>IF(SUM(NU28:NX28)-NY28&gt;0,SUM(NU28:NX28)-NY28,"")</f>
        <v/>
      </c>
      <c r="OP28" s="40" t="str">
        <f>IF(MAX(OL28,OO28)&gt;0,MAX(OL28,OO28),"")</f>
        <v/>
      </c>
      <c r="OQ28" s="40" t="str">
        <f>IF(OB28&gt;0,OB28,"")</f>
        <v/>
      </c>
      <c r="OR28" s="40" t="str">
        <f>IF(OC28&gt;0,OC28,"")</f>
        <v/>
      </c>
      <c r="OS28" s="40" t="str">
        <f>IF(SUM(NZ28:OC28)-OD28&gt;0,SUM(NZ28:OC28)-OD28,"")</f>
        <v/>
      </c>
      <c r="OT28" s="40" t="str">
        <f>IF(OG28&gt;0,OG28,"")</f>
        <v/>
      </c>
      <c r="OU28" s="40" t="str">
        <f>IF(OH28&gt;0,OH28,"")</f>
        <v/>
      </c>
      <c r="OV28" s="40" t="str">
        <f>IF(SUM(OE28:OH28)-OI28&gt;0,SUM(OE28:OH28)-OI28,"")</f>
        <v/>
      </c>
      <c r="OW28" s="40" t="str">
        <f>IF(SUM(OP28,OS28,OV28)&gt;0,SUM(OP28,OS28,OV28),"")</f>
        <v/>
      </c>
      <c r="OX28" s="18"/>
      <c r="OY28" s="18"/>
      <c r="OZ28" s="18"/>
      <c r="PA28" s="18"/>
      <c r="PB28" s="18"/>
      <c r="PC28" s="18"/>
      <c r="PD28" s="18"/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1" t="str">
        <f>IF(OZ28&gt;0,OZ28,"")</f>
        <v/>
      </c>
      <c r="PS28" s="11" t="str">
        <f>IF(PA28&gt;0,PA28,"")</f>
        <v/>
      </c>
      <c r="PT28" s="11" t="str">
        <f>IF(SUM(OX28:PA28)-PB28&gt;0,SUM(OX28:PA28)-PB28,"")</f>
        <v/>
      </c>
      <c r="PU28" s="11" t="str">
        <f>IF(PE28&gt;0,PE28,"")</f>
        <v/>
      </c>
      <c r="PV28" s="11" t="str">
        <f>IF(PF28&gt;0,PF28,"")</f>
        <v/>
      </c>
      <c r="PW28" s="11" t="str">
        <f>IF(SUM(PC28:PF28)-PG28&gt;0,SUM(PC28:PF28)-PG28,"")</f>
        <v/>
      </c>
      <c r="PX28" s="11" t="str">
        <f>IF(MAX(PT28,PW28)&gt;0,MAX(PT28,PW28),"")</f>
        <v/>
      </c>
      <c r="PY28" s="11" t="str">
        <f>IF(PJ28&gt;0,PJ28,"")</f>
        <v/>
      </c>
      <c r="PZ28" s="11" t="str">
        <f>IF(PK28&gt;0,PK28,"")</f>
        <v/>
      </c>
      <c r="QA28" s="11" t="str">
        <f>IF(SUM(PH28:PK28)-PL28&gt;0,SUM(PH28:PK28)-PL28,"")</f>
        <v/>
      </c>
      <c r="QB28" s="11" t="str">
        <f>IF(PO28&gt;0,PO28,"")</f>
        <v/>
      </c>
      <c r="QC28" s="11" t="str">
        <f>IF(PP28&gt;0,PP28,"")</f>
        <v/>
      </c>
      <c r="QD28" s="11" t="str">
        <f>IF(SUM(PM28:PP28)-PQ28&gt;0,SUM(PM28:PP28)-PQ28,"")</f>
        <v/>
      </c>
      <c r="QE28" s="11" t="str">
        <f>IF(SUM(PX28,QA28,QD28)&gt;0,SUM(PX28,QA28,QD28),"")</f>
        <v/>
      </c>
      <c r="QF28" s="17"/>
      <c r="QG28" s="17"/>
      <c r="QH28" s="17"/>
      <c r="QI28" s="17"/>
      <c r="QJ28" s="17"/>
      <c r="QK28" s="17"/>
      <c r="QL28" s="17"/>
      <c r="QM28" s="17"/>
      <c r="QN28" s="17"/>
      <c r="QO28" s="17"/>
      <c r="QP28" s="17"/>
      <c r="QQ28" s="17"/>
      <c r="QR28" s="17"/>
      <c r="QS28" s="17"/>
      <c r="QT28" s="17"/>
      <c r="QU28" s="17"/>
      <c r="QV28" s="17"/>
      <c r="QW28" s="17"/>
      <c r="QX28" s="17"/>
      <c r="QY28" s="17"/>
      <c r="QZ28" s="40" t="str">
        <f>IF(QH28&gt;0,QH28,"")</f>
        <v/>
      </c>
      <c r="RA28" s="40" t="str">
        <f>IF(QI28&gt;0,QI28,"")</f>
        <v/>
      </c>
      <c r="RB28" s="40" t="str">
        <f>IF(SUM(QF28:QI28)-QJ28&gt;0,SUM(QF28:QI28)-QJ28,"")</f>
        <v/>
      </c>
      <c r="RC28" s="40" t="str">
        <f>IF(QM28&gt;0,QM28,"")</f>
        <v/>
      </c>
      <c r="RD28" s="40" t="str">
        <f>IF(QN28&gt;0,QN28,"")</f>
        <v/>
      </c>
      <c r="RE28" s="40" t="str">
        <f>IF(SUM(QK28:QN28)-QO28&gt;0,SUM(QK28:QN28)-QO28,"")</f>
        <v/>
      </c>
      <c r="RF28" s="40" t="str">
        <f>IF(MAX(RB28,RE28)&gt;0,MAX(RB28,RE28),"")</f>
        <v/>
      </c>
      <c r="RG28" s="40" t="str">
        <f>IF(QR28&gt;0,QR28,"")</f>
        <v/>
      </c>
      <c r="RH28" s="40" t="str">
        <f>IF(QS28&gt;0,QS28,"")</f>
        <v/>
      </c>
      <c r="RI28" s="40" t="str">
        <f>IF(SUM(QP28:QS28)-QT28&gt;0,SUM(QP28:QS28)-QT28,"")</f>
        <v/>
      </c>
      <c r="RJ28" s="40" t="str">
        <f>IF(QW28&gt;0,QW28,"")</f>
        <v/>
      </c>
      <c r="RK28" s="40" t="str">
        <f>IF(QX28&gt;0,QX28,"")</f>
        <v/>
      </c>
      <c r="RL28" s="40" t="str">
        <f>IF(SUM(QU28:QX28)-QY28&gt;0,SUM(QU28:QX28)-QY28,"")</f>
        <v/>
      </c>
      <c r="RM28" s="40" t="str">
        <f>IF(SUM(RF28,RI28,RL28)&gt;0,SUM(RF28,RI28,RL28),"")</f>
        <v/>
      </c>
      <c r="RN28" s="18"/>
      <c r="RO28" s="18"/>
      <c r="RP28" s="18"/>
      <c r="RQ28" s="18"/>
      <c r="RR28" s="18"/>
      <c r="RS28" s="18"/>
      <c r="RT28" s="18"/>
      <c r="RU28" s="18"/>
      <c r="RV28" s="18"/>
      <c r="RW28" s="18"/>
      <c r="RX28" s="18"/>
      <c r="RY28" s="18"/>
      <c r="RZ28" s="18"/>
      <c r="SA28" s="18"/>
      <c r="SB28" s="18"/>
      <c r="SC28" s="18"/>
      <c r="SD28" s="18"/>
      <c r="SE28" s="18"/>
      <c r="SF28" s="18"/>
      <c r="SG28" s="18"/>
      <c r="SH28" s="11" t="str">
        <f>IF(RP28&gt;0,RP28,"")</f>
        <v/>
      </c>
      <c r="SI28" s="11" t="str">
        <f>IF(RQ28&gt;0,RQ28,"")</f>
        <v/>
      </c>
      <c r="SJ28" s="11" t="str">
        <f>IF(SUM(RN28:RQ28)-RR28&gt;0,SUM(RN28:RQ28)-RR28,"")</f>
        <v/>
      </c>
      <c r="SK28" s="11" t="str">
        <f>IF(RU28&gt;0,RU28,"")</f>
        <v/>
      </c>
      <c r="SL28" s="11" t="str">
        <f>IF(RV28&gt;0,RV28,"")</f>
        <v/>
      </c>
      <c r="SM28" s="11" t="str">
        <f>IF(SUM(RS28:RV28)-RW28&gt;0,SUM(RS28:RV28)-RW28,"")</f>
        <v/>
      </c>
      <c r="SN28" s="11" t="str">
        <f>IF(MAX(SJ28,SM28)&gt;0,MAX(SJ28,SM28),"")</f>
        <v/>
      </c>
      <c r="SO28" s="11" t="str">
        <f>IF(RZ28&gt;0,RZ28,"")</f>
        <v/>
      </c>
      <c r="SP28" s="11" t="str">
        <f>IF(SA28&gt;0,SA28,"")</f>
        <v/>
      </c>
      <c r="SQ28" s="11" t="str">
        <f>IF(SUM(RX28:SA28)-SB28&gt;0,SUM(RX28:SA28)-SB28,"")</f>
        <v/>
      </c>
      <c r="SR28" s="11" t="str">
        <f>IF(SE28&gt;0,SE28,"")</f>
        <v/>
      </c>
      <c r="SS28" s="11" t="str">
        <f>IF(SF28&gt;0,SF28,"")</f>
        <v/>
      </c>
      <c r="ST28" s="11" t="str">
        <f>IF(SUM(SC28:SF28)-SG28&gt;0,SUM(SC28:SF28)-SG28,"")</f>
        <v/>
      </c>
      <c r="SU28" s="11" t="str">
        <f>IF(SUM(SN28,SQ28,ST28)&gt;0,SUM(SN28,SQ28,ST28),"")</f>
        <v/>
      </c>
      <c r="SV28" s="22">
        <f>IF($CP28="P",CA28,(CA28+AZ28)/2)</f>
        <v>7.15</v>
      </c>
      <c r="SW28" s="22">
        <f>IF($CP28="P",CB28,(CB28+BA28)/2)</f>
        <v>4.6500000000000004</v>
      </c>
      <c r="SX28" s="22">
        <f>IF($CP28="P",CC28,(CC28+BB28)/2)</f>
        <v>3.85</v>
      </c>
      <c r="SY28" s="22">
        <f>IF($CP28="P",CD28,(CD28+BC28)/2)</f>
        <v>6.54</v>
      </c>
      <c r="SZ28" s="22">
        <f>IF($CP28="P",CE28,(CE28+BD28)/2)</f>
        <v>0.55000000000000004</v>
      </c>
      <c r="TA28" s="22">
        <f>IF($CP28="P",CF28,(CF28+BE28)/2)</f>
        <v>7.05</v>
      </c>
      <c r="TB28" s="22">
        <f>IF($CP28="P",CG28,(CG28+BF28)/2)</f>
        <v>4.6500000000000004</v>
      </c>
      <c r="TC28" s="22">
        <f>IF($CP28="P",CH28,(CH28+BG28)/2)</f>
        <v>3.85</v>
      </c>
      <c r="TD28" s="22">
        <f>IF($CP28="P",CI28,(CI28+BH28)/2)</f>
        <v>6.7</v>
      </c>
      <c r="TE28" s="22">
        <f>IF($CP28="P",CJ28,(CJ28+BI28)/2)</f>
        <v>0.55000000000000004</v>
      </c>
      <c r="TF28" s="22">
        <f>IF($CP28="P",CK28,(CK28+BJ28)/2)</f>
        <v>0</v>
      </c>
      <c r="TG28" s="22">
        <f>IF($CP28="P",CL28,(CL28+BK28)/2)</f>
        <v>0</v>
      </c>
      <c r="TH28" s="22">
        <f>IF($CP28="P",CM28,(CM28+BL28)/2)</f>
        <v>0</v>
      </c>
      <c r="TI28" s="22">
        <f>IF($CP28="P",CN28,(CN28+BM28)/2)</f>
        <v>0</v>
      </c>
      <c r="TJ28" s="22">
        <f>IF($CP28="P",CO28,(CO28+BN28)/2)</f>
        <v>0</v>
      </c>
      <c r="TK28" s="27" t="s">
        <v>46</v>
      </c>
      <c r="TL28" s="40">
        <f>IF(SX28&gt;0,SX28,"")</f>
        <v>3.85</v>
      </c>
      <c r="TM28" s="40">
        <f>IF(SY28&gt;0,SY28,"")</f>
        <v>6.54</v>
      </c>
      <c r="TN28" s="40">
        <f>IF(SUM(SV28:SY28)-SZ28&gt;0,SUM(SV28:SY28)-SZ28,"")</f>
        <v>21.64</v>
      </c>
      <c r="TO28" s="40">
        <f>IF(TC28&gt;0,TC28,"")</f>
        <v>3.85</v>
      </c>
      <c r="TP28" s="40">
        <f>IF(TD28&gt;0,TD28,"")</f>
        <v>6.7</v>
      </c>
      <c r="TQ28" s="40">
        <f>IF(SUM(TA28:TD28)-TE28&gt;0,SUM(TA28:TD28)-TE28,"")</f>
        <v>21.7</v>
      </c>
      <c r="TR28" s="40">
        <f>IF(MAX(TN28,TQ28)&gt;0,MAX(TN28,TQ28),"")</f>
        <v>21.7</v>
      </c>
      <c r="TS28" s="40" t="str">
        <f>IF(TH28&gt;0,TH28,"")</f>
        <v/>
      </c>
      <c r="TT28" s="40" t="str">
        <f>IF(TI28&gt;0,TI28,"")</f>
        <v/>
      </c>
      <c r="TU28" s="40" t="str">
        <f>IF(SUM(TF28:TI28)-TJ28&gt;0,SUM(TF28:TI28)-TJ28,"")</f>
        <v/>
      </c>
      <c r="TV28" s="40">
        <f>IF(SUM(TR28,TU28)&gt;0,SUM(TR28,TU28),"")</f>
        <v>21.7</v>
      </c>
    </row>
    <row r="29" spans="1:542" x14ac:dyDescent="0.2">
      <c r="A29" s="4" t="str" cm="1">
        <f t="array" ref="A29">IF(AND(J29&lt;&gt;"",J29&lt;&gt;"No DD"),SUMPRODUCT((J$4:J$37&lt;&gt;"")*(J$4:J$37&lt;&gt;"No DD")*(F$4:F$37&gt;F29))+1,IF(J29="No DD",SUMPRODUCT((J$4:J$37="No DD")*(F$4:F$37&gt;F29))+1+SUMPRODUCT((J$4:J$37&lt;&gt;"")*(J$4:J$37&lt;&gt;"No DD")),""))</f>
        <v/>
      </c>
      <c r="B29" s="4" t="str" cm="1">
        <f t="array" ref="B29">IF(AND(J29&lt;&gt;"",J29&lt;&gt;"No DD",G29=""),SUMPRODUCT((J$4:J$37&lt;&gt;"")*(J$4:J$37&lt;&gt;"No DD")*(G$4:G$37="")*(F$4:F$37&gt;F29))+1,IF(J29="No DD",SUMPRODUCT((J$4:J$37="No DD")*(F$4:F$37&gt;F29)*(G$4:G$37=""))+1+SUMPRODUCT((J$4:J$37&lt;&gt;"")*(G$4:G$37="")*(J$4:J$37&lt;&gt;"No DD")),""))</f>
        <v/>
      </c>
      <c r="C29" s="5" t="s">
        <v>204</v>
      </c>
      <c r="D29" s="4" t="s">
        <v>161</v>
      </c>
      <c r="E29" s="4">
        <v>2007</v>
      </c>
      <c r="F29" s="9">
        <f>SUM(L29:V29)+SUM(L29:T29)*0.0000001+SUM(L29)*0.0000000000001</f>
        <v>92.5700092570045</v>
      </c>
      <c r="G29" s="66"/>
      <c r="H29" s="3" t="str">
        <f>IF(OR(AND(AO29&gt;=AY$39,AO29&lt;&gt;"",AQ29&gt;=AY$43,AQ29&lt;&gt;"",AN29=""),AND(AR29&gt;=AY$39,AR29&lt;&gt;"",AT29&gt;=AY$43,AT29&lt;&gt;"",AN29=""),AND(AV29&gt;=AY$39,AV29&lt;&gt;"",AX29&gt;=AY$43,AX29&lt;&gt;"",AN29=""),AND(BP29&gt;=BZ$39,BP29&lt;&gt;"",BR29&gt;=BZ$43,BR29&lt;&gt;"",BO29=""),AND(BS29&gt;=BZ$39,BS29&lt;&gt;"",BU29&gt;=BZ$43,BU29&lt;&gt;"",BO29=""),AND(BW29&gt;=BZ$39,BW29&lt;&gt;"",BY29&gt;=BZ$43,BY29&lt;&gt;"",BO29=""),AND(CQ29&gt;=DA$39,CQ29&lt;&gt;"",CS29&gt;=DA$43,CS29&lt;&gt;"",CP29=""),AND(CT29&gt;=DA$39,CT29&lt;&gt;"",CV29&gt;=DA$43,CV29&lt;&gt;"",CP29=""),AND(CX29&gt;=DA$39,CX29&lt;&gt;"",CZ29&gt;=DA$43,CZ29&lt;&gt;"",CP29=""),AND(DX29&gt;=EK$39,DX29&lt;&gt;"",DZ29&gt;=EK$43,DZ29&lt;&gt;""),AND(EA29&gt;=EK$39,EA29&lt;&gt;"",EC29&gt;=EK$43,EC29&lt;&gt;""),AND(EE29&gt;=EK$39,EE29&lt;&gt;"",EG29&gt;=EK$43,EG29&lt;&gt;""),AND(EH29&gt;=EK$39,EH29&lt;&gt;"",EJ29&gt;=EK$43,EJ29&lt;&gt;""),AND(FF29&gt;=FS$39,FF29&lt;&gt;"",FH29&gt;=FS$43,FH29&lt;&gt;""),AND(FI29&gt;=FS$39,FI29&lt;&gt;"",FK29&gt;=FS$43,FK29&lt;&gt;""),AND(FM29&gt;=FS$39,FM29&lt;&gt;"",FO29&gt;=FS$43,FO29&lt;&gt;""),AND(FP29&gt;=FS$39,FP29&lt;&gt;"",FR29&gt;=FS$43,FR29&lt;&gt;""),AND(GN29&gt;=HA$39,GN29&lt;&gt;"",GP29&gt;=HA$43,GP29&lt;&gt;""),AND(GQ29&gt;=HA$39,GQ29&lt;&gt;"",GS29&gt;=HA$43,GS29&lt;&gt;""),AND(GU29&gt;=HA$39,GU29&lt;&gt;"",GW29&gt;=HA$43,GW29&lt;&gt;""),AND(GX29&gt;=HA$39,GX29&lt;&gt;"",GZ29&gt;=HA$43,GZ29&lt;&gt;""),AND(HV29&gt;=II$39,HV29&lt;&gt;"",HX29&gt;=II$43,HX29&lt;&gt;""),AND(HY29&gt;=II$39,HY29&lt;&gt;"",IA29&gt;=II$43,IA29&lt;&gt;""),AND(IC29&gt;=II$39,IC29&lt;&gt;"",IE29&gt;=II$43,IE29&lt;&gt;""),AND(IF29&gt;=II$39,IF29&lt;&gt;"",IH29&gt;=II$43,IH29&lt;&gt;""),AND(JD29&gt;=JQ$39,JD29&lt;&gt;"",JF29&gt;=JQ$43,JF29&lt;&gt;""),AND(JG29&gt;=JQ$39,JG29&lt;&gt;"",JI29&gt;=JQ$43,JI29&lt;&gt;""),AND(JK29&gt;=JQ$39,JK29&lt;&gt;"",JM29&gt;=JQ$43,JM29&lt;&gt;""),AND(JN29&gt;=JQ$39,JN29&lt;&gt;"",JP29&gt;=JQ$43,JP29&lt;&gt;""),AND(KL29&gt;=KY$39,KL29&lt;&gt;"",KN29&gt;=KY$43,KN29&lt;&gt;""),AND(KO29&gt;=KY$39,KO29&lt;&gt;"",KQ29&gt;=KY$43,KQ29&lt;&gt;""),AND(KS29&gt;=KY$39,KS29&lt;&gt;"",KU29&gt;=KY$43,KU29&lt;&gt;""),AND(KV29&gt;=KY$39,KV29&lt;&gt;"",KX29&gt;=KY$43,KX29&lt;&gt;""),AND(LT29&gt;=MG$39,LT29&lt;&gt;"",LV29&gt;=MG$43,LV29&lt;&gt;""),AND(LW29&gt;=MG$39,LW29&lt;&gt;"",LY29&gt;=MG$43,LY29&lt;&gt;""),AND(MA29&gt;=MG$39,MA29&lt;&gt;"",MC29&gt;=MG$43,MC29&lt;&gt;""),AND(MD29&gt;=MG$39,MD29&lt;&gt;"",MF29&gt;=MG$43,MF29&lt;&gt;""),AND(NB29&gt;=NO$39,NB29&lt;&gt;"",ND29&gt;=NO$43,ND29&lt;&gt;""),AND(NE29&gt;=NO$39,NE29&lt;&gt;"",NG29&gt;=NO$43,NG29&lt;&gt;""),AND(NI29&gt;=NO$39,NI29&lt;&gt;"",NK29&gt;=NO$43,NK29&lt;&gt;""),AND(NL29&gt;=NO$39,NL29&lt;&gt;"",NN29&gt;=NO$43,NN29&lt;&gt;""),AND(OJ29&gt;=OW$39,OJ29&lt;&gt;"",OL29&gt;=OW$43,OL29&lt;&gt;""),AND(OM29&gt;=OW$39,OM29&lt;&gt;"",OO29&gt;=OW$43,OO29&lt;&gt;""),AND(OQ29&gt;=OW$39,OQ29&lt;&gt;"",OS29&gt;=OW$43,OS29&lt;&gt;""),AND(OT29&gt;=OW$39,OT29&lt;&gt;"",OV29&gt;=OW$43,OV29&lt;&gt;""),AND(PR29&gt;=QE$39,PR29&lt;&gt;"",PT29&gt;=QE$43,PT29&lt;&gt;""),AND(PU29&gt;=QE$39,PU29&lt;&gt;"",PW29&gt;=QE$43,PW29&lt;&gt;""),AND(PY29&gt;=QE$39,PY29&lt;&gt;"",QA29&gt;=QE$43,QA29&lt;&gt;""),AND(QB29&gt;=QE$39,QB29&lt;&gt;"",QD29&gt;=QE$43,QD29&lt;&gt;""),AND(QZ29&gt;=RM$39,QZ29&lt;&gt;"",RB29&gt;=RM$43,RB29&lt;&gt;""),AND(RC29&gt;=RM$39,RC29&lt;&gt;"",RE29&gt;=RM$43,RE29&lt;&gt;""),AND(RG29&gt;=RM$39,RG29&lt;&gt;"",RI29&gt;=RM$43,RI29&lt;&gt;""),AND(RJ29&gt;=RM$39,RJ29&lt;&gt;"",RL29&gt;=RM$43,RL29&lt;&gt;""),AND(SH29&gt;=SU$39,SH29&lt;&gt;"",SJ29&gt;=SU$43,SJ29&lt;&gt;""),AND(SK29&gt;=SU$39,SK29&lt;&gt;"",SM29&gt;=SU$43,SM29&lt;&gt;""),AND(SO29&gt;=SU$39,SO29&lt;&gt;"",SQ29&gt;=SU$43,SQ29&lt;&gt;""),AND(SR29&gt;=SU$39,SR29&lt;&gt;"",ST29&gt;=SU$43,ST29&lt;&gt;"")),"P","")</f>
        <v/>
      </c>
      <c r="I29" s="3" t="str">
        <f>IF(OR(AND(AQ29&gt;=AY$43,AQ29&lt;&gt;"",AN29=""),AND(AT29&gt;=AY$43,AT29&lt;&gt;"",AN29=""),AND(AX29&gt;=AY$43,AX29&lt;&gt;"",AN29=""),AND(BR29&gt;=BZ$43,BR29&lt;&gt;"",BO29=""),AND(BU29&gt;=BZ$43,BU29&lt;&gt;"",BO29=""),AND(BY29&gt;=BZ$43,BY29&lt;&gt;"",BO29=""),AND(CS29&gt;=DA$43,CS29&lt;&gt;"",CP29=""),AND(CV29&gt;=DA$43,CV29&lt;&gt;"",CP29=""),AND(CZ29&gt;=DA$43,CZ29&lt;&gt;"",CP29=""),AND(DZ29&gt;=EK$43,DZ29&lt;&gt;""),AND(EC29&gt;=EK$43,EC29&lt;&gt;""),AND(EG29&gt;=EK$43,EG29&lt;&gt;""),AND(EJ29&gt;=EK$43,EJ29&lt;&gt;""),AND(FH29&gt;=FS$43,FH29&lt;&gt;""),AND(FK29&gt;=FS$43,FK29&lt;&gt;""),AND(FO29&gt;=FS$43,FO29&lt;&gt;""),AND(FR29&gt;=FS$43,FR29&lt;&gt;""),AND(GP29&gt;=HA$43,GP29&lt;&gt;""),AND(GS29&gt;=HA$43,GS29&lt;&gt;""),AND(GW29&gt;=HA$43,GW29&lt;&gt;""),AND(GZ29&gt;=HA$43,GZ29&lt;&gt;""),AND(HX29&gt;=II$43,HX29&lt;&gt;""),AND(IA29&gt;=II$43,IA29&lt;&gt;""),AND(IE29&gt;=II$43,IE29&lt;&gt;""),AND(IH29&gt;=II$43,IH29&lt;&gt;""),AND(JF29&gt;=JQ$43,JF29&lt;&gt;""),AND(JI29&gt;=JQ$43,JI29&lt;&gt;""),AND(JM29&gt;=JQ$43,JM29&lt;&gt;""),AND(JP29&gt;=JQ$43,JP29&lt;&gt;""),AND(KN29&gt;=KY$43,KN29&lt;&gt;""),AND(KQ29&gt;=KY$43,KQ29&lt;&gt;""),AND(KU29&gt;=KY$43,KU29&lt;&gt;""),AND(KX29&gt;=KY$43,KX29&lt;&gt;""),AND(LV29&gt;=MG$43,LV29&lt;&gt;""),AND(LY29&gt;=MG$43,LY29&lt;&gt;""),AND(MC29&gt;=MG$43,MC29&lt;&gt;""),AND(MF29&gt;=MG$43,MF29&lt;&gt;""),AND(ND29&gt;=NO$43,ND29&lt;&gt;""),AND(NG29&gt;=NO$43,NG29&lt;&gt;""),AND(NK29&gt;=NO$43,NK29&lt;&gt;""),AND(NN29&gt;=NO$43,NN29&lt;&gt;""),AND(OL29&gt;=OW$43,OL29&lt;&gt;""),AND(OO29&gt;=OW$43,OO29&lt;&gt;""),AND(OS29&gt;=OW$43,OS29&lt;&gt;""),AND(OV29&gt;=OW$43,OV29&lt;&gt;""),AND(PT29&gt;=QE$43,PT29&lt;&gt;""),AND(PW29&gt;=QE$43,PW29&lt;&gt;""),AND(QA29&gt;=QE$43,QA29&lt;&gt;""),AND(QD29&gt;=QE$43,QD29&lt;&gt;""),AND(RB29&gt;=RM$43,RB29&lt;&gt;""),AND(RE29&gt;=RM$43,RE29&lt;&gt;""),AND(RI29&gt;=RM$43,RI29&lt;&gt;""),AND(RL29&gt;=RM$43,RL29&lt;&gt;""),AND(SJ29&gt;=SU$43,SJ29&lt;&gt;""),AND(SM29&gt;=SU$43,SM29&lt;&gt;""),AND(SQ29&gt;=SU$43,SQ29&lt;&gt;""),AND(ST29&gt;=SU$43,ST29&lt;&gt;"")),"P","")</f>
        <v/>
      </c>
      <c r="J29" s="36" t="str">
        <f>IF(AND(I29="P",H29=""),"No DD",IF(OR(AND(AO29&gt;=AY$42,AO29&lt;&gt;"",AQ29&gt;=AY$46,AQ29&lt;&gt;"",AN29=""),AND(AR29&gt;=AY$42,AR29&lt;&gt;"",AT29&gt;=AY$46,AT29&lt;&gt;"",AN29=""),AND(AV29&gt;=AY$42,AV29&lt;&gt;"",AX29&gt;=AY$46,AX29&lt;&gt;"",AN29=""),AND(BP29&gt;=BZ$42,BP29&lt;&gt;"",BR29&gt;=BZ$46,BR29&lt;&gt;"",BO29=""),AND(BS29&gt;=BZ$42,BS29&lt;&gt;"",BU29&gt;=BZ$46,BU29&lt;&gt;"",BO29=""),AND(BW29&gt;=BZ$42,BW29&lt;&gt;"",BY29&gt;=BZ$46,BY29&lt;&gt;"",BO29=""),AND(CQ29&gt;=DA$42,CQ29&lt;&gt;"",CS29&gt;=DA$46,CS29&lt;&gt;"",CP29=""),AND(CT29&gt;=DA$42,CT29&lt;&gt;"",CV29&gt;=DA$46,CV29&lt;&gt;"",CP29=""),AND(CX29&gt;=DA$42,CX29&lt;&gt;"",CZ29&gt;=DA$46,CZ29&lt;&gt;"",CP29=""),AND(DX29&gt;=EK$42,DX29&lt;&gt;"",DZ29&gt;=EK$46,DZ29&lt;&gt;""),AND(EA29&gt;=EK$42,EA29&lt;&gt;"",EC29&gt;=EK$46,EC29&lt;&gt;""),AND(EE29&gt;=EK$42,EE29&lt;&gt;"",EG29&gt;=EK$46,EG29&lt;&gt;""),AND(EH29&gt;=EK$42,EH29&lt;&gt;"",EJ29&gt;=EK$46,EJ29&lt;&gt;""),AND(FF29&gt;=FS$42,FF29&lt;&gt;"",FH29&gt;=FS$46,FH29&lt;&gt;""),AND(FI29&gt;=FS$42,FI29&lt;&gt;"",FK29&gt;=FS$46,FK29&lt;&gt;""),AND(FM29&gt;=FS$42,FM29&lt;&gt;"",FO29&gt;=FS$46,FO29&lt;&gt;""),AND(FP29&gt;=FS$42,FP29&lt;&gt;"",FR29&gt;=FS$46,FR29&lt;&gt;""),AND(GN29&gt;=HA$42,GN29&lt;&gt;"",GP29&gt;=HA$46,GP29&lt;&gt;""),AND(GQ29&gt;=HA$42,GQ29&lt;&gt;"",GS29&gt;=HA$46,GS29&lt;&gt;""),AND(GU29&gt;=HA$42,GU29&lt;&gt;"",GW29&gt;=HA$46,GW29&lt;&gt;""),AND(GX29&gt;=HA$42,GX29&lt;&gt;"",GZ29&gt;=HA$46,GZ29&lt;&gt;""),AND(HV29&gt;=II$42,HV29&lt;&gt;"",HX29&gt;=II$46,HX29&lt;&gt;""),AND(HY29&gt;=II$42,HY29&lt;&gt;"",IA29&gt;=II$46,IA29&lt;&gt;""),AND(IC29&gt;=II$42,IC29&lt;&gt;"",IE29&gt;=II$46,IE29&lt;&gt;""),AND(IF29&gt;=II$42,IF29&lt;&gt;"",IH29&gt;=II$46,IH29&lt;&gt;""),AND(JD29&gt;=JQ$42,JD29&lt;&gt;"",JF29&gt;=JQ$46,JF29&lt;&gt;""),AND(JG29&gt;=JQ$42,JG29&lt;&gt;"",JI29&gt;=JQ$46,JI29&lt;&gt;""),AND(JK29&gt;=JQ$42,JK29&lt;&gt;"",JM29&gt;=JQ$46,JM29&lt;&gt;""),AND(JN29&gt;=JQ$42,JN29&lt;&gt;"",JP29&gt;=JQ$46,JP29&lt;&gt;""),AND(KL29&gt;=KY$42,KL29&lt;&gt;"",KN29&gt;=KY$46,KN29&lt;&gt;""),AND(KO29&gt;=KY$42,KO29&lt;&gt;"",KQ29&gt;=KY$46,KQ29&lt;&gt;""),AND(KS29&gt;=KY$42,KS29&lt;&gt;"",KU29&gt;=KY$46,KU29&lt;&gt;""),AND(KV29&gt;=KY$42,KV29&lt;&gt;"",KX29&gt;=KY$46,KX29&lt;&gt;""),AND(LT29&gt;=MG$42,LT29&lt;&gt;"",LV29&gt;=MG$46,LV29&lt;&gt;""),AND(LW29&gt;=MG$42,LW29&lt;&gt;"",LY29&gt;=MG$46,LY29&lt;&gt;""),AND(MA29&gt;=MG$42,MA29&lt;&gt;"",MC29&gt;=MG$46,MC29&lt;&gt;""),AND(MD29&gt;=MG$42,MD29&lt;&gt;"",MF29&gt;=MG$46,MF29&lt;&gt;""),AND(NB29&gt;=NO$42,NB29&lt;&gt;"",ND29&gt;=NO$46,ND29&lt;&gt;""),AND(NE29&gt;=NO$42,NE29&lt;&gt;"",NG29&gt;=NO$46,NG29&lt;&gt;""),AND(NI29&gt;=NO$42,NI29&lt;&gt;"",NK29&gt;=NO$46,NK29&lt;&gt;""),AND(NL29&gt;=NO$42,NL29&lt;&gt;"",NN29&gt;=NO$46,NN29&lt;&gt;""),AND(OJ29&gt;=OW$42,OJ29&lt;&gt;"",OL29&gt;=OW$46,OL29&lt;&gt;""),AND(OM29&gt;=OW$42,OM29&lt;&gt;"",OO29&gt;=OW$46,OO29&lt;&gt;""),AND(OQ29&gt;=OW$42,OQ29&lt;&gt;"",OS29&gt;=OW$46,OS29&lt;&gt;""),AND(OT29&gt;=OW$42,OT29&lt;&gt;"",OV29&gt;=OW$46,OV29&lt;&gt;""),AND(PR29&gt;=QE$42,PR29&lt;&gt;"",PT29&gt;=QE$46,PT29&lt;&gt;""),AND(PU29&gt;=QE$42,PU29&lt;&gt;"",PW29&gt;=QE$46,PW29&lt;&gt;""),AND(PY29&gt;=QE$42,PY29&lt;&gt;"",QA29&gt;=QE$46,QA29&lt;&gt;""),AND(QB29&gt;=QE$42,QB29&lt;&gt;"",QD29&gt;=QE$46,QD29&lt;&gt;""),AND(QZ29&gt;=RM$42,QZ29&lt;&gt;"",RB29&gt;=RM$46,RB29&lt;&gt;""),AND(RC29&gt;=RM$42,RC29&lt;&gt;"",RE29&gt;=RM$46,RE29&lt;&gt;""),AND(RG29&gt;=RM$42,RG29&lt;&gt;"",RI29&gt;=RM$46,RI29&lt;&gt;""),AND(RJ29&gt;=RM$42,RJ29&lt;&gt;"",RL29&gt;=RM$46,RL29&lt;&gt;""),AND(SH29&gt;=SU$42,SH29&lt;&gt;"",SJ29&gt;=SU$46,SJ29&lt;&gt;""),AND(SK29&gt;=SU$42,SK29&lt;&gt;"",SM29&gt;=SU$46,SM29&lt;&gt;""),AND(SO29&gt;=SU$42,SO29&lt;&gt;"",SQ29&gt;=SU$46,SQ29&lt;&gt;""),AND(SR29&gt;=SU$42,SR29&lt;&gt;"",ST29&gt;=SU$46,ST29&lt;&gt;"")),"Merit",IF(OR(AND(AO29&gt;=AY$41,AO29&lt;&gt;"",AQ29&gt;=AY$45,AQ29&lt;&gt;"",AN29=""),AND(AR29&gt;=AY$41,AR29&lt;&gt;"",AT29&gt;=AY$45,AT29&lt;&gt;"",AN29=""),AND(AV29&gt;=AY$41,AV29&lt;&gt;"",AX29&gt;=AY$45,AX29&lt;&gt;"",AN29=""),AND(BP29&gt;=BZ$41,BP29&lt;&gt;"",BR29&gt;=BZ$45,BR29&lt;&gt;"",BO29=""),AND(BS29&gt;=BZ$41,BS29&lt;&gt;"",BU29&gt;=BZ$45,BU29&lt;&gt;"",BO29=""),AND(BW29&gt;=BZ$41,BW29&lt;&gt;"",BY29&gt;=BZ$45,BY29&lt;&gt;"",BO29=""),AND(CQ29&gt;=DA$41,CQ29&lt;&gt;"",CS29&gt;=DA$45,CS29&lt;&gt;"",CP29=""),AND(CT29&gt;=DA$41,CT29&lt;&gt;"",CV29&gt;=DA$45,CV29&lt;&gt;"",CP29=""),AND(CX29&gt;=DA$41,CX29&lt;&gt;"",CZ29&gt;=DA$45,CZ29&lt;&gt;"",CP29=""),AND(DX29&gt;=EK$41,DX29&lt;&gt;"",DZ29&gt;=EK$45,DZ29&lt;&gt;""),AND(EA29&gt;=EK$41,EA29&lt;&gt;"",EC29&gt;=EK$45,EC29&lt;&gt;""),AND(EE29&gt;=EK$41,EE29&lt;&gt;"",EG29&gt;=EK$45,EG29&lt;&gt;""),AND(EH29&gt;=EK$41,EH29&lt;&gt;"",EJ29&gt;=EK$45,EJ29&lt;&gt;""),AND(FF29&gt;=FS$41,FF29&lt;&gt;"",FH29&gt;=FS$45,FH29&lt;&gt;""),AND(FI29&gt;=FS$41,FI29&lt;&gt;"",FK29&gt;=FS$45,FK29&lt;&gt;""),AND(FM29&gt;=FS$41,FM29&lt;&gt;"",FO29&gt;=FS$45,FO29&lt;&gt;""),AND(FP29&gt;=FS$41,FP29&lt;&gt;"",FR29&gt;=FS$45,FR29&lt;&gt;""),AND(GN29&gt;=HA$41,GN29&lt;&gt;"",GP29&gt;=HA$45,GP29&lt;&gt;""),AND(GQ29&gt;=HA$41,GQ29&lt;&gt;"",GS29&gt;=HA$45,GS29&lt;&gt;""),AND(GU29&gt;=HA$41,GU29&lt;&gt;"",GW29&gt;=HA$45,GW29&lt;&gt;""),AND(GX29&gt;=HA$41,GX29&lt;&gt;"",GZ29&gt;=HA$45,GZ29&lt;&gt;""),AND(HV29&gt;=II$41,HV29&lt;&gt;"",HX29&gt;=II$45,HX29&lt;&gt;""),AND(HY29&gt;=II$41,HY29&lt;&gt;"",IA29&gt;=II$45,IA29&lt;&gt;""),AND(IC29&gt;=II$41,IC29&lt;&gt;"",IE29&gt;=II$45,IE29&lt;&gt;""),AND(IF29&gt;=II$41,IF29&lt;&gt;"",IH29&gt;=II$45,IH29&lt;&gt;""),AND(JD29&gt;=JQ$41,JD29&lt;&gt;"",JF29&gt;=JQ$45,JF29&lt;&gt;""),AND(JG29&gt;=JQ$41,JG29&lt;&gt;"",JI29&gt;=JQ$45,JI29&lt;&gt;""),AND(JK29&gt;=JQ$41,JK29&lt;&gt;"",JM29&gt;=JQ$45,JM29&lt;&gt;""),AND(JN29&gt;=JQ$41,JN29&lt;&gt;"",JP29&gt;=JQ$45,JP29&lt;&gt;""),AND(KL29&gt;=KY$41,KL29&lt;&gt;"",KN29&gt;=KY$45,KN29&lt;&gt;""),AND(KO29&gt;=KY$41,KO29&lt;&gt;"",KQ29&gt;=KY$45,KQ29&lt;&gt;""),AND(KS29&gt;=KY$41,KS29&lt;&gt;"",KU29&gt;=KY$45,KU29&lt;&gt;""),AND(KV29&gt;=KY$41,KV29&lt;&gt;"",KX29&gt;=KY$45,KX29&lt;&gt;""),AND(LT29&gt;=MG$41,LT29&lt;&gt;"",LV29&gt;=MG$45,LV29&lt;&gt;""),AND(LW29&gt;=MG$41,LW29&lt;&gt;"",LY29&gt;=MG$45,LY29&lt;&gt;""),AND(MA29&gt;=MG$41,MA29&lt;&gt;"",MC29&gt;=MG$45,MC29&lt;&gt;""),AND(MD29&gt;=MG$41,MD29&lt;&gt;"",MF29&gt;=MG$45,MF29&lt;&gt;""),AND(NB29&gt;=NO$41,NB29&lt;&gt;"",ND29&gt;=NO$45,ND29&lt;&gt;""),AND(NE29&gt;=NO$41,NE29&lt;&gt;"",NG29&gt;=NO$45,NG29&lt;&gt;""),AND(NI29&gt;=NO$41,NI29&lt;&gt;"",NK29&gt;=NO$45,NK29&lt;&gt;""),AND(NL29&gt;=NO$41,NL29&lt;&gt;"",NN29&gt;=NO$45,NN29&lt;&gt;""),AND(OJ29&gt;=OW$41,OJ29&lt;&gt;"",OL29&gt;=OW$45,OL29&lt;&gt;""),AND(OM29&gt;=OW$41,OM29&lt;&gt;"",OO29&gt;=OW$45,OO29&lt;&gt;""),AND(OQ29&gt;=OW$41,OQ29&lt;&gt;"",OS29&gt;=OW$45,OS29&lt;&gt;""),AND(OT29&gt;=OW$41,OT29&lt;&gt;"",OV29&gt;=OW$45,OV29&lt;&gt;""),AND(PR29&gt;=QE$41,PR29&lt;&gt;"",PT29&gt;=QE$45,PT29&lt;&gt;""),AND(PU29&gt;=QE$41,PU29&lt;&gt;"",PW29&gt;=QE$45,PW29&lt;&gt;""),AND(PY29&gt;=QE$41,PY29&lt;&gt;"",QA29&gt;=QE$45,QA29&lt;&gt;""),AND(QB29&gt;=QE$41,QB29&lt;&gt;"",QD29&gt;=QE$45,QD29&lt;&gt;""),AND(QZ29&gt;=RM$41,QZ29&lt;&gt;"",RB29&gt;=RM$45,RB29&lt;&gt;""),AND(RC29&gt;=RM$41,RC29&lt;&gt;"",RE29&gt;=RM$45,RE29&lt;&gt;""),AND(RG29&gt;=RM$41,RG29&lt;&gt;"",RI29&gt;=RM$45,RI29&lt;&gt;""),AND(RJ29&gt;=RM$41,RJ29&lt;&gt;"",RL29&gt;=RM$45,RL29&lt;&gt;""),AND(SH29&gt;=SU$41,SH29&lt;&gt;"",SJ29&gt;=SU$45,SJ29&lt;&gt;""),AND(SK29&gt;=SU$41,SK29&lt;&gt;"",SM29&gt;=SU$45,SM29&lt;&gt;""),AND(SO29&gt;=SU$41,SO29&lt;&gt;"",SQ29&gt;=SU$45,SQ29&lt;&gt;""),AND(SR29&gt;=SU$41,SR29&lt;&gt;"",ST29&gt;=SU$45,ST29&lt;&gt;"")),"Excellence",IF(K29="P","Worlds Team",IF(H29="P","National Team","")))))</f>
        <v/>
      </c>
      <c r="K29" s="3" t="str">
        <f>IF(OR(AND(AO29&gt;=AY$40,AO29&lt;&gt;"",AQ29&gt;=AY$44,AQ29&lt;&gt;"",AN29=""),AND(AR29&gt;=AY$40,AR29&lt;&gt;"",AT29&gt;=AY$44,AT29&lt;&gt;"",AN29=""),AND(AV29&gt;=AY$40,AV29&lt;&gt;"",AX29&gt;=AY$44,AX29&lt;&gt;"",AN29=""),AND(BP29&gt;=BZ$40,BP29&lt;&gt;"",BR29&gt;=BZ$44,BR29&lt;&gt;"",BO29=""),AND(BS29&gt;=BZ$40,BS29&lt;&gt;"",BU29&gt;=BZ$44,BU29&lt;&gt;"",BO29=""),AND(BW29&gt;=BZ$40,BW29&lt;&gt;"",BY29&gt;=BZ$44,BY29&lt;&gt;"",BO29=""),AND(CQ29&gt;=DA$40,CQ29&lt;&gt;"",CS29&gt;=DA$44,CS29&lt;&gt;"",CP29=""),AND(CT29&gt;=DA$40,CT29&lt;&gt;"",CV29&gt;=DA$44,CV29&lt;&gt;"",CP29=""),AND(CX29&gt;=DA$40,CX29&lt;&gt;"",CZ29&gt;=DA$44,CZ29&lt;&gt;"",CP29=""),AND(DX29&gt;=EK$40,DX29&lt;&gt;"",DZ29&gt;=EK$44,DZ29&lt;&gt;""),AND(EA29&gt;=EK$40,EA29&lt;&gt;"",EC29&gt;=EK$44,EC29&lt;&gt;""),AND(EE29&gt;=EK$40,EE29&lt;&gt;"",EG29&gt;=EK$44,EG29&lt;&gt;""),AND(EH29&gt;=EK$40,EH29&lt;&gt;"",EJ29&gt;=EK$44,EJ29&lt;&gt;""),AND(FF29&gt;=FS$40,FF29&lt;&gt;"",FH29&gt;=FS$44,FH29&lt;&gt;""),AND(FI29&gt;=FS$40,FI29&lt;&gt;"",FK29&gt;=FS$44,FK29&lt;&gt;""),AND(FM29&gt;=FS$40,FM29&lt;&gt;"",FO29&gt;=FS$44,FO29&lt;&gt;""),AND(FP29&gt;=FS$40,FP29&lt;&gt;"",FR29&gt;=FS$44,FR29&lt;&gt;""),AND(GN29&gt;=HA$40,GN29&lt;&gt;"",GP29&gt;=HA$44,GP29&lt;&gt;""),AND(GQ29&gt;=HA$40,GQ29&lt;&gt;"",GS29&gt;=HA$44,GS29&lt;&gt;""),AND(GU29&gt;=HA$40,GU29&lt;&gt;"",GW29&gt;=HA$44,GW29&lt;&gt;""),AND(GX29&gt;=HA$40,GX29&lt;&gt;"",GZ29&gt;=HA$44,GZ29&lt;&gt;""),AND(HV29&gt;=II$40,HV29&lt;&gt;"",HX29&gt;=II$44,HX29&lt;&gt;""),AND(HY29&gt;=II$40,HY29&lt;&gt;"",IA29&gt;=II$44,IA29&lt;&gt;""),AND(IC29&gt;=II$40,IC29&lt;&gt;"",IE29&gt;=II$44,IE29&lt;&gt;""),AND(IF29&gt;=II$40,IF29&lt;&gt;"",IH29&gt;=II$44,IH29&lt;&gt;""),AND(JD29&gt;=JQ$40,JD29&lt;&gt;"",JF29&gt;=JQ$44,JF29&lt;&gt;""),AND(JG29&gt;=JQ$40,JG29&lt;&gt;"",JI29&gt;=JQ$44,JI29&lt;&gt;""),AND(JK29&gt;=JQ$40,JK29&lt;&gt;"",JM29&gt;=JQ$44,JM29&lt;&gt;""),AND(JN29&gt;=JQ$40,JN29&lt;&gt;"",JP29&gt;=JQ$44,JP29&lt;&gt;""),AND(KL29&gt;=KY$40,KL29&lt;&gt;"",KN29&gt;=KY$44,KN29&lt;&gt;""),AND(KO29&gt;=KY$40,KO29&lt;&gt;"",KQ29&gt;=KY$44,KQ29&lt;&gt;""),AND(KS29&gt;=KY$40,KS29&lt;&gt;"",KU29&gt;=KY$44,KU29&lt;&gt;""),AND(KV29&gt;=KY$40,KV29&lt;&gt;"",KX29&gt;=KY$44,KX29&lt;&gt;""),AND(LT29&gt;=MG$40,LT29&lt;&gt;"",LV29&gt;=MG$44,LV29&lt;&gt;""),AND(LW29&gt;=MG$40,LW29&lt;&gt;"",LY29&gt;=MG$44,LY29&lt;&gt;""),AND(MA29&gt;=MG$40,MA29&lt;&gt;"",MC29&gt;=MG$44,MC29&lt;&gt;""),AND(MD29&gt;=MG$40,MD29&lt;&gt;"",MF29&gt;=MG$44,MF29&lt;&gt;""),AND(NB29&gt;=NO$40,NB29&lt;&gt;"",ND29&gt;=NO$44,ND29&lt;&gt;""),AND(NE29&gt;=NO$40,NE29&lt;&gt;"",NG29&gt;=NO$44,NG29&lt;&gt;""),AND(NI29&gt;=NO$40,NI29&lt;&gt;"",NK29&gt;=NO$44,NK29&lt;&gt;""),AND(NL29&gt;=NO$40,NL29&lt;&gt;"",NN29&gt;=NO$44,NN29&lt;&gt;""),AND(OJ29&gt;=OW$40,OJ29&lt;&gt;"",OL29&gt;=OW$44,OL29&lt;&gt;""),AND(OM29&gt;=OW$40,OM29&lt;&gt;"",OO29&gt;=OW$44,OO29&lt;&gt;""),AND(OQ29&gt;=OW$40,OQ29&lt;&gt;"",OS29&gt;=OW$44,OS29&lt;&gt;""),AND(OT29&gt;=OW$40,OT29&lt;&gt;"",OV29&gt;=OW$44,OV29&lt;&gt;""),AND(PR29&gt;=QE$40,PR29&lt;&gt;"",PT29&gt;=QE$44,PT29&lt;&gt;""),AND(PU29&gt;=QE$40,PU29&lt;&gt;"",PW29&gt;=QE$44,PW29&lt;&gt;""),AND(PY29&gt;=QE$40,PY29&lt;&gt;"",QA29&gt;=QE$44,QA29&lt;&gt;""),AND(QB29&gt;=QE$40,QB29&lt;&gt;"",QD29&gt;=QE$44,QD29&lt;&gt;""),AND(QZ29&gt;=RM$40,QZ29&lt;&gt;"",RB29&gt;=RM$44,RB29&lt;&gt;""),AND(RC29&gt;=RM$40,RC29&lt;&gt;"",RE29&gt;=RM$44,RE29&lt;&gt;""),AND(RG29&gt;=RM$40,RG29&lt;&gt;"",RI29&gt;=RM$44,RI29&lt;&gt;""),AND(RJ29&gt;=RM$40,RJ29&lt;&gt;"",RL29&gt;=RM$44,RL29&lt;&gt;""),AND(SH29&gt;=SU$40,SH29&lt;&gt;"",SJ29&gt;=SU$44,SJ29&lt;&gt;""),AND(SK29&gt;=SU$40,SK29&lt;&gt;"",SM29&gt;=SU$44,SM29&lt;&gt;""),AND(SO29&gt;=SU$40,SO29&lt;&gt;"",SQ29&gt;=SU$44,SQ29&lt;&gt;""),AND(SR29&gt;=SU$40,SR29&lt;&gt;"",ST29&gt;=SU$44,ST29&lt;&gt;"")),"P","")</f>
        <v/>
      </c>
      <c r="L29" s="8">
        <f>IF(COUNT(AQ29,AT29,BR29,BU29,CS29,CV29)&gt;0,LARGE((AQ29,AT29,BR29,BU29,CS29,CV29),1),0)</f>
        <v>45.06</v>
      </c>
      <c r="M29" s="8" t="str">
        <f>IF(L29="","",IF(OR(L29=CS29,L29=CV29),$CA$1,IF(OR(L29=BR29,L29=BU29),$AZ$1,IF(OR(L29=AQ29,L29=AT29),$Y$1,""))))</f>
        <v>2024 Nationals</v>
      </c>
      <c r="N29" s="8">
        <f>IF(COUNT(AQ29,AT29,BR29,BU29,CS29,CV29)&gt;1,LARGE((AQ29,AT29,BR29,BU29,CS29,CV29),2),0)</f>
        <v>19.579999999999998</v>
      </c>
      <c r="O29" s="8" t="str">
        <f>IF(N29="","",IF(OR(N29=CS29,N29=CV29),$CA$1,IF(OR(N29=BR29,N29=BU29),$AZ$1,IF(OR(N29=AQ29,N29=AT29),$Y$1,""))))</f>
        <v>2024 Elite Canada</v>
      </c>
      <c r="P29" s="8">
        <f>IF(COUNT(AQ29,AT29,BR29,BU29,CS29,CV29)&gt;2,MAX(AX29,BY29,CZ29,LARGE((AQ29,AT29,BR29,BU29,CS29,CV29),3)),IF(MAX(AX29,BY29,CZ29)&gt;0,MAX(AX29,BY29,CZ29),0))</f>
        <v>18.93</v>
      </c>
      <c r="Q29" s="8" t="str">
        <f>IF(P29="","",IF(OR(P29=CS29,P29=CV29,P29=CZ29),$CA$1,IF(OR(P29=BR29,P29=BU29,P29=BY29),$AZ$1,IF(OR(P29=AQ29,P29=AT29,P29=AX29),$Y$1,""))))</f>
        <v>2024 Elite Canada</v>
      </c>
      <c r="R29" s="8">
        <f>IF(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&gt;0,MAX(AO29,AR29,AV29,BP29,BS29,BW29,CQ29,CT29,CX29,DX29,EA29,EE29,EH29,FF29,FI29,FM29,FP29,GN29,GQ29,GU29,GX29,HV29,HY29,IC29,IF29,JD29,JG29,JK29,JN29,KL29,KO29,KS29,KV29,LT29,LW29,MA29,MD29,NB29,NE29,NI29,NL29,OJ29,OM29,OQ29,OT29,PR29,PU29,PY29,QB29,QZ29,RC29,RG29,RJ29,SH29,SK29,SO29,SR29),0)</f>
        <v>9</v>
      </c>
      <c r="S29" s="8" t="str">
        <f>IF(R29=0,"",IF(OR(R29=CQ29,R29=CT29,R29=CX29),$CA$1,IF(OR(R29=BP29,R29=BS29,R29=BW29),$AZ$1,IF(OR(R29=AO29,R29=AR29,R29=AV29),$Y$1,IF(OR(R29=SH29,R29=SK29,R29=SO29,R29=SR29),$RN$1,IF(OR(R29=QZ29,R29=RC29,R29=RG29,R29=RJ29),$QF$1,IF(OR(R29=PR29,R29=PU29,R29=PY29,R29=QB29),$OX$1,IF(OR(R29=OJ29,R29=OM29,R29=OQ29,R29=OT29),$NP$1,IF(OR(R29=NB29,R29=NE29,R29=NI29,R29=NL29),$MH$1,IF(OR(R29=LT29,R29=LW29,R29=MA29,R29=MD29),$KZ$1,IF(OR(R29=KL29,R29=KO29,R29=KS29,R29=KV29),$JR$1,IF(OR(R29=JD29,R29=JG29,R29=JK29,R29=JN29),$IJ$1,IF(OR(R29=HV29,R29=HY29,R29=IC29,R29=IF29),$HB$1,IF(OR(R29=GN29,R29=GQ29,R29=GU29,R29=GX29),$FT$1,IF(OR(R29=FF29,R29=FI29,R29=FM29,R29=FP29),$EL$1,IF(OR(R29=DX29,R29=EA29,R29=EE29,R29=EH29),$DD$1,""))))))))))))))))</f>
        <v>2024 Nationals</v>
      </c>
      <c r="T29" s="8">
        <f>IF(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&gt;0,MAX(IF(AO29&gt;=$AY$39,AP29,0),IF(AR29&gt;=$AY$39,AS29,0),IF(AV29&gt;=$AY$39,AW29,0),IF(BP29&gt;=$BZ$39,BQ29,0),IF(BS29&gt;=$BZ$39,BT29,0),IF(BW29&gt;=$BZ$39,BX29,0),IF(CQ29&gt;=$DA$39,CR29,0),IF(CT29&gt;=$DA$39,CU29,0),IF(CX29&gt;=$DA$39,CY29,0),IF(DX29&gt;=$EK$39,DY29,0),IF(EA29&gt;=$EK$39,EB29,0),IF(EE29&gt;=$EK$39,EF29,0),IF(EH29&gt;=$EK$39,EI29,0),IF(FF29&gt;=$FS$39,FG29,0),IF(FI29&gt;=$FS$39,FJ29,0),IF(FM29&gt;=$FS$39,FN29,0),IF(FP29&gt;=$FS$39,FQ29,0),IF(GN29&gt;=$HA$39,GO29,0),IF(GQ29&gt;=$HA$39,GR29,0),IF(GU29&gt;=$HA$39,GV29,0),IF(GX29&gt;=$HA$39,GY29,0),IF(HV29&gt;=$II$39,HW29,0),IF(HY29&gt;=$II$39,HZ29,0),IF(IC29&gt;=$II$39,ID29,0),IF(IF29&gt;=$II$39,IG29,0),IF(JD29&gt;=$JQ$39,JE29,0),IF(JG29&gt;=$JQ$39,JH29,0),IF(JK29&gt;=$JQ$39,JL29,0),IF(JN29&gt;=$JQ$39,JO29,0),IF(KL29&gt;=$KY$39,KM29,0),IF(KO29&gt;=$KY$39,KP29,0),IF(KS29&gt;=$KY$39,KT29,0),IF(KV29&gt;=$KY$39,KW29,0),IF(LT29&gt;=$MG$39,LU29,0),IF(LW29&gt;=$MG$39,LX29,0),IF(MA29&gt;=$MG$39,MB29,0),IF(MD29&gt;=$MG$39,ME29,0),IF(NB29&gt;=$NO$39,NC29,0),IF(NE29&gt;=$NO$39,NF29,0),IF(NI29&gt;=$NO$39,NJ29,0),IF(NL29&gt;=$NO$39,NM29,0),IF(OJ29&gt;=$OW$39,OK29,0),IF(OM29&gt;=$OW$39,ON29,0),IF(OQ29&gt;=$OW$39,OR29,0),IF(OT29&gt;=$OW$39,OU29,0),IF(PR29&gt;=$QE$39,PS29,0),IF(PU29&gt;=$QE$39,PV29,0),IF(PY29&gt;=$QE$39,PZ29,0),IF(QB29&gt;=$QE$39,QC29,0),IF(QZ29&gt;=$RM$39,RA29,0),IF(RC29&gt;=$RM$39,RD29,0),IF(RG29&gt;=$RM$39,RH29,0),IF(RJ29&gt;=$RM$39,RK29,0),IF(SH29&gt;=$SU$39,SI29,0),IF(SK29&gt;=$SU$39,SL29,0),IF(SO29&gt;=$SU$39,SP29,0),IF(SR29&gt;=$SU$39,SS29,0)),0)</f>
        <v>0</v>
      </c>
      <c r="U29" s="8" t="str">
        <f>IF(T29=0,"",IF(OR(T29=CR29,T29=CU29,T29=CY29),$CA$1,IF(OR(T29=BQ29,T29=BT29,T29=BX29),$AZ$1,IF(OR(T29=AP29,T29=AS29,T29=AW29),$Y$1,IF(OR(T29=SI29,T29=SL29,T29=SP29,T29=SS29),$RN$1,IF(OR(T29=RA29,T29=RD29,T29=RH29,T29=RK29),$QF$1,IF(OR(T29=PS29,T29=PV29,T29=PZ29,T29=QC29),$OX$1,IF(OR(T29=OK29,T29=ON29,T29=OR29,T29=OU29),$NP$1,IF(OR(T29=NC29,T29=NF29,T29=NJ29,T29=NM29),$MH$1,IF(OR(T29=LU29,T29=LX29,T29=MB29,T29=ME29),$KZ$1,IF(OR(T29=KM29,T29=KP29,T29=KT29,T29=KW29),$JR$1,IF(OR(T29=JE29,T29=JH29,T29=JL29,T29=JO29),$IJ$1,IF(OR(T29=HW29,T29=HZ29,T29=ID29,T29=IG29),$HB$1,IF(OR(T29=GO29,T29=GR29,T29=GV29,T29=GY29),$FT$1,IF(OR(T29=FG29,T29=FJ29,T29=FN29,T29=FQ29),$EL$1,IF(OR(T29=DY29,T29=EB29,T29=EF29,T29=EI29),$DD$1,""))))))))))))))))</f>
        <v/>
      </c>
      <c r="V29" s="8" t="str">
        <f>IF(MAX(DB29,DC29)&gt;0,MAX(DB29,DC29),"")</f>
        <v/>
      </c>
      <c r="W29" s="11" t="str">
        <f>IF(V29="","",IF(V29=DB29,"("&amp;DB$2&amp;")",IF(V29=DC29,"("&amp;DC$2&amp;")")))</f>
        <v/>
      </c>
      <c r="X29" s="8" t="str">
        <f>IF(V29="","",IF(V29=DB29,IF(V29+IF(P29="",0,P29)=SM29,$RN$1,IF(V29+IF(P29="",0,P29)=RE29,$QF$1,IF(V29+IF(P29="",0,P29)=PW29,$OX$1,IF(V29+IF(P29="",0,P29)=OO29,$NP$1,IF(V29+IF(P29="",0,P29)=NG29,$MH$1,IF(V29+IF(P29="",0,P29)=LY29,$KZ$1,IF(V29+IF(P29="",0,P29)=KQ29,$JR$1,IF(V29+IF(P29="",0,P29)=JI29,$IJ$1,IF(V29+IF(P29="",0,P29)=IA29,$HB$1,IF(V29+IF(P29="",0,P29)=GS29,$FT$1,IF(V29+IF(P29="",0,P29)=FK29,$EL$1,IF(V29+IF(P29="",0,P29)=EC29,$DD$1,IF(V29+IF(P29="",0,P29)=SJ29,$RN$1,IF(V29+IF(P29="",0,P29)=RB29,$QF$1,IF(V29+IF(P29="",0,P29)=PT29,$OX$1,IF(V29+IF(P29="",0,P29)=OL29,$NP$1,IF(V29+IF(P29="",0,P29)=ND29,$MH$1,IF(V29+IF(P29="",0,P29)=LV29,$KZ$1,IF(V29+IF(P29="",0,P29)=KN29,$JR$1,IF(V29+IF(P29="",0,P29)=JF29,$IJ$1,IF(V29+IF(P29="",0,P29)=HX29,$HB$1,IF(V29+IF(P29="",0,P29)=GP29,$FT$1,IF(V29+IF(P29="",0,P29)=FH29,$EL$1,IF(V29+IF(P29="",0,P29)=DZ29,$DD$1,IF(V29+IF(N29="",0,N29)=SM29,$RN$1,IF(V29+IF(N29="",0,N29)=RE29,$QF$1,IF(V29+IF(N29="",0,N29)=PW29,$OX$1,IF(V29+IF(N29="",0,N29)=OO29,$NP$1,IF(V29+IF(N29="",0,N29)=NG29,$MH$1,IF(V29+IF(N29="",0,N29)=LY29,$KZ$1,IF(V29+IF(N29="",0,N29)=KQ29,$JR$1,IF(V29+IF(N29="",0,N29)=JI29,$IJ$1,IF(V29+IF(N29="",0,N29)=IA29,$HB$1,IF(V29+IF(N29="",0,N29)=GS29,$FT$1,IF(V29+IF(N29="",0,N29)=FK29,$EL$1,IF(V29+IF(N29="",0,N29)=EC29,$DD$1,IF(V29+IF(N29="",0,N29)=SJ29,$RN$1,IF(V29+IF(N29="",0,N29)=RB29,$QF$1,IF(V29+IF(N29="",0,N29)=PT29,$OX$1,IF(V29+IF(N29="",0,N29)=OL29,$NP$1,IF(V29+IF(N29="",0,N29)=ND29,$MH$1,IF(V29+IF(N29="",0,N29)=LV29,$KZ$1,IF(V29+IF(N29="",0,N29)=KN29,$JR$1,IF(V29+IF(N29="",0,N29)=JF29,$IJ$1,IF(V29+IF(N29="",0,N29)=HX29,$HB$1,IF(V29+IF(N29="",0,N29)=GP29,$FT$1,IF(V29+IF(N29="",0,N29)=FH29,$EL$1,IF(V29+IF(N29="",0,N29)=DZ29,$DD$1)))))))))))))))))))))))))))))))))))))))))))))))),IF(V29=DC29,IF(V29+IF(P29="",0,P29)=ST29,$RN$1,IF(V29+IF(P29="",0,P29)=RL29,$QF$1,IF(V29+IF(P29="",0,P29)=QD29,$OX$1,IF(V29+IF(P29="",0,P29)=OV29,$NP$1,IF(V29+IF(P29="",0,P29)=NN29,$MH$1,IF(V29+IF(P29="",0,P29)=MF29,$KZ$1,IF(V29+IF(P29="",0,P29)=KX29,$JR$1,IF(V29+IF(P29="",0,P29)=JP29,$IJ$1,IF(V29+IF(P29="",0,P29)=IH29,$HB$1,IF(V29+IF(P29="",0,P29)=GZ29,$FT$1,IF(V29+IF(P29="",0,P29)=FR29,$EL$1,IF(V29+IF(P29="",0,P29)=EJ29,$DD$1,IF(V29+IF(P29="",0,P29)=SQ29,$RN$1,IF(V29+IF(P29="",0,P29)=RI29,$QF$1,IF(V29+IF(P29="",0,P29)=QA29,$OX$1,IF(V29+IF(P29="",0,P29)=OS29,$NP$1,IF(V29+IF(P29="",0,P29)=NK29,$MH$1,IF(V29+IF(P29="",0,P29)=MC29,$KZ$1,IF(V29+IF(P29="",0,P29)=KU29,$JR$1,IF(V29+IF(P29="",0,P29)=JM29,$IJ$1,IF(V29+IF(P29="",0,P29)=IE29,$HB$1,IF(V29+IF(P29="",0,P29)=GW29,$FT$1,IF(V29+IF(P29="",0,P29)=FO29,$EL$1,IF(V29+IF(P29="",0,P29)=EG29,$DD$1)))))))))))))))))))))))))))</f>
        <v/>
      </c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2"/>
      <c r="AK29" s="22"/>
      <c r="AL29" s="22"/>
      <c r="AM29" s="22"/>
      <c r="AN29" s="27"/>
      <c r="AO29" s="38" t="str">
        <f>IF(AA29&gt;0,AA29,"")</f>
        <v/>
      </c>
      <c r="AP29" s="38" t="str">
        <f>IF(AB29&gt;0,AB29,"")</f>
        <v/>
      </c>
      <c r="AQ29" s="40" t="str">
        <f>IF(SUM(Y29:AB29)-AC29&gt;0,SUM(Y29:AB29)-AC29,"")</f>
        <v/>
      </c>
      <c r="AR29" s="40" t="str">
        <f>IF(AF29&gt;0,AF29,"")</f>
        <v/>
      </c>
      <c r="AS29" s="40" t="str">
        <f>IF(AG29&gt;0,AG29,"")</f>
        <v/>
      </c>
      <c r="AT29" s="40" t="str">
        <f>IF(SUM(AD29:AG29)-AH29&gt;0,SUM(AD29:AG29)-AH29,"")</f>
        <v/>
      </c>
      <c r="AU29" s="40" t="str">
        <f>IF(AQ29="","",MAX(AQ29,AT29))</f>
        <v/>
      </c>
      <c r="AV29" s="40" t="str">
        <f>IF(AK29&gt;0,AK29,"")</f>
        <v/>
      </c>
      <c r="AW29" s="40" t="str">
        <f>IF(AL29&gt;0,AL29,"")</f>
        <v/>
      </c>
      <c r="AX29" s="40" t="str">
        <f>IF(SUM(AI29:AL29)-AM29&gt;0,SUM(AI29:AL29)-AM29,"")</f>
        <v/>
      </c>
      <c r="AY29" s="40" t="str">
        <f>IF(SUM(AU29,AX29)&gt;0,SUM(AU29,AX29),"")</f>
        <v/>
      </c>
      <c r="AZ29" s="26">
        <v>5.9</v>
      </c>
      <c r="BA29" s="26">
        <v>3.3</v>
      </c>
      <c r="BB29" s="26">
        <v>4.5999999999999996</v>
      </c>
      <c r="BC29" s="26">
        <v>5.13</v>
      </c>
      <c r="BD29" s="26">
        <v>0</v>
      </c>
      <c r="BE29" s="26">
        <v>6</v>
      </c>
      <c r="BF29" s="26">
        <v>3.7</v>
      </c>
      <c r="BG29" s="26">
        <v>4.5999999999999996</v>
      </c>
      <c r="BH29" s="26">
        <v>5.28</v>
      </c>
      <c r="BI29" s="26">
        <v>0</v>
      </c>
      <c r="BJ29" s="26"/>
      <c r="BK29" s="26"/>
      <c r="BL29" s="26"/>
      <c r="BM29" s="26"/>
      <c r="BN29" s="26"/>
      <c r="BO29" s="28"/>
      <c r="BP29" s="39">
        <f>IF(BB29&gt;0,BB29,"")</f>
        <v>4.5999999999999996</v>
      </c>
      <c r="BQ29" s="39">
        <f>IF(BC29&gt;0,BC29,"")</f>
        <v>5.13</v>
      </c>
      <c r="BR29" s="11">
        <f>IF(SUM(AZ29:BC29)-BD29&gt;0,SUM(AZ29:BC29)-BD29,"")</f>
        <v>18.93</v>
      </c>
      <c r="BS29" s="11">
        <f>IF(BG29&gt;0,BG29,"")</f>
        <v>4.5999999999999996</v>
      </c>
      <c r="BT29" s="11">
        <f>IF(BH29&gt;0,BH29,"")</f>
        <v>5.28</v>
      </c>
      <c r="BU29" s="11">
        <f>IF(SUM(BE29:BH29)-BI29&gt;0,SUM(BE29:BH29)-BI29,"")</f>
        <v>19.579999999999998</v>
      </c>
      <c r="BV29" s="11">
        <f>IF(BR29="","",MAX(BR29,BU29))</f>
        <v>19.579999999999998</v>
      </c>
      <c r="BW29" s="11" t="str">
        <f>IF(BL29&gt;0,BL29,"")</f>
        <v/>
      </c>
      <c r="BX29" s="11" t="str">
        <f>IF(BM29&gt;0,BM29,"")</f>
        <v/>
      </c>
      <c r="BY29" s="11" t="str">
        <f>IF(SUM(BJ29:BM29)-BN29&gt;0,SUM(BJ29:BM29)-BN29,"")</f>
        <v/>
      </c>
      <c r="BZ29" s="11">
        <f>IF(SUM(BV29,BY29)&gt;0,SUM(BV29,BY29),"")</f>
        <v>19.579999999999998</v>
      </c>
      <c r="CA29" s="22">
        <v>14.2</v>
      </c>
      <c r="CB29" s="22">
        <v>8.9</v>
      </c>
      <c r="CC29" s="22">
        <v>9</v>
      </c>
      <c r="CD29" s="22">
        <v>12.96</v>
      </c>
      <c r="CE29" s="22">
        <v>0</v>
      </c>
      <c r="CF29" s="22">
        <v>2.4</v>
      </c>
      <c r="CG29" s="22">
        <v>1.7</v>
      </c>
      <c r="CH29" s="22">
        <v>2</v>
      </c>
      <c r="CI29" s="22">
        <v>2.73</v>
      </c>
      <c r="CJ29" s="22">
        <v>0</v>
      </c>
      <c r="CK29" s="22"/>
      <c r="CL29" s="22"/>
      <c r="CM29" s="22"/>
      <c r="CN29" s="22"/>
      <c r="CO29" s="22"/>
      <c r="CP29" s="27"/>
      <c r="CQ29" s="38">
        <f>IF(CC29&gt;0,CC29,"")</f>
        <v>9</v>
      </c>
      <c r="CR29" s="38">
        <f>IF(CD29&gt;0,CD29,"")</f>
        <v>12.96</v>
      </c>
      <c r="CS29" s="40">
        <f>IF(SUM(CA29:CD29)-CE29&gt;0,SUM(CA29:CD29)-CE29,"")</f>
        <v>45.06</v>
      </c>
      <c r="CT29" s="40">
        <f>IF(CH29&gt;0,CH29,"")</f>
        <v>2</v>
      </c>
      <c r="CU29" s="40">
        <f>IF(CI29&gt;0,CI29,"")</f>
        <v>2.73</v>
      </c>
      <c r="CV29" s="40">
        <f>IF(SUM(CF29:CI29)-CJ29&gt;0,SUM(CF29:CI29)-CJ29,"")</f>
        <v>8.83</v>
      </c>
      <c r="CW29" s="40">
        <f>IF(CS29="","",MAX(CS29,CV29))</f>
        <v>45.06</v>
      </c>
      <c r="CX29" s="40" t="str">
        <f>IF(CM29&gt;0,CM29,"")</f>
        <v/>
      </c>
      <c r="CY29" s="40" t="str">
        <f>IF(CN29&gt;0,CN29,"")</f>
        <v/>
      </c>
      <c r="CZ29" s="40" t="str">
        <f>IF(SUM(CK29:CN29)-CO29&gt;0,SUM(CK29:CN29)-CO29,"")</f>
        <v/>
      </c>
      <c r="DA29" s="40">
        <f>IF(SUM(CW29,CZ29)&gt;0,SUM(CW29,CZ29),"")</f>
        <v>45.06</v>
      </c>
      <c r="DB29" s="50" t="str">
        <f>IF(MAX(DZ29,EC29,FH29,FK29,GP29,GS29,HX29,IA29,JF29,JI29,KN29,KQ29,LV29,LY29,ND29,NG29,OL29,OO29,PT29,PW29,RB29,RE29,SJ29,SM29)-MIN(IF(N29="",0,N29),IF(P29="",0,P29))&gt;0.001,MAX(DZ29,EC29,FH29,FK29,GP29,GS29,HX29,IA29,JF29,JI29,KN29,KQ29,LV29,LY29,ND29,NG29,OL29,OO29,PT29,PW29,RB29,RE29,SJ29,SM29)-MIN(IF(N29="",0,N29),IF(P29="",0,P29)),"")</f>
        <v/>
      </c>
      <c r="DC29" s="50" t="str">
        <f>IF(MAX(EG29,EJ29,FO29,FR29,GW29,GZ29,IE29,IH29,JM29,JP29,KU29,KX29,MC29,MF29,NK29,NN29,OS29,OV29,QA29,QD29,RI29,RL29,SQ29,ST29)-IF(P29="",0,P29)&gt;0.001,MAX(EG29,EJ29,FO29,FR29,GW29,GZ29,IE29,IH29,JM29,JP29,KU29,KX29,MC29,MF29,NK29,NN29,OS29,OV29,QA29,QD29,RI29,RL29,SQ29,ST29)-IF(P29="",0,P29),"")</f>
        <v/>
      </c>
      <c r="DD29" s="17"/>
      <c r="DE29" s="17"/>
      <c r="DF29" s="17"/>
      <c r="DG29" s="17"/>
      <c r="DH29" s="17"/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40" t="str">
        <f>IF(DF29&gt;0,DF29,"")</f>
        <v/>
      </c>
      <c r="DY29" s="40" t="str">
        <f>IF(DG29&gt;0,DG29,"")</f>
        <v/>
      </c>
      <c r="DZ29" s="40" t="str">
        <f>IF(SUM(DD29:DG29)-DH29&gt;0,SUM(DD29:DG29)-DH29,"")</f>
        <v/>
      </c>
      <c r="EA29" s="40" t="str">
        <f>IF(DK29&gt;0,DK29,"")</f>
        <v/>
      </c>
      <c r="EB29" s="40" t="str">
        <f>IF(DL29&gt;0,DL29,"")</f>
        <v/>
      </c>
      <c r="EC29" s="40" t="str">
        <f>IF(SUM(DI29:DL29)-DM29&gt;0,SUM(DI29:DL29)-DM29,"")</f>
        <v/>
      </c>
      <c r="ED29" s="40" t="str">
        <f>IF(MAX(DZ29,EC29)&gt;0,MAX(DZ29,EC29),"")</f>
        <v/>
      </c>
      <c r="EE29" s="40" t="str">
        <f>IF(DP29&gt;0,DP29,"")</f>
        <v/>
      </c>
      <c r="EF29" s="40" t="str">
        <f>IF(DQ29&gt;0,DQ29,"")</f>
        <v/>
      </c>
      <c r="EG29" s="40" t="str">
        <f>IF(SUM(DN29:DQ29)-DR29&gt;0,SUM(DN29:DQ29)-DR29,"")</f>
        <v/>
      </c>
      <c r="EH29" s="40" t="str">
        <f>IF(DU29&gt;0,DU29,"")</f>
        <v/>
      </c>
      <c r="EI29" s="40" t="str">
        <f>IF(DV29&gt;0,DV29,"")</f>
        <v/>
      </c>
      <c r="EJ29" s="40" t="str">
        <f>IF(SUM(DS29:DV29)-DW29&gt;0,SUM(DS29:DV29)-DW29,"")</f>
        <v/>
      </c>
      <c r="EK29" s="40" t="str">
        <f>IF(SUM(ED29,EG29,EJ29)&gt;0,SUM(ED29,EG29,EJ29),"")</f>
        <v/>
      </c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1" t="str">
        <f>IF(EN29&gt;0,EN29,"")</f>
        <v/>
      </c>
      <c r="FG29" s="11" t="str">
        <f>IF(EO29&gt;0,EO29,"")</f>
        <v/>
      </c>
      <c r="FH29" s="11" t="str">
        <f>IF(SUM(EL29:EO29)-EP29&gt;0,SUM(EL29:EO29)-EP29,"")</f>
        <v/>
      </c>
      <c r="FI29" s="11" t="str">
        <f>IF(ES29&gt;0,ES29,"")</f>
        <v/>
      </c>
      <c r="FJ29" s="11" t="str">
        <f>IF(ET29&gt;0,ET29,"")</f>
        <v/>
      </c>
      <c r="FK29" s="11" t="str">
        <f>IF(SUM(EQ29:ET29)-EU29&gt;0,SUM(EQ29:ET29)-EU29,"")</f>
        <v/>
      </c>
      <c r="FL29" s="11" t="str">
        <f>IF(MAX(FH29,FK29)&gt;0,MAX(FH29,FK29),"")</f>
        <v/>
      </c>
      <c r="FM29" s="11" t="str">
        <f>IF(EX29&gt;0,EX29,"")</f>
        <v/>
      </c>
      <c r="FN29" s="11" t="str">
        <f>IF(EY29&gt;0,EY29,"")</f>
        <v/>
      </c>
      <c r="FO29" s="11" t="str">
        <f>IF(SUM(EV29:EY29)-EZ29&gt;0,SUM(EV29:EY29)-EZ29,"")</f>
        <v/>
      </c>
      <c r="FP29" s="11" t="str">
        <f>IF(FC29&gt;0,FC29,"")</f>
        <v/>
      </c>
      <c r="FQ29" s="11" t="str">
        <f>IF(FD29&gt;0,FD29,"")</f>
        <v/>
      </c>
      <c r="FR29" s="11" t="str">
        <f>IF(SUM(FA29:FD29)-FE29&gt;0,SUM(FA29:FD29)-FE29,"")</f>
        <v/>
      </c>
      <c r="FS29" s="11" t="str">
        <f>IF(SUM(FL29,FO29,FR29)&gt;0,SUM(FL29,FO29,FR29),"")</f>
        <v/>
      </c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17"/>
      <c r="GH29" s="17"/>
      <c r="GI29" s="17"/>
      <c r="GJ29" s="17"/>
      <c r="GK29" s="17"/>
      <c r="GL29" s="17"/>
      <c r="GM29" s="17"/>
      <c r="GN29" s="40" t="str">
        <f>IF(FV29&gt;0,FV29,"")</f>
        <v/>
      </c>
      <c r="GO29" s="40" t="str">
        <f>IF(FW29&gt;0,FW29,"")</f>
        <v/>
      </c>
      <c r="GP29" s="40" t="str">
        <f>IF(SUM(FT29:FW29)-FX29&gt;0,SUM(FT29:FW29)-FX29,"")</f>
        <v/>
      </c>
      <c r="GQ29" s="40" t="str">
        <f>IF(GA29&gt;0,GA29,"")</f>
        <v/>
      </c>
      <c r="GR29" s="40" t="str">
        <f>IF(GB29&gt;0,GB29,"")</f>
        <v/>
      </c>
      <c r="GS29" s="40" t="str">
        <f>IF(SUM(FY29:GB29)-GC29&gt;0,SUM(FY29:GB29)-GC29,"")</f>
        <v/>
      </c>
      <c r="GT29" s="40" t="str">
        <f>IF(MAX(GP29,GS29)&gt;0,MAX(GP29,GS29),"")</f>
        <v/>
      </c>
      <c r="GU29" s="40" t="str">
        <f>IF(GF29&gt;0,GF29,"")</f>
        <v/>
      </c>
      <c r="GV29" s="40" t="str">
        <f>IF(GG29&gt;0,GG29,"")</f>
        <v/>
      </c>
      <c r="GW29" s="40" t="str">
        <f>IF(SUM(GD29:GG29)-GH29&gt;0,SUM(GD29:GG29)-GH29,"")</f>
        <v/>
      </c>
      <c r="GX29" s="40" t="str">
        <f>IF(GK29&gt;0,GK29,"")</f>
        <v/>
      </c>
      <c r="GY29" s="40" t="str">
        <f>IF(GL29&gt;0,GL29,"")</f>
        <v/>
      </c>
      <c r="GZ29" s="40" t="str">
        <f>IF(SUM(GI29:GL29)-GM29&gt;0,SUM(GI29:GL29)-GM29,"")</f>
        <v/>
      </c>
      <c r="HA29" s="40" t="str">
        <f>IF(SUM(GT29,GW29,GZ29)&gt;0,SUM(GT29,GW29,GZ29),"")</f>
        <v/>
      </c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1" t="str">
        <f>IF(HD29&gt;0,HD29,"")</f>
        <v/>
      </c>
      <c r="HW29" s="11" t="str">
        <f>IF(HE29&gt;0,HE29,"")</f>
        <v/>
      </c>
      <c r="HX29" s="11" t="str">
        <f>IF(SUM(HB29:HE29)-HF29&gt;0,SUM(HB29:HE29)-HF29,"")</f>
        <v/>
      </c>
      <c r="HY29" s="11" t="str">
        <f>IF(HI29&gt;0,HI29,"")</f>
        <v/>
      </c>
      <c r="HZ29" s="11" t="str">
        <f>IF(HJ29&gt;0,HJ29,"")</f>
        <v/>
      </c>
      <c r="IA29" s="11" t="str">
        <f>IF(SUM(HG29:HJ29)-HK29&gt;0,SUM(HG29:HJ29)-HK29,"")</f>
        <v/>
      </c>
      <c r="IB29" s="11" t="str">
        <f>IF(MAX(HX29,IA29)&gt;0,MAX(HX29,IA29),"")</f>
        <v/>
      </c>
      <c r="IC29" s="11" t="str">
        <f>IF(HN29&gt;0,HN29,"")</f>
        <v/>
      </c>
      <c r="ID29" s="11" t="str">
        <f>IF(HO29&gt;0,HO29,"")</f>
        <v/>
      </c>
      <c r="IE29" s="11" t="str">
        <f>IF(SUM(HL29:HO29)-HP29&gt;0,SUM(HL29:HO29)-HP29,"")</f>
        <v/>
      </c>
      <c r="IF29" s="11" t="str">
        <f>IF(HS29&gt;0,HS29,"")</f>
        <v/>
      </c>
      <c r="IG29" s="11" t="str">
        <f>IF(HT29&gt;0,HT29,"")</f>
        <v/>
      </c>
      <c r="IH29" s="11" t="str">
        <f>IF(SUM(HQ29:HT29)-HU29&gt;0,SUM(HQ29:HT29)-HU29,"")</f>
        <v/>
      </c>
      <c r="II29" s="11" t="str">
        <f>IF(SUM(IB29,IE29,IH29)&gt;0,SUM(IB29,IE29,IH29),"")</f>
        <v/>
      </c>
      <c r="IJ29" s="17"/>
      <c r="IK29" s="17"/>
      <c r="IL29" s="17"/>
      <c r="IM29" s="17"/>
      <c r="IN29" s="17"/>
      <c r="IO29" s="17"/>
      <c r="IP29" s="17"/>
      <c r="IQ29" s="17"/>
      <c r="IR29" s="17"/>
      <c r="IS29" s="17"/>
      <c r="IT29" s="17"/>
      <c r="IU29" s="17"/>
      <c r="IV29" s="17"/>
      <c r="IW29" s="17"/>
      <c r="IX29" s="17"/>
      <c r="IY29" s="17"/>
      <c r="IZ29" s="17"/>
      <c r="JA29" s="17"/>
      <c r="JB29" s="17"/>
      <c r="JC29" s="17"/>
      <c r="JD29" s="40" t="str">
        <f>IF(IL29&gt;0,IL29,"")</f>
        <v/>
      </c>
      <c r="JE29" s="40" t="str">
        <f>IF(IM29&gt;0,IM29,"")</f>
        <v/>
      </c>
      <c r="JF29" s="40" t="str">
        <f>IF(SUM(IJ29:IM29)-IN29&gt;0,SUM(IJ29:IM29)-IN29,"")</f>
        <v/>
      </c>
      <c r="JG29" s="40" t="str">
        <f>IF(IQ29&gt;0,IQ29,"")</f>
        <v/>
      </c>
      <c r="JH29" s="40" t="str">
        <f>IF(IR29&gt;0,IR29,"")</f>
        <v/>
      </c>
      <c r="JI29" s="40" t="str">
        <f>IF(SUM(IO29:IR29)-IS29&gt;0,SUM(IO29:IR29)-IS29,"")</f>
        <v/>
      </c>
      <c r="JJ29" s="40" t="str">
        <f>IF(MAX(JF29,JI29)&gt;0,MAX(JF29,JI29),"")</f>
        <v/>
      </c>
      <c r="JK29" s="40" t="str">
        <f>IF(IV29&gt;0,IV29,"")</f>
        <v/>
      </c>
      <c r="JL29" s="40" t="str">
        <f>IF(IW29&gt;0,IW29,"")</f>
        <v/>
      </c>
      <c r="JM29" s="40" t="str">
        <f>IF(SUM(IT29:IW29)-IX29&gt;0,SUM(IT29:IW29)-IX29,"")</f>
        <v/>
      </c>
      <c r="JN29" s="40" t="str">
        <f>IF(JA29&gt;0,JA29,"")</f>
        <v/>
      </c>
      <c r="JO29" s="40" t="str">
        <f>IF(JB29&gt;0,JB29,"")</f>
        <v/>
      </c>
      <c r="JP29" s="40" t="str">
        <f>IF(SUM(IY29:JB29)-JC29&gt;0,SUM(IY29:JB29)-JC29,"")</f>
        <v/>
      </c>
      <c r="JQ29" s="40" t="str">
        <f>IF(SUM(JJ29,JM29,JP29)&gt;0,SUM(JJ29,JM29,JP29),"")</f>
        <v/>
      </c>
      <c r="JR29" s="18"/>
      <c r="JS29" s="18"/>
      <c r="JT29" s="18"/>
      <c r="JU29" s="18"/>
      <c r="JV29" s="18"/>
      <c r="JW29" s="18"/>
      <c r="JX29" s="18"/>
      <c r="JY29" s="18"/>
      <c r="JZ29" s="18"/>
      <c r="KA29" s="18"/>
      <c r="KB29" s="18"/>
      <c r="KC29" s="18"/>
      <c r="KD29" s="18"/>
      <c r="KE29" s="18"/>
      <c r="KF29" s="18"/>
      <c r="KG29" s="18"/>
      <c r="KH29" s="18"/>
      <c r="KI29" s="18"/>
      <c r="KJ29" s="18"/>
      <c r="KK29" s="18"/>
      <c r="KL29" s="11" t="str">
        <f>IF(JT29&gt;0,JT29,"")</f>
        <v/>
      </c>
      <c r="KM29" s="11" t="str">
        <f>IF(JU29&gt;0,JU29,"")</f>
        <v/>
      </c>
      <c r="KN29" s="11" t="str">
        <f>IF(SUM(JR29:JU29)-JV29&gt;0,SUM(JR29:JU29)-JV29,"")</f>
        <v/>
      </c>
      <c r="KO29" s="11" t="str">
        <f>IF(JY29&gt;0,JY29,"")</f>
        <v/>
      </c>
      <c r="KP29" s="11" t="str">
        <f>IF(JZ29&gt;0,JZ29,"")</f>
        <v/>
      </c>
      <c r="KQ29" s="11" t="str">
        <f>IF(SUM(JW29:JZ29)-KA29&gt;0,SUM(JW29:JZ29)-KA29,"")</f>
        <v/>
      </c>
      <c r="KR29" s="11" t="str">
        <f>IF(MAX(KN29,KQ29)&gt;0,MAX(KN29,KQ29),"")</f>
        <v/>
      </c>
      <c r="KS29" s="11" t="str">
        <f>IF(KD29&gt;0,KD29,"")</f>
        <v/>
      </c>
      <c r="KT29" s="11" t="str">
        <f>IF(KE29&gt;0,KE29,"")</f>
        <v/>
      </c>
      <c r="KU29" s="11" t="str">
        <f>IF(SUM(KB29:KE29)-KF29&gt;0,SUM(KB29:KE29)-KF29,"")</f>
        <v/>
      </c>
      <c r="KV29" s="11" t="str">
        <f>IF(KI29&gt;0,KI29,"")</f>
        <v/>
      </c>
      <c r="KW29" s="11" t="str">
        <f>IF(KJ29&gt;0,KJ29,"")</f>
        <v/>
      </c>
      <c r="KX29" s="11" t="str">
        <f>IF(SUM(KG29:KJ29)-KK29&gt;0,SUM(KG29:KJ29)-KK29,"")</f>
        <v/>
      </c>
      <c r="KY29" s="11" t="str">
        <f>IF(SUM(KR29,KU29,KX29)&gt;0,SUM(KR29,KU29,KX29),"")</f>
        <v/>
      </c>
      <c r="KZ29" s="17"/>
      <c r="LA29" s="17"/>
      <c r="LB29" s="17"/>
      <c r="LC29" s="17"/>
      <c r="LD29" s="17"/>
      <c r="LE29" s="17"/>
      <c r="LF29" s="17"/>
      <c r="LG29" s="17"/>
      <c r="LH29" s="17"/>
      <c r="LI29" s="17"/>
      <c r="LJ29" s="17"/>
      <c r="LK29" s="17"/>
      <c r="LL29" s="17"/>
      <c r="LM29" s="17"/>
      <c r="LN29" s="17"/>
      <c r="LO29" s="17"/>
      <c r="LP29" s="17"/>
      <c r="LQ29" s="17"/>
      <c r="LR29" s="17"/>
      <c r="LS29" s="17"/>
      <c r="LT29" s="40" t="str">
        <f>IF(LB29&gt;0,LB29,"")</f>
        <v/>
      </c>
      <c r="LU29" s="40" t="str">
        <f>IF(LC29&gt;0,LC29,"")</f>
        <v/>
      </c>
      <c r="LV29" s="40" t="str">
        <f>IF(SUM(KZ29:LC29)-LD29&gt;0,SUM(KZ29:LC29)-LD29,"")</f>
        <v/>
      </c>
      <c r="LW29" s="40" t="str">
        <f>IF(LG29&gt;0,LG29,"")</f>
        <v/>
      </c>
      <c r="LX29" s="40" t="str">
        <f>IF(LH29&gt;0,LH29,"")</f>
        <v/>
      </c>
      <c r="LY29" s="40" t="str">
        <f>IF(SUM(LE29:LH29)-LI29&gt;0,SUM(LE29:LH29)-LI29,"")</f>
        <v/>
      </c>
      <c r="LZ29" s="40" t="str">
        <f>IF(MAX(LV29,LY29)&gt;0,MAX(LV29,LY29),"")</f>
        <v/>
      </c>
      <c r="MA29" s="40" t="str">
        <f>IF(LL29&gt;0,LL29,"")</f>
        <v/>
      </c>
      <c r="MB29" s="40" t="str">
        <f>IF(LM29&gt;0,LM29,"")</f>
        <v/>
      </c>
      <c r="MC29" s="40" t="str">
        <f>IF(SUM(LJ29:LM29)-LN29&gt;0,SUM(LJ29:LM29)-LN29,"")</f>
        <v/>
      </c>
      <c r="MD29" s="40" t="str">
        <f>IF(LQ29&gt;0,LQ29,"")</f>
        <v/>
      </c>
      <c r="ME29" s="40" t="str">
        <f>IF(LR29&gt;0,LR29,"")</f>
        <v/>
      </c>
      <c r="MF29" s="40" t="str">
        <f>IF(SUM(LO29:LR29)-LS29&gt;0,SUM(LO29:LR29)-LS29,"")</f>
        <v/>
      </c>
      <c r="MG29" s="40" t="str">
        <f>IF(SUM(LZ29,MC29,MF29)&gt;0,SUM(LZ29,MC29,MF29),"")</f>
        <v/>
      </c>
      <c r="MH29" s="18"/>
      <c r="MI29" s="18"/>
      <c r="MJ29" s="18"/>
      <c r="MK29" s="18"/>
      <c r="ML29" s="18"/>
      <c r="MM29" s="18"/>
      <c r="MN29" s="18"/>
      <c r="MO29" s="18"/>
      <c r="MP29" s="18"/>
      <c r="MQ29" s="18"/>
      <c r="MR29" s="18"/>
      <c r="MS29" s="18"/>
      <c r="MT29" s="18"/>
      <c r="MU29" s="18"/>
      <c r="MV29" s="18"/>
      <c r="MW29" s="18"/>
      <c r="MX29" s="18"/>
      <c r="MY29" s="18"/>
      <c r="MZ29" s="18"/>
      <c r="NA29" s="18"/>
      <c r="NB29" s="11" t="str">
        <f>IF(MJ29&gt;0,MJ29,"")</f>
        <v/>
      </c>
      <c r="NC29" s="11" t="str">
        <f>IF(MK29&gt;0,MK29,"")</f>
        <v/>
      </c>
      <c r="ND29" s="11" t="str">
        <f>IF(SUM(MH29:MK29)-ML29&gt;0,SUM(MH29:MK29)-ML29,"")</f>
        <v/>
      </c>
      <c r="NE29" s="11" t="str">
        <f>IF(MO29&gt;0,MO29,"")</f>
        <v/>
      </c>
      <c r="NF29" s="11" t="str">
        <f>IF(MP29&gt;0,MP29,"")</f>
        <v/>
      </c>
      <c r="NG29" s="11" t="str">
        <f>IF(SUM(MM29:MP29)-MQ29&gt;0,SUM(MM29:MP29)-MQ29,"")</f>
        <v/>
      </c>
      <c r="NH29" s="11" t="str">
        <f>IF(MAX(ND29,NG29)&gt;0,MAX(ND29,NG29),"")</f>
        <v/>
      </c>
      <c r="NI29" s="11" t="str">
        <f>IF(MT29&gt;0,MT29,"")</f>
        <v/>
      </c>
      <c r="NJ29" s="11" t="str">
        <f>IF(MU29&gt;0,MU29,"")</f>
        <v/>
      </c>
      <c r="NK29" s="11" t="str">
        <f>IF(SUM(MR29:MU29)-MV29&gt;0,SUM(MR29:MU29)-MV29,"")</f>
        <v/>
      </c>
      <c r="NL29" s="11" t="str">
        <f>IF(MY29&gt;0,MY29,"")</f>
        <v/>
      </c>
      <c r="NM29" s="11" t="str">
        <f>IF(MZ29&gt;0,MZ29,"")</f>
        <v/>
      </c>
      <c r="NN29" s="11" t="str">
        <f>IF(SUM(MW29:MZ29)-NA29&gt;0,SUM(MW29:MZ29)-NA29,"")</f>
        <v/>
      </c>
      <c r="NO29" s="11" t="str">
        <f>IF(SUM(NH29,NK29,NN29)&gt;0,SUM(NH29,NK29,NN29),"")</f>
        <v/>
      </c>
      <c r="NP29" s="17"/>
      <c r="NQ29" s="17"/>
      <c r="NR29" s="17"/>
      <c r="NS29" s="17"/>
      <c r="NT29" s="17"/>
      <c r="NU29" s="17"/>
      <c r="NV29" s="17"/>
      <c r="NW29" s="17"/>
      <c r="NX29" s="17"/>
      <c r="NY29" s="17"/>
      <c r="NZ29" s="17"/>
      <c r="OA29" s="17"/>
      <c r="OB29" s="17"/>
      <c r="OC29" s="17"/>
      <c r="OD29" s="17"/>
      <c r="OE29" s="17"/>
      <c r="OF29" s="17"/>
      <c r="OG29" s="17"/>
      <c r="OH29" s="17"/>
      <c r="OI29" s="17"/>
      <c r="OJ29" s="40" t="str">
        <f>IF(NR29&gt;0,NR29,"")</f>
        <v/>
      </c>
      <c r="OK29" s="40" t="str">
        <f>IF(NS29&gt;0,NS29,"")</f>
        <v/>
      </c>
      <c r="OL29" s="40" t="str">
        <f>IF(SUM(NP29:NS29)-NT29&gt;0,SUM(NP29:NS29)-NT29,"")</f>
        <v/>
      </c>
      <c r="OM29" s="40" t="str">
        <f>IF(NW29&gt;0,NW29,"")</f>
        <v/>
      </c>
      <c r="ON29" s="40" t="str">
        <f>IF(NX29&gt;0,NX29,"")</f>
        <v/>
      </c>
      <c r="OO29" s="40" t="str">
        <f>IF(SUM(NU29:NX29)-NY29&gt;0,SUM(NU29:NX29)-NY29,"")</f>
        <v/>
      </c>
      <c r="OP29" s="40" t="str">
        <f>IF(MAX(OL29,OO29)&gt;0,MAX(OL29,OO29),"")</f>
        <v/>
      </c>
      <c r="OQ29" s="40" t="str">
        <f>IF(OB29&gt;0,OB29,"")</f>
        <v/>
      </c>
      <c r="OR29" s="40" t="str">
        <f>IF(OC29&gt;0,OC29,"")</f>
        <v/>
      </c>
      <c r="OS29" s="40" t="str">
        <f>IF(SUM(NZ29:OC29)-OD29&gt;0,SUM(NZ29:OC29)-OD29,"")</f>
        <v/>
      </c>
      <c r="OT29" s="40" t="str">
        <f>IF(OG29&gt;0,OG29,"")</f>
        <v/>
      </c>
      <c r="OU29" s="40" t="str">
        <f>IF(OH29&gt;0,OH29,"")</f>
        <v/>
      </c>
      <c r="OV29" s="40" t="str">
        <f>IF(SUM(OE29:OH29)-OI29&gt;0,SUM(OE29:OH29)-OI29,"")</f>
        <v/>
      </c>
      <c r="OW29" s="40" t="str">
        <f>IF(SUM(OP29,OS29,OV29)&gt;0,SUM(OP29,OS29,OV29),"")</f>
        <v/>
      </c>
      <c r="OX29" s="18"/>
      <c r="OY29" s="18"/>
      <c r="OZ29" s="18"/>
      <c r="PA29" s="18"/>
      <c r="PB29" s="18"/>
      <c r="PC29" s="18"/>
      <c r="PD29" s="18"/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1" t="str">
        <f>IF(OZ29&gt;0,OZ29,"")</f>
        <v/>
      </c>
      <c r="PS29" s="11" t="str">
        <f>IF(PA29&gt;0,PA29,"")</f>
        <v/>
      </c>
      <c r="PT29" s="11" t="str">
        <f>IF(SUM(OX29:PA29)-PB29&gt;0,SUM(OX29:PA29)-PB29,"")</f>
        <v/>
      </c>
      <c r="PU29" s="11" t="str">
        <f>IF(PE29&gt;0,PE29,"")</f>
        <v/>
      </c>
      <c r="PV29" s="11" t="str">
        <f>IF(PF29&gt;0,PF29,"")</f>
        <v/>
      </c>
      <c r="PW29" s="11" t="str">
        <f>IF(SUM(PC29:PF29)-PG29&gt;0,SUM(PC29:PF29)-PG29,"")</f>
        <v/>
      </c>
      <c r="PX29" s="11" t="str">
        <f>IF(MAX(PT29,PW29)&gt;0,MAX(PT29,PW29),"")</f>
        <v/>
      </c>
      <c r="PY29" s="11" t="str">
        <f>IF(PJ29&gt;0,PJ29,"")</f>
        <v/>
      </c>
      <c r="PZ29" s="11" t="str">
        <f>IF(PK29&gt;0,PK29,"")</f>
        <v/>
      </c>
      <c r="QA29" s="11" t="str">
        <f>IF(SUM(PH29:PK29)-PL29&gt;0,SUM(PH29:PK29)-PL29,"")</f>
        <v/>
      </c>
      <c r="QB29" s="11" t="str">
        <f>IF(PO29&gt;0,PO29,"")</f>
        <v/>
      </c>
      <c r="QC29" s="11" t="str">
        <f>IF(PP29&gt;0,PP29,"")</f>
        <v/>
      </c>
      <c r="QD29" s="11" t="str">
        <f>IF(SUM(PM29:PP29)-PQ29&gt;0,SUM(PM29:PP29)-PQ29,"")</f>
        <v/>
      </c>
      <c r="QE29" s="11" t="str">
        <f>IF(SUM(PX29,QA29,QD29)&gt;0,SUM(PX29,QA29,QD29),"")</f>
        <v/>
      </c>
      <c r="QF29" s="17"/>
      <c r="QG29" s="17"/>
      <c r="QH29" s="17"/>
      <c r="QI29" s="17"/>
      <c r="QJ29" s="17"/>
      <c r="QK29" s="17"/>
      <c r="QL29" s="17"/>
      <c r="QM29" s="17"/>
      <c r="QN29" s="17"/>
      <c r="QO29" s="17"/>
      <c r="QP29" s="17"/>
      <c r="QQ29" s="17"/>
      <c r="QR29" s="17"/>
      <c r="QS29" s="17"/>
      <c r="QT29" s="17"/>
      <c r="QU29" s="17"/>
      <c r="QV29" s="17"/>
      <c r="QW29" s="17"/>
      <c r="QX29" s="17"/>
      <c r="QY29" s="17"/>
      <c r="QZ29" s="40" t="str">
        <f>IF(QH29&gt;0,QH29,"")</f>
        <v/>
      </c>
      <c r="RA29" s="40" t="str">
        <f>IF(QI29&gt;0,QI29,"")</f>
        <v/>
      </c>
      <c r="RB29" s="40" t="str">
        <f>IF(SUM(QF29:QI29)-QJ29&gt;0,SUM(QF29:QI29)-QJ29,"")</f>
        <v/>
      </c>
      <c r="RC29" s="40" t="str">
        <f>IF(QM29&gt;0,QM29,"")</f>
        <v/>
      </c>
      <c r="RD29" s="40" t="str">
        <f>IF(QN29&gt;0,QN29,"")</f>
        <v/>
      </c>
      <c r="RE29" s="40" t="str">
        <f>IF(SUM(QK29:QN29)-QO29&gt;0,SUM(QK29:QN29)-QO29,"")</f>
        <v/>
      </c>
      <c r="RF29" s="40" t="str">
        <f>IF(MAX(RB29,RE29)&gt;0,MAX(RB29,RE29),"")</f>
        <v/>
      </c>
      <c r="RG29" s="40" t="str">
        <f>IF(QR29&gt;0,QR29,"")</f>
        <v/>
      </c>
      <c r="RH29" s="40" t="str">
        <f>IF(QS29&gt;0,QS29,"")</f>
        <v/>
      </c>
      <c r="RI29" s="40" t="str">
        <f>IF(SUM(QP29:QS29)-QT29&gt;0,SUM(QP29:QS29)-QT29,"")</f>
        <v/>
      </c>
      <c r="RJ29" s="40" t="str">
        <f>IF(QW29&gt;0,QW29,"")</f>
        <v/>
      </c>
      <c r="RK29" s="40" t="str">
        <f>IF(QX29&gt;0,QX29,"")</f>
        <v/>
      </c>
      <c r="RL29" s="40" t="str">
        <f>IF(SUM(QU29:QX29)-QY29&gt;0,SUM(QU29:QX29)-QY29,"")</f>
        <v/>
      </c>
      <c r="RM29" s="40" t="str">
        <f>IF(SUM(RF29,RI29,RL29)&gt;0,SUM(RF29,RI29,RL29),"")</f>
        <v/>
      </c>
      <c r="RN29" s="18"/>
      <c r="RO29" s="18"/>
      <c r="RP29" s="18"/>
      <c r="RQ29" s="18"/>
      <c r="RR29" s="18"/>
      <c r="RS29" s="18"/>
      <c r="RT29" s="18"/>
      <c r="RU29" s="18"/>
      <c r="RV29" s="18"/>
      <c r="RW29" s="18"/>
      <c r="RX29" s="18"/>
      <c r="RY29" s="18"/>
      <c r="RZ29" s="18"/>
      <c r="SA29" s="18"/>
      <c r="SB29" s="18"/>
      <c r="SC29" s="18"/>
      <c r="SD29" s="18"/>
      <c r="SE29" s="18"/>
      <c r="SF29" s="18"/>
      <c r="SG29" s="18"/>
      <c r="SH29" s="11" t="str">
        <f>IF(RP29&gt;0,RP29,"")</f>
        <v/>
      </c>
      <c r="SI29" s="11" t="str">
        <f>IF(RQ29&gt;0,RQ29,"")</f>
        <v/>
      </c>
      <c r="SJ29" s="11" t="str">
        <f>IF(SUM(RN29:RQ29)-RR29&gt;0,SUM(RN29:RQ29)-RR29,"")</f>
        <v/>
      </c>
      <c r="SK29" s="11" t="str">
        <f>IF(RU29&gt;0,RU29,"")</f>
        <v/>
      </c>
      <c r="SL29" s="11" t="str">
        <f>IF(RV29&gt;0,RV29,"")</f>
        <v/>
      </c>
      <c r="SM29" s="11" t="str">
        <f>IF(SUM(RS29:RV29)-RW29&gt;0,SUM(RS29:RV29)-RW29,"")</f>
        <v/>
      </c>
      <c r="SN29" s="11" t="str">
        <f>IF(MAX(SJ29,SM29)&gt;0,MAX(SJ29,SM29),"")</f>
        <v/>
      </c>
      <c r="SO29" s="11" t="str">
        <f>IF(RZ29&gt;0,RZ29,"")</f>
        <v/>
      </c>
      <c r="SP29" s="11" t="str">
        <f>IF(SA29&gt;0,SA29,"")</f>
        <v/>
      </c>
      <c r="SQ29" s="11" t="str">
        <f>IF(SUM(RX29:SA29)-SB29&gt;0,SUM(RX29:SA29)-SB29,"")</f>
        <v/>
      </c>
      <c r="SR29" s="11" t="str">
        <f>IF(SE29&gt;0,SE29,"")</f>
        <v/>
      </c>
      <c r="SS29" s="11" t="str">
        <f>IF(SF29&gt;0,SF29,"")</f>
        <v/>
      </c>
      <c r="ST29" s="11" t="str">
        <f>IF(SUM(SC29:SF29)-SG29&gt;0,SUM(SC29:SF29)-SG29,"")</f>
        <v/>
      </c>
      <c r="SU29" s="11" t="str">
        <f>IF(SUM(SN29,SQ29,ST29)&gt;0,SUM(SN29,SQ29,ST29),"")</f>
        <v/>
      </c>
      <c r="SV29" s="22">
        <f>IF($CP29="P",CA29,(CA29+AZ29)/2)</f>
        <v>10.050000000000001</v>
      </c>
      <c r="SW29" s="22">
        <f>IF($CP29="P",CB29,(CB29+BA29)/2)</f>
        <v>6.1</v>
      </c>
      <c r="SX29" s="22">
        <f>IF($CP29="P",CC29,(CC29+BB29)/2)</f>
        <v>6.8</v>
      </c>
      <c r="SY29" s="22">
        <f>IF($CP29="P",CD29,(CD29+BC29)/2)</f>
        <v>9.0449999999999999</v>
      </c>
      <c r="SZ29" s="22">
        <f>IF($CP29="P",CE29,(CE29+BD29)/2)</f>
        <v>0</v>
      </c>
      <c r="TA29" s="22">
        <f>IF($CP29="P",CF29,(CF29+BE29)/2)</f>
        <v>4.2</v>
      </c>
      <c r="TB29" s="22">
        <f>IF($CP29="P",CG29,(CG29+BF29)/2)</f>
        <v>2.7</v>
      </c>
      <c r="TC29" s="22">
        <f>IF($CP29="P",CH29,(CH29+BG29)/2)</f>
        <v>3.3</v>
      </c>
      <c r="TD29" s="22">
        <f>IF($CP29="P",CI29,(CI29+BH29)/2)</f>
        <v>4.0049999999999999</v>
      </c>
      <c r="TE29" s="22">
        <f>IF($CP29="P",CJ29,(CJ29+BI29)/2)</f>
        <v>0</v>
      </c>
      <c r="TF29" s="22">
        <f>IF($CP29="P",CK29,(CK29+BJ29)/2)</f>
        <v>0</v>
      </c>
      <c r="TG29" s="22">
        <f>IF($CP29="P",CL29,(CL29+BK29)/2)</f>
        <v>0</v>
      </c>
      <c r="TH29" s="22">
        <f>IF($CP29="P",CM29,(CM29+BL29)/2)</f>
        <v>0</v>
      </c>
      <c r="TI29" s="22">
        <f>IF($CP29="P",CN29,(CN29+BM29)/2)</f>
        <v>0</v>
      </c>
      <c r="TJ29" s="22">
        <f>IF($CP29="P",CO29,(CO29+BN29)/2)</f>
        <v>0</v>
      </c>
      <c r="TK29" s="27" t="s">
        <v>46</v>
      </c>
      <c r="TL29" s="40">
        <f>IF(SX29&gt;0,SX29,"")</f>
        <v>6.8</v>
      </c>
      <c r="TM29" s="40">
        <f>IF(SY29&gt;0,SY29,"")</f>
        <v>9.0449999999999999</v>
      </c>
      <c r="TN29" s="40">
        <f>IF(SUM(SV29:SY29)-SZ29&gt;0,SUM(SV29:SY29)-SZ29,"")</f>
        <v>31.994999999999997</v>
      </c>
      <c r="TO29" s="40">
        <f>IF(TC29&gt;0,TC29,"")</f>
        <v>3.3</v>
      </c>
      <c r="TP29" s="40">
        <f>IF(TD29&gt;0,TD29,"")</f>
        <v>4.0049999999999999</v>
      </c>
      <c r="TQ29" s="40">
        <f>IF(SUM(TA29:TD29)-TE29&gt;0,SUM(TA29:TD29)-TE29,"")</f>
        <v>14.204999999999998</v>
      </c>
      <c r="TR29" s="40">
        <f>IF(MAX(TN29,TQ29)&gt;0,MAX(TN29,TQ29),"")</f>
        <v>31.994999999999997</v>
      </c>
      <c r="TS29" s="40" t="str">
        <f>IF(TH29&gt;0,TH29,"")</f>
        <v/>
      </c>
      <c r="TT29" s="40" t="str">
        <f>IF(TI29&gt;0,TI29,"")</f>
        <v/>
      </c>
      <c r="TU29" s="40" t="str">
        <f>IF(SUM(TF29:TI29)-TJ29&gt;0,SUM(TF29:TI29)-TJ29,"")</f>
        <v/>
      </c>
      <c r="TV29" s="40">
        <f>IF(SUM(TR29,TU29)&gt;0,SUM(TR29,TU29),"")</f>
        <v>31.994999999999997</v>
      </c>
    </row>
    <row r="30" spans="1:542" x14ac:dyDescent="0.2">
      <c r="A30" s="4" t="str" cm="1">
        <f t="array" ref="A30">IF(AND(J30&lt;&gt;"",J30&lt;&gt;"No DD"),SUMPRODUCT((J$4:J$37&lt;&gt;"")*(J$4:J$37&lt;&gt;"No DD")*(F$4:F$37&gt;F30))+1,IF(J30="No DD",SUMPRODUCT((J$4:J$37="No DD")*(F$4:F$37&gt;F30))+1+SUMPRODUCT((J$4:J$37&lt;&gt;"")*(J$4:J$37&lt;&gt;"No DD")),""))</f>
        <v/>
      </c>
      <c r="B30" s="4" t="str" cm="1">
        <f t="array" ref="B30">IF(AND(J30&lt;&gt;"",J30&lt;&gt;"No DD",G30=""),SUMPRODUCT((J$4:J$37&lt;&gt;"")*(J$4:J$37&lt;&gt;"No DD")*(G$4:G$37="")*(F$4:F$37&gt;F30))+1,IF(J30="No DD",SUMPRODUCT((J$4:J$37="No DD")*(F$4:F$37&gt;F30)*(G$4:G$37=""))+1+SUMPRODUCT((J$4:J$37&lt;&gt;"")*(G$4:G$37="")*(J$4:J$37&lt;&gt;"No DD")),""))</f>
        <v/>
      </c>
      <c r="C30" s="5" t="s">
        <v>164</v>
      </c>
      <c r="D30" s="4" t="s">
        <v>3</v>
      </c>
      <c r="E30" s="4">
        <v>2005</v>
      </c>
      <c r="F30" s="9">
        <f>SUM(L30:V30)+SUM(L30:T30)*0.0000001+SUM(L30)*0.0000000000001</f>
        <v>92.010009201004181</v>
      </c>
      <c r="G30" s="66"/>
      <c r="H30" s="3" t="str">
        <f>IF(OR(AND(AO30&gt;=AY$39,AO30&lt;&gt;"",AQ30&gt;=AY$43,AQ30&lt;&gt;"",AN30=""),AND(AR30&gt;=AY$39,AR30&lt;&gt;"",AT30&gt;=AY$43,AT30&lt;&gt;"",AN30=""),AND(AV30&gt;=AY$39,AV30&lt;&gt;"",AX30&gt;=AY$43,AX30&lt;&gt;"",AN30=""),AND(BP30&gt;=BZ$39,BP30&lt;&gt;"",BR30&gt;=BZ$43,BR30&lt;&gt;"",BO30=""),AND(BS30&gt;=BZ$39,BS30&lt;&gt;"",BU30&gt;=BZ$43,BU30&lt;&gt;"",BO30=""),AND(BW30&gt;=BZ$39,BW30&lt;&gt;"",BY30&gt;=BZ$43,BY30&lt;&gt;"",BO30=""),AND(CQ30&gt;=DA$39,CQ30&lt;&gt;"",CS30&gt;=DA$43,CS30&lt;&gt;"",CP30=""),AND(CT30&gt;=DA$39,CT30&lt;&gt;"",CV30&gt;=DA$43,CV30&lt;&gt;"",CP30=""),AND(CX30&gt;=DA$39,CX30&lt;&gt;"",CZ30&gt;=DA$43,CZ30&lt;&gt;"",CP30=""),AND(DX30&gt;=EK$39,DX30&lt;&gt;"",DZ30&gt;=EK$43,DZ30&lt;&gt;""),AND(EA30&gt;=EK$39,EA30&lt;&gt;"",EC30&gt;=EK$43,EC30&lt;&gt;""),AND(EE30&gt;=EK$39,EE30&lt;&gt;"",EG30&gt;=EK$43,EG30&lt;&gt;""),AND(EH30&gt;=EK$39,EH30&lt;&gt;"",EJ30&gt;=EK$43,EJ30&lt;&gt;""),AND(FF30&gt;=FS$39,FF30&lt;&gt;"",FH30&gt;=FS$43,FH30&lt;&gt;""),AND(FI30&gt;=FS$39,FI30&lt;&gt;"",FK30&gt;=FS$43,FK30&lt;&gt;""),AND(FM30&gt;=FS$39,FM30&lt;&gt;"",FO30&gt;=FS$43,FO30&lt;&gt;""),AND(FP30&gt;=FS$39,FP30&lt;&gt;"",FR30&gt;=FS$43,FR30&lt;&gt;""),AND(GN30&gt;=HA$39,GN30&lt;&gt;"",GP30&gt;=HA$43,GP30&lt;&gt;""),AND(GQ30&gt;=HA$39,GQ30&lt;&gt;"",GS30&gt;=HA$43,GS30&lt;&gt;""),AND(GU30&gt;=HA$39,GU30&lt;&gt;"",GW30&gt;=HA$43,GW30&lt;&gt;""),AND(GX30&gt;=HA$39,GX30&lt;&gt;"",GZ30&gt;=HA$43,GZ30&lt;&gt;""),AND(HV30&gt;=II$39,HV30&lt;&gt;"",HX30&gt;=II$43,HX30&lt;&gt;""),AND(HY30&gt;=II$39,HY30&lt;&gt;"",IA30&gt;=II$43,IA30&lt;&gt;""),AND(IC30&gt;=II$39,IC30&lt;&gt;"",IE30&gt;=II$43,IE30&lt;&gt;""),AND(IF30&gt;=II$39,IF30&lt;&gt;"",IH30&gt;=II$43,IH30&lt;&gt;""),AND(JD30&gt;=JQ$39,JD30&lt;&gt;"",JF30&gt;=JQ$43,JF30&lt;&gt;""),AND(JG30&gt;=JQ$39,JG30&lt;&gt;"",JI30&gt;=JQ$43,JI30&lt;&gt;""),AND(JK30&gt;=JQ$39,JK30&lt;&gt;"",JM30&gt;=JQ$43,JM30&lt;&gt;""),AND(JN30&gt;=JQ$39,JN30&lt;&gt;"",JP30&gt;=JQ$43,JP30&lt;&gt;""),AND(KL30&gt;=KY$39,KL30&lt;&gt;"",KN30&gt;=KY$43,KN30&lt;&gt;""),AND(KO30&gt;=KY$39,KO30&lt;&gt;"",KQ30&gt;=KY$43,KQ30&lt;&gt;""),AND(KS30&gt;=KY$39,KS30&lt;&gt;"",KU30&gt;=KY$43,KU30&lt;&gt;""),AND(KV30&gt;=KY$39,KV30&lt;&gt;"",KX30&gt;=KY$43,KX30&lt;&gt;""),AND(LT30&gt;=MG$39,LT30&lt;&gt;"",LV30&gt;=MG$43,LV30&lt;&gt;""),AND(LW30&gt;=MG$39,LW30&lt;&gt;"",LY30&gt;=MG$43,LY30&lt;&gt;""),AND(MA30&gt;=MG$39,MA30&lt;&gt;"",MC30&gt;=MG$43,MC30&lt;&gt;""),AND(MD30&gt;=MG$39,MD30&lt;&gt;"",MF30&gt;=MG$43,MF30&lt;&gt;""),AND(NB30&gt;=NO$39,NB30&lt;&gt;"",ND30&gt;=NO$43,ND30&lt;&gt;""),AND(NE30&gt;=NO$39,NE30&lt;&gt;"",NG30&gt;=NO$43,NG30&lt;&gt;""),AND(NI30&gt;=NO$39,NI30&lt;&gt;"",NK30&gt;=NO$43,NK30&lt;&gt;""),AND(NL30&gt;=NO$39,NL30&lt;&gt;"",NN30&gt;=NO$43,NN30&lt;&gt;""),AND(OJ30&gt;=OW$39,OJ30&lt;&gt;"",OL30&gt;=OW$43,OL30&lt;&gt;""),AND(OM30&gt;=OW$39,OM30&lt;&gt;"",OO30&gt;=OW$43,OO30&lt;&gt;""),AND(OQ30&gt;=OW$39,OQ30&lt;&gt;"",OS30&gt;=OW$43,OS30&lt;&gt;""),AND(OT30&gt;=OW$39,OT30&lt;&gt;"",OV30&gt;=OW$43,OV30&lt;&gt;""),AND(PR30&gt;=QE$39,PR30&lt;&gt;"",PT30&gt;=QE$43,PT30&lt;&gt;""),AND(PU30&gt;=QE$39,PU30&lt;&gt;"",PW30&gt;=QE$43,PW30&lt;&gt;""),AND(PY30&gt;=QE$39,PY30&lt;&gt;"",QA30&gt;=QE$43,QA30&lt;&gt;""),AND(QB30&gt;=QE$39,QB30&lt;&gt;"",QD30&gt;=QE$43,QD30&lt;&gt;""),AND(QZ30&gt;=RM$39,QZ30&lt;&gt;"",RB30&gt;=RM$43,RB30&lt;&gt;""),AND(RC30&gt;=RM$39,RC30&lt;&gt;"",RE30&gt;=RM$43,RE30&lt;&gt;""),AND(RG30&gt;=RM$39,RG30&lt;&gt;"",RI30&gt;=RM$43,RI30&lt;&gt;""),AND(RJ30&gt;=RM$39,RJ30&lt;&gt;"",RL30&gt;=RM$43,RL30&lt;&gt;""),AND(SH30&gt;=SU$39,SH30&lt;&gt;"",SJ30&gt;=SU$43,SJ30&lt;&gt;""),AND(SK30&gt;=SU$39,SK30&lt;&gt;"",SM30&gt;=SU$43,SM30&lt;&gt;""),AND(SO30&gt;=SU$39,SO30&lt;&gt;"",SQ30&gt;=SU$43,SQ30&lt;&gt;""),AND(SR30&gt;=SU$39,SR30&lt;&gt;"",ST30&gt;=SU$43,ST30&lt;&gt;"")),"P","")</f>
        <v/>
      </c>
      <c r="I30" s="3" t="str">
        <f>IF(OR(AND(AQ30&gt;=AY$43,AQ30&lt;&gt;"",AN30=""),AND(AT30&gt;=AY$43,AT30&lt;&gt;"",AN30=""),AND(AX30&gt;=AY$43,AX30&lt;&gt;"",AN30=""),AND(BR30&gt;=BZ$43,BR30&lt;&gt;"",BO30=""),AND(BU30&gt;=BZ$43,BU30&lt;&gt;"",BO30=""),AND(BY30&gt;=BZ$43,BY30&lt;&gt;"",BO30=""),AND(CS30&gt;=DA$43,CS30&lt;&gt;"",CP30=""),AND(CV30&gt;=DA$43,CV30&lt;&gt;"",CP30=""),AND(CZ30&gt;=DA$43,CZ30&lt;&gt;"",CP30=""),AND(DZ30&gt;=EK$43,DZ30&lt;&gt;""),AND(EC30&gt;=EK$43,EC30&lt;&gt;""),AND(EG30&gt;=EK$43,EG30&lt;&gt;""),AND(EJ30&gt;=EK$43,EJ30&lt;&gt;""),AND(FH30&gt;=FS$43,FH30&lt;&gt;""),AND(FK30&gt;=FS$43,FK30&lt;&gt;""),AND(FO30&gt;=FS$43,FO30&lt;&gt;""),AND(FR30&gt;=FS$43,FR30&lt;&gt;""),AND(GP30&gt;=HA$43,GP30&lt;&gt;""),AND(GS30&gt;=HA$43,GS30&lt;&gt;""),AND(GW30&gt;=HA$43,GW30&lt;&gt;""),AND(GZ30&gt;=HA$43,GZ30&lt;&gt;""),AND(HX30&gt;=II$43,HX30&lt;&gt;""),AND(IA30&gt;=II$43,IA30&lt;&gt;""),AND(IE30&gt;=II$43,IE30&lt;&gt;""),AND(IH30&gt;=II$43,IH30&lt;&gt;""),AND(JF30&gt;=JQ$43,JF30&lt;&gt;""),AND(JI30&gt;=JQ$43,JI30&lt;&gt;""),AND(JM30&gt;=JQ$43,JM30&lt;&gt;""),AND(JP30&gt;=JQ$43,JP30&lt;&gt;""),AND(KN30&gt;=KY$43,KN30&lt;&gt;""),AND(KQ30&gt;=KY$43,KQ30&lt;&gt;""),AND(KU30&gt;=KY$43,KU30&lt;&gt;""),AND(KX30&gt;=KY$43,KX30&lt;&gt;""),AND(LV30&gt;=MG$43,LV30&lt;&gt;""),AND(LY30&gt;=MG$43,LY30&lt;&gt;""),AND(MC30&gt;=MG$43,MC30&lt;&gt;""),AND(MF30&gt;=MG$43,MF30&lt;&gt;""),AND(ND30&gt;=NO$43,ND30&lt;&gt;""),AND(NG30&gt;=NO$43,NG30&lt;&gt;""),AND(NK30&gt;=NO$43,NK30&lt;&gt;""),AND(NN30&gt;=NO$43,NN30&lt;&gt;""),AND(OL30&gt;=OW$43,OL30&lt;&gt;""),AND(OO30&gt;=OW$43,OO30&lt;&gt;""),AND(OS30&gt;=OW$43,OS30&lt;&gt;""),AND(OV30&gt;=OW$43,OV30&lt;&gt;""),AND(PT30&gt;=QE$43,PT30&lt;&gt;""),AND(PW30&gt;=QE$43,PW30&lt;&gt;""),AND(QA30&gt;=QE$43,QA30&lt;&gt;""),AND(QD30&gt;=QE$43,QD30&lt;&gt;""),AND(RB30&gt;=RM$43,RB30&lt;&gt;""),AND(RE30&gt;=RM$43,RE30&lt;&gt;""),AND(RI30&gt;=RM$43,RI30&lt;&gt;""),AND(RL30&gt;=RM$43,RL30&lt;&gt;""),AND(SJ30&gt;=SU$43,SJ30&lt;&gt;""),AND(SM30&gt;=SU$43,SM30&lt;&gt;""),AND(SQ30&gt;=SU$43,SQ30&lt;&gt;""),AND(ST30&gt;=SU$43,ST30&lt;&gt;"")),"P","")</f>
        <v/>
      </c>
      <c r="J30" s="36" t="str">
        <f>IF(AND(I30="P",H30=""),"No DD",IF(OR(AND(AO30&gt;=AY$42,AO30&lt;&gt;"",AQ30&gt;=AY$46,AQ30&lt;&gt;"",AN30=""),AND(AR30&gt;=AY$42,AR30&lt;&gt;"",AT30&gt;=AY$46,AT30&lt;&gt;"",AN30=""),AND(AV30&gt;=AY$42,AV30&lt;&gt;"",AX30&gt;=AY$46,AX30&lt;&gt;"",AN30=""),AND(BP30&gt;=BZ$42,BP30&lt;&gt;"",BR30&gt;=BZ$46,BR30&lt;&gt;"",BO30=""),AND(BS30&gt;=BZ$42,BS30&lt;&gt;"",BU30&gt;=BZ$46,BU30&lt;&gt;"",BO30=""),AND(BW30&gt;=BZ$42,BW30&lt;&gt;"",BY30&gt;=BZ$46,BY30&lt;&gt;"",BO30=""),AND(CQ30&gt;=DA$42,CQ30&lt;&gt;"",CS30&gt;=DA$46,CS30&lt;&gt;"",CP30=""),AND(CT30&gt;=DA$42,CT30&lt;&gt;"",CV30&gt;=DA$46,CV30&lt;&gt;"",CP30=""),AND(CX30&gt;=DA$42,CX30&lt;&gt;"",CZ30&gt;=DA$46,CZ30&lt;&gt;"",CP30=""),AND(DX30&gt;=EK$42,DX30&lt;&gt;"",DZ30&gt;=EK$46,DZ30&lt;&gt;""),AND(EA30&gt;=EK$42,EA30&lt;&gt;"",EC30&gt;=EK$46,EC30&lt;&gt;""),AND(EE30&gt;=EK$42,EE30&lt;&gt;"",EG30&gt;=EK$46,EG30&lt;&gt;""),AND(EH30&gt;=EK$42,EH30&lt;&gt;"",EJ30&gt;=EK$46,EJ30&lt;&gt;""),AND(FF30&gt;=FS$42,FF30&lt;&gt;"",FH30&gt;=FS$46,FH30&lt;&gt;""),AND(FI30&gt;=FS$42,FI30&lt;&gt;"",FK30&gt;=FS$46,FK30&lt;&gt;""),AND(FM30&gt;=FS$42,FM30&lt;&gt;"",FO30&gt;=FS$46,FO30&lt;&gt;""),AND(FP30&gt;=FS$42,FP30&lt;&gt;"",FR30&gt;=FS$46,FR30&lt;&gt;""),AND(GN30&gt;=HA$42,GN30&lt;&gt;"",GP30&gt;=HA$46,GP30&lt;&gt;""),AND(GQ30&gt;=HA$42,GQ30&lt;&gt;"",GS30&gt;=HA$46,GS30&lt;&gt;""),AND(GU30&gt;=HA$42,GU30&lt;&gt;"",GW30&gt;=HA$46,GW30&lt;&gt;""),AND(GX30&gt;=HA$42,GX30&lt;&gt;"",GZ30&gt;=HA$46,GZ30&lt;&gt;""),AND(HV30&gt;=II$42,HV30&lt;&gt;"",HX30&gt;=II$46,HX30&lt;&gt;""),AND(HY30&gt;=II$42,HY30&lt;&gt;"",IA30&gt;=II$46,IA30&lt;&gt;""),AND(IC30&gt;=II$42,IC30&lt;&gt;"",IE30&gt;=II$46,IE30&lt;&gt;""),AND(IF30&gt;=II$42,IF30&lt;&gt;"",IH30&gt;=II$46,IH30&lt;&gt;""),AND(JD30&gt;=JQ$42,JD30&lt;&gt;"",JF30&gt;=JQ$46,JF30&lt;&gt;""),AND(JG30&gt;=JQ$42,JG30&lt;&gt;"",JI30&gt;=JQ$46,JI30&lt;&gt;""),AND(JK30&gt;=JQ$42,JK30&lt;&gt;"",JM30&gt;=JQ$46,JM30&lt;&gt;""),AND(JN30&gt;=JQ$42,JN30&lt;&gt;"",JP30&gt;=JQ$46,JP30&lt;&gt;""),AND(KL30&gt;=KY$42,KL30&lt;&gt;"",KN30&gt;=KY$46,KN30&lt;&gt;""),AND(KO30&gt;=KY$42,KO30&lt;&gt;"",KQ30&gt;=KY$46,KQ30&lt;&gt;""),AND(KS30&gt;=KY$42,KS30&lt;&gt;"",KU30&gt;=KY$46,KU30&lt;&gt;""),AND(KV30&gt;=KY$42,KV30&lt;&gt;"",KX30&gt;=KY$46,KX30&lt;&gt;""),AND(LT30&gt;=MG$42,LT30&lt;&gt;"",LV30&gt;=MG$46,LV30&lt;&gt;""),AND(LW30&gt;=MG$42,LW30&lt;&gt;"",LY30&gt;=MG$46,LY30&lt;&gt;""),AND(MA30&gt;=MG$42,MA30&lt;&gt;"",MC30&gt;=MG$46,MC30&lt;&gt;""),AND(MD30&gt;=MG$42,MD30&lt;&gt;"",MF30&gt;=MG$46,MF30&lt;&gt;""),AND(NB30&gt;=NO$42,NB30&lt;&gt;"",ND30&gt;=NO$46,ND30&lt;&gt;""),AND(NE30&gt;=NO$42,NE30&lt;&gt;"",NG30&gt;=NO$46,NG30&lt;&gt;""),AND(NI30&gt;=NO$42,NI30&lt;&gt;"",NK30&gt;=NO$46,NK30&lt;&gt;""),AND(NL30&gt;=NO$42,NL30&lt;&gt;"",NN30&gt;=NO$46,NN30&lt;&gt;""),AND(OJ30&gt;=OW$42,OJ30&lt;&gt;"",OL30&gt;=OW$46,OL30&lt;&gt;""),AND(OM30&gt;=OW$42,OM30&lt;&gt;"",OO30&gt;=OW$46,OO30&lt;&gt;""),AND(OQ30&gt;=OW$42,OQ30&lt;&gt;"",OS30&gt;=OW$46,OS30&lt;&gt;""),AND(OT30&gt;=OW$42,OT30&lt;&gt;"",OV30&gt;=OW$46,OV30&lt;&gt;""),AND(PR30&gt;=QE$42,PR30&lt;&gt;"",PT30&gt;=QE$46,PT30&lt;&gt;""),AND(PU30&gt;=QE$42,PU30&lt;&gt;"",PW30&gt;=QE$46,PW30&lt;&gt;""),AND(PY30&gt;=QE$42,PY30&lt;&gt;"",QA30&gt;=QE$46,QA30&lt;&gt;""),AND(QB30&gt;=QE$42,QB30&lt;&gt;"",QD30&gt;=QE$46,QD30&lt;&gt;""),AND(QZ30&gt;=RM$42,QZ30&lt;&gt;"",RB30&gt;=RM$46,RB30&lt;&gt;""),AND(RC30&gt;=RM$42,RC30&lt;&gt;"",RE30&gt;=RM$46,RE30&lt;&gt;""),AND(RG30&gt;=RM$42,RG30&lt;&gt;"",RI30&gt;=RM$46,RI30&lt;&gt;""),AND(RJ30&gt;=RM$42,RJ30&lt;&gt;"",RL30&gt;=RM$46,RL30&lt;&gt;""),AND(SH30&gt;=SU$42,SH30&lt;&gt;"",SJ30&gt;=SU$46,SJ30&lt;&gt;""),AND(SK30&gt;=SU$42,SK30&lt;&gt;"",SM30&gt;=SU$46,SM30&lt;&gt;""),AND(SO30&gt;=SU$42,SO30&lt;&gt;"",SQ30&gt;=SU$46,SQ30&lt;&gt;""),AND(SR30&gt;=SU$42,SR30&lt;&gt;"",ST30&gt;=SU$46,ST30&lt;&gt;"")),"Merit",IF(OR(AND(AO30&gt;=AY$41,AO30&lt;&gt;"",AQ30&gt;=AY$45,AQ30&lt;&gt;"",AN30=""),AND(AR30&gt;=AY$41,AR30&lt;&gt;"",AT30&gt;=AY$45,AT30&lt;&gt;"",AN30=""),AND(AV30&gt;=AY$41,AV30&lt;&gt;"",AX30&gt;=AY$45,AX30&lt;&gt;"",AN30=""),AND(BP30&gt;=BZ$41,BP30&lt;&gt;"",BR30&gt;=BZ$45,BR30&lt;&gt;"",BO30=""),AND(BS30&gt;=BZ$41,BS30&lt;&gt;"",BU30&gt;=BZ$45,BU30&lt;&gt;"",BO30=""),AND(BW30&gt;=BZ$41,BW30&lt;&gt;"",BY30&gt;=BZ$45,BY30&lt;&gt;"",BO30=""),AND(CQ30&gt;=DA$41,CQ30&lt;&gt;"",CS30&gt;=DA$45,CS30&lt;&gt;"",CP30=""),AND(CT30&gt;=DA$41,CT30&lt;&gt;"",CV30&gt;=DA$45,CV30&lt;&gt;"",CP30=""),AND(CX30&gt;=DA$41,CX30&lt;&gt;"",CZ30&gt;=DA$45,CZ30&lt;&gt;"",CP30=""),AND(DX30&gt;=EK$41,DX30&lt;&gt;"",DZ30&gt;=EK$45,DZ30&lt;&gt;""),AND(EA30&gt;=EK$41,EA30&lt;&gt;"",EC30&gt;=EK$45,EC30&lt;&gt;""),AND(EE30&gt;=EK$41,EE30&lt;&gt;"",EG30&gt;=EK$45,EG30&lt;&gt;""),AND(EH30&gt;=EK$41,EH30&lt;&gt;"",EJ30&gt;=EK$45,EJ30&lt;&gt;""),AND(FF30&gt;=FS$41,FF30&lt;&gt;"",FH30&gt;=FS$45,FH30&lt;&gt;""),AND(FI30&gt;=FS$41,FI30&lt;&gt;"",FK30&gt;=FS$45,FK30&lt;&gt;""),AND(FM30&gt;=FS$41,FM30&lt;&gt;"",FO30&gt;=FS$45,FO30&lt;&gt;""),AND(FP30&gt;=FS$41,FP30&lt;&gt;"",FR30&gt;=FS$45,FR30&lt;&gt;""),AND(GN30&gt;=HA$41,GN30&lt;&gt;"",GP30&gt;=HA$45,GP30&lt;&gt;""),AND(GQ30&gt;=HA$41,GQ30&lt;&gt;"",GS30&gt;=HA$45,GS30&lt;&gt;""),AND(GU30&gt;=HA$41,GU30&lt;&gt;"",GW30&gt;=HA$45,GW30&lt;&gt;""),AND(GX30&gt;=HA$41,GX30&lt;&gt;"",GZ30&gt;=HA$45,GZ30&lt;&gt;""),AND(HV30&gt;=II$41,HV30&lt;&gt;"",HX30&gt;=II$45,HX30&lt;&gt;""),AND(HY30&gt;=II$41,HY30&lt;&gt;"",IA30&gt;=II$45,IA30&lt;&gt;""),AND(IC30&gt;=II$41,IC30&lt;&gt;"",IE30&gt;=II$45,IE30&lt;&gt;""),AND(IF30&gt;=II$41,IF30&lt;&gt;"",IH30&gt;=II$45,IH30&lt;&gt;""),AND(JD30&gt;=JQ$41,JD30&lt;&gt;"",JF30&gt;=JQ$45,JF30&lt;&gt;""),AND(JG30&gt;=JQ$41,JG30&lt;&gt;"",JI30&gt;=JQ$45,JI30&lt;&gt;""),AND(JK30&gt;=JQ$41,JK30&lt;&gt;"",JM30&gt;=JQ$45,JM30&lt;&gt;""),AND(JN30&gt;=JQ$41,JN30&lt;&gt;"",JP30&gt;=JQ$45,JP30&lt;&gt;""),AND(KL30&gt;=KY$41,KL30&lt;&gt;"",KN30&gt;=KY$45,KN30&lt;&gt;""),AND(KO30&gt;=KY$41,KO30&lt;&gt;"",KQ30&gt;=KY$45,KQ30&lt;&gt;""),AND(KS30&gt;=KY$41,KS30&lt;&gt;"",KU30&gt;=KY$45,KU30&lt;&gt;""),AND(KV30&gt;=KY$41,KV30&lt;&gt;"",KX30&gt;=KY$45,KX30&lt;&gt;""),AND(LT30&gt;=MG$41,LT30&lt;&gt;"",LV30&gt;=MG$45,LV30&lt;&gt;""),AND(LW30&gt;=MG$41,LW30&lt;&gt;"",LY30&gt;=MG$45,LY30&lt;&gt;""),AND(MA30&gt;=MG$41,MA30&lt;&gt;"",MC30&gt;=MG$45,MC30&lt;&gt;""),AND(MD30&gt;=MG$41,MD30&lt;&gt;"",MF30&gt;=MG$45,MF30&lt;&gt;""),AND(NB30&gt;=NO$41,NB30&lt;&gt;"",ND30&gt;=NO$45,ND30&lt;&gt;""),AND(NE30&gt;=NO$41,NE30&lt;&gt;"",NG30&gt;=NO$45,NG30&lt;&gt;""),AND(NI30&gt;=NO$41,NI30&lt;&gt;"",NK30&gt;=NO$45,NK30&lt;&gt;""),AND(NL30&gt;=NO$41,NL30&lt;&gt;"",NN30&gt;=NO$45,NN30&lt;&gt;""),AND(OJ30&gt;=OW$41,OJ30&lt;&gt;"",OL30&gt;=OW$45,OL30&lt;&gt;""),AND(OM30&gt;=OW$41,OM30&lt;&gt;"",OO30&gt;=OW$45,OO30&lt;&gt;""),AND(OQ30&gt;=OW$41,OQ30&lt;&gt;"",OS30&gt;=OW$45,OS30&lt;&gt;""),AND(OT30&gt;=OW$41,OT30&lt;&gt;"",OV30&gt;=OW$45,OV30&lt;&gt;""),AND(PR30&gt;=QE$41,PR30&lt;&gt;"",PT30&gt;=QE$45,PT30&lt;&gt;""),AND(PU30&gt;=QE$41,PU30&lt;&gt;"",PW30&gt;=QE$45,PW30&lt;&gt;""),AND(PY30&gt;=QE$41,PY30&lt;&gt;"",QA30&gt;=QE$45,QA30&lt;&gt;""),AND(QB30&gt;=QE$41,QB30&lt;&gt;"",QD30&gt;=QE$45,QD30&lt;&gt;""),AND(QZ30&gt;=RM$41,QZ30&lt;&gt;"",RB30&gt;=RM$45,RB30&lt;&gt;""),AND(RC30&gt;=RM$41,RC30&lt;&gt;"",RE30&gt;=RM$45,RE30&lt;&gt;""),AND(RG30&gt;=RM$41,RG30&lt;&gt;"",RI30&gt;=RM$45,RI30&lt;&gt;""),AND(RJ30&gt;=RM$41,RJ30&lt;&gt;"",RL30&gt;=RM$45,RL30&lt;&gt;""),AND(SH30&gt;=SU$41,SH30&lt;&gt;"",SJ30&gt;=SU$45,SJ30&lt;&gt;""),AND(SK30&gt;=SU$41,SK30&lt;&gt;"",SM30&gt;=SU$45,SM30&lt;&gt;""),AND(SO30&gt;=SU$41,SO30&lt;&gt;"",SQ30&gt;=SU$45,SQ30&lt;&gt;""),AND(SR30&gt;=SU$41,SR30&lt;&gt;"",ST30&gt;=SU$45,ST30&lt;&gt;"")),"Excellence",IF(K30="P","Worlds Team",IF(H30="P","National Team","")))))</f>
        <v/>
      </c>
      <c r="K30" s="3" t="str">
        <f>IF(OR(AND(AO30&gt;=AY$40,AO30&lt;&gt;"",AQ30&gt;=AY$44,AQ30&lt;&gt;"",AN30=""),AND(AR30&gt;=AY$40,AR30&lt;&gt;"",AT30&gt;=AY$44,AT30&lt;&gt;"",AN30=""),AND(AV30&gt;=AY$40,AV30&lt;&gt;"",AX30&gt;=AY$44,AX30&lt;&gt;"",AN30=""),AND(BP30&gt;=BZ$40,BP30&lt;&gt;"",BR30&gt;=BZ$44,BR30&lt;&gt;"",BO30=""),AND(BS30&gt;=BZ$40,BS30&lt;&gt;"",BU30&gt;=BZ$44,BU30&lt;&gt;"",BO30=""),AND(BW30&gt;=BZ$40,BW30&lt;&gt;"",BY30&gt;=BZ$44,BY30&lt;&gt;"",BO30=""),AND(CQ30&gt;=DA$40,CQ30&lt;&gt;"",CS30&gt;=DA$44,CS30&lt;&gt;"",CP30=""),AND(CT30&gt;=DA$40,CT30&lt;&gt;"",CV30&gt;=DA$44,CV30&lt;&gt;"",CP30=""),AND(CX30&gt;=DA$40,CX30&lt;&gt;"",CZ30&gt;=DA$44,CZ30&lt;&gt;"",CP30=""),AND(DX30&gt;=EK$40,DX30&lt;&gt;"",DZ30&gt;=EK$44,DZ30&lt;&gt;""),AND(EA30&gt;=EK$40,EA30&lt;&gt;"",EC30&gt;=EK$44,EC30&lt;&gt;""),AND(EE30&gt;=EK$40,EE30&lt;&gt;"",EG30&gt;=EK$44,EG30&lt;&gt;""),AND(EH30&gt;=EK$40,EH30&lt;&gt;"",EJ30&gt;=EK$44,EJ30&lt;&gt;""),AND(FF30&gt;=FS$40,FF30&lt;&gt;"",FH30&gt;=FS$44,FH30&lt;&gt;""),AND(FI30&gt;=FS$40,FI30&lt;&gt;"",FK30&gt;=FS$44,FK30&lt;&gt;""),AND(FM30&gt;=FS$40,FM30&lt;&gt;"",FO30&gt;=FS$44,FO30&lt;&gt;""),AND(FP30&gt;=FS$40,FP30&lt;&gt;"",FR30&gt;=FS$44,FR30&lt;&gt;""),AND(GN30&gt;=HA$40,GN30&lt;&gt;"",GP30&gt;=HA$44,GP30&lt;&gt;""),AND(GQ30&gt;=HA$40,GQ30&lt;&gt;"",GS30&gt;=HA$44,GS30&lt;&gt;""),AND(GU30&gt;=HA$40,GU30&lt;&gt;"",GW30&gt;=HA$44,GW30&lt;&gt;""),AND(GX30&gt;=HA$40,GX30&lt;&gt;"",GZ30&gt;=HA$44,GZ30&lt;&gt;""),AND(HV30&gt;=II$40,HV30&lt;&gt;"",HX30&gt;=II$44,HX30&lt;&gt;""),AND(HY30&gt;=II$40,HY30&lt;&gt;"",IA30&gt;=II$44,IA30&lt;&gt;""),AND(IC30&gt;=II$40,IC30&lt;&gt;"",IE30&gt;=II$44,IE30&lt;&gt;""),AND(IF30&gt;=II$40,IF30&lt;&gt;"",IH30&gt;=II$44,IH30&lt;&gt;""),AND(JD30&gt;=JQ$40,JD30&lt;&gt;"",JF30&gt;=JQ$44,JF30&lt;&gt;""),AND(JG30&gt;=JQ$40,JG30&lt;&gt;"",JI30&gt;=JQ$44,JI30&lt;&gt;""),AND(JK30&gt;=JQ$40,JK30&lt;&gt;"",JM30&gt;=JQ$44,JM30&lt;&gt;""),AND(JN30&gt;=JQ$40,JN30&lt;&gt;"",JP30&gt;=JQ$44,JP30&lt;&gt;""),AND(KL30&gt;=KY$40,KL30&lt;&gt;"",KN30&gt;=KY$44,KN30&lt;&gt;""),AND(KO30&gt;=KY$40,KO30&lt;&gt;"",KQ30&gt;=KY$44,KQ30&lt;&gt;""),AND(KS30&gt;=KY$40,KS30&lt;&gt;"",KU30&gt;=KY$44,KU30&lt;&gt;""),AND(KV30&gt;=KY$40,KV30&lt;&gt;"",KX30&gt;=KY$44,KX30&lt;&gt;""),AND(LT30&gt;=MG$40,LT30&lt;&gt;"",LV30&gt;=MG$44,LV30&lt;&gt;""),AND(LW30&gt;=MG$40,LW30&lt;&gt;"",LY30&gt;=MG$44,LY30&lt;&gt;""),AND(MA30&gt;=MG$40,MA30&lt;&gt;"",MC30&gt;=MG$44,MC30&lt;&gt;""),AND(MD30&gt;=MG$40,MD30&lt;&gt;"",MF30&gt;=MG$44,MF30&lt;&gt;""),AND(NB30&gt;=NO$40,NB30&lt;&gt;"",ND30&gt;=NO$44,ND30&lt;&gt;""),AND(NE30&gt;=NO$40,NE30&lt;&gt;"",NG30&gt;=NO$44,NG30&lt;&gt;""),AND(NI30&gt;=NO$40,NI30&lt;&gt;"",NK30&gt;=NO$44,NK30&lt;&gt;""),AND(NL30&gt;=NO$40,NL30&lt;&gt;"",NN30&gt;=NO$44,NN30&lt;&gt;""),AND(OJ30&gt;=OW$40,OJ30&lt;&gt;"",OL30&gt;=OW$44,OL30&lt;&gt;""),AND(OM30&gt;=OW$40,OM30&lt;&gt;"",OO30&gt;=OW$44,OO30&lt;&gt;""),AND(OQ30&gt;=OW$40,OQ30&lt;&gt;"",OS30&gt;=OW$44,OS30&lt;&gt;""),AND(OT30&gt;=OW$40,OT30&lt;&gt;"",OV30&gt;=OW$44,OV30&lt;&gt;""),AND(PR30&gt;=QE$40,PR30&lt;&gt;"",PT30&gt;=QE$44,PT30&lt;&gt;""),AND(PU30&gt;=QE$40,PU30&lt;&gt;"",PW30&gt;=QE$44,PW30&lt;&gt;""),AND(PY30&gt;=QE$40,PY30&lt;&gt;"",QA30&gt;=QE$44,QA30&lt;&gt;""),AND(QB30&gt;=QE$40,QB30&lt;&gt;"",QD30&gt;=QE$44,QD30&lt;&gt;""),AND(QZ30&gt;=RM$40,QZ30&lt;&gt;"",RB30&gt;=RM$44,RB30&lt;&gt;""),AND(RC30&gt;=RM$40,RC30&lt;&gt;"",RE30&gt;=RM$44,RE30&lt;&gt;""),AND(RG30&gt;=RM$40,RG30&lt;&gt;"",RI30&gt;=RM$44,RI30&lt;&gt;""),AND(RJ30&gt;=RM$40,RJ30&lt;&gt;"",RL30&gt;=RM$44,RL30&lt;&gt;""),AND(SH30&gt;=SU$40,SH30&lt;&gt;"",SJ30&gt;=SU$44,SJ30&lt;&gt;""),AND(SK30&gt;=SU$40,SK30&lt;&gt;"",SM30&gt;=SU$44,SM30&lt;&gt;""),AND(SO30&gt;=SU$40,SO30&lt;&gt;"",SQ30&gt;=SU$44,SQ30&lt;&gt;""),AND(SR30&gt;=SU$40,SR30&lt;&gt;"",ST30&gt;=SU$44,ST30&lt;&gt;"")),"P","")</f>
        <v/>
      </c>
      <c r="L30" s="8">
        <f>IF(COUNT(AQ30,AT30,BR30,BU30,CS30,CV30)&gt;0,LARGE((AQ30,AT30,BR30,BU30,CS30,CV30),1),0)</f>
        <v>41.86</v>
      </c>
      <c r="M30" s="8" t="str">
        <f>IF(L30="","",IF(OR(L30=CS30,L30=CV30),$CA$1,IF(OR(L30=BR30,L30=BU30),$AZ$1,IF(OR(L30=AQ30,L30=AT30),$Y$1,""))))</f>
        <v>2024 Nationals</v>
      </c>
      <c r="N30" s="8">
        <f>IF(COUNT(AQ30,AT30,BR30,BU30,CS30,CV30)&gt;1,LARGE((AQ30,AT30,BR30,BU30,CS30,CV30),2),0)</f>
        <v>41.55</v>
      </c>
      <c r="O30" s="8" t="str">
        <f>IF(N30="","",IF(OR(N30=CS30,N30=CV30),$CA$1,IF(OR(N30=BR30,N30=BU30),$AZ$1,IF(OR(N30=AQ30,N30=AT30),$Y$1,""))))</f>
        <v>2024 Nationals</v>
      </c>
      <c r="P30" s="8">
        <f>IF(COUNT(AQ30,AT30,BR30,BU30,CS30,CV30)&gt;2,MAX(AX30,BY30,CZ30,LARGE((AQ30,AT30,BR30,BU30,CS30,CV30),3)),IF(MAX(AX30,BY30,CZ30)&gt;0,MAX(AX30,BY30,CZ30),0))</f>
        <v>0</v>
      </c>
      <c r="Q30" s="8" t="str">
        <f>IF(P30="","",IF(OR(P30=CS30,P30=CV30,P30=CZ30),$CA$1,IF(OR(P30=BR30,P30=BU30,P30=BY30),$AZ$1,IF(OR(P30=AQ30,P30=AT30,P30=AX30),$Y$1,""))))</f>
        <v/>
      </c>
      <c r="R30" s="8">
        <f>IF(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&gt;0,MAX(AO30,AR30,AV30,BP30,BS30,BW30,CQ30,CT30,CX30,DX30,EA30,EE30,EH30,FF30,FI30,FM30,FP30,GN30,GQ30,GU30,GX30,HV30,HY30,IC30,IF30,JD30,JG30,JK30,JN30,KL30,KO30,KS30,KV30,LT30,LW30,MA30,MD30,NB30,NE30,NI30,NL30,OJ30,OM30,OQ30,OT30,PR30,PU30,PY30,QB30,QZ30,RC30,RG30,RJ30,SH30,SK30,SO30,SR30),0)</f>
        <v>8.6</v>
      </c>
      <c r="S30" s="8" t="str">
        <f>IF(R30=0,"",IF(OR(R30=CQ30,R30=CT30,R30=CX30),$CA$1,IF(OR(R30=BP30,R30=BS30,R30=BW30),$AZ$1,IF(OR(R30=AO30,R30=AR30,R30=AV30),$Y$1,IF(OR(R30=SH30,R30=SK30,R30=SO30,R30=SR30),$RN$1,IF(OR(R30=QZ30,R30=RC30,R30=RG30,R30=RJ30),$QF$1,IF(OR(R30=PR30,R30=PU30,R30=PY30,R30=QB30),$OX$1,IF(OR(R30=OJ30,R30=OM30,R30=OQ30,R30=OT30),$NP$1,IF(OR(R30=NB30,R30=NE30,R30=NI30,R30=NL30),$MH$1,IF(OR(R30=LT30,R30=LW30,R30=MA30,R30=MD30),$KZ$1,IF(OR(R30=KL30,R30=KO30,R30=KS30,R30=KV30),$JR$1,IF(OR(R30=JD30,R30=JG30,R30=JK30,R30=JN30),$IJ$1,IF(OR(R30=HV30,R30=HY30,R30=IC30,R30=IF30),$HB$1,IF(OR(R30=GN30,R30=GQ30,R30=GU30,R30=GX30),$FT$1,IF(OR(R30=FF30,R30=FI30,R30=FM30,R30=FP30),$EL$1,IF(OR(R30=DX30,R30=EA30,R30=EE30,R30=EH30),$DD$1,""))))))))))))))))</f>
        <v>2024 Nationals</v>
      </c>
      <c r="T30" s="8">
        <f>IF(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&gt;0,MAX(IF(AO30&gt;=$AY$39,AP30,0),IF(AR30&gt;=$AY$39,AS30,0),IF(AV30&gt;=$AY$39,AW30,0),IF(BP30&gt;=$BZ$39,BQ30,0),IF(BS30&gt;=$BZ$39,BT30,0),IF(BW30&gt;=$BZ$39,BX30,0),IF(CQ30&gt;=$DA$39,CR30,0),IF(CT30&gt;=$DA$39,CU30,0),IF(CX30&gt;=$DA$39,CY30,0),IF(DX30&gt;=$EK$39,DY30,0),IF(EA30&gt;=$EK$39,EB30,0),IF(EE30&gt;=$EK$39,EF30,0),IF(EH30&gt;=$EK$39,EI30,0),IF(FF30&gt;=$FS$39,FG30,0),IF(FI30&gt;=$FS$39,FJ30,0),IF(FM30&gt;=$FS$39,FN30,0),IF(FP30&gt;=$FS$39,FQ30,0),IF(GN30&gt;=$HA$39,GO30,0),IF(GQ30&gt;=$HA$39,GR30,0),IF(GU30&gt;=$HA$39,GV30,0),IF(GX30&gt;=$HA$39,GY30,0),IF(HV30&gt;=$II$39,HW30,0),IF(HY30&gt;=$II$39,HZ30,0),IF(IC30&gt;=$II$39,ID30,0),IF(IF30&gt;=$II$39,IG30,0),IF(JD30&gt;=$JQ$39,JE30,0),IF(JG30&gt;=$JQ$39,JH30,0),IF(JK30&gt;=$JQ$39,JL30,0),IF(JN30&gt;=$JQ$39,JO30,0),IF(KL30&gt;=$KY$39,KM30,0),IF(KO30&gt;=$KY$39,KP30,0),IF(KS30&gt;=$KY$39,KT30,0),IF(KV30&gt;=$KY$39,KW30,0),IF(LT30&gt;=$MG$39,LU30,0),IF(LW30&gt;=$MG$39,LX30,0),IF(MA30&gt;=$MG$39,MB30,0),IF(MD30&gt;=$MG$39,ME30,0),IF(NB30&gt;=$NO$39,NC30,0),IF(NE30&gt;=$NO$39,NF30,0),IF(NI30&gt;=$NO$39,NJ30,0),IF(NL30&gt;=$NO$39,NM30,0),IF(OJ30&gt;=$OW$39,OK30,0),IF(OM30&gt;=$OW$39,ON30,0),IF(OQ30&gt;=$OW$39,OR30,0),IF(OT30&gt;=$OW$39,OU30,0),IF(PR30&gt;=$QE$39,PS30,0),IF(PU30&gt;=$QE$39,PV30,0),IF(PY30&gt;=$QE$39,PZ30,0),IF(QB30&gt;=$QE$39,QC30,0),IF(QZ30&gt;=$RM$39,RA30,0),IF(RC30&gt;=$RM$39,RD30,0),IF(RG30&gt;=$RM$39,RH30,0),IF(RJ30&gt;=$RM$39,RK30,0),IF(SH30&gt;=$SU$39,SI30,0),IF(SK30&gt;=$SU$39,SL30,0),IF(SO30&gt;=$SU$39,SP30,0),IF(SR30&gt;=$SU$39,SS30,0)),0)</f>
        <v>0</v>
      </c>
      <c r="U30" s="8" t="str">
        <f>IF(T30=0,"",IF(OR(T30=CR30,T30=CU30,T30=CY30),$CA$1,IF(OR(T30=BQ30,T30=BT30,T30=BX30),$AZ$1,IF(OR(T30=AP30,T30=AS30,T30=AW30),$Y$1,IF(OR(T30=SI30,T30=SL30,T30=SP30,T30=SS30),$RN$1,IF(OR(T30=RA30,T30=RD30,T30=RH30,T30=RK30),$QF$1,IF(OR(T30=PS30,T30=PV30,T30=PZ30,T30=QC30),$OX$1,IF(OR(T30=OK30,T30=ON30,T30=OR30,T30=OU30),$NP$1,IF(OR(T30=NC30,T30=NF30,T30=NJ30,T30=NM30),$MH$1,IF(OR(T30=LU30,T30=LX30,T30=MB30,T30=ME30),$KZ$1,IF(OR(T30=KM30,T30=KP30,T30=KT30,T30=KW30),$JR$1,IF(OR(T30=JE30,T30=JH30,T30=JL30,T30=JO30),$IJ$1,IF(OR(T30=HW30,T30=HZ30,T30=ID30,T30=IG30),$HB$1,IF(OR(T30=GO30,T30=GR30,T30=GV30,T30=GY30),$FT$1,IF(OR(T30=FG30,T30=FJ30,T30=FN30,T30=FQ30),$EL$1,IF(OR(T30=DY30,T30=EB30,T30=EF30,T30=EI30),$DD$1,""))))))))))))))))</f>
        <v/>
      </c>
      <c r="V30" s="8" t="str">
        <f>IF(MAX(DB30,DC30)&gt;0,MAX(DB30,DC30),"")</f>
        <v/>
      </c>
      <c r="W30" s="11" t="str">
        <f>IF(V30="","",IF(V30=DB30,"("&amp;DB$2&amp;")",IF(V30=DC30,"("&amp;DC$2&amp;")")))</f>
        <v/>
      </c>
      <c r="X30" s="8" t="str">
        <f>IF(V30="","",IF(V30=DB30,IF(V30+IF(P30="",0,P30)=SM30,$RN$1,IF(V30+IF(P30="",0,P30)=RE30,$QF$1,IF(V30+IF(P30="",0,P30)=PW30,$OX$1,IF(V30+IF(P30="",0,P30)=OO30,$NP$1,IF(V30+IF(P30="",0,P30)=NG30,$MH$1,IF(V30+IF(P30="",0,P30)=LY30,$KZ$1,IF(V30+IF(P30="",0,P30)=KQ30,$JR$1,IF(V30+IF(P30="",0,P30)=JI30,$IJ$1,IF(V30+IF(P30="",0,P30)=IA30,$HB$1,IF(V30+IF(P30="",0,P30)=GS30,$FT$1,IF(V30+IF(P30="",0,P30)=FK30,$EL$1,IF(V30+IF(P30="",0,P30)=EC30,$DD$1,IF(V30+IF(P30="",0,P30)=SJ30,$RN$1,IF(V30+IF(P30="",0,P30)=RB30,$QF$1,IF(V30+IF(P30="",0,P30)=PT30,$OX$1,IF(V30+IF(P30="",0,P30)=OL30,$NP$1,IF(V30+IF(P30="",0,P30)=ND30,$MH$1,IF(V30+IF(P30="",0,P30)=LV30,$KZ$1,IF(V30+IF(P30="",0,P30)=KN30,$JR$1,IF(V30+IF(P30="",0,P30)=JF30,$IJ$1,IF(V30+IF(P30="",0,P30)=HX30,$HB$1,IF(V30+IF(P30="",0,P30)=GP30,$FT$1,IF(V30+IF(P30="",0,P30)=FH30,$EL$1,IF(V30+IF(P30="",0,P30)=DZ30,$DD$1,IF(V30+IF(N30="",0,N30)=SM30,$RN$1,IF(V30+IF(N30="",0,N30)=RE30,$QF$1,IF(V30+IF(N30="",0,N30)=PW30,$OX$1,IF(V30+IF(N30="",0,N30)=OO30,$NP$1,IF(V30+IF(N30="",0,N30)=NG30,$MH$1,IF(V30+IF(N30="",0,N30)=LY30,$KZ$1,IF(V30+IF(N30="",0,N30)=KQ30,$JR$1,IF(V30+IF(N30="",0,N30)=JI30,$IJ$1,IF(V30+IF(N30="",0,N30)=IA30,$HB$1,IF(V30+IF(N30="",0,N30)=GS30,$FT$1,IF(V30+IF(N30="",0,N30)=FK30,$EL$1,IF(V30+IF(N30="",0,N30)=EC30,$DD$1,IF(V30+IF(N30="",0,N30)=SJ30,$RN$1,IF(V30+IF(N30="",0,N30)=RB30,$QF$1,IF(V30+IF(N30="",0,N30)=PT30,$OX$1,IF(V30+IF(N30="",0,N30)=OL30,$NP$1,IF(V30+IF(N30="",0,N30)=ND30,$MH$1,IF(V30+IF(N30="",0,N30)=LV30,$KZ$1,IF(V30+IF(N30="",0,N30)=KN30,$JR$1,IF(V30+IF(N30="",0,N30)=JF30,$IJ$1,IF(V30+IF(N30="",0,N30)=HX30,$HB$1,IF(V30+IF(N30="",0,N30)=GP30,$FT$1,IF(V30+IF(N30="",0,N30)=FH30,$EL$1,IF(V30+IF(N30="",0,N30)=DZ30,$DD$1)))))))))))))))))))))))))))))))))))))))))))))))),IF(V30=DC30,IF(V30+IF(P30="",0,P30)=ST30,$RN$1,IF(V30+IF(P30="",0,P30)=RL30,$QF$1,IF(V30+IF(P30="",0,P30)=QD30,$OX$1,IF(V30+IF(P30="",0,P30)=OV30,$NP$1,IF(V30+IF(P30="",0,P30)=NN30,$MH$1,IF(V30+IF(P30="",0,P30)=MF30,$KZ$1,IF(V30+IF(P30="",0,P30)=KX30,$JR$1,IF(V30+IF(P30="",0,P30)=JP30,$IJ$1,IF(V30+IF(P30="",0,P30)=IH30,$HB$1,IF(V30+IF(P30="",0,P30)=GZ30,$FT$1,IF(V30+IF(P30="",0,P30)=FR30,$EL$1,IF(V30+IF(P30="",0,P30)=EJ30,$DD$1,IF(V30+IF(P30="",0,P30)=SQ30,$RN$1,IF(V30+IF(P30="",0,P30)=RI30,$QF$1,IF(V30+IF(P30="",0,P30)=QA30,$OX$1,IF(V30+IF(P30="",0,P30)=OS30,$NP$1,IF(V30+IF(P30="",0,P30)=NK30,$MH$1,IF(V30+IF(P30="",0,P30)=MC30,$KZ$1,IF(V30+IF(P30="",0,P30)=KU30,$JR$1,IF(V30+IF(P30="",0,P30)=JM30,$IJ$1,IF(V30+IF(P30="",0,P30)=IE30,$HB$1,IF(V30+IF(P30="",0,P30)=GW30,$FT$1,IF(V30+IF(P30="",0,P30)=FO30,$EL$1,IF(V30+IF(P30="",0,P30)=EG30,$DD$1)))))))))))))))))))))))))))</f>
        <v/>
      </c>
      <c r="Y30" s="22"/>
      <c r="Z30" s="22"/>
      <c r="AA30" s="22"/>
      <c r="AB30" s="22"/>
      <c r="AC30" s="22"/>
      <c r="AD30" s="22"/>
      <c r="AE30" s="22"/>
      <c r="AF30" s="22"/>
      <c r="AG30" s="22"/>
      <c r="AH30" s="22"/>
      <c r="AI30" s="22"/>
      <c r="AJ30" s="22"/>
      <c r="AK30" s="22"/>
      <c r="AL30" s="22"/>
      <c r="AM30" s="22"/>
      <c r="AN30" s="27"/>
      <c r="AO30" s="38" t="str">
        <f>IF(AA30&gt;0,AA30,"")</f>
        <v/>
      </c>
      <c r="AP30" s="38" t="str">
        <f>IF(AB30&gt;0,AB30,"")</f>
        <v/>
      </c>
      <c r="AQ30" s="40" t="str">
        <f>IF(SUM(Y30:AB30)-AC30&gt;0,SUM(Y30:AB30)-AC30,"")</f>
        <v/>
      </c>
      <c r="AR30" s="40" t="str">
        <f>IF(AF30&gt;0,AF30,"")</f>
        <v/>
      </c>
      <c r="AS30" s="40" t="str">
        <f>IF(AG30&gt;0,AG30,"")</f>
        <v/>
      </c>
      <c r="AT30" s="40" t="str">
        <f>IF(SUM(AD30:AG30)-AH30&gt;0,SUM(AD30:AG30)-AH30,"")</f>
        <v/>
      </c>
      <c r="AU30" s="40" t="str">
        <f>IF(AQ30="","",MAX(AQ30,AT30))</f>
        <v/>
      </c>
      <c r="AV30" s="40" t="str">
        <f>IF(AK30&gt;0,AK30,"")</f>
        <v/>
      </c>
      <c r="AW30" s="40" t="str">
        <f>IF(AL30&gt;0,AL30,"")</f>
        <v/>
      </c>
      <c r="AX30" s="40" t="str">
        <f>IF(SUM(AI30:AL30)-AM30&gt;0,SUM(AI30:AL30)-AM30,"")</f>
        <v/>
      </c>
      <c r="AY30" s="40" t="str">
        <f>IF(SUM(AU30,AX30)&gt;0,SUM(AU30,AX30),"")</f>
        <v/>
      </c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8"/>
      <c r="BP30" s="39" t="str">
        <f>IF(BB30&gt;0,BB30,"")</f>
        <v/>
      </c>
      <c r="BQ30" s="39" t="str">
        <f>IF(BC30&gt;0,BC30,"")</f>
        <v/>
      </c>
      <c r="BR30" s="11" t="str">
        <f>IF(SUM(AZ30:BC30)-BD30&gt;0,SUM(AZ30:BC30)-BD30,"")</f>
        <v/>
      </c>
      <c r="BS30" s="11" t="str">
        <f>IF(BG30&gt;0,BG30,"")</f>
        <v/>
      </c>
      <c r="BT30" s="11" t="str">
        <f>IF(BH30&gt;0,BH30,"")</f>
        <v/>
      </c>
      <c r="BU30" s="11" t="str">
        <f>IF(SUM(BE30:BH30)-BI30&gt;0,SUM(BE30:BH30)-BI30,"")</f>
        <v/>
      </c>
      <c r="BV30" s="11" t="str">
        <f>IF(BR30="","",MAX(BR30,BU30))</f>
        <v/>
      </c>
      <c r="BW30" s="11" t="str">
        <f>IF(BL30&gt;0,BL30,"")</f>
        <v/>
      </c>
      <c r="BX30" s="11" t="str">
        <f>IF(BM30&gt;0,BM30,"")</f>
        <v/>
      </c>
      <c r="BY30" s="11" t="str">
        <f>IF(SUM(BJ30:BM30)-BN30&gt;0,SUM(BJ30:BM30)-BN30,"")</f>
        <v/>
      </c>
      <c r="BZ30" s="11" t="str">
        <f>IF(SUM(BV30,BY30)&gt;0,SUM(BV30,BY30),"")</f>
        <v/>
      </c>
      <c r="CA30" s="22">
        <v>12.5</v>
      </c>
      <c r="CB30" s="22">
        <v>8.6</v>
      </c>
      <c r="CC30" s="22">
        <v>8.6</v>
      </c>
      <c r="CD30" s="22">
        <v>12.05</v>
      </c>
      <c r="CE30" s="22">
        <v>0.2</v>
      </c>
      <c r="CF30" s="22">
        <v>12.6</v>
      </c>
      <c r="CG30" s="22">
        <v>8.6</v>
      </c>
      <c r="CH30" s="22">
        <v>8.5</v>
      </c>
      <c r="CI30" s="22">
        <v>12.46</v>
      </c>
      <c r="CJ30" s="22">
        <v>0.3</v>
      </c>
      <c r="CK30" s="22"/>
      <c r="CL30" s="22"/>
      <c r="CM30" s="22"/>
      <c r="CN30" s="22"/>
      <c r="CO30" s="22"/>
      <c r="CP30" s="27"/>
      <c r="CQ30" s="38">
        <f>IF(CC30&gt;0,CC30,"")</f>
        <v>8.6</v>
      </c>
      <c r="CR30" s="38">
        <f>IF(CD30&gt;0,CD30,"")</f>
        <v>12.05</v>
      </c>
      <c r="CS30" s="40">
        <f>IF(SUM(CA30:CD30)-CE30&gt;0,SUM(CA30:CD30)-CE30,"")</f>
        <v>41.55</v>
      </c>
      <c r="CT30" s="40">
        <f>IF(CH30&gt;0,CH30,"")</f>
        <v>8.5</v>
      </c>
      <c r="CU30" s="40">
        <f>IF(CI30&gt;0,CI30,"")</f>
        <v>12.46</v>
      </c>
      <c r="CV30" s="40">
        <f>IF(SUM(CF30:CI30)-CJ30&gt;0,SUM(CF30:CI30)-CJ30,"")</f>
        <v>41.86</v>
      </c>
      <c r="CW30" s="40">
        <f>IF(CS30="","",MAX(CS30,CV30))</f>
        <v>41.86</v>
      </c>
      <c r="CX30" s="40" t="str">
        <f>IF(CM30&gt;0,CM30,"")</f>
        <v/>
      </c>
      <c r="CY30" s="40" t="str">
        <f>IF(CN30&gt;0,CN30,"")</f>
        <v/>
      </c>
      <c r="CZ30" s="40" t="str">
        <f>IF(SUM(CK30:CN30)-CO30&gt;0,SUM(CK30:CN30)-CO30,"")</f>
        <v/>
      </c>
      <c r="DA30" s="40">
        <f>IF(SUM(CW30,CZ30)&gt;0,SUM(CW30,CZ30),"")</f>
        <v>41.86</v>
      </c>
      <c r="DB30" s="50" t="str">
        <f>IF(MAX(DZ30,EC30,FH30,FK30,GP30,GS30,HX30,IA30,JF30,JI30,KN30,KQ30,LV30,LY30,ND30,NG30,OL30,OO30,PT30,PW30,RB30,RE30,SJ30,SM30)-MIN(IF(N30="",0,N30),IF(P30="",0,P30))&gt;0.001,MAX(DZ30,EC30,FH30,FK30,GP30,GS30,HX30,IA30,JF30,JI30,KN30,KQ30,LV30,LY30,ND30,NG30,OL30,OO30,PT30,PW30,RB30,RE30,SJ30,SM30)-MIN(IF(N30="",0,N30),IF(P30="",0,P30)),"")</f>
        <v/>
      </c>
      <c r="DC30" s="50" t="str">
        <f>IF(MAX(EG30,EJ30,FO30,FR30,GW30,GZ30,IE30,IH30,JM30,JP30,KU30,KX30,MC30,MF30,NK30,NN30,OS30,OV30,QA30,QD30,RI30,RL30,SQ30,ST30)-IF(P30="",0,P30)&gt;0.001,MAX(EG30,EJ30,FO30,FR30,GW30,GZ30,IE30,IH30,JM30,JP30,KU30,KX30,MC30,MF30,NK30,NN30,OS30,OV30,QA30,QD30,RI30,RL30,SQ30,ST30)-IF(P30="",0,P30),"")</f>
        <v/>
      </c>
      <c r="DD30" s="17"/>
      <c r="DE30" s="17"/>
      <c r="DF30" s="17"/>
      <c r="DG30" s="17"/>
      <c r="DH30" s="17"/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40" t="str">
        <f>IF(DF30&gt;0,DF30,"")</f>
        <v/>
      </c>
      <c r="DY30" s="40" t="str">
        <f>IF(DG30&gt;0,DG30,"")</f>
        <v/>
      </c>
      <c r="DZ30" s="40" t="str">
        <f>IF(SUM(DD30:DG30)-DH30&gt;0,SUM(DD30:DG30)-DH30,"")</f>
        <v/>
      </c>
      <c r="EA30" s="40" t="str">
        <f>IF(DK30&gt;0,DK30,"")</f>
        <v/>
      </c>
      <c r="EB30" s="40" t="str">
        <f>IF(DL30&gt;0,DL30,"")</f>
        <v/>
      </c>
      <c r="EC30" s="40" t="str">
        <f>IF(SUM(DI30:DL30)-DM30&gt;0,SUM(DI30:DL30)-DM30,"")</f>
        <v/>
      </c>
      <c r="ED30" s="40" t="str">
        <f>IF(MAX(DZ30,EC30)&gt;0,MAX(DZ30,EC30),"")</f>
        <v/>
      </c>
      <c r="EE30" s="40" t="str">
        <f>IF(DP30&gt;0,DP30,"")</f>
        <v/>
      </c>
      <c r="EF30" s="40" t="str">
        <f>IF(DQ30&gt;0,DQ30,"")</f>
        <v/>
      </c>
      <c r="EG30" s="40" t="str">
        <f>IF(SUM(DN30:DQ30)-DR30&gt;0,SUM(DN30:DQ30)-DR30,"")</f>
        <v/>
      </c>
      <c r="EH30" s="40" t="str">
        <f>IF(DU30&gt;0,DU30,"")</f>
        <v/>
      </c>
      <c r="EI30" s="40" t="str">
        <f>IF(DV30&gt;0,DV30,"")</f>
        <v/>
      </c>
      <c r="EJ30" s="40" t="str">
        <f>IF(SUM(DS30:DV30)-DW30&gt;0,SUM(DS30:DV30)-DW30,"")</f>
        <v/>
      </c>
      <c r="EK30" s="40" t="str">
        <f>IF(SUM(ED30,EG30,EJ30)&gt;0,SUM(ED30,EG30,EJ30),"")</f>
        <v/>
      </c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1" t="str">
        <f>IF(EN30&gt;0,EN30,"")</f>
        <v/>
      </c>
      <c r="FG30" s="11" t="str">
        <f>IF(EO30&gt;0,EO30,"")</f>
        <v/>
      </c>
      <c r="FH30" s="11" t="str">
        <f>IF(SUM(EL30:EO30)-EP30&gt;0,SUM(EL30:EO30)-EP30,"")</f>
        <v/>
      </c>
      <c r="FI30" s="11" t="str">
        <f>IF(ES30&gt;0,ES30,"")</f>
        <v/>
      </c>
      <c r="FJ30" s="11" t="str">
        <f>IF(ET30&gt;0,ET30,"")</f>
        <v/>
      </c>
      <c r="FK30" s="11" t="str">
        <f>IF(SUM(EQ30:ET30)-EU30&gt;0,SUM(EQ30:ET30)-EU30,"")</f>
        <v/>
      </c>
      <c r="FL30" s="11" t="str">
        <f>IF(MAX(FH30,FK30)&gt;0,MAX(FH30,FK30),"")</f>
        <v/>
      </c>
      <c r="FM30" s="11" t="str">
        <f>IF(EX30&gt;0,EX30,"")</f>
        <v/>
      </c>
      <c r="FN30" s="11" t="str">
        <f>IF(EY30&gt;0,EY30,"")</f>
        <v/>
      </c>
      <c r="FO30" s="11" t="str">
        <f>IF(SUM(EV30:EY30)-EZ30&gt;0,SUM(EV30:EY30)-EZ30,"")</f>
        <v/>
      </c>
      <c r="FP30" s="11" t="str">
        <f>IF(FC30&gt;0,FC30,"")</f>
        <v/>
      </c>
      <c r="FQ30" s="11" t="str">
        <f>IF(FD30&gt;0,FD30,"")</f>
        <v/>
      </c>
      <c r="FR30" s="11" t="str">
        <f>IF(SUM(FA30:FD30)-FE30&gt;0,SUM(FA30:FD30)-FE30,"")</f>
        <v/>
      </c>
      <c r="FS30" s="11" t="str">
        <f>IF(SUM(FL30,FO30,FR30)&gt;0,SUM(FL30,FO30,FR30),"")</f>
        <v/>
      </c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17"/>
      <c r="GH30" s="17"/>
      <c r="GI30" s="17"/>
      <c r="GJ30" s="17"/>
      <c r="GK30" s="17"/>
      <c r="GL30" s="17"/>
      <c r="GM30" s="17"/>
      <c r="GN30" s="40" t="str">
        <f>IF(FV30&gt;0,FV30,"")</f>
        <v/>
      </c>
      <c r="GO30" s="40" t="str">
        <f>IF(FW30&gt;0,FW30,"")</f>
        <v/>
      </c>
      <c r="GP30" s="40" t="str">
        <f>IF(SUM(FT30:FW30)-FX30&gt;0,SUM(FT30:FW30)-FX30,"")</f>
        <v/>
      </c>
      <c r="GQ30" s="40" t="str">
        <f>IF(GA30&gt;0,GA30,"")</f>
        <v/>
      </c>
      <c r="GR30" s="40" t="str">
        <f>IF(GB30&gt;0,GB30,"")</f>
        <v/>
      </c>
      <c r="GS30" s="40" t="str">
        <f>IF(SUM(FY30:GB30)-GC30&gt;0,SUM(FY30:GB30)-GC30,"")</f>
        <v/>
      </c>
      <c r="GT30" s="40" t="str">
        <f>IF(MAX(GP30,GS30)&gt;0,MAX(GP30,GS30),"")</f>
        <v/>
      </c>
      <c r="GU30" s="40" t="str">
        <f>IF(GF30&gt;0,GF30,"")</f>
        <v/>
      </c>
      <c r="GV30" s="40" t="str">
        <f>IF(GG30&gt;0,GG30,"")</f>
        <v/>
      </c>
      <c r="GW30" s="40" t="str">
        <f>IF(SUM(GD30:GG30)-GH30&gt;0,SUM(GD30:GG30)-GH30,"")</f>
        <v/>
      </c>
      <c r="GX30" s="40" t="str">
        <f>IF(GK30&gt;0,GK30,"")</f>
        <v/>
      </c>
      <c r="GY30" s="40" t="str">
        <f>IF(GL30&gt;0,GL30,"")</f>
        <v/>
      </c>
      <c r="GZ30" s="40" t="str">
        <f>IF(SUM(GI30:GL30)-GM30&gt;0,SUM(GI30:GL30)-GM30,"")</f>
        <v/>
      </c>
      <c r="HA30" s="40" t="str">
        <f>IF(SUM(GT30,GW30,GZ30)&gt;0,SUM(GT30,GW30,GZ30),"")</f>
        <v/>
      </c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1" t="str">
        <f>IF(HD30&gt;0,HD30,"")</f>
        <v/>
      </c>
      <c r="HW30" s="11" t="str">
        <f>IF(HE30&gt;0,HE30,"")</f>
        <v/>
      </c>
      <c r="HX30" s="11" t="str">
        <f>IF(SUM(HB30:HE30)-HF30&gt;0,SUM(HB30:HE30)-HF30,"")</f>
        <v/>
      </c>
      <c r="HY30" s="11" t="str">
        <f>IF(HI30&gt;0,HI30,"")</f>
        <v/>
      </c>
      <c r="HZ30" s="11" t="str">
        <f>IF(HJ30&gt;0,HJ30,"")</f>
        <v/>
      </c>
      <c r="IA30" s="11" t="str">
        <f>IF(SUM(HG30:HJ30)-HK30&gt;0,SUM(HG30:HJ30)-HK30,"")</f>
        <v/>
      </c>
      <c r="IB30" s="11" t="str">
        <f>IF(MAX(HX30,IA30)&gt;0,MAX(HX30,IA30),"")</f>
        <v/>
      </c>
      <c r="IC30" s="11" t="str">
        <f>IF(HN30&gt;0,HN30,"")</f>
        <v/>
      </c>
      <c r="ID30" s="11" t="str">
        <f>IF(HO30&gt;0,HO30,"")</f>
        <v/>
      </c>
      <c r="IE30" s="11" t="str">
        <f>IF(SUM(HL30:HO30)-HP30&gt;0,SUM(HL30:HO30)-HP30,"")</f>
        <v/>
      </c>
      <c r="IF30" s="11" t="str">
        <f>IF(HS30&gt;0,HS30,"")</f>
        <v/>
      </c>
      <c r="IG30" s="11" t="str">
        <f>IF(HT30&gt;0,HT30,"")</f>
        <v/>
      </c>
      <c r="IH30" s="11" t="str">
        <f>IF(SUM(HQ30:HT30)-HU30&gt;0,SUM(HQ30:HT30)-HU30,"")</f>
        <v/>
      </c>
      <c r="II30" s="11" t="str">
        <f>IF(SUM(IB30,IE30,IH30)&gt;0,SUM(IB30,IE30,IH30),"")</f>
        <v/>
      </c>
      <c r="IJ30" s="17"/>
      <c r="IK30" s="17"/>
      <c r="IL30" s="17"/>
      <c r="IM30" s="17"/>
      <c r="IN30" s="17"/>
      <c r="IO30" s="17"/>
      <c r="IP30" s="17"/>
      <c r="IQ30" s="17"/>
      <c r="IR30" s="17"/>
      <c r="IS30" s="17"/>
      <c r="IT30" s="17"/>
      <c r="IU30" s="17"/>
      <c r="IV30" s="17"/>
      <c r="IW30" s="17"/>
      <c r="IX30" s="17"/>
      <c r="IY30" s="17"/>
      <c r="IZ30" s="17"/>
      <c r="JA30" s="17"/>
      <c r="JB30" s="17"/>
      <c r="JC30" s="17"/>
      <c r="JD30" s="40" t="str">
        <f>IF(IL30&gt;0,IL30,"")</f>
        <v/>
      </c>
      <c r="JE30" s="40" t="str">
        <f>IF(IM30&gt;0,IM30,"")</f>
        <v/>
      </c>
      <c r="JF30" s="40" t="str">
        <f>IF(SUM(IJ30:IM30)-IN30&gt;0,SUM(IJ30:IM30)-IN30,"")</f>
        <v/>
      </c>
      <c r="JG30" s="40" t="str">
        <f>IF(IQ30&gt;0,IQ30,"")</f>
        <v/>
      </c>
      <c r="JH30" s="40" t="str">
        <f>IF(IR30&gt;0,IR30,"")</f>
        <v/>
      </c>
      <c r="JI30" s="40" t="str">
        <f>IF(SUM(IO30:IR30)-IS30&gt;0,SUM(IO30:IR30)-IS30,"")</f>
        <v/>
      </c>
      <c r="JJ30" s="40" t="str">
        <f>IF(MAX(JF30,JI30)&gt;0,MAX(JF30,JI30),"")</f>
        <v/>
      </c>
      <c r="JK30" s="40" t="str">
        <f>IF(IV30&gt;0,IV30,"")</f>
        <v/>
      </c>
      <c r="JL30" s="40" t="str">
        <f>IF(IW30&gt;0,IW30,"")</f>
        <v/>
      </c>
      <c r="JM30" s="40" t="str">
        <f>IF(SUM(IT30:IW30)-IX30&gt;0,SUM(IT30:IW30)-IX30,"")</f>
        <v/>
      </c>
      <c r="JN30" s="40" t="str">
        <f>IF(JA30&gt;0,JA30,"")</f>
        <v/>
      </c>
      <c r="JO30" s="40" t="str">
        <f>IF(JB30&gt;0,JB30,"")</f>
        <v/>
      </c>
      <c r="JP30" s="40" t="str">
        <f>IF(SUM(IY30:JB30)-JC30&gt;0,SUM(IY30:JB30)-JC30,"")</f>
        <v/>
      </c>
      <c r="JQ30" s="40" t="str">
        <f>IF(SUM(JJ30,JM30,JP30)&gt;0,SUM(JJ30,JM30,JP30),"")</f>
        <v/>
      </c>
      <c r="JR30" s="18"/>
      <c r="JS30" s="18"/>
      <c r="JT30" s="18"/>
      <c r="JU30" s="18"/>
      <c r="JV30" s="18"/>
      <c r="JW30" s="18"/>
      <c r="JX30" s="18"/>
      <c r="JY30" s="18"/>
      <c r="JZ30" s="18"/>
      <c r="KA30" s="18"/>
      <c r="KB30" s="18"/>
      <c r="KC30" s="18"/>
      <c r="KD30" s="18"/>
      <c r="KE30" s="18"/>
      <c r="KF30" s="18"/>
      <c r="KG30" s="18"/>
      <c r="KH30" s="18"/>
      <c r="KI30" s="18"/>
      <c r="KJ30" s="18"/>
      <c r="KK30" s="18"/>
      <c r="KL30" s="11" t="str">
        <f>IF(JT30&gt;0,JT30,"")</f>
        <v/>
      </c>
      <c r="KM30" s="11" t="str">
        <f>IF(JU30&gt;0,JU30,"")</f>
        <v/>
      </c>
      <c r="KN30" s="11" t="str">
        <f>IF(SUM(JR30:JU30)-JV30&gt;0,SUM(JR30:JU30)-JV30,"")</f>
        <v/>
      </c>
      <c r="KO30" s="11" t="str">
        <f>IF(JY30&gt;0,JY30,"")</f>
        <v/>
      </c>
      <c r="KP30" s="11" t="str">
        <f>IF(JZ30&gt;0,JZ30,"")</f>
        <v/>
      </c>
      <c r="KQ30" s="11" t="str">
        <f>IF(SUM(JW30:JZ30)-KA30&gt;0,SUM(JW30:JZ30)-KA30,"")</f>
        <v/>
      </c>
      <c r="KR30" s="11" t="str">
        <f>IF(MAX(KN30,KQ30)&gt;0,MAX(KN30,KQ30),"")</f>
        <v/>
      </c>
      <c r="KS30" s="11" t="str">
        <f>IF(KD30&gt;0,KD30,"")</f>
        <v/>
      </c>
      <c r="KT30" s="11" t="str">
        <f>IF(KE30&gt;0,KE30,"")</f>
        <v/>
      </c>
      <c r="KU30" s="11" t="str">
        <f>IF(SUM(KB30:KE30)-KF30&gt;0,SUM(KB30:KE30)-KF30,"")</f>
        <v/>
      </c>
      <c r="KV30" s="11" t="str">
        <f>IF(KI30&gt;0,KI30,"")</f>
        <v/>
      </c>
      <c r="KW30" s="11" t="str">
        <f>IF(KJ30&gt;0,KJ30,"")</f>
        <v/>
      </c>
      <c r="KX30" s="11" t="str">
        <f>IF(SUM(KG30:KJ30)-KK30&gt;0,SUM(KG30:KJ30)-KK30,"")</f>
        <v/>
      </c>
      <c r="KY30" s="11" t="str">
        <f>IF(SUM(KR30,KU30,KX30)&gt;0,SUM(KR30,KU30,KX30),"")</f>
        <v/>
      </c>
      <c r="KZ30" s="17"/>
      <c r="LA30" s="17"/>
      <c r="LB30" s="17"/>
      <c r="LC30" s="17"/>
      <c r="LD30" s="17"/>
      <c r="LE30" s="17"/>
      <c r="LF30" s="17"/>
      <c r="LG30" s="17"/>
      <c r="LH30" s="17"/>
      <c r="LI30" s="17"/>
      <c r="LJ30" s="17"/>
      <c r="LK30" s="17"/>
      <c r="LL30" s="17"/>
      <c r="LM30" s="17"/>
      <c r="LN30" s="17"/>
      <c r="LO30" s="17"/>
      <c r="LP30" s="17"/>
      <c r="LQ30" s="17"/>
      <c r="LR30" s="17"/>
      <c r="LS30" s="17"/>
      <c r="LT30" s="40" t="str">
        <f>IF(LB30&gt;0,LB30,"")</f>
        <v/>
      </c>
      <c r="LU30" s="40" t="str">
        <f>IF(LC30&gt;0,LC30,"")</f>
        <v/>
      </c>
      <c r="LV30" s="40" t="str">
        <f>IF(SUM(KZ30:LC30)-LD30&gt;0,SUM(KZ30:LC30)-LD30,"")</f>
        <v/>
      </c>
      <c r="LW30" s="40" t="str">
        <f>IF(LG30&gt;0,LG30,"")</f>
        <v/>
      </c>
      <c r="LX30" s="40" t="str">
        <f>IF(LH30&gt;0,LH30,"")</f>
        <v/>
      </c>
      <c r="LY30" s="40" t="str">
        <f>IF(SUM(LE30:LH30)-LI30&gt;0,SUM(LE30:LH30)-LI30,"")</f>
        <v/>
      </c>
      <c r="LZ30" s="40" t="str">
        <f>IF(MAX(LV30,LY30)&gt;0,MAX(LV30,LY30),"")</f>
        <v/>
      </c>
      <c r="MA30" s="40" t="str">
        <f>IF(LL30&gt;0,LL30,"")</f>
        <v/>
      </c>
      <c r="MB30" s="40" t="str">
        <f>IF(LM30&gt;0,LM30,"")</f>
        <v/>
      </c>
      <c r="MC30" s="40" t="str">
        <f>IF(SUM(LJ30:LM30)-LN30&gt;0,SUM(LJ30:LM30)-LN30,"")</f>
        <v/>
      </c>
      <c r="MD30" s="40" t="str">
        <f>IF(LQ30&gt;0,LQ30,"")</f>
        <v/>
      </c>
      <c r="ME30" s="40" t="str">
        <f>IF(LR30&gt;0,LR30,"")</f>
        <v/>
      </c>
      <c r="MF30" s="40" t="str">
        <f>IF(SUM(LO30:LR30)-LS30&gt;0,SUM(LO30:LR30)-LS30,"")</f>
        <v/>
      </c>
      <c r="MG30" s="40" t="str">
        <f>IF(SUM(LZ30,MC30,MF30)&gt;0,SUM(LZ30,MC30,MF30),"")</f>
        <v/>
      </c>
      <c r="MH30" s="18"/>
      <c r="MI30" s="18"/>
      <c r="MJ30" s="18"/>
      <c r="MK30" s="18"/>
      <c r="ML30" s="18"/>
      <c r="MM30" s="18"/>
      <c r="MN30" s="18"/>
      <c r="MO30" s="18"/>
      <c r="MP30" s="18"/>
      <c r="MQ30" s="18"/>
      <c r="MR30" s="18"/>
      <c r="MS30" s="18"/>
      <c r="MT30" s="18"/>
      <c r="MU30" s="18"/>
      <c r="MV30" s="18"/>
      <c r="MW30" s="18"/>
      <c r="MX30" s="18"/>
      <c r="MY30" s="18"/>
      <c r="MZ30" s="18"/>
      <c r="NA30" s="18"/>
      <c r="NB30" s="11" t="str">
        <f>IF(MJ30&gt;0,MJ30,"")</f>
        <v/>
      </c>
      <c r="NC30" s="11" t="str">
        <f>IF(MK30&gt;0,MK30,"")</f>
        <v/>
      </c>
      <c r="ND30" s="11" t="str">
        <f>IF(SUM(MH30:MK30)-ML30&gt;0,SUM(MH30:MK30)-ML30,"")</f>
        <v/>
      </c>
      <c r="NE30" s="11" t="str">
        <f>IF(MO30&gt;0,MO30,"")</f>
        <v/>
      </c>
      <c r="NF30" s="11" t="str">
        <f>IF(MP30&gt;0,MP30,"")</f>
        <v/>
      </c>
      <c r="NG30" s="11" t="str">
        <f>IF(SUM(MM30:MP30)-MQ30&gt;0,SUM(MM30:MP30)-MQ30,"")</f>
        <v/>
      </c>
      <c r="NH30" s="11" t="str">
        <f>IF(MAX(ND30,NG30)&gt;0,MAX(ND30,NG30),"")</f>
        <v/>
      </c>
      <c r="NI30" s="11" t="str">
        <f>IF(MT30&gt;0,MT30,"")</f>
        <v/>
      </c>
      <c r="NJ30" s="11" t="str">
        <f>IF(MU30&gt;0,MU30,"")</f>
        <v/>
      </c>
      <c r="NK30" s="11" t="str">
        <f>IF(SUM(MR30:MU30)-MV30&gt;0,SUM(MR30:MU30)-MV30,"")</f>
        <v/>
      </c>
      <c r="NL30" s="11" t="str">
        <f>IF(MY30&gt;0,MY30,"")</f>
        <v/>
      </c>
      <c r="NM30" s="11" t="str">
        <f>IF(MZ30&gt;0,MZ30,"")</f>
        <v/>
      </c>
      <c r="NN30" s="11" t="str">
        <f>IF(SUM(MW30:MZ30)-NA30&gt;0,SUM(MW30:MZ30)-NA30,"")</f>
        <v/>
      </c>
      <c r="NO30" s="11" t="str">
        <f>IF(SUM(NH30,NK30,NN30)&gt;0,SUM(NH30,NK30,NN30),"")</f>
        <v/>
      </c>
      <c r="NP30" s="17"/>
      <c r="NQ30" s="17"/>
      <c r="NR30" s="17"/>
      <c r="NS30" s="17"/>
      <c r="NT30" s="17"/>
      <c r="NU30" s="17"/>
      <c r="NV30" s="17"/>
      <c r="NW30" s="17"/>
      <c r="NX30" s="17"/>
      <c r="NY30" s="17"/>
      <c r="NZ30" s="17"/>
      <c r="OA30" s="17"/>
      <c r="OB30" s="17"/>
      <c r="OC30" s="17"/>
      <c r="OD30" s="17"/>
      <c r="OE30" s="17"/>
      <c r="OF30" s="17"/>
      <c r="OG30" s="17"/>
      <c r="OH30" s="17"/>
      <c r="OI30" s="17"/>
      <c r="OJ30" s="40" t="str">
        <f>IF(NR30&gt;0,NR30,"")</f>
        <v/>
      </c>
      <c r="OK30" s="40" t="str">
        <f>IF(NS30&gt;0,NS30,"")</f>
        <v/>
      </c>
      <c r="OL30" s="40" t="str">
        <f>IF(SUM(NP30:NS30)-NT30&gt;0,SUM(NP30:NS30)-NT30,"")</f>
        <v/>
      </c>
      <c r="OM30" s="40" t="str">
        <f>IF(NW30&gt;0,NW30,"")</f>
        <v/>
      </c>
      <c r="ON30" s="40" t="str">
        <f>IF(NX30&gt;0,NX30,"")</f>
        <v/>
      </c>
      <c r="OO30" s="40" t="str">
        <f>IF(SUM(NU30:NX30)-NY30&gt;0,SUM(NU30:NX30)-NY30,"")</f>
        <v/>
      </c>
      <c r="OP30" s="40" t="str">
        <f>IF(MAX(OL30,OO30)&gt;0,MAX(OL30,OO30),"")</f>
        <v/>
      </c>
      <c r="OQ30" s="40" t="str">
        <f>IF(OB30&gt;0,OB30,"")</f>
        <v/>
      </c>
      <c r="OR30" s="40" t="str">
        <f>IF(OC30&gt;0,OC30,"")</f>
        <v/>
      </c>
      <c r="OS30" s="40" t="str">
        <f>IF(SUM(NZ30:OC30)-OD30&gt;0,SUM(NZ30:OC30)-OD30,"")</f>
        <v/>
      </c>
      <c r="OT30" s="40" t="str">
        <f>IF(OG30&gt;0,OG30,"")</f>
        <v/>
      </c>
      <c r="OU30" s="40" t="str">
        <f>IF(OH30&gt;0,OH30,"")</f>
        <v/>
      </c>
      <c r="OV30" s="40" t="str">
        <f>IF(SUM(OE30:OH30)-OI30&gt;0,SUM(OE30:OH30)-OI30,"")</f>
        <v/>
      </c>
      <c r="OW30" s="40" t="str">
        <f>IF(SUM(OP30,OS30,OV30)&gt;0,SUM(OP30,OS30,OV30),"")</f>
        <v/>
      </c>
      <c r="OX30" s="18"/>
      <c r="OY30" s="18"/>
      <c r="OZ30" s="18"/>
      <c r="PA30" s="18"/>
      <c r="PB30" s="18"/>
      <c r="PC30" s="18"/>
      <c r="PD30" s="18"/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1" t="str">
        <f>IF(OZ30&gt;0,OZ30,"")</f>
        <v/>
      </c>
      <c r="PS30" s="11" t="str">
        <f>IF(PA30&gt;0,PA30,"")</f>
        <v/>
      </c>
      <c r="PT30" s="11" t="str">
        <f>IF(SUM(OX30:PA30)-PB30&gt;0,SUM(OX30:PA30)-PB30,"")</f>
        <v/>
      </c>
      <c r="PU30" s="11" t="str">
        <f>IF(PE30&gt;0,PE30,"")</f>
        <v/>
      </c>
      <c r="PV30" s="11" t="str">
        <f>IF(PF30&gt;0,PF30,"")</f>
        <v/>
      </c>
      <c r="PW30" s="11" t="str">
        <f>IF(SUM(PC30:PF30)-PG30&gt;0,SUM(PC30:PF30)-PG30,"")</f>
        <v/>
      </c>
      <c r="PX30" s="11" t="str">
        <f>IF(MAX(PT30,PW30)&gt;0,MAX(PT30,PW30),"")</f>
        <v/>
      </c>
      <c r="PY30" s="11" t="str">
        <f>IF(PJ30&gt;0,PJ30,"")</f>
        <v/>
      </c>
      <c r="PZ30" s="11" t="str">
        <f>IF(PK30&gt;0,PK30,"")</f>
        <v/>
      </c>
      <c r="QA30" s="11" t="str">
        <f>IF(SUM(PH30:PK30)-PL30&gt;0,SUM(PH30:PK30)-PL30,"")</f>
        <v/>
      </c>
      <c r="QB30" s="11" t="str">
        <f>IF(PO30&gt;0,PO30,"")</f>
        <v/>
      </c>
      <c r="QC30" s="11" t="str">
        <f>IF(PP30&gt;0,PP30,"")</f>
        <v/>
      </c>
      <c r="QD30" s="11" t="str">
        <f>IF(SUM(PM30:PP30)-PQ30&gt;0,SUM(PM30:PP30)-PQ30,"")</f>
        <v/>
      </c>
      <c r="QE30" s="11" t="str">
        <f>IF(SUM(PX30,QA30,QD30)&gt;0,SUM(PX30,QA30,QD30),"")</f>
        <v/>
      </c>
      <c r="QF30" s="17"/>
      <c r="QG30" s="17"/>
      <c r="QH30" s="17"/>
      <c r="QI30" s="17"/>
      <c r="QJ30" s="17"/>
      <c r="QK30" s="17"/>
      <c r="QL30" s="17"/>
      <c r="QM30" s="17"/>
      <c r="QN30" s="17"/>
      <c r="QO30" s="17"/>
      <c r="QP30" s="17"/>
      <c r="QQ30" s="17"/>
      <c r="QR30" s="17"/>
      <c r="QS30" s="17"/>
      <c r="QT30" s="17"/>
      <c r="QU30" s="17"/>
      <c r="QV30" s="17"/>
      <c r="QW30" s="17"/>
      <c r="QX30" s="17"/>
      <c r="QY30" s="17"/>
      <c r="QZ30" s="40" t="str">
        <f>IF(QH30&gt;0,QH30,"")</f>
        <v/>
      </c>
      <c r="RA30" s="40" t="str">
        <f>IF(QI30&gt;0,QI30,"")</f>
        <v/>
      </c>
      <c r="RB30" s="40" t="str">
        <f>IF(SUM(QF30:QI30)-QJ30&gt;0,SUM(QF30:QI30)-QJ30,"")</f>
        <v/>
      </c>
      <c r="RC30" s="40" t="str">
        <f>IF(QM30&gt;0,QM30,"")</f>
        <v/>
      </c>
      <c r="RD30" s="40" t="str">
        <f>IF(QN30&gt;0,QN30,"")</f>
        <v/>
      </c>
      <c r="RE30" s="40" t="str">
        <f>IF(SUM(QK30:QN30)-QO30&gt;0,SUM(QK30:QN30)-QO30,"")</f>
        <v/>
      </c>
      <c r="RF30" s="40" t="str">
        <f>IF(MAX(RB30,RE30)&gt;0,MAX(RB30,RE30),"")</f>
        <v/>
      </c>
      <c r="RG30" s="40" t="str">
        <f>IF(QR30&gt;0,QR30,"")</f>
        <v/>
      </c>
      <c r="RH30" s="40" t="str">
        <f>IF(QS30&gt;0,QS30,"")</f>
        <v/>
      </c>
      <c r="RI30" s="40" t="str">
        <f>IF(SUM(QP30:QS30)-QT30&gt;0,SUM(QP30:QS30)-QT30,"")</f>
        <v/>
      </c>
      <c r="RJ30" s="40" t="str">
        <f>IF(QW30&gt;0,QW30,"")</f>
        <v/>
      </c>
      <c r="RK30" s="40" t="str">
        <f>IF(QX30&gt;0,QX30,"")</f>
        <v/>
      </c>
      <c r="RL30" s="40" t="str">
        <f>IF(SUM(QU30:QX30)-QY30&gt;0,SUM(QU30:QX30)-QY30,"")</f>
        <v/>
      </c>
      <c r="RM30" s="40" t="str">
        <f>IF(SUM(RF30,RI30,RL30)&gt;0,SUM(RF30,RI30,RL30),"")</f>
        <v/>
      </c>
      <c r="RN30" s="18"/>
      <c r="RO30" s="18"/>
      <c r="RP30" s="18"/>
      <c r="RQ30" s="18"/>
      <c r="RR30" s="18"/>
      <c r="RS30" s="18"/>
      <c r="RT30" s="18"/>
      <c r="RU30" s="18"/>
      <c r="RV30" s="18"/>
      <c r="RW30" s="18"/>
      <c r="RX30" s="18"/>
      <c r="RY30" s="18"/>
      <c r="RZ30" s="18"/>
      <c r="SA30" s="18"/>
      <c r="SB30" s="18"/>
      <c r="SC30" s="18"/>
      <c r="SD30" s="18"/>
      <c r="SE30" s="18"/>
      <c r="SF30" s="18"/>
      <c r="SG30" s="18"/>
      <c r="SH30" s="11" t="str">
        <f>IF(RP30&gt;0,RP30,"")</f>
        <v/>
      </c>
      <c r="SI30" s="11" t="str">
        <f>IF(RQ30&gt;0,RQ30,"")</f>
        <v/>
      </c>
      <c r="SJ30" s="11" t="str">
        <f>IF(SUM(RN30:RQ30)-RR30&gt;0,SUM(RN30:RQ30)-RR30,"")</f>
        <v/>
      </c>
      <c r="SK30" s="11" t="str">
        <f>IF(RU30&gt;0,RU30,"")</f>
        <v/>
      </c>
      <c r="SL30" s="11" t="str">
        <f>IF(RV30&gt;0,RV30,"")</f>
        <v/>
      </c>
      <c r="SM30" s="11" t="str">
        <f>IF(SUM(RS30:RV30)-RW30&gt;0,SUM(RS30:RV30)-RW30,"")</f>
        <v/>
      </c>
      <c r="SN30" s="11" t="str">
        <f>IF(MAX(SJ30,SM30)&gt;0,MAX(SJ30,SM30),"")</f>
        <v/>
      </c>
      <c r="SO30" s="11" t="str">
        <f>IF(RZ30&gt;0,RZ30,"")</f>
        <v/>
      </c>
      <c r="SP30" s="11" t="str">
        <f>IF(SA30&gt;0,SA30,"")</f>
        <v/>
      </c>
      <c r="SQ30" s="11" t="str">
        <f>IF(SUM(RX30:SA30)-SB30&gt;0,SUM(RX30:SA30)-SB30,"")</f>
        <v/>
      </c>
      <c r="SR30" s="11" t="str">
        <f>IF(SE30&gt;0,SE30,"")</f>
        <v/>
      </c>
      <c r="SS30" s="11" t="str">
        <f>IF(SF30&gt;0,SF30,"")</f>
        <v/>
      </c>
      <c r="ST30" s="11" t="str">
        <f>IF(SUM(SC30:SF30)-SG30&gt;0,SUM(SC30:SF30)-SG30,"")</f>
        <v/>
      </c>
      <c r="SU30" s="11" t="str">
        <f>IF(SUM(SN30,SQ30,ST30)&gt;0,SUM(SN30,SQ30,ST30),"")</f>
        <v/>
      </c>
      <c r="SV30" s="22">
        <f>IF($CP30="P",CA30,(CA30+AZ30)/2)</f>
        <v>6.25</v>
      </c>
      <c r="SW30" s="22">
        <f>IF($CP30="P",CB30,(CB30+BA30)/2)</f>
        <v>4.3</v>
      </c>
      <c r="SX30" s="22">
        <f>IF($CP30="P",CC30,(CC30+BB30)/2)</f>
        <v>4.3</v>
      </c>
      <c r="SY30" s="22">
        <f>IF($CP30="P",CD30,(CD30+BC30)/2)</f>
        <v>6.0250000000000004</v>
      </c>
      <c r="SZ30" s="22">
        <f>IF($CP30="P",CE30,(CE30+BD30)/2)</f>
        <v>0.1</v>
      </c>
      <c r="TA30" s="22">
        <f>IF($CP30="P",CF30,(CF30+BE30)/2)</f>
        <v>6.3</v>
      </c>
      <c r="TB30" s="22">
        <f>IF($CP30="P",CG30,(CG30+BF30)/2)</f>
        <v>4.3</v>
      </c>
      <c r="TC30" s="22">
        <f>IF($CP30="P",CH30,(CH30+BG30)/2)</f>
        <v>4.25</v>
      </c>
      <c r="TD30" s="22">
        <f>IF($CP30="P",CI30,(CI30+BH30)/2)</f>
        <v>6.23</v>
      </c>
      <c r="TE30" s="22">
        <f>IF($CP30="P",CJ30,(CJ30+BI30)/2)</f>
        <v>0.15</v>
      </c>
      <c r="TF30" s="22">
        <f>IF($CP30="P",CK30,(CK30+BJ30)/2)</f>
        <v>0</v>
      </c>
      <c r="TG30" s="22">
        <f>IF($CP30="P",CL30,(CL30+BK30)/2)</f>
        <v>0</v>
      </c>
      <c r="TH30" s="22">
        <f>IF($CP30="P",CM30,(CM30+BL30)/2)</f>
        <v>0</v>
      </c>
      <c r="TI30" s="22">
        <f>IF($CP30="P",CN30,(CN30+BM30)/2)</f>
        <v>0</v>
      </c>
      <c r="TJ30" s="22">
        <f>IF($CP30="P",CO30,(CO30+BN30)/2)</f>
        <v>0</v>
      </c>
      <c r="TK30" s="27" t="s">
        <v>46</v>
      </c>
      <c r="TL30" s="40">
        <f>IF(SX30&gt;0,SX30,"")</f>
        <v>4.3</v>
      </c>
      <c r="TM30" s="40">
        <f>IF(SY30&gt;0,SY30,"")</f>
        <v>6.0250000000000004</v>
      </c>
      <c r="TN30" s="40">
        <f>IF(SUM(SV30:SY30)-SZ30&gt;0,SUM(SV30:SY30)-SZ30,"")</f>
        <v>20.774999999999999</v>
      </c>
      <c r="TO30" s="40">
        <f>IF(TC30&gt;0,TC30,"")</f>
        <v>4.25</v>
      </c>
      <c r="TP30" s="40">
        <f>IF(TD30&gt;0,TD30,"")</f>
        <v>6.23</v>
      </c>
      <c r="TQ30" s="40">
        <f>IF(SUM(TA30:TD30)-TE30&gt;0,SUM(TA30:TD30)-TE30,"")</f>
        <v>20.93</v>
      </c>
      <c r="TR30" s="40">
        <f>IF(MAX(TN30,TQ30)&gt;0,MAX(TN30,TQ30),"")</f>
        <v>20.93</v>
      </c>
      <c r="TS30" s="40" t="str">
        <f>IF(TH30&gt;0,TH30,"")</f>
        <v/>
      </c>
      <c r="TT30" s="40" t="str">
        <f>IF(TI30&gt;0,TI30,"")</f>
        <v/>
      </c>
      <c r="TU30" s="40" t="str">
        <f>IF(SUM(TF30:TI30)-TJ30&gt;0,SUM(TF30:TI30)-TJ30,"")</f>
        <v/>
      </c>
      <c r="TV30" s="40">
        <f>IF(SUM(TR30,TU30)&gt;0,SUM(TR30,TU30),"")</f>
        <v>20.93</v>
      </c>
    </row>
    <row r="31" spans="1:542" x14ac:dyDescent="0.2">
      <c r="A31" s="4" t="str" cm="1">
        <f t="array" ref="A31">IF(AND(J31&lt;&gt;"",J31&lt;&gt;"No DD"),SUMPRODUCT((J$4:J$37&lt;&gt;"")*(J$4:J$37&lt;&gt;"No DD")*(F$4:F$37&gt;F31))+1,IF(J31="No DD",SUMPRODUCT((J$4:J$37="No DD")*(F$4:F$37&gt;F31))+1+SUMPRODUCT((J$4:J$37&lt;&gt;"")*(J$4:J$37&lt;&gt;"No DD")),""))</f>
        <v/>
      </c>
      <c r="B31" s="4" t="str" cm="1">
        <f t="array" ref="B31">IF(AND(J31&lt;&gt;"",J31&lt;&gt;"No DD",G31=""),SUMPRODUCT((J$4:J$37&lt;&gt;"")*(J$4:J$37&lt;&gt;"No DD")*(G$4:G$37="")*(F$4:F$37&gt;F31))+1,IF(J31="No DD",SUMPRODUCT((J$4:J$37="No DD")*(F$4:F$37&gt;F31)*(G$4:G$37=""))+1+SUMPRODUCT((J$4:J$37&lt;&gt;"")*(G$4:G$37="")*(J$4:J$37&lt;&gt;"No DD")),""))</f>
        <v/>
      </c>
      <c r="C31" s="5" t="s">
        <v>202</v>
      </c>
      <c r="D31" s="4" t="s">
        <v>31</v>
      </c>
      <c r="E31" s="4">
        <v>2003</v>
      </c>
      <c r="F31" s="9">
        <f>SUM(L31:V31)+SUM(L31:T31)*0.0000001+SUM(L31)*0.0000000000001</f>
        <v>87.890008789004327</v>
      </c>
      <c r="G31" s="66"/>
      <c r="H31" s="3" t="str">
        <f>IF(OR(AND(AO31&gt;=AY$39,AO31&lt;&gt;"",AQ31&gt;=AY$43,AQ31&lt;&gt;"",AN31=""),AND(AR31&gt;=AY$39,AR31&lt;&gt;"",AT31&gt;=AY$43,AT31&lt;&gt;"",AN31=""),AND(AV31&gt;=AY$39,AV31&lt;&gt;"",AX31&gt;=AY$43,AX31&lt;&gt;"",AN31=""),AND(BP31&gt;=BZ$39,BP31&lt;&gt;"",BR31&gt;=BZ$43,BR31&lt;&gt;"",BO31=""),AND(BS31&gt;=BZ$39,BS31&lt;&gt;"",BU31&gt;=BZ$43,BU31&lt;&gt;"",BO31=""),AND(BW31&gt;=BZ$39,BW31&lt;&gt;"",BY31&gt;=BZ$43,BY31&lt;&gt;"",BO31=""),AND(CQ31&gt;=DA$39,CQ31&lt;&gt;"",CS31&gt;=DA$43,CS31&lt;&gt;"",CP31=""),AND(CT31&gt;=DA$39,CT31&lt;&gt;"",CV31&gt;=DA$43,CV31&lt;&gt;"",CP31=""),AND(CX31&gt;=DA$39,CX31&lt;&gt;"",CZ31&gt;=DA$43,CZ31&lt;&gt;"",CP31=""),AND(DX31&gt;=EK$39,DX31&lt;&gt;"",DZ31&gt;=EK$43,DZ31&lt;&gt;""),AND(EA31&gt;=EK$39,EA31&lt;&gt;"",EC31&gt;=EK$43,EC31&lt;&gt;""),AND(EE31&gt;=EK$39,EE31&lt;&gt;"",EG31&gt;=EK$43,EG31&lt;&gt;""),AND(EH31&gt;=EK$39,EH31&lt;&gt;"",EJ31&gt;=EK$43,EJ31&lt;&gt;""),AND(FF31&gt;=FS$39,FF31&lt;&gt;"",FH31&gt;=FS$43,FH31&lt;&gt;""),AND(FI31&gt;=FS$39,FI31&lt;&gt;"",FK31&gt;=FS$43,FK31&lt;&gt;""),AND(FM31&gt;=FS$39,FM31&lt;&gt;"",FO31&gt;=FS$43,FO31&lt;&gt;""),AND(FP31&gt;=FS$39,FP31&lt;&gt;"",FR31&gt;=FS$43,FR31&lt;&gt;""),AND(GN31&gt;=HA$39,GN31&lt;&gt;"",GP31&gt;=HA$43,GP31&lt;&gt;""),AND(GQ31&gt;=HA$39,GQ31&lt;&gt;"",GS31&gt;=HA$43,GS31&lt;&gt;""),AND(GU31&gt;=HA$39,GU31&lt;&gt;"",GW31&gt;=HA$43,GW31&lt;&gt;""),AND(GX31&gt;=HA$39,GX31&lt;&gt;"",GZ31&gt;=HA$43,GZ31&lt;&gt;""),AND(HV31&gt;=II$39,HV31&lt;&gt;"",HX31&gt;=II$43,HX31&lt;&gt;""),AND(HY31&gt;=II$39,HY31&lt;&gt;"",IA31&gt;=II$43,IA31&lt;&gt;""),AND(IC31&gt;=II$39,IC31&lt;&gt;"",IE31&gt;=II$43,IE31&lt;&gt;""),AND(IF31&gt;=II$39,IF31&lt;&gt;"",IH31&gt;=II$43,IH31&lt;&gt;""),AND(JD31&gt;=JQ$39,JD31&lt;&gt;"",JF31&gt;=JQ$43,JF31&lt;&gt;""),AND(JG31&gt;=JQ$39,JG31&lt;&gt;"",JI31&gt;=JQ$43,JI31&lt;&gt;""),AND(JK31&gt;=JQ$39,JK31&lt;&gt;"",JM31&gt;=JQ$43,JM31&lt;&gt;""),AND(JN31&gt;=JQ$39,JN31&lt;&gt;"",JP31&gt;=JQ$43,JP31&lt;&gt;""),AND(KL31&gt;=KY$39,KL31&lt;&gt;"",KN31&gt;=KY$43,KN31&lt;&gt;""),AND(KO31&gt;=KY$39,KO31&lt;&gt;"",KQ31&gt;=KY$43,KQ31&lt;&gt;""),AND(KS31&gt;=KY$39,KS31&lt;&gt;"",KU31&gt;=KY$43,KU31&lt;&gt;""),AND(KV31&gt;=KY$39,KV31&lt;&gt;"",KX31&gt;=KY$43,KX31&lt;&gt;""),AND(LT31&gt;=MG$39,LT31&lt;&gt;"",LV31&gt;=MG$43,LV31&lt;&gt;""),AND(LW31&gt;=MG$39,LW31&lt;&gt;"",LY31&gt;=MG$43,LY31&lt;&gt;""),AND(MA31&gt;=MG$39,MA31&lt;&gt;"",MC31&gt;=MG$43,MC31&lt;&gt;""),AND(MD31&gt;=MG$39,MD31&lt;&gt;"",MF31&gt;=MG$43,MF31&lt;&gt;""),AND(NB31&gt;=NO$39,NB31&lt;&gt;"",ND31&gt;=NO$43,ND31&lt;&gt;""),AND(NE31&gt;=NO$39,NE31&lt;&gt;"",NG31&gt;=NO$43,NG31&lt;&gt;""),AND(NI31&gt;=NO$39,NI31&lt;&gt;"",NK31&gt;=NO$43,NK31&lt;&gt;""),AND(NL31&gt;=NO$39,NL31&lt;&gt;"",NN31&gt;=NO$43,NN31&lt;&gt;""),AND(OJ31&gt;=OW$39,OJ31&lt;&gt;"",OL31&gt;=OW$43,OL31&lt;&gt;""),AND(OM31&gt;=OW$39,OM31&lt;&gt;"",OO31&gt;=OW$43,OO31&lt;&gt;""),AND(OQ31&gt;=OW$39,OQ31&lt;&gt;"",OS31&gt;=OW$43,OS31&lt;&gt;""),AND(OT31&gt;=OW$39,OT31&lt;&gt;"",OV31&gt;=OW$43,OV31&lt;&gt;""),AND(PR31&gt;=QE$39,PR31&lt;&gt;"",PT31&gt;=QE$43,PT31&lt;&gt;""),AND(PU31&gt;=QE$39,PU31&lt;&gt;"",PW31&gt;=QE$43,PW31&lt;&gt;""),AND(PY31&gt;=QE$39,PY31&lt;&gt;"",QA31&gt;=QE$43,QA31&lt;&gt;""),AND(QB31&gt;=QE$39,QB31&lt;&gt;"",QD31&gt;=QE$43,QD31&lt;&gt;""),AND(QZ31&gt;=RM$39,QZ31&lt;&gt;"",RB31&gt;=RM$43,RB31&lt;&gt;""),AND(RC31&gt;=RM$39,RC31&lt;&gt;"",RE31&gt;=RM$43,RE31&lt;&gt;""),AND(RG31&gt;=RM$39,RG31&lt;&gt;"",RI31&gt;=RM$43,RI31&lt;&gt;""),AND(RJ31&gt;=RM$39,RJ31&lt;&gt;"",RL31&gt;=RM$43,RL31&lt;&gt;""),AND(SH31&gt;=SU$39,SH31&lt;&gt;"",SJ31&gt;=SU$43,SJ31&lt;&gt;""),AND(SK31&gt;=SU$39,SK31&lt;&gt;"",SM31&gt;=SU$43,SM31&lt;&gt;""),AND(SO31&gt;=SU$39,SO31&lt;&gt;"",SQ31&gt;=SU$43,SQ31&lt;&gt;""),AND(SR31&gt;=SU$39,SR31&lt;&gt;"",ST31&gt;=SU$43,ST31&lt;&gt;"")),"P","")</f>
        <v/>
      </c>
      <c r="I31" s="3" t="str">
        <f>IF(OR(AND(AQ31&gt;=AY$43,AQ31&lt;&gt;"",AN31=""),AND(AT31&gt;=AY$43,AT31&lt;&gt;"",AN31=""),AND(AX31&gt;=AY$43,AX31&lt;&gt;"",AN31=""),AND(BR31&gt;=BZ$43,BR31&lt;&gt;"",BO31=""),AND(BU31&gt;=BZ$43,BU31&lt;&gt;"",BO31=""),AND(BY31&gt;=BZ$43,BY31&lt;&gt;"",BO31=""),AND(CS31&gt;=DA$43,CS31&lt;&gt;"",CP31=""),AND(CV31&gt;=DA$43,CV31&lt;&gt;"",CP31=""),AND(CZ31&gt;=DA$43,CZ31&lt;&gt;"",CP31=""),AND(DZ31&gt;=EK$43,DZ31&lt;&gt;""),AND(EC31&gt;=EK$43,EC31&lt;&gt;""),AND(EG31&gt;=EK$43,EG31&lt;&gt;""),AND(EJ31&gt;=EK$43,EJ31&lt;&gt;""),AND(FH31&gt;=FS$43,FH31&lt;&gt;""),AND(FK31&gt;=FS$43,FK31&lt;&gt;""),AND(FO31&gt;=FS$43,FO31&lt;&gt;""),AND(FR31&gt;=FS$43,FR31&lt;&gt;""),AND(GP31&gt;=HA$43,GP31&lt;&gt;""),AND(GS31&gt;=HA$43,GS31&lt;&gt;""),AND(GW31&gt;=HA$43,GW31&lt;&gt;""),AND(GZ31&gt;=HA$43,GZ31&lt;&gt;""),AND(HX31&gt;=II$43,HX31&lt;&gt;""),AND(IA31&gt;=II$43,IA31&lt;&gt;""),AND(IE31&gt;=II$43,IE31&lt;&gt;""),AND(IH31&gt;=II$43,IH31&lt;&gt;""),AND(JF31&gt;=JQ$43,JF31&lt;&gt;""),AND(JI31&gt;=JQ$43,JI31&lt;&gt;""),AND(JM31&gt;=JQ$43,JM31&lt;&gt;""),AND(JP31&gt;=JQ$43,JP31&lt;&gt;""),AND(KN31&gt;=KY$43,KN31&lt;&gt;""),AND(KQ31&gt;=KY$43,KQ31&lt;&gt;""),AND(KU31&gt;=KY$43,KU31&lt;&gt;""),AND(KX31&gt;=KY$43,KX31&lt;&gt;""),AND(LV31&gt;=MG$43,LV31&lt;&gt;""),AND(LY31&gt;=MG$43,LY31&lt;&gt;""),AND(MC31&gt;=MG$43,MC31&lt;&gt;""),AND(MF31&gt;=MG$43,MF31&lt;&gt;""),AND(ND31&gt;=NO$43,ND31&lt;&gt;""),AND(NG31&gt;=NO$43,NG31&lt;&gt;""),AND(NK31&gt;=NO$43,NK31&lt;&gt;""),AND(NN31&gt;=NO$43,NN31&lt;&gt;""),AND(OL31&gt;=OW$43,OL31&lt;&gt;""),AND(OO31&gt;=OW$43,OO31&lt;&gt;""),AND(OS31&gt;=OW$43,OS31&lt;&gt;""),AND(OV31&gt;=OW$43,OV31&lt;&gt;""),AND(PT31&gt;=QE$43,PT31&lt;&gt;""),AND(PW31&gt;=QE$43,PW31&lt;&gt;""),AND(QA31&gt;=QE$43,QA31&lt;&gt;""),AND(QD31&gt;=QE$43,QD31&lt;&gt;""),AND(RB31&gt;=RM$43,RB31&lt;&gt;""),AND(RE31&gt;=RM$43,RE31&lt;&gt;""),AND(RI31&gt;=RM$43,RI31&lt;&gt;""),AND(RL31&gt;=RM$43,RL31&lt;&gt;""),AND(SJ31&gt;=SU$43,SJ31&lt;&gt;""),AND(SM31&gt;=SU$43,SM31&lt;&gt;""),AND(SQ31&gt;=SU$43,SQ31&lt;&gt;""),AND(ST31&gt;=SU$43,ST31&lt;&gt;"")),"P","")</f>
        <v/>
      </c>
      <c r="J31" s="36" t="str">
        <f>IF(AND(I31="P",H31=""),"No DD",IF(OR(AND(AO31&gt;=AY$42,AO31&lt;&gt;"",AQ31&gt;=AY$46,AQ31&lt;&gt;"",AN31=""),AND(AR31&gt;=AY$42,AR31&lt;&gt;"",AT31&gt;=AY$46,AT31&lt;&gt;"",AN31=""),AND(AV31&gt;=AY$42,AV31&lt;&gt;"",AX31&gt;=AY$46,AX31&lt;&gt;"",AN31=""),AND(BP31&gt;=BZ$42,BP31&lt;&gt;"",BR31&gt;=BZ$46,BR31&lt;&gt;"",BO31=""),AND(BS31&gt;=BZ$42,BS31&lt;&gt;"",BU31&gt;=BZ$46,BU31&lt;&gt;"",BO31=""),AND(BW31&gt;=BZ$42,BW31&lt;&gt;"",BY31&gt;=BZ$46,BY31&lt;&gt;"",BO31=""),AND(CQ31&gt;=DA$42,CQ31&lt;&gt;"",CS31&gt;=DA$46,CS31&lt;&gt;"",CP31=""),AND(CT31&gt;=DA$42,CT31&lt;&gt;"",CV31&gt;=DA$46,CV31&lt;&gt;"",CP31=""),AND(CX31&gt;=DA$42,CX31&lt;&gt;"",CZ31&gt;=DA$46,CZ31&lt;&gt;"",CP31=""),AND(DX31&gt;=EK$42,DX31&lt;&gt;"",DZ31&gt;=EK$46,DZ31&lt;&gt;""),AND(EA31&gt;=EK$42,EA31&lt;&gt;"",EC31&gt;=EK$46,EC31&lt;&gt;""),AND(EE31&gt;=EK$42,EE31&lt;&gt;"",EG31&gt;=EK$46,EG31&lt;&gt;""),AND(EH31&gt;=EK$42,EH31&lt;&gt;"",EJ31&gt;=EK$46,EJ31&lt;&gt;""),AND(FF31&gt;=FS$42,FF31&lt;&gt;"",FH31&gt;=FS$46,FH31&lt;&gt;""),AND(FI31&gt;=FS$42,FI31&lt;&gt;"",FK31&gt;=FS$46,FK31&lt;&gt;""),AND(FM31&gt;=FS$42,FM31&lt;&gt;"",FO31&gt;=FS$46,FO31&lt;&gt;""),AND(FP31&gt;=FS$42,FP31&lt;&gt;"",FR31&gt;=FS$46,FR31&lt;&gt;""),AND(GN31&gt;=HA$42,GN31&lt;&gt;"",GP31&gt;=HA$46,GP31&lt;&gt;""),AND(GQ31&gt;=HA$42,GQ31&lt;&gt;"",GS31&gt;=HA$46,GS31&lt;&gt;""),AND(GU31&gt;=HA$42,GU31&lt;&gt;"",GW31&gt;=HA$46,GW31&lt;&gt;""),AND(GX31&gt;=HA$42,GX31&lt;&gt;"",GZ31&gt;=HA$46,GZ31&lt;&gt;""),AND(HV31&gt;=II$42,HV31&lt;&gt;"",HX31&gt;=II$46,HX31&lt;&gt;""),AND(HY31&gt;=II$42,HY31&lt;&gt;"",IA31&gt;=II$46,IA31&lt;&gt;""),AND(IC31&gt;=II$42,IC31&lt;&gt;"",IE31&gt;=II$46,IE31&lt;&gt;""),AND(IF31&gt;=II$42,IF31&lt;&gt;"",IH31&gt;=II$46,IH31&lt;&gt;""),AND(JD31&gt;=JQ$42,JD31&lt;&gt;"",JF31&gt;=JQ$46,JF31&lt;&gt;""),AND(JG31&gt;=JQ$42,JG31&lt;&gt;"",JI31&gt;=JQ$46,JI31&lt;&gt;""),AND(JK31&gt;=JQ$42,JK31&lt;&gt;"",JM31&gt;=JQ$46,JM31&lt;&gt;""),AND(JN31&gt;=JQ$42,JN31&lt;&gt;"",JP31&gt;=JQ$46,JP31&lt;&gt;""),AND(KL31&gt;=KY$42,KL31&lt;&gt;"",KN31&gt;=KY$46,KN31&lt;&gt;""),AND(KO31&gt;=KY$42,KO31&lt;&gt;"",KQ31&gt;=KY$46,KQ31&lt;&gt;""),AND(KS31&gt;=KY$42,KS31&lt;&gt;"",KU31&gt;=KY$46,KU31&lt;&gt;""),AND(KV31&gt;=KY$42,KV31&lt;&gt;"",KX31&gt;=KY$46,KX31&lt;&gt;""),AND(LT31&gt;=MG$42,LT31&lt;&gt;"",LV31&gt;=MG$46,LV31&lt;&gt;""),AND(LW31&gt;=MG$42,LW31&lt;&gt;"",LY31&gt;=MG$46,LY31&lt;&gt;""),AND(MA31&gt;=MG$42,MA31&lt;&gt;"",MC31&gt;=MG$46,MC31&lt;&gt;""),AND(MD31&gt;=MG$42,MD31&lt;&gt;"",MF31&gt;=MG$46,MF31&lt;&gt;""),AND(NB31&gt;=NO$42,NB31&lt;&gt;"",ND31&gt;=NO$46,ND31&lt;&gt;""),AND(NE31&gt;=NO$42,NE31&lt;&gt;"",NG31&gt;=NO$46,NG31&lt;&gt;""),AND(NI31&gt;=NO$42,NI31&lt;&gt;"",NK31&gt;=NO$46,NK31&lt;&gt;""),AND(NL31&gt;=NO$42,NL31&lt;&gt;"",NN31&gt;=NO$46,NN31&lt;&gt;""),AND(OJ31&gt;=OW$42,OJ31&lt;&gt;"",OL31&gt;=OW$46,OL31&lt;&gt;""),AND(OM31&gt;=OW$42,OM31&lt;&gt;"",OO31&gt;=OW$46,OO31&lt;&gt;""),AND(OQ31&gt;=OW$42,OQ31&lt;&gt;"",OS31&gt;=OW$46,OS31&lt;&gt;""),AND(OT31&gt;=OW$42,OT31&lt;&gt;"",OV31&gt;=OW$46,OV31&lt;&gt;""),AND(PR31&gt;=QE$42,PR31&lt;&gt;"",PT31&gt;=QE$46,PT31&lt;&gt;""),AND(PU31&gt;=QE$42,PU31&lt;&gt;"",PW31&gt;=QE$46,PW31&lt;&gt;""),AND(PY31&gt;=QE$42,PY31&lt;&gt;"",QA31&gt;=QE$46,QA31&lt;&gt;""),AND(QB31&gt;=QE$42,QB31&lt;&gt;"",QD31&gt;=QE$46,QD31&lt;&gt;""),AND(QZ31&gt;=RM$42,QZ31&lt;&gt;"",RB31&gt;=RM$46,RB31&lt;&gt;""),AND(RC31&gt;=RM$42,RC31&lt;&gt;"",RE31&gt;=RM$46,RE31&lt;&gt;""),AND(RG31&gt;=RM$42,RG31&lt;&gt;"",RI31&gt;=RM$46,RI31&lt;&gt;""),AND(RJ31&gt;=RM$42,RJ31&lt;&gt;"",RL31&gt;=RM$46,RL31&lt;&gt;""),AND(SH31&gt;=SU$42,SH31&lt;&gt;"",SJ31&gt;=SU$46,SJ31&lt;&gt;""),AND(SK31&gt;=SU$42,SK31&lt;&gt;"",SM31&gt;=SU$46,SM31&lt;&gt;""),AND(SO31&gt;=SU$42,SO31&lt;&gt;"",SQ31&gt;=SU$46,SQ31&lt;&gt;""),AND(SR31&gt;=SU$42,SR31&lt;&gt;"",ST31&gt;=SU$46,ST31&lt;&gt;"")),"Merit",IF(OR(AND(AO31&gt;=AY$41,AO31&lt;&gt;"",AQ31&gt;=AY$45,AQ31&lt;&gt;"",AN31=""),AND(AR31&gt;=AY$41,AR31&lt;&gt;"",AT31&gt;=AY$45,AT31&lt;&gt;"",AN31=""),AND(AV31&gt;=AY$41,AV31&lt;&gt;"",AX31&gt;=AY$45,AX31&lt;&gt;"",AN31=""),AND(BP31&gt;=BZ$41,BP31&lt;&gt;"",BR31&gt;=BZ$45,BR31&lt;&gt;"",BO31=""),AND(BS31&gt;=BZ$41,BS31&lt;&gt;"",BU31&gt;=BZ$45,BU31&lt;&gt;"",BO31=""),AND(BW31&gt;=BZ$41,BW31&lt;&gt;"",BY31&gt;=BZ$45,BY31&lt;&gt;"",BO31=""),AND(CQ31&gt;=DA$41,CQ31&lt;&gt;"",CS31&gt;=DA$45,CS31&lt;&gt;"",CP31=""),AND(CT31&gt;=DA$41,CT31&lt;&gt;"",CV31&gt;=DA$45,CV31&lt;&gt;"",CP31=""),AND(CX31&gt;=DA$41,CX31&lt;&gt;"",CZ31&gt;=DA$45,CZ31&lt;&gt;"",CP31=""),AND(DX31&gt;=EK$41,DX31&lt;&gt;"",DZ31&gt;=EK$45,DZ31&lt;&gt;""),AND(EA31&gt;=EK$41,EA31&lt;&gt;"",EC31&gt;=EK$45,EC31&lt;&gt;""),AND(EE31&gt;=EK$41,EE31&lt;&gt;"",EG31&gt;=EK$45,EG31&lt;&gt;""),AND(EH31&gt;=EK$41,EH31&lt;&gt;"",EJ31&gt;=EK$45,EJ31&lt;&gt;""),AND(FF31&gt;=FS$41,FF31&lt;&gt;"",FH31&gt;=FS$45,FH31&lt;&gt;""),AND(FI31&gt;=FS$41,FI31&lt;&gt;"",FK31&gt;=FS$45,FK31&lt;&gt;""),AND(FM31&gt;=FS$41,FM31&lt;&gt;"",FO31&gt;=FS$45,FO31&lt;&gt;""),AND(FP31&gt;=FS$41,FP31&lt;&gt;"",FR31&gt;=FS$45,FR31&lt;&gt;""),AND(GN31&gt;=HA$41,GN31&lt;&gt;"",GP31&gt;=HA$45,GP31&lt;&gt;""),AND(GQ31&gt;=HA$41,GQ31&lt;&gt;"",GS31&gt;=HA$45,GS31&lt;&gt;""),AND(GU31&gt;=HA$41,GU31&lt;&gt;"",GW31&gt;=HA$45,GW31&lt;&gt;""),AND(GX31&gt;=HA$41,GX31&lt;&gt;"",GZ31&gt;=HA$45,GZ31&lt;&gt;""),AND(HV31&gt;=II$41,HV31&lt;&gt;"",HX31&gt;=II$45,HX31&lt;&gt;""),AND(HY31&gt;=II$41,HY31&lt;&gt;"",IA31&gt;=II$45,IA31&lt;&gt;""),AND(IC31&gt;=II$41,IC31&lt;&gt;"",IE31&gt;=II$45,IE31&lt;&gt;""),AND(IF31&gt;=II$41,IF31&lt;&gt;"",IH31&gt;=II$45,IH31&lt;&gt;""),AND(JD31&gt;=JQ$41,JD31&lt;&gt;"",JF31&gt;=JQ$45,JF31&lt;&gt;""),AND(JG31&gt;=JQ$41,JG31&lt;&gt;"",JI31&gt;=JQ$45,JI31&lt;&gt;""),AND(JK31&gt;=JQ$41,JK31&lt;&gt;"",JM31&gt;=JQ$45,JM31&lt;&gt;""),AND(JN31&gt;=JQ$41,JN31&lt;&gt;"",JP31&gt;=JQ$45,JP31&lt;&gt;""),AND(KL31&gt;=KY$41,KL31&lt;&gt;"",KN31&gt;=KY$45,KN31&lt;&gt;""),AND(KO31&gt;=KY$41,KO31&lt;&gt;"",KQ31&gt;=KY$45,KQ31&lt;&gt;""),AND(KS31&gt;=KY$41,KS31&lt;&gt;"",KU31&gt;=KY$45,KU31&lt;&gt;""),AND(KV31&gt;=KY$41,KV31&lt;&gt;"",KX31&gt;=KY$45,KX31&lt;&gt;""),AND(LT31&gt;=MG$41,LT31&lt;&gt;"",LV31&gt;=MG$45,LV31&lt;&gt;""),AND(LW31&gt;=MG$41,LW31&lt;&gt;"",LY31&gt;=MG$45,LY31&lt;&gt;""),AND(MA31&gt;=MG$41,MA31&lt;&gt;"",MC31&gt;=MG$45,MC31&lt;&gt;""),AND(MD31&gt;=MG$41,MD31&lt;&gt;"",MF31&gt;=MG$45,MF31&lt;&gt;""),AND(NB31&gt;=NO$41,NB31&lt;&gt;"",ND31&gt;=NO$45,ND31&lt;&gt;""),AND(NE31&gt;=NO$41,NE31&lt;&gt;"",NG31&gt;=NO$45,NG31&lt;&gt;""),AND(NI31&gt;=NO$41,NI31&lt;&gt;"",NK31&gt;=NO$45,NK31&lt;&gt;""),AND(NL31&gt;=NO$41,NL31&lt;&gt;"",NN31&gt;=NO$45,NN31&lt;&gt;""),AND(OJ31&gt;=OW$41,OJ31&lt;&gt;"",OL31&gt;=OW$45,OL31&lt;&gt;""),AND(OM31&gt;=OW$41,OM31&lt;&gt;"",OO31&gt;=OW$45,OO31&lt;&gt;""),AND(OQ31&gt;=OW$41,OQ31&lt;&gt;"",OS31&gt;=OW$45,OS31&lt;&gt;""),AND(OT31&gt;=OW$41,OT31&lt;&gt;"",OV31&gt;=OW$45,OV31&lt;&gt;""),AND(PR31&gt;=QE$41,PR31&lt;&gt;"",PT31&gt;=QE$45,PT31&lt;&gt;""),AND(PU31&gt;=QE$41,PU31&lt;&gt;"",PW31&gt;=QE$45,PW31&lt;&gt;""),AND(PY31&gt;=QE$41,PY31&lt;&gt;"",QA31&gt;=QE$45,QA31&lt;&gt;""),AND(QB31&gt;=QE$41,QB31&lt;&gt;"",QD31&gt;=QE$45,QD31&lt;&gt;""),AND(QZ31&gt;=RM$41,QZ31&lt;&gt;"",RB31&gt;=RM$45,RB31&lt;&gt;""),AND(RC31&gt;=RM$41,RC31&lt;&gt;"",RE31&gt;=RM$45,RE31&lt;&gt;""),AND(RG31&gt;=RM$41,RG31&lt;&gt;"",RI31&gt;=RM$45,RI31&lt;&gt;""),AND(RJ31&gt;=RM$41,RJ31&lt;&gt;"",RL31&gt;=RM$45,RL31&lt;&gt;""),AND(SH31&gt;=SU$41,SH31&lt;&gt;"",SJ31&gt;=SU$45,SJ31&lt;&gt;""),AND(SK31&gt;=SU$41,SK31&lt;&gt;"",SM31&gt;=SU$45,SM31&lt;&gt;""),AND(SO31&gt;=SU$41,SO31&lt;&gt;"",SQ31&gt;=SU$45,SQ31&lt;&gt;""),AND(SR31&gt;=SU$41,SR31&lt;&gt;"",ST31&gt;=SU$45,ST31&lt;&gt;"")),"Excellence",IF(K31="P","Worlds Team",IF(H31="P","National Team","")))))</f>
        <v/>
      </c>
      <c r="K31" s="3" t="str">
        <f>IF(OR(AND(AO31&gt;=AY$40,AO31&lt;&gt;"",AQ31&gt;=AY$44,AQ31&lt;&gt;"",AN31=""),AND(AR31&gt;=AY$40,AR31&lt;&gt;"",AT31&gt;=AY$44,AT31&lt;&gt;"",AN31=""),AND(AV31&gt;=AY$40,AV31&lt;&gt;"",AX31&gt;=AY$44,AX31&lt;&gt;"",AN31=""),AND(BP31&gt;=BZ$40,BP31&lt;&gt;"",BR31&gt;=BZ$44,BR31&lt;&gt;"",BO31=""),AND(BS31&gt;=BZ$40,BS31&lt;&gt;"",BU31&gt;=BZ$44,BU31&lt;&gt;"",BO31=""),AND(BW31&gt;=BZ$40,BW31&lt;&gt;"",BY31&gt;=BZ$44,BY31&lt;&gt;"",BO31=""),AND(CQ31&gt;=DA$40,CQ31&lt;&gt;"",CS31&gt;=DA$44,CS31&lt;&gt;"",CP31=""),AND(CT31&gt;=DA$40,CT31&lt;&gt;"",CV31&gt;=DA$44,CV31&lt;&gt;"",CP31=""),AND(CX31&gt;=DA$40,CX31&lt;&gt;"",CZ31&gt;=DA$44,CZ31&lt;&gt;"",CP31=""),AND(DX31&gt;=EK$40,DX31&lt;&gt;"",DZ31&gt;=EK$44,DZ31&lt;&gt;""),AND(EA31&gt;=EK$40,EA31&lt;&gt;"",EC31&gt;=EK$44,EC31&lt;&gt;""),AND(EE31&gt;=EK$40,EE31&lt;&gt;"",EG31&gt;=EK$44,EG31&lt;&gt;""),AND(EH31&gt;=EK$40,EH31&lt;&gt;"",EJ31&gt;=EK$44,EJ31&lt;&gt;""),AND(FF31&gt;=FS$40,FF31&lt;&gt;"",FH31&gt;=FS$44,FH31&lt;&gt;""),AND(FI31&gt;=FS$40,FI31&lt;&gt;"",FK31&gt;=FS$44,FK31&lt;&gt;""),AND(FM31&gt;=FS$40,FM31&lt;&gt;"",FO31&gt;=FS$44,FO31&lt;&gt;""),AND(FP31&gt;=FS$40,FP31&lt;&gt;"",FR31&gt;=FS$44,FR31&lt;&gt;""),AND(GN31&gt;=HA$40,GN31&lt;&gt;"",GP31&gt;=HA$44,GP31&lt;&gt;""),AND(GQ31&gt;=HA$40,GQ31&lt;&gt;"",GS31&gt;=HA$44,GS31&lt;&gt;""),AND(GU31&gt;=HA$40,GU31&lt;&gt;"",GW31&gt;=HA$44,GW31&lt;&gt;""),AND(GX31&gt;=HA$40,GX31&lt;&gt;"",GZ31&gt;=HA$44,GZ31&lt;&gt;""),AND(HV31&gt;=II$40,HV31&lt;&gt;"",HX31&gt;=II$44,HX31&lt;&gt;""),AND(HY31&gt;=II$40,HY31&lt;&gt;"",IA31&gt;=II$44,IA31&lt;&gt;""),AND(IC31&gt;=II$40,IC31&lt;&gt;"",IE31&gt;=II$44,IE31&lt;&gt;""),AND(IF31&gt;=II$40,IF31&lt;&gt;"",IH31&gt;=II$44,IH31&lt;&gt;""),AND(JD31&gt;=JQ$40,JD31&lt;&gt;"",JF31&gt;=JQ$44,JF31&lt;&gt;""),AND(JG31&gt;=JQ$40,JG31&lt;&gt;"",JI31&gt;=JQ$44,JI31&lt;&gt;""),AND(JK31&gt;=JQ$40,JK31&lt;&gt;"",JM31&gt;=JQ$44,JM31&lt;&gt;""),AND(JN31&gt;=JQ$40,JN31&lt;&gt;"",JP31&gt;=JQ$44,JP31&lt;&gt;""),AND(KL31&gt;=KY$40,KL31&lt;&gt;"",KN31&gt;=KY$44,KN31&lt;&gt;""),AND(KO31&gt;=KY$40,KO31&lt;&gt;"",KQ31&gt;=KY$44,KQ31&lt;&gt;""),AND(KS31&gt;=KY$40,KS31&lt;&gt;"",KU31&gt;=KY$44,KU31&lt;&gt;""),AND(KV31&gt;=KY$40,KV31&lt;&gt;"",KX31&gt;=KY$44,KX31&lt;&gt;""),AND(LT31&gt;=MG$40,LT31&lt;&gt;"",LV31&gt;=MG$44,LV31&lt;&gt;""),AND(LW31&gt;=MG$40,LW31&lt;&gt;"",LY31&gt;=MG$44,LY31&lt;&gt;""),AND(MA31&gt;=MG$40,MA31&lt;&gt;"",MC31&gt;=MG$44,MC31&lt;&gt;""),AND(MD31&gt;=MG$40,MD31&lt;&gt;"",MF31&gt;=MG$44,MF31&lt;&gt;""),AND(NB31&gt;=NO$40,NB31&lt;&gt;"",ND31&gt;=NO$44,ND31&lt;&gt;""),AND(NE31&gt;=NO$40,NE31&lt;&gt;"",NG31&gt;=NO$44,NG31&lt;&gt;""),AND(NI31&gt;=NO$40,NI31&lt;&gt;"",NK31&gt;=NO$44,NK31&lt;&gt;""),AND(NL31&gt;=NO$40,NL31&lt;&gt;"",NN31&gt;=NO$44,NN31&lt;&gt;""),AND(OJ31&gt;=OW$40,OJ31&lt;&gt;"",OL31&gt;=OW$44,OL31&lt;&gt;""),AND(OM31&gt;=OW$40,OM31&lt;&gt;"",OO31&gt;=OW$44,OO31&lt;&gt;""),AND(OQ31&gt;=OW$40,OQ31&lt;&gt;"",OS31&gt;=OW$44,OS31&lt;&gt;""),AND(OT31&gt;=OW$40,OT31&lt;&gt;"",OV31&gt;=OW$44,OV31&lt;&gt;""),AND(PR31&gt;=QE$40,PR31&lt;&gt;"",PT31&gt;=QE$44,PT31&lt;&gt;""),AND(PU31&gt;=QE$40,PU31&lt;&gt;"",PW31&gt;=QE$44,PW31&lt;&gt;""),AND(PY31&gt;=QE$40,PY31&lt;&gt;"",QA31&gt;=QE$44,QA31&lt;&gt;""),AND(QB31&gt;=QE$40,QB31&lt;&gt;"",QD31&gt;=QE$44,QD31&lt;&gt;""),AND(QZ31&gt;=RM$40,QZ31&lt;&gt;"",RB31&gt;=RM$44,RB31&lt;&gt;""),AND(RC31&gt;=RM$40,RC31&lt;&gt;"",RE31&gt;=RM$44,RE31&lt;&gt;""),AND(RG31&gt;=RM$40,RG31&lt;&gt;"",RI31&gt;=RM$44,RI31&lt;&gt;""),AND(RJ31&gt;=RM$40,RJ31&lt;&gt;"",RL31&gt;=RM$44,RL31&lt;&gt;""),AND(SH31&gt;=SU$40,SH31&lt;&gt;"",SJ31&gt;=SU$44,SJ31&lt;&gt;""),AND(SK31&gt;=SU$40,SK31&lt;&gt;"",SM31&gt;=SU$44,SM31&lt;&gt;""),AND(SO31&gt;=SU$40,SO31&lt;&gt;"",SQ31&gt;=SU$44,SQ31&lt;&gt;""),AND(SR31&gt;=SU$40,SR31&lt;&gt;"",ST31&gt;=SU$44,ST31&lt;&gt;"")),"P","")</f>
        <v/>
      </c>
      <c r="L31" s="8">
        <f>IF(COUNT(AQ31,AT31,BR31,BU31,CS31,CV31)&gt;0,LARGE((AQ31,AT31,BR31,BU31,CS31,CV31),1),0)</f>
        <v>43.3</v>
      </c>
      <c r="M31" s="8" t="str">
        <f>IF(L31="","",IF(OR(L31=CS31,L31=CV31),$CA$1,IF(OR(L31=BR31,L31=BU31),$AZ$1,IF(OR(L31=AQ31,L31=AT31),$Y$1,""))))</f>
        <v>2024 Elite Canada</v>
      </c>
      <c r="N31" s="8">
        <f>IF(COUNT(AQ31,AT31,BR31,BU31,CS31,CV31)&gt;1,LARGE((AQ31,AT31,BR31,BU31,CS31,CV31),2),0)</f>
        <v>23.4</v>
      </c>
      <c r="O31" s="8" t="str">
        <f>IF(N31="","",IF(OR(N31=CS31,N31=CV31),$CA$1,IF(OR(N31=BR31,N31=BU31),$AZ$1,IF(OR(N31=AQ31,N31=AT31),$Y$1,""))))</f>
        <v>2024 Elite Canada</v>
      </c>
      <c r="P31" s="8">
        <f>IF(COUNT(AQ31,AT31,BR31,BU31,CS31,CV31)&gt;2,MAX(AX31,BY31,CZ31,LARGE((AQ31,AT31,BR31,BU31,CS31,CV31),3)),IF(MAX(AX31,BY31,CZ31)&gt;0,MAX(AX31,BY31,CZ31),0))</f>
        <v>13.09</v>
      </c>
      <c r="Q31" s="8" t="str">
        <f>IF(P31="","",IF(OR(P31=CS31,P31=CV31,P31=CZ31),$CA$1,IF(OR(P31=BR31,P31=BU31,P31=BY31),$AZ$1,IF(OR(P31=AQ31,P31=AT31,P31=AX31),$Y$1,""))))</f>
        <v>2024 Nationals</v>
      </c>
      <c r="R31" s="8">
        <f>IF(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&gt;0,MAX(AO31,AR31,AV31,BP31,BS31,BW31,CQ31,CT31,CX31,DX31,EA31,EE31,EH31,FF31,FI31,FM31,FP31,GN31,GQ31,GU31,GX31,HV31,HY31,IC31,IF31,JD31,JG31,JK31,JN31,KL31,KO31,KS31,KV31,LT31,LW31,MA31,MD31,NB31,NE31,NI31,NL31,OJ31,OM31,OQ31,OT31,PR31,PU31,PY31,QB31,QZ31,RC31,RG31,RJ31,SH31,SK31,SO31,SR31),0)</f>
        <v>8.1</v>
      </c>
      <c r="S31" s="8" t="str">
        <f>IF(R31=0,"",IF(OR(R31=CQ31,R31=CT31,R31=CX31),$CA$1,IF(OR(R31=BP31,R31=BS31,R31=BW31),$AZ$1,IF(OR(R31=AO31,R31=AR31,R31=AV31),$Y$1,IF(OR(R31=SH31,R31=SK31,R31=SO31,R31=SR31),$RN$1,IF(OR(R31=QZ31,R31=RC31,R31=RG31,R31=RJ31),$QF$1,IF(OR(R31=PR31,R31=PU31,R31=PY31,R31=QB31),$OX$1,IF(OR(R31=OJ31,R31=OM31,R31=OQ31,R31=OT31),$NP$1,IF(OR(R31=NB31,R31=NE31,R31=NI31,R31=NL31),$MH$1,IF(OR(R31=LT31,R31=LW31,R31=MA31,R31=MD31),$KZ$1,IF(OR(R31=KL31,R31=KO31,R31=KS31,R31=KV31),$JR$1,IF(OR(R31=JD31,R31=JG31,R31=JK31,R31=JN31),$IJ$1,IF(OR(R31=HV31,R31=HY31,R31=IC31,R31=IF31),$HB$1,IF(OR(R31=GN31,R31=GQ31,R31=GU31,R31=GX31),$FT$1,IF(OR(R31=FF31,R31=FI31,R31=FM31,R31=FP31),$EL$1,IF(OR(R31=DX31,R31=EA31,R31=EE31,R31=EH31),$DD$1,""))))))))))))))))</f>
        <v>2024 Elite Canada</v>
      </c>
      <c r="T31" s="8">
        <f>IF(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&gt;0,MAX(IF(AO31&gt;=$AY$39,AP31,0),IF(AR31&gt;=$AY$39,AS31,0),IF(AV31&gt;=$AY$39,AW31,0),IF(BP31&gt;=$BZ$39,BQ31,0),IF(BS31&gt;=$BZ$39,BT31,0),IF(BW31&gt;=$BZ$39,BX31,0),IF(CQ31&gt;=$DA$39,CR31,0),IF(CT31&gt;=$DA$39,CU31,0),IF(CX31&gt;=$DA$39,CY31,0),IF(DX31&gt;=$EK$39,DY31,0),IF(EA31&gt;=$EK$39,EB31,0),IF(EE31&gt;=$EK$39,EF31,0),IF(EH31&gt;=$EK$39,EI31,0),IF(FF31&gt;=$FS$39,FG31,0),IF(FI31&gt;=$FS$39,FJ31,0),IF(FM31&gt;=$FS$39,FN31,0),IF(FP31&gt;=$FS$39,FQ31,0),IF(GN31&gt;=$HA$39,GO31,0),IF(GQ31&gt;=$HA$39,GR31,0),IF(GU31&gt;=$HA$39,GV31,0),IF(GX31&gt;=$HA$39,GY31,0),IF(HV31&gt;=$II$39,HW31,0),IF(HY31&gt;=$II$39,HZ31,0),IF(IC31&gt;=$II$39,ID31,0),IF(IF31&gt;=$II$39,IG31,0),IF(JD31&gt;=$JQ$39,JE31,0),IF(JG31&gt;=$JQ$39,JH31,0),IF(JK31&gt;=$JQ$39,JL31,0),IF(JN31&gt;=$JQ$39,JO31,0),IF(KL31&gt;=$KY$39,KM31,0),IF(KO31&gt;=$KY$39,KP31,0),IF(KS31&gt;=$KY$39,KT31,0),IF(KV31&gt;=$KY$39,KW31,0),IF(LT31&gt;=$MG$39,LU31,0),IF(LW31&gt;=$MG$39,LX31,0),IF(MA31&gt;=$MG$39,MB31,0),IF(MD31&gt;=$MG$39,ME31,0),IF(NB31&gt;=$NO$39,NC31,0),IF(NE31&gt;=$NO$39,NF31,0),IF(NI31&gt;=$NO$39,NJ31,0),IF(NL31&gt;=$NO$39,NM31,0),IF(OJ31&gt;=$OW$39,OK31,0),IF(OM31&gt;=$OW$39,ON31,0),IF(OQ31&gt;=$OW$39,OR31,0),IF(OT31&gt;=$OW$39,OU31,0),IF(PR31&gt;=$QE$39,PS31,0),IF(PU31&gt;=$QE$39,PV31,0),IF(PY31&gt;=$QE$39,PZ31,0),IF(QB31&gt;=$QE$39,QC31,0),IF(QZ31&gt;=$RM$39,RA31,0),IF(RC31&gt;=$RM$39,RD31,0),IF(RG31&gt;=$RM$39,RH31,0),IF(RJ31&gt;=$RM$39,RK31,0),IF(SH31&gt;=$SU$39,SI31,0),IF(SK31&gt;=$SU$39,SL31,0),IF(SO31&gt;=$SU$39,SP31,0),IF(SR31&gt;=$SU$39,SS31,0)),0)</f>
        <v>0</v>
      </c>
      <c r="U31" s="8" t="str">
        <f>IF(T31=0,"",IF(OR(T31=CR31,T31=CU31,T31=CY31),$CA$1,IF(OR(T31=BQ31,T31=BT31,T31=BX31),$AZ$1,IF(OR(T31=AP31,T31=AS31,T31=AW31),$Y$1,IF(OR(T31=SI31,T31=SL31,T31=SP31,T31=SS31),$RN$1,IF(OR(T31=RA31,T31=RD31,T31=RH31,T31=RK31),$QF$1,IF(OR(T31=PS31,T31=PV31,T31=PZ31,T31=QC31),$OX$1,IF(OR(T31=OK31,T31=ON31,T31=OR31,T31=OU31),$NP$1,IF(OR(T31=NC31,T31=NF31,T31=NJ31,T31=NM31),$MH$1,IF(OR(T31=LU31,T31=LX31,T31=MB31,T31=ME31),$KZ$1,IF(OR(T31=KM31,T31=KP31,T31=KT31,T31=KW31),$JR$1,IF(OR(T31=JE31,T31=JH31,T31=JL31,T31=JO31),$IJ$1,IF(OR(T31=HW31,T31=HZ31,T31=ID31,T31=IG31),$HB$1,IF(OR(T31=GO31,T31=GR31,T31=GV31,T31=GY31),$FT$1,IF(OR(T31=FG31,T31=FJ31,T31=FN31,T31=FQ31),$EL$1,IF(OR(T31=DY31,T31=EB31,T31=EF31,T31=EI31),$DD$1,""))))))))))))))))</f>
        <v/>
      </c>
      <c r="V31" s="8" t="str">
        <f>IF(MAX(DB31,DC31)&gt;0,MAX(DB31,DC31),"")</f>
        <v/>
      </c>
      <c r="W31" s="11" t="str">
        <f>IF(V31="","",IF(V31=DB31,"("&amp;DB$2&amp;")",IF(V31=DC31,"("&amp;DC$2&amp;")")))</f>
        <v/>
      </c>
      <c r="X31" s="8" t="str">
        <f>IF(V31="","",IF(V31=DB31,IF(V31+IF(P31="",0,P31)=SM31,$RN$1,IF(V31+IF(P31="",0,P31)=RE31,$QF$1,IF(V31+IF(P31="",0,P31)=PW31,$OX$1,IF(V31+IF(P31="",0,P31)=OO31,$NP$1,IF(V31+IF(P31="",0,P31)=NG31,$MH$1,IF(V31+IF(P31="",0,P31)=LY31,$KZ$1,IF(V31+IF(P31="",0,P31)=KQ31,$JR$1,IF(V31+IF(P31="",0,P31)=JI31,$IJ$1,IF(V31+IF(P31="",0,P31)=IA31,$HB$1,IF(V31+IF(P31="",0,P31)=GS31,$FT$1,IF(V31+IF(P31="",0,P31)=FK31,$EL$1,IF(V31+IF(P31="",0,P31)=EC31,$DD$1,IF(V31+IF(P31="",0,P31)=SJ31,$RN$1,IF(V31+IF(P31="",0,P31)=RB31,$QF$1,IF(V31+IF(P31="",0,P31)=PT31,$OX$1,IF(V31+IF(P31="",0,P31)=OL31,$NP$1,IF(V31+IF(P31="",0,P31)=ND31,$MH$1,IF(V31+IF(P31="",0,P31)=LV31,$KZ$1,IF(V31+IF(P31="",0,P31)=KN31,$JR$1,IF(V31+IF(P31="",0,P31)=JF31,$IJ$1,IF(V31+IF(P31="",0,P31)=HX31,$HB$1,IF(V31+IF(P31="",0,P31)=GP31,$FT$1,IF(V31+IF(P31="",0,P31)=FH31,$EL$1,IF(V31+IF(P31="",0,P31)=DZ31,$DD$1,IF(V31+IF(N31="",0,N31)=SM31,$RN$1,IF(V31+IF(N31="",0,N31)=RE31,$QF$1,IF(V31+IF(N31="",0,N31)=PW31,$OX$1,IF(V31+IF(N31="",0,N31)=OO31,$NP$1,IF(V31+IF(N31="",0,N31)=NG31,$MH$1,IF(V31+IF(N31="",0,N31)=LY31,$KZ$1,IF(V31+IF(N31="",0,N31)=KQ31,$JR$1,IF(V31+IF(N31="",0,N31)=JI31,$IJ$1,IF(V31+IF(N31="",0,N31)=IA31,$HB$1,IF(V31+IF(N31="",0,N31)=GS31,$FT$1,IF(V31+IF(N31="",0,N31)=FK31,$EL$1,IF(V31+IF(N31="",0,N31)=EC31,$DD$1,IF(V31+IF(N31="",0,N31)=SJ31,$RN$1,IF(V31+IF(N31="",0,N31)=RB31,$QF$1,IF(V31+IF(N31="",0,N31)=PT31,$OX$1,IF(V31+IF(N31="",0,N31)=OL31,$NP$1,IF(V31+IF(N31="",0,N31)=ND31,$MH$1,IF(V31+IF(N31="",0,N31)=LV31,$KZ$1,IF(V31+IF(N31="",0,N31)=KN31,$JR$1,IF(V31+IF(N31="",0,N31)=JF31,$IJ$1,IF(V31+IF(N31="",0,N31)=HX31,$HB$1,IF(V31+IF(N31="",0,N31)=GP31,$FT$1,IF(V31+IF(N31="",0,N31)=FH31,$EL$1,IF(V31+IF(N31="",0,N31)=DZ31,$DD$1)))))))))))))))))))))))))))))))))))))))))))))))),IF(V31=DC31,IF(V31+IF(P31="",0,P31)=ST31,$RN$1,IF(V31+IF(P31="",0,P31)=RL31,$QF$1,IF(V31+IF(P31="",0,P31)=QD31,$OX$1,IF(V31+IF(P31="",0,P31)=OV31,$NP$1,IF(V31+IF(P31="",0,P31)=NN31,$MH$1,IF(V31+IF(P31="",0,P31)=MF31,$KZ$1,IF(V31+IF(P31="",0,P31)=KX31,$JR$1,IF(V31+IF(P31="",0,P31)=JP31,$IJ$1,IF(V31+IF(P31="",0,P31)=IH31,$HB$1,IF(V31+IF(P31="",0,P31)=GZ31,$FT$1,IF(V31+IF(P31="",0,P31)=FR31,$EL$1,IF(V31+IF(P31="",0,P31)=EJ31,$DD$1,IF(V31+IF(P31="",0,P31)=SQ31,$RN$1,IF(V31+IF(P31="",0,P31)=RI31,$QF$1,IF(V31+IF(P31="",0,P31)=QA31,$OX$1,IF(V31+IF(P31="",0,P31)=OS31,$NP$1,IF(V31+IF(P31="",0,P31)=NK31,$MH$1,IF(V31+IF(P31="",0,P31)=MC31,$KZ$1,IF(V31+IF(P31="",0,P31)=KU31,$JR$1,IF(V31+IF(P31="",0,P31)=JM31,$IJ$1,IF(V31+IF(P31="",0,P31)=IE31,$HB$1,IF(V31+IF(P31="",0,P31)=GW31,$FT$1,IF(V31+IF(P31="",0,P31)=FO31,$EL$1,IF(V31+IF(P31="",0,P31)=EG31,$DD$1)))))))))))))))))))))))))))</f>
        <v/>
      </c>
      <c r="Y31" s="22"/>
      <c r="Z31" s="22"/>
      <c r="AA31" s="22"/>
      <c r="AB31" s="22"/>
      <c r="AC31" s="22"/>
      <c r="AD31" s="22"/>
      <c r="AE31" s="22"/>
      <c r="AF31" s="22"/>
      <c r="AG31" s="22"/>
      <c r="AH31" s="22"/>
      <c r="AI31" s="22"/>
      <c r="AJ31" s="22"/>
      <c r="AK31" s="22"/>
      <c r="AL31" s="22"/>
      <c r="AM31" s="22"/>
      <c r="AN31" s="27"/>
      <c r="AO31" s="38" t="str">
        <f>IF(AA31&gt;0,AA31,"")</f>
        <v/>
      </c>
      <c r="AP31" s="38" t="str">
        <f>IF(AB31&gt;0,AB31,"")</f>
        <v/>
      </c>
      <c r="AQ31" s="40" t="str">
        <f>IF(SUM(Y31:AB31)-AC31&gt;0,SUM(Y31:AB31)-AC31,"")</f>
        <v/>
      </c>
      <c r="AR31" s="40" t="str">
        <f>IF(AF31&gt;0,AF31,"")</f>
        <v/>
      </c>
      <c r="AS31" s="40" t="str">
        <f>IF(AG31&gt;0,AG31,"")</f>
        <v/>
      </c>
      <c r="AT31" s="40" t="str">
        <f>IF(SUM(AD31:AG31)-AH31&gt;0,SUM(AD31:AG31)-AH31,"")</f>
        <v/>
      </c>
      <c r="AU31" s="40" t="str">
        <f>IF(AQ31="","",MAX(AQ31,AT31))</f>
        <v/>
      </c>
      <c r="AV31" s="40" t="str">
        <f>IF(AK31&gt;0,AK31,"")</f>
        <v/>
      </c>
      <c r="AW31" s="40" t="str">
        <f>IF(AL31&gt;0,AL31,"")</f>
        <v/>
      </c>
      <c r="AX31" s="40" t="str">
        <f>IF(SUM(AI31:AL31)-AM31&gt;0,SUM(AI31:AL31)-AM31,"")</f>
        <v/>
      </c>
      <c r="AY31" s="40" t="str">
        <f>IF(SUM(AU31,AX31)&gt;0,SUM(AU31,AX31),"")</f>
        <v/>
      </c>
      <c r="AZ31" s="26">
        <v>7.4</v>
      </c>
      <c r="BA31" s="26">
        <v>4.8</v>
      </c>
      <c r="BB31" s="26">
        <v>4.5999999999999996</v>
      </c>
      <c r="BC31" s="26">
        <v>6.6</v>
      </c>
      <c r="BD31" s="26">
        <v>0</v>
      </c>
      <c r="BE31" s="26">
        <v>13</v>
      </c>
      <c r="BF31" s="26">
        <v>9.6999999999999993</v>
      </c>
      <c r="BG31" s="26">
        <v>8.1</v>
      </c>
      <c r="BH31" s="26">
        <v>13.2</v>
      </c>
      <c r="BI31" s="26">
        <v>0.7</v>
      </c>
      <c r="BJ31" s="26"/>
      <c r="BK31" s="26"/>
      <c r="BL31" s="26"/>
      <c r="BM31" s="26"/>
      <c r="BN31" s="26"/>
      <c r="BO31" s="28"/>
      <c r="BP31" s="39">
        <f>IF(BB31&gt;0,BB31,"")</f>
        <v>4.5999999999999996</v>
      </c>
      <c r="BQ31" s="39">
        <f>IF(BC31&gt;0,BC31,"")</f>
        <v>6.6</v>
      </c>
      <c r="BR31" s="11">
        <f>IF(SUM(AZ31:BC31)-BD31&gt;0,SUM(AZ31:BC31)-BD31,"")</f>
        <v>23.4</v>
      </c>
      <c r="BS31" s="11">
        <f>IF(BG31&gt;0,BG31,"")</f>
        <v>8.1</v>
      </c>
      <c r="BT31" s="11">
        <f>IF(BH31&gt;0,BH31,"")</f>
        <v>13.2</v>
      </c>
      <c r="BU31" s="11">
        <f>IF(SUM(BE31:BH31)-BI31&gt;0,SUM(BE31:BH31)-BI31,"")</f>
        <v>43.3</v>
      </c>
      <c r="BV31" s="11">
        <f>IF(BR31="","",MAX(BR31,BU31))</f>
        <v>43.3</v>
      </c>
      <c r="BW31" s="11" t="str">
        <f>IF(BL31&gt;0,BL31,"")</f>
        <v/>
      </c>
      <c r="BX31" s="11" t="str">
        <f>IF(BM31&gt;0,BM31,"")</f>
        <v/>
      </c>
      <c r="BY31" s="11" t="str">
        <f>IF(SUM(BJ31:BM31)-BN31&gt;0,SUM(BJ31:BM31)-BN31,"")</f>
        <v/>
      </c>
      <c r="BZ31" s="11">
        <f>IF(SUM(BV31,BY31)&gt;0,SUM(BV31,BY31),"")</f>
        <v>43.3</v>
      </c>
      <c r="CA31" s="22">
        <v>2.7</v>
      </c>
      <c r="CB31" s="22">
        <v>1.8</v>
      </c>
      <c r="CC31" s="22">
        <v>1.8</v>
      </c>
      <c r="CD31" s="22">
        <v>2.77</v>
      </c>
      <c r="CE31" s="22">
        <v>0</v>
      </c>
      <c r="CF31" s="22">
        <v>4</v>
      </c>
      <c r="CG31" s="22">
        <v>2.6</v>
      </c>
      <c r="CH31" s="22">
        <v>2.4</v>
      </c>
      <c r="CI31" s="22">
        <v>4.09</v>
      </c>
      <c r="CJ31" s="22">
        <v>0</v>
      </c>
      <c r="CK31" s="22"/>
      <c r="CL31" s="22"/>
      <c r="CM31" s="22"/>
      <c r="CN31" s="22"/>
      <c r="CO31" s="22"/>
      <c r="CP31" s="27"/>
      <c r="CQ31" s="38">
        <f>IF(CC31&gt;0,CC31,"")</f>
        <v>1.8</v>
      </c>
      <c r="CR31" s="38">
        <f>IF(CD31&gt;0,CD31,"")</f>
        <v>2.77</v>
      </c>
      <c r="CS31" s="40">
        <f>IF(SUM(CA31:CD31)-CE31&gt;0,SUM(CA31:CD31)-CE31,"")</f>
        <v>9.07</v>
      </c>
      <c r="CT31" s="40">
        <f>IF(CH31&gt;0,CH31,"")</f>
        <v>2.4</v>
      </c>
      <c r="CU31" s="40">
        <f>IF(CI31&gt;0,CI31,"")</f>
        <v>4.09</v>
      </c>
      <c r="CV31" s="40">
        <f>IF(SUM(CF31:CI31)-CJ31&gt;0,SUM(CF31:CI31)-CJ31,"")</f>
        <v>13.09</v>
      </c>
      <c r="CW31" s="40">
        <f>IF(CS31="","",MAX(CS31,CV31))</f>
        <v>13.09</v>
      </c>
      <c r="CX31" s="40" t="str">
        <f>IF(CM31&gt;0,CM31,"")</f>
        <v/>
      </c>
      <c r="CY31" s="40" t="str">
        <f>IF(CN31&gt;0,CN31,"")</f>
        <v/>
      </c>
      <c r="CZ31" s="40" t="str">
        <f>IF(SUM(CK31:CN31)-CO31&gt;0,SUM(CK31:CN31)-CO31,"")</f>
        <v/>
      </c>
      <c r="DA31" s="40">
        <f>IF(SUM(CW31,CZ31)&gt;0,SUM(CW31,CZ31),"")</f>
        <v>13.09</v>
      </c>
      <c r="DB31" s="50" t="str">
        <f>IF(MAX(DZ31,EC31,FH31,FK31,GP31,GS31,HX31,IA31,JF31,JI31,KN31,KQ31,LV31,LY31,ND31,NG31,OL31,OO31,PT31,PW31,RB31,RE31,SJ31,SM31)-MIN(IF(N31="",0,N31),IF(P31="",0,P31))&gt;0.001,MAX(DZ31,EC31,FH31,FK31,GP31,GS31,HX31,IA31,JF31,JI31,KN31,KQ31,LV31,LY31,ND31,NG31,OL31,OO31,PT31,PW31,RB31,RE31,SJ31,SM31)-MIN(IF(N31="",0,N31),IF(P31="",0,P31)),"")</f>
        <v/>
      </c>
      <c r="DC31" s="50" t="str">
        <f>IF(MAX(EG31,EJ31,FO31,FR31,GW31,GZ31,IE31,IH31,JM31,JP31,KU31,KX31,MC31,MF31,NK31,NN31,OS31,OV31,QA31,QD31,RI31,RL31,SQ31,ST31)-IF(P31="",0,P31)&gt;0.001,MAX(EG31,EJ31,FO31,FR31,GW31,GZ31,IE31,IH31,JM31,JP31,KU31,KX31,MC31,MF31,NK31,NN31,OS31,OV31,QA31,QD31,RI31,RL31,SQ31,ST31)-IF(P31="",0,P31),"")</f>
        <v/>
      </c>
      <c r="DD31" s="17"/>
      <c r="DE31" s="17"/>
      <c r="DF31" s="17"/>
      <c r="DG31" s="17"/>
      <c r="DH31" s="17"/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40" t="str">
        <f>IF(DF31&gt;0,DF31,"")</f>
        <v/>
      </c>
      <c r="DY31" s="40" t="str">
        <f>IF(DG31&gt;0,DG31,"")</f>
        <v/>
      </c>
      <c r="DZ31" s="40" t="str">
        <f>IF(SUM(DD31:DG31)-DH31&gt;0,SUM(DD31:DG31)-DH31,"")</f>
        <v/>
      </c>
      <c r="EA31" s="40" t="str">
        <f>IF(DK31&gt;0,DK31,"")</f>
        <v/>
      </c>
      <c r="EB31" s="40" t="str">
        <f>IF(DL31&gt;0,DL31,"")</f>
        <v/>
      </c>
      <c r="EC31" s="40" t="str">
        <f>IF(SUM(DI31:DL31)-DM31&gt;0,SUM(DI31:DL31)-DM31,"")</f>
        <v/>
      </c>
      <c r="ED31" s="40" t="str">
        <f>IF(MAX(DZ31,EC31)&gt;0,MAX(DZ31,EC31),"")</f>
        <v/>
      </c>
      <c r="EE31" s="40" t="str">
        <f>IF(DP31&gt;0,DP31,"")</f>
        <v/>
      </c>
      <c r="EF31" s="40" t="str">
        <f>IF(DQ31&gt;0,DQ31,"")</f>
        <v/>
      </c>
      <c r="EG31" s="40" t="str">
        <f>IF(SUM(DN31:DQ31)-DR31&gt;0,SUM(DN31:DQ31)-DR31,"")</f>
        <v/>
      </c>
      <c r="EH31" s="40" t="str">
        <f>IF(DU31&gt;0,DU31,"")</f>
        <v/>
      </c>
      <c r="EI31" s="40" t="str">
        <f>IF(DV31&gt;0,DV31,"")</f>
        <v/>
      </c>
      <c r="EJ31" s="40" t="str">
        <f>IF(SUM(DS31:DV31)-DW31&gt;0,SUM(DS31:DV31)-DW31,"")</f>
        <v/>
      </c>
      <c r="EK31" s="40" t="str">
        <f>IF(SUM(ED31,EG31,EJ31)&gt;0,SUM(ED31,EG31,EJ31),"")</f>
        <v/>
      </c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1" t="str">
        <f>IF(EN31&gt;0,EN31,"")</f>
        <v/>
      </c>
      <c r="FG31" s="11" t="str">
        <f>IF(EO31&gt;0,EO31,"")</f>
        <v/>
      </c>
      <c r="FH31" s="11" t="str">
        <f>IF(SUM(EL31:EO31)-EP31&gt;0,SUM(EL31:EO31)-EP31,"")</f>
        <v/>
      </c>
      <c r="FI31" s="11" t="str">
        <f>IF(ES31&gt;0,ES31,"")</f>
        <v/>
      </c>
      <c r="FJ31" s="11" t="str">
        <f>IF(ET31&gt;0,ET31,"")</f>
        <v/>
      </c>
      <c r="FK31" s="11" t="str">
        <f>IF(SUM(EQ31:ET31)-EU31&gt;0,SUM(EQ31:ET31)-EU31,"")</f>
        <v/>
      </c>
      <c r="FL31" s="11" t="str">
        <f>IF(MAX(FH31,FK31)&gt;0,MAX(FH31,FK31),"")</f>
        <v/>
      </c>
      <c r="FM31" s="11" t="str">
        <f>IF(EX31&gt;0,EX31,"")</f>
        <v/>
      </c>
      <c r="FN31" s="11" t="str">
        <f>IF(EY31&gt;0,EY31,"")</f>
        <v/>
      </c>
      <c r="FO31" s="11" t="str">
        <f>IF(SUM(EV31:EY31)-EZ31&gt;0,SUM(EV31:EY31)-EZ31,"")</f>
        <v/>
      </c>
      <c r="FP31" s="11" t="str">
        <f>IF(FC31&gt;0,FC31,"")</f>
        <v/>
      </c>
      <c r="FQ31" s="11" t="str">
        <f>IF(FD31&gt;0,FD31,"")</f>
        <v/>
      </c>
      <c r="FR31" s="11" t="str">
        <f>IF(SUM(FA31:FD31)-FE31&gt;0,SUM(FA31:FD31)-FE31,"")</f>
        <v/>
      </c>
      <c r="FS31" s="11" t="str">
        <f>IF(SUM(FL31,FO31,FR31)&gt;0,SUM(FL31,FO31,FR31),"")</f>
        <v/>
      </c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17"/>
      <c r="GH31" s="17"/>
      <c r="GI31" s="17"/>
      <c r="GJ31" s="17"/>
      <c r="GK31" s="17"/>
      <c r="GL31" s="17"/>
      <c r="GM31" s="17"/>
      <c r="GN31" s="40" t="str">
        <f>IF(FV31&gt;0,FV31,"")</f>
        <v/>
      </c>
      <c r="GO31" s="40" t="str">
        <f>IF(FW31&gt;0,FW31,"")</f>
        <v/>
      </c>
      <c r="GP31" s="40" t="str">
        <f>IF(SUM(FT31:FW31)-FX31&gt;0,SUM(FT31:FW31)-FX31,"")</f>
        <v/>
      </c>
      <c r="GQ31" s="40" t="str">
        <f>IF(GA31&gt;0,GA31,"")</f>
        <v/>
      </c>
      <c r="GR31" s="40" t="str">
        <f>IF(GB31&gt;0,GB31,"")</f>
        <v/>
      </c>
      <c r="GS31" s="40" t="str">
        <f>IF(SUM(FY31:GB31)-GC31&gt;0,SUM(FY31:GB31)-GC31,"")</f>
        <v/>
      </c>
      <c r="GT31" s="40" t="str">
        <f>IF(MAX(GP31,GS31)&gt;0,MAX(GP31,GS31),"")</f>
        <v/>
      </c>
      <c r="GU31" s="40" t="str">
        <f>IF(GF31&gt;0,GF31,"")</f>
        <v/>
      </c>
      <c r="GV31" s="40" t="str">
        <f>IF(GG31&gt;0,GG31,"")</f>
        <v/>
      </c>
      <c r="GW31" s="40" t="str">
        <f>IF(SUM(GD31:GG31)-GH31&gt;0,SUM(GD31:GG31)-GH31,"")</f>
        <v/>
      </c>
      <c r="GX31" s="40" t="str">
        <f>IF(GK31&gt;0,GK31,"")</f>
        <v/>
      </c>
      <c r="GY31" s="40" t="str">
        <f>IF(GL31&gt;0,GL31,"")</f>
        <v/>
      </c>
      <c r="GZ31" s="40" t="str">
        <f>IF(SUM(GI31:GL31)-GM31&gt;0,SUM(GI31:GL31)-GM31,"")</f>
        <v/>
      </c>
      <c r="HA31" s="40" t="str">
        <f>IF(SUM(GT31,GW31,GZ31)&gt;0,SUM(GT31,GW31,GZ31),"")</f>
        <v/>
      </c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1" t="str">
        <f>IF(HD31&gt;0,HD31,"")</f>
        <v/>
      </c>
      <c r="HW31" s="11" t="str">
        <f>IF(HE31&gt;0,HE31,"")</f>
        <v/>
      </c>
      <c r="HX31" s="11" t="str">
        <f>IF(SUM(HB31:HE31)-HF31&gt;0,SUM(HB31:HE31)-HF31,"")</f>
        <v/>
      </c>
      <c r="HY31" s="11" t="str">
        <f>IF(HI31&gt;0,HI31,"")</f>
        <v/>
      </c>
      <c r="HZ31" s="11" t="str">
        <f>IF(HJ31&gt;0,HJ31,"")</f>
        <v/>
      </c>
      <c r="IA31" s="11" t="str">
        <f>IF(SUM(HG31:HJ31)-HK31&gt;0,SUM(HG31:HJ31)-HK31,"")</f>
        <v/>
      </c>
      <c r="IB31" s="11" t="str">
        <f>IF(MAX(HX31,IA31)&gt;0,MAX(HX31,IA31),"")</f>
        <v/>
      </c>
      <c r="IC31" s="11" t="str">
        <f>IF(HN31&gt;0,HN31,"")</f>
        <v/>
      </c>
      <c r="ID31" s="11" t="str">
        <f>IF(HO31&gt;0,HO31,"")</f>
        <v/>
      </c>
      <c r="IE31" s="11" t="str">
        <f>IF(SUM(HL31:HO31)-HP31&gt;0,SUM(HL31:HO31)-HP31,"")</f>
        <v/>
      </c>
      <c r="IF31" s="11" t="str">
        <f>IF(HS31&gt;0,HS31,"")</f>
        <v/>
      </c>
      <c r="IG31" s="11" t="str">
        <f>IF(HT31&gt;0,HT31,"")</f>
        <v/>
      </c>
      <c r="IH31" s="11" t="str">
        <f>IF(SUM(HQ31:HT31)-HU31&gt;0,SUM(HQ31:HT31)-HU31,"")</f>
        <v/>
      </c>
      <c r="II31" s="11" t="str">
        <f>IF(SUM(IB31,IE31,IH31)&gt;0,SUM(IB31,IE31,IH31),"")</f>
        <v/>
      </c>
      <c r="IJ31" s="17"/>
      <c r="IK31" s="17"/>
      <c r="IL31" s="17"/>
      <c r="IM31" s="17"/>
      <c r="IN31" s="17"/>
      <c r="IO31" s="17"/>
      <c r="IP31" s="17"/>
      <c r="IQ31" s="17"/>
      <c r="IR31" s="17"/>
      <c r="IS31" s="17"/>
      <c r="IT31" s="17"/>
      <c r="IU31" s="17"/>
      <c r="IV31" s="17"/>
      <c r="IW31" s="17"/>
      <c r="IX31" s="17"/>
      <c r="IY31" s="17"/>
      <c r="IZ31" s="17"/>
      <c r="JA31" s="17"/>
      <c r="JB31" s="17"/>
      <c r="JC31" s="17"/>
      <c r="JD31" s="40" t="str">
        <f>IF(IL31&gt;0,IL31,"")</f>
        <v/>
      </c>
      <c r="JE31" s="40" t="str">
        <f>IF(IM31&gt;0,IM31,"")</f>
        <v/>
      </c>
      <c r="JF31" s="40" t="str">
        <f>IF(SUM(IJ31:IM31)-IN31&gt;0,SUM(IJ31:IM31)-IN31,"")</f>
        <v/>
      </c>
      <c r="JG31" s="40" t="str">
        <f>IF(IQ31&gt;0,IQ31,"")</f>
        <v/>
      </c>
      <c r="JH31" s="40" t="str">
        <f>IF(IR31&gt;0,IR31,"")</f>
        <v/>
      </c>
      <c r="JI31" s="40" t="str">
        <f>IF(SUM(IO31:IR31)-IS31&gt;0,SUM(IO31:IR31)-IS31,"")</f>
        <v/>
      </c>
      <c r="JJ31" s="40" t="str">
        <f>IF(MAX(JF31,JI31)&gt;0,MAX(JF31,JI31),"")</f>
        <v/>
      </c>
      <c r="JK31" s="40" t="str">
        <f>IF(IV31&gt;0,IV31,"")</f>
        <v/>
      </c>
      <c r="JL31" s="40" t="str">
        <f>IF(IW31&gt;0,IW31,"")</f>
        <v/>
      </c>
      <c r="JM31" s="40" t="str">
        <f>IF(SUM(IT31:IW31)-IX31&gt;0,SUM(IT31:IW31)-IX31,"")</f>
        <v/>
      </c>
      <c r="JN31" s="40" t="str">
        <f>IF(JA31&gt;0,JA31,"")</f>
        <v/>
      </c>
      <c r="JO31" s="40" t="str">
        <f>IF(JB31&gt;0,JB31,"")</f>
        <v/>
      </c>
      <c r="JP31" s="40" t="str">
        <f>IF(SUM(IY31:JB31)-JC31&gt;0,SUM(IY31:JB31)-JC31,"")</f>
        <v/>
      </c>
      <c r="JQ31" s="40" t="str">
        <f>IF(SUM(JJ31,JM31,JP31)&gt;0,SUM(JJ31,JM31,JP31),"")</f>
        <v/>
      </c>
      <c r="JR31" s="18"/>
      <c r="JS31" s="18"/>
      <c r="JT31" s="18"/>
      <c r="JU31" s="18"/>
      <c r="JV31" s="18"/>
      <c r="JW31" s="18"/>
      <c r="JX31" s="18"/>
      <c r="JY31" s="18"/>
      <c r="JZ31" s="18"/>
      <c r="KA31" s="18"/>
      <c r="KB31" s="18"/>
      <c r="KC31" s="18"/>
      <c r="KD31" s="18"/>
      <c r="KE31" s="18"/>
      <c r="KF31" s="18"/>
      <c r="KG31" s="18"/>
      <c r="KH31" s="18"/>
      <c r="KI31" s="18"/>
      <c r="KJ31" s="18"/>
      <c r="KK31" s="18"/>
      <c r="KL31" s="11" t="str">
        <f>IF(JT31&gt;0,JT31,"")</f>
        <v/>
      </c>
      <c r="KM31" s="11" t="str">
        <f>IF(JU31&gt;0,JU31,"")</f>
        <v/>
      </c>
      <c r="KN31" s="11" t="str">
        <f>IF(SUM(JR31:JU31)-JV31&gt;0,SUM(JR31:JU31)-JV31,"")</f>
        <v/>
      </c>
      <c r="KO31" s="11" t="str">
        <f>IF(JY31&gt;0,JY31,"")</f>
        <v/>
      </c>
      <c r="KP31" s="11" t="str">
        <f>IF(JZ31&gt;0,JZ31,"")</f>
        <v/>
      </c>
      <c r="KQ31" s="11" t="str">
        <f>IF(SUM(JW31:JZ31)-KA31&gt;0,SUM(JW31:JZ31)-KA31,"")</f>
        <v/>
      </c>
      <c r="KR31" s="11" t="str">
        <f>IF(MAX(KN31,KQ31)&gt;0,MAX(KN31,KQ31),"")</f>
        <v/>
      </c>
      <c r="KS31" s="11" t="str">
        <f>IF(KD31&gt;0,KD31,"")</f>
        <v/>
      </c>
      <c r="KT31" s="11" t="str">
        <f>IF(KE31&gt;0,KE31,"")</f>
        <v/>
      </c>
      <c r="KU31" s="11" t="str">
        <f>IF(SUM(KB31:KE31)-KF31&gt;0,SUM(KB31:KE31)-KF31,"")</f>
        <v/>
      </c>
      <c r="KV31" s="11" t="str">
        <f>IF(KI31&gt;0,KI31,"")</f>
        <v/>
      </c>
      <c r="KW31" s="11" t="str">
        <f>IF(KJ31&gt;0,KJ31,"")</f>
        <v/>
      </c>
      <c r="KX31" s="11" t="str">
        <f>IF(SUM(KG31:KJ31)-KK31&gt;0,SUM(KG31:KJ31)-KK31,"")</f>
        <v/>
      </c>
      <c r="KY31" s="11" t="str">
        <f>IF(SUM(KR31,KU31,KX31)&gt;0,SUM(KR31,KU31,KX31),"")</f>
        <v/>
      </c>
      <c r="KZ31" s="17"/>
      <c r="LA31" s="17"/>
      <c r="LB31" s="17"/>
      <c r="LC31" s="17"/>
      <c r="LD31" s="17"/>
      <c r="LE31" s="17"/>
      <c r="LF31" s="17"/>
      <c r="LG31" s="17"/>
      <c r="LH31" s="17"/>
      <c r="LI31" s="17"/>
      <c r="LJ31" s="17"/>
      <c r="LK31" s="17"/>
      <c r="LL31" s="17"/>
      <c r="LM31" s="17"/>
      <c r="LN31" s="17"/>
      <c r="LO31" s="17"/>
      <c r="LP31" s="17"/>
      <c r="LQ31" s="17"/>
      <c r="LR31" s="17"/>
      <c r="LS31" s="17"/>
      <c r="LT31" s="40" t="str">
        <f>IF(LB31&gt;0,LB31,"")</f>
        <v/>
      </c>
      <c r="LU31" s="40" t="str">
        <f>IF(LC31&gt;0,LC31,"")</f>
        <v/>
      </c>
      <c r="LV31" s="40" t="str">
        <f>IF(SUM(KZ31:LC31)-LD31&gt;0,SUM(KZ31:LC31)-LD31,"")</f>
        <v/>
      </c>
      <c r="LW31" s="40" t="str">
        <f>IF(LG31&gt;0,LG31,"")</f>
        <v/>
      </c>
      <c r="LX31" s="40" t="str">
        <f>IF(LH31&gt;0,LH31,"")</f>
        <v/>
      </c>
      <c r="LY31" s="40" t="str">
        <f>IF(SUM(LE31:LH31)-LI31&gt;0,SUM(LE31:LH31)-LI31,"")</f>
        <v/>
      </c>
      <c r="LZ31" s="40" t="str">
        <f>IF(MAX(LV31,LY31)&gt;0,MAX(LV31,LY31),"")</f>
        <v/>
      </c>
      <c r="MA31" s="40" t="str">
        <f>IF(LL31&gt;0,LL31,"")</f>
        <v/>
      </c>
      <c r="MB31" s="40" t="str">
        <f>IF(LM31&gt;0,LM31,"")</f>
        <v/>
      </c>
      <c r="MC31" s="40" t="str">
        <f>IF(SUM(LJ31:LM31)-LN31&gt;0,SUM(LJ31:LM31)-LN31,"")</f>
        <v/>
      </c>
      <c r="MD31" s="40" t="str">
        <f>IF(LQ31&gt;0,LQ31,"")</f>
        <v/>
      </c>
      <c r="ME31" s="40" t="str">
        <f>IF(LR31&gt;0,LR31,"")</f>
        <v/>
      </c>
      <c r="MF31" s="40" t="str">
        <f>IF(SUM(LO31:LR31)-LS31&gt;0,SUM(LO31:LR31)-LS31,"")</f>
        <v/>
      </c>
      <c r="MG31" s="40" t="str">
        <f>IF(SUM(LZ31,MC31,MF31)&gt;0,SUM(LZ31,MC31,MF31),"")</f>
        <v/>
      </c>
      <c r="MH31" s="18"/>
      <c r="MI31" s="18"/>
      <c r="MJ31" s="18"/>
      <c r="MK31" s="18"/>
      <c r="ML31" s="18"/>
      <c r="MM31" s="18"/>
      <c r="MN31" s="18"/>
      <c r="MO31" s="18"/>
      <c r="MP31" s="18"/>
      <c r="MQ31" s="18"/>
      <c r="MR31" s="18"/>
      <c r="MS31" s="18"/>
      <c r="MT31" s="18"/>
      <c r="MU31" s="18"/>
      <c r="MV31" s="18"/>
      <c r="MW31" s="18"/>
      <c r="MX31" s="18"/>
      <c r="MY31" s="18"/>
      <c r="MZ31" s="18"/>
      <c r="NA31" s="18"/>
      <c r="NB31" s="11" t="str">
        <f>IF(MJ31&gt;0,MJ31,"")</f>
        <v/>
      </c>
      <c r="NC31" s="11" t="str">
        <f>IF(MK31&gt;0,MK31,"")</f>
        <v/>
      </c>
      <c r="ND31" s="11" t="str">
        <f>IF(SUM(MH31:MK31)-ML31&gt;0,SUM(MH31:MK31)-ML31,"")</f>
        <v/>
      </c>
      <c r="NE31" s="11" t="str">
        <f>IF(MO31&gt;0,MO31,"")</f>
        <v/>
      </c>
      <c r="NF31" s="11" t="str">
        <f>IF(MP31&gt;0,MP31,"")</f>
        <v/>
      </c>
      <c r="NG31" s="11" t="str">
        <f>IF(SUM(MM31:MP31)-MQ31&gt;0,SUM(MM31:MP31)-MQ31,"")</f>
        <v/>
      </c>
      <c r="NH31" s="11" t="str">
        <f>IF(MAX(ND31,NG31)&gt;0,MAX(ND31,NG31),"")</f>
        <v/>
      </c>
      <c r="NI31" s="11" t="str">
        <f>IF(MT31&gt;0,MT31,"")</f>
        <v/>
      </c>
      <c r="NJ31" s="11" t="str">
        <f>IF(MU31&gt;0,MU31,"")</f>
        <v/>
      </c>
      <c r="NK31" s="11" t="str">
        <f>IF(SUM(MR31:MU31)-MV31&gt;0,SUM(MR31:MU31)-MV31,"")</f>
        <v/>
      </c>
      <c r="NL31" s="11" t="str">
        <f>IF(MY31&gt;0,MY31,"")</f>
        <v/>
      </c>
      <c r="NM31" s="11" t="str">
        <f>IF(MZ31&gt;0,MZ31,"")</f>
        <v/>
      </c>
      <c r="NN31" s="11" t="str">
        <f>IF(SUM(MW31:MZ31)-NA31&gt;0,SUM(MW31:MZ31)-NA31,"")</f>
        <v/>
      </c>
      <c r="NO31" s="11" t="str">
        <f>IF(SUM(NH31,NK31,NN31)&gt;0,SUM(NH31,NK31,NN31),"")</f>
        <v/>
      </c>
      <c r="NP31" s="17"/>
      <c r="NQ31" s="17"/>
      <c r="NR31" s="17"/>
      <c r="NS31" s="17"/>
      <c r="NT31" s="17"/>
      <c r="NU31" s="17"/>
      <c r="NV31" s="17"/>
      <c r="NW31" s="17"/>
      <c r="NX31" s="17"/>
      <c r="NY31" s="17"/>
      <c r="NZ31" s="17"/>
      <c r="OA31" s="17"/>
      <c r="OB31" s="17"/>
      <c r="OC31" s="17"/>
      <c r="OD31" s="17"/>
      <c r="OE31" s="17"/>
      <c r="OF31" s="17"/>
      <c r="OG31" s="17"/>
      <c r="OH31" s="17"/>
      <c r="OI31" s="17"/>
      <c r="OJ31" s="40" t="str">
        <f>IF(NR31&gt;0,NR31,"")</f>
        <v/>
      </c>
      <c r="OK31" s="40" t="str">
        <f>IF(NS31&gt;0,NS31,"")</f>
        <v/>
      </c>
      <c r="OL31" s="40" t="str">
        <f>IF(SUM(NP31:NS31)-NT31&gt;0,SUM(NP31:NS31)-NT31,"")</f>
        <v/>
      </c>
      <c r="OM31" s="40" t="str">
        <f>IF(NW31&gt;0,NW31,"")</f>
        <v/>
      </c>
      <c r="ON31" s="40" t="str">
        <f>IF(NX31&gt;0,NX31,"")</f>
        <v/>
      </c>
      <c r="OO31" s="40" t="str">
        <f>IF(SUM(NU31:NX31)-NY31&gt;0,SUM(NU31:NX31)-NY31,"")</f>
        <v/>
      </c>
      <c r="OP31" s="40" t="str">
        <f>IF(MAX(OL31,OO31)&gt;0,MAX(OL31,OO31),"")</f>
        <v/>
      </c>
      <c r="OQ31" s="40" t="str">
        <f>IF(OB31&gt;0,OB31,"")</f>
        <v/>
      </c>
      <c r="OR31" s="40" t="str">
        <f>IF(OC31&gt;0,OC31,"")</f>
        <v/>
      </c>
      <c r="OS31" s="40" t="str">
        <f>IF(SUM(NZ31:OC31)-OD31&gt;0,SUM(NZ31:OC31)-OD31,"")</f>
        <v/>
      </c>
      <c r="OT31" s="40" t="str">
        <f>IF(OG31&gt;0,OG31,"")</f>
        <v/>
      </c>
      <c r="OU31" s="40" t="str">
        <f>IF(OH31&gt;0,OH31,"")</f>
        <v/>
      </c>
      <c r="OV31" s="40" t="str">
        <f>IF(SUM(OE31:OH31)-OI31&gt;0,SUM(OE31:OH31)-OI31,"")</f>
        <v/>
      </c>
      <c r="OW31" s="40" t="str">
        <f>IF(SUM(OP31,OS31,OV31)&gt;0,SUM(OP31,OS31,OV31),"")</f>
        <v/>
      </c>
      <c r="OX31" s="18"/>
      <c r="OY31" s="18"/>
      <c r="OZ31" s="18"/>
      <c r="PA31" s="18"/>
      <c r="PB31" s="18"/>
      <c r="PC31" s="18"/>
      <c r="PD31" s="18"/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1" t="str">
        <f>IF(OZ31&gt;0,OZ31,"")</f>
        <v/>
      </c>
      <c r="PS31" s="11" t="str">
        <f>IF(PA31&gt;0,PA31,"")</f>
        <v/>
      </c>
      <c r="PT31" s="11" t="str">
        <f>IF(SUM(OX31:PA31)-PB31&gt;0,SUM(OX31:PA31)-PB31,"")</f>
        <v/>
      </c>
      <c r="PU31" s="11" t="str">
        <f>IF(PE31&gt;0,PE31,"")</f>
        <v/>
      </c>
      <c r="PV31" s="11" t="str">
        <f>IF(PF31&gt;0,PF31,"")</f>
        <v/>
      </c>
      <c r="PW31" s="11" t="str">
        <f>IF(SUM(PC31:PF31)-PG31&gt;0,SUM(PC31:PF31)-PG31,"")</f>
        <v/>
      </c>
      <c r="PX31" s="11" t="str">
        <f>IF(MAX(PT31,PW31)&gt;0,MAX(PT31,PW31),"")</f>
        <v/>
      </c>
      <c r="PY31" s="11" t="str">
        <f>IF(PJ31&gt;0,PJ31,"")</f>
        <v/>
      </c>
      <c r="PZ31" s="11" t="str">
        <f>IF(PK31&gt;0,PK31,"")</f>
        <v/>
      </c>
      <c r="QA31" s="11" t="str">
        <f>IF(SUM(PH31:PK31)-PL31&gt;0,SUM(PH31:PK31)-PL31,"")</f>
        <v/>
      </c>
      <c r="QB31" s="11" t="str">
        <f>IF(PO31&gt;0,PO31,"")</f>
        <v/>
      </c>
      <c r="QC31" s="11" t="str">
        <f>IF(PP31&gt;0,PP31,"")</f>
        <v/>
      </c>
      <c r="QD31" s="11" t="str">
        <f>IF(SUM(PM31:PP31)-PQ31&gt;0,SUM(PM31:PP31)-PQ31,"")</f>
        <v/>
      </c>
      <c r="QE31" s="11" t="str">
        <f>IF(SUM(PX31,QA31,QD31)&gt;0,SUM(PX31,QA31,QD31),"")</f>
        <v/>
      </c>
      <c r="QF31" s="17"/>
      <c r="QG31" s="17"/>
      <c r="QH31" s="17"/>
      <c r="QI31" s="17"/>
      <c r="QJ31" s="17"/>
      <c r="QK31" s="17"/>
      <c r="QL31" s="17"/>
      <c r="QM31" s="17"/>
      <c r="QN31" s="17"/>
      <c r="QO31" s="17"/>
      <c r="QP31" s="17"/>
      <c r="QQ31" s="17"/>
      <c r="QR31" s="17"/>
      <c r="QS31" s="17"/>
      <c r="QT31" s="17"/>
      <c r="QU31" s="17"/>
      <c r="QV31" s="17"/>
      <c r="QW31" s="17"/>
      <c r="QX31" s="17"/>
      <c r="QY31" s="17"/>
      <c r="QZ31" s="40" t="str">
        <f>IF(QH31&gt;0,QH31,"")</f>
        <v/>
      </c>
      <c r="RA31" s="40" t="str">
        <f>IF(QI31&gt;0,QI31,"")</f>
        <v/>
      </c>
      <c r="RB31" s="40" t="str">
        <f>IF(SUM(QF31:QI31)-QJ31&gt;0,SUM(QF31:QI31)-QJ31,"")</f>
        <v/>
      </c>
      <c r="RC31" s="40" t="str">
        <f>IF(QM31&gt;0,QM31,"")</f>
        <v/>
      </c>
      <c r="RD31" s="40" t="str">
        <f>IF(QN31&gt;0,QN31,"")</f>
        <v/>
      </c>
      <c r="RE31" s="40" t="str">
        <f>IF(SUM(QK31:QN31)-QO31&gt;0,SUM(QK31:QN31)-QO31,"")</f>
        <v/>
      </c>
      <c r="RF31" s="40" t="str">
        <f>IF(MAX(RB31,RE31)&gt;0,MAX(RB31,RE31),"")</f>
        <v/>
      </c>
      <c r="RG31" s="40" t="str">
        <f>IF(QR31&gt;0,QR31,"")</f>
        <v/>
      </c>
      <c r="RH31" s="40" t="str">
        <f>IF(QS31&gt;0,QS31,"")</f>
        <v/>
      </c>
      <c r="RI31" s="40" t="str">
        <f>IF(SUM(QP31:QS31)-QT31&gt;0,SUM(QP31:QS31)-QT31,"")</f>
        <v/>
      </c>
      <c r="RJ31" s="40" t="str">
        <f>IF(QW31&gt;0,QW31,"")</f>
        <v/>
      </c>
      <c r="RK31" s="40" t="str">
        <f>IF(QX31&gt;0,QX31,"")</f>
        <v/>
      </c>
      <c r="RL31" s="40" t="str">
        <f>IF(SUM(QU31:QX31)-QY31&gt;0,SUM(QU31:QX31)-QY31,"")</f>
        <v/>
      </c>
      <c r="RM31" s="40" t="str">
        <f>IF(SUM(RF31,RI31,RL31)&gt;0,SUM(RF31,RI31,RL31),"")</f>
        <v/>
      </c>
      <c r="RN31" s="18"/>
      <c r="RO31" s="18"/>
      <c r="RP31" s="18"/>
      <c r="RQ31" s="18"/>
      <c r="RR31" s="18"/>
      <c r="RS31" s="18"/>
      <c r="RT31" s="18"/>
      <c r="RU31" s="18"/>
      <c r="RV31" s="18"/>
      <c r="RW31" s="18"/>
      <c r="RX31" s="18"/>
      <c r="RY31" s="18"/>
      <c r="RZ31" s="18"/>
      <c r="SA31" s="18"/>
      <c r="SB31" s="18"/>
      <c r="SC31" s="18"/>
      <c r="SD31" s="18"/>
      <c r="SE31" s="18"/>
      <c r="SF31" s="18"/>
      <c r="SG31" s="18"/>
      <c r="SH31" s="11" t="str">
        <f>IF(RP31&gt;0,RP31,"")</f>
        <v/>
      </c>
      <c r="SI31" s="11" t="str">
        <f>IF(RQ31&gt;0,RQ31,"")</f>
        <v/>
      </c>
      <c r="SJ31" s="11" t="str">
        <f>IF(SUM(RN31:RQ31)-RR31&gt;0,SUM(RN31:RQ31)-RR31,"")</f>
        <v/>
      </c>
      <c r="SK31" s="11" t="str">
        <f>IF(RU31&gt;0,RU31,"")</f>
        <v/>
      </c>
      <c r="SL31" s="11" t="str">
        <f>IF(RV31&gt;0,RV31,"")</f>
        <v/>
      </c>
      <c r="SM31" s="11" t="str">
        <f>IF(SUM(RS31:RV31)-RW31&gt;0,SUM(RS31:RV31)-RW31,"")</f>
        <v/>
      </c>
      <c r="SN31" s="11" t="str">
        <f>IF(MAX(SJ31,SM31)&gt;0,MAX(SJ31,SM31),"")</f>
        <v/>
      </c>
      <c r="SO31" s="11" t="str">
        <f>IF(RZ31&gt;0,RZ31,"")</f>
        <v/>
      </c>
      <c r="SP31" s="11" t="str">
        <f>IF(SA31&gt;0,SA31,"")</f>
        <v/>
      </c>
      <c r="SQ31" s="11" t="str">
        <f>IF(SUM(RX31:SA31)-SB31&gt;0,SUM(RX31:SA31)-SB31,"")</f>
        <v/>
      </c>
      <c r="SR31" s="11" t="str">
        <f>IF(SE31&gt;0,SE31,"")</f>
        <v/>
      </c>
      <c r="SS31" s="11" t="str">
        <f>IF(SF31&gt;0,SF31,"")</f>
        <v/>
      </c>
      <c r="ST31" s="11" t="str">
        <f>IF(SUM(SC31:SF31)-SG31&gt;0,SUM(SC31:SF31)-SG31,"")</f>
        <v/>
      </c>
      <c r="SU31" s="11" t="str">
        <f>IF(SUM(SN31,SQ31,ST31)&gt;0,SUM(SN31,SQ31,ST31),"")</f>
        <v/>
      </c>
      <c r="SV31" s="22">
        <f>IF($CP31="P",CA31,(CA31+AZ31)/2)</f>
        <v>5.0500000000000007</v>
      </c>
      <c r="SW31" s="22">
        <f>IF($CP31="P",CB31,(CB31+BA31)/2)</f>
        <v>3.3</v>
      </c>
      <c r="SX31" s="22">
        <f>IF($CP31="P",CC31,(CC31+BB31)/2)</f>
        <v>3.1999999999999997</v>
      </c>
      <c r="SY31" s="22">
        <f>IF($CP31="P",CD31,(CD31+BC31)/2)</f>
        <v>4.6849999999999996</v>
      </c>
      <c r="SZ31" s="22">
        <f>IF($CP31="P",CE31,(CE31+BD31)/2)</f>
        <v>0</v>
      </c>
      <c r="TA31" s="22">
        <f>IF($CP31="P",CF31,(CF31+BE31)/2)</f>
        <v>8.5</v>
      </c>
      <c r="TB31" s="22">
        <f>IF($CP31="P",CG31,(CG31+BF31)/2)</f>
        <v>6.1499999999999995</v>
      </c>
      <c r="TC31" s="22">
        <f>IF($CP31="P",CH31,(CH31+BG31)/2)</f>
        <v>5.25</v>
      </c>
      <c r="TD31" s="22">
        <f>IF($CP31="P",CI31,(CI31+BH31)/2)</f>
        <v>8.6449999999999996</v>
      </c>
      <c r="TE31" s="22">
        <f>IF($CP31="P",CJ31,(CJ31+BI31)/2)</f>
        <v>0.35</v>
      </c>
      <c r="TF31" s="22">
        <f>IF($CP31="P",CK31,(CK31+BJ31)/2)</f>
        <v>0</v>
      </c>
      <c r="TG31" s="22">
        <f>IF($CP31="P",CL31,(CL31+BK31)/2)</f>
        <v>0</v>
      </c>
      <c r="TH31" s="22">
        <f>IF($CP31="P",CM31,(CM31+BL31)/2)</f>
        <v>0</v>
      </c>
      <c r="TI31" s="22">
        <f>IF($CP31="P",CN31,(CN31+BM31)/2)</f>
        <v>0</v>
      </c>
      <c r="TJ31" s="22">
        <f>IF($CP31="P",CO31,(CO31+BN31)/2)</f>
        <v>0</v>
      </c>
      <c r="TK31" s="27" t="s">
        <v>46</v>
      </c>
      <c r="TL31" s="40">
        <f>IF(SX31&gt;0,SX31,"")</f>
        <v>3.1999999999999997</v>
      </c>
      <c r="TM31" s="40">
        <f>IF(SY31&gt;0,SY31,"")</f>
        <v>4.6849999999999996</v>
      </c>
      <c r="TN31" s="40">
        <f>IF(SUM(SV31:SY31)-SZ31&gt;0,SUM(SV31:SY31)-SZ31,"")</f>
        <v>16.234999999999999</v>
      </c>
      <c r="TO31" s="40">
        <f>IF(TC31&gt;0,TC31,"")</f>
        <v>5.25</v>
      </c>
      <c r="TP31" s="40">
        <f>IF(TD31&gt;0,TD31,"")</f>
        <v>8.6449999999999996</v>
      </c>
      <c r="TQ31" s="40">
        <f>IF(SUM(TA31:TD31)-TE31&gt;0,SUM(TA31:TD31)-TE31,"")</f>
        <v>28.194999999999997</v>
      </c>
      <c r="TR31" s="40">
        <f>IF(MAX(TN31,TQ31)&gt;0,MAX(TN31,TQ31),"")</f>
        <v>28.194999999999997</v>
      </c>
      <c r="TS31" s="40" t="str">
        <f>IF(TH31&gt;0,TH31,"")</f>
        <v/>
      </c>
      <c r="TT31" s="40" t="str">
        <f>IF(TI31&gt;0,TI31,"")</f>
        <v/>
      </c>
      <c r="TU31" s="40" t="str">
        <f>IF(SUM(TF31:TI31)-TJ31&gt;0,SUM(TF31:TI31)-TJ31,"")</f>
        <v/>
      </c>
      <c r="TV31" s="40">
        <f>IF(SUM(TR31,TU31)&gt;0,SUM(TR31,TU31),"")</f>
        <v>28.194999999999997</v>
      </c>
    </row>
    <row r="32" spans="1:542" x14ac:dyDescent="0.2">
      <c r="A32" s="4" t="str" cm="1">
        <f t="array" ref="A32">IF(AND(J32&lt;&gt;"",J32&lt;&gt;"No DD"),SUMPRODUCT((J$4:J$37&lt;&gt;"")*(J$4:J$37&lt;&gt;"No DD")*(F$4:F$37&gt;F32))+1,IF(J32="No DD",SUMPRODUCT((J$4:J$37="No DD")*(F$4:F$37&gt;F32))+1+SUMPRODUCT((J$4:J$37&lt;&gt;"")*(J$4:J$37&lt;&gt;"No DD")),""))</f>
        <v/>
      </c>
      <c r="B32" s="4" t="str" cm="1">
        <f t="array" ref="B32">IF(AND(J32&lt;&gt;"",J32&lt;&gt;"No DD",G32=""),SUMPRODUCT((J$4:J$37&lt;&gt;"")*(J$4:J$37&lt;&gt;"No DD")*(G$4:G$37="")*(F$4:F$37&gt;F32))+1,IF(J32="No DD",SUMPRODUCT((J$4:J$37="No DD")*(F$4:F$37&gt;F32)*(G$4:G$37=""))+1+SUMPRODUCT((J$4:J$37&lt;&gt;"")*(G$4:G$37="")*(J$4:J$37&lt;&gt;"No DD")),""))</f>
        <v/>
      </c>
      <c r="C32" s="5" t="s">
        <v>166</v>
      </c>
      <c r="D32" s="4" t="s">
        <v>4</v>
      </c>
      <c r="E32" s="4">
        <v>2006</v>
      </c>
      <c r="F32" s="9">
        <f>SUM(L32:V32)+SUM(L32:T32)*0.0000001+SUM(L32)*0.0000000000001</f>
        <v>72.890007289004501</v>
      </c>
      <c r="G32" s="66"/>
      <c r="H32" s="3" t="str">
        <f>IF(OR(AND(AO32&gt;=AY$39,AO32&lt;&gt;"",AQ32&gt;=AY$43,AQ32&lt;&gt;"",AN32=""),AND(AR32&gt;=AY$39,AR32&lt;&gt;"",AT32&gt;=AY$43,AT32&lt;&gt;"",AN32=""),AND(AV32&gt;=AY$39,AV32&lt;&gt;"",AX32&gt;=AY$43,AX32&lt;&gt;"",AN32=""),AND(BP32&gt;=BZ$39,BP32&lt;&gt;"",BR32&gt;=BZ$43,BR32&lt;&gt;"",BO32=""),AND(BS32&gt;=BZ$39,BS32&lt;&gt;"",BU32&gt;=BZ$43,BU32&lt;&gt;"",BO32=""),AND(BW32&gt;=BZ$39,BW32&lt;&gt;"",BY32&gt;=BZ$43,BY32&lt;&gt;"",BO32=""),AND(CQ32&gt;=DA$39,CQ32&lt;&gt;"",CS32&gt;=DA$43,CS32&lt;&gt;"",CP32=""),AND(CT32&gt;=DA$39,CT32&lt;&gt;"",CV32&gt;=DA$43,CV32&lt;&gt;"",CP32=""),AND(CX32&gt;=DA$39,CX32&lt;&gt;"",CZ32&gt;=DA$43,CZ32&lt;&gt;"",CP32=""),AND(DX32&gt;=EK$39,DX32&lt;&gt;"",DZ32&gt;=EK$43,DZ32&lt;&gt;""),AND(EA32&gt;=EK$39,EA32&lt;&gt;"",EC32&gt;=EK$43,EC32&lt;&gt;""),AND(EE32&gt;=EK$39,EE32&lt;&gt;"",EG32&gt;=EK$43,EG32&lt;&gt;""),AND(EH32&gt;=EK$39,EH32&lt;&gt;"",EJ32&gt;=EK$43,EJ32&lt;&gt;""),AND(FF32&gt;=FS$39,FF32&lt;&gt;"",FH32&gt;=FS$43,FH32&lt;&gt;""),AND(FI32&gt;=FS$39,FI32&lt;&gt;"",FK32&gt;=FS$43,FK32&lt;&gt;""),AND(FM32&gt;=FS$39,FM32&lt;&gt;"",FO32&gt;=FS$43,FO32&lt;&gt;""),AND(FP32&gt;=FS$39,FP32&lt;&gt;"",FR32&gt;=FS$43,FR32&lt;&gt;""),AND(GN32&gt;=HA$39,GN32&lt;&gt;"",GP32&gt;=HA$43,GP32&lt;&gt;""),AND(GQ32&gt;=HA$39,GQ32&lt;&gt;"",GS32&gt;=HA$43,GS32&lt;&gt;""),AND(GU32&gt;=HA$39,GU32&lt;&gt;"",GW32&gt;=HA$43,GW32&lt;&gt;""),AND(GX32&gt;=HA$39,GX32&lt;&gt;"",GZ32&gt;=HA$43,GZ32&lt;&gt;""),AND(HV32&gt;=II$39,HV32&lt;&gt;"",HX32&gt;=II$43,HX32&lt;&gt;""),AND(HY32&gt;=II$39,HY32&lt;&gt;"",IA32&gt;=II$43,IA32&lt;&gt;""),AND(IC32&gt;=II$39,IC32&lt;&gt;"",IE32&gt;=II$43,IE32&lt;&gt;""),AND(IF32&gt;=II$39,IF32&lt;&gt;"",IH32&gt;=II$43,IH32&lt;&gt;""),AND(JD32&gt;=JQ$39,JD32&lt;&gt;"",JF32&gt;=JQ$43,JF32&lt;&gt;""),AND(JG32&gt;=JQ$39,JG32&lt;&gt;"",JI32&gt;=JQ$43,JI32&lt;&gt;""),AND(JK32&gt;=JQ$39,JK32&lt;&gt;"",JM32&gt;=JQ$43,JM32&lt;&gt;""),AND(JN32&gt;=JQ$39,JN32&lt;&gt;"",JP32&gt;=JQ$43,JP32&lt;&gt;""),AND(KL32&gt;=KY$39,KL32&lt;&gt;"",KN32&gt;=KY$43,KN32&lt;&gt;""),AND(KO32&gt;=KY$39,KO32&lt;&gt;"",KQ32&gt;=KY$43,KQ32&lt;&gt;""),AND(KS32&gt;=KY$39,KS32&lt;&gt;"",KU32&gt;=KY$43,KU32&lt;&gt;""),AND(KV32&gt;=KY$39,KV32&lt;&gt;"",KX32&gt;=KY$43,KX32&lt;&gt;""),AND(LT32&gt;=MG$39,LT32&lt;&gt;"",LV32&gt;=MG$43,LV32&lt;&gt;""),AND(LW32&gt;=MG$39,LW32&lt;&gt;"",LY32&gt;=MG$43,LY32&lt;&gt;""),AND(MA32&gt;=MG$39,MA32&lt;&gt;"",MC32&gt;=MG$43,MC32&lt;&gt;""),AND(MD32&gt;=MG$39,MD32&lt;&gt;"",MF32&gt;=MG$43,MF32&lt;&gt;""),AND(NB32&gt;=NO$39,NB32&lt;&gt;"",ND32&gt;=NO$43,ND32&lt;&gt;""),AND(NE32&gt;=NO$39,NE32&lt;&gt;"",NG32&gt;=NO$43,NG32&lt;&gt;""),AND(NI32&gt;=NO$39,NI32&lt;&gt;"",NK32&gt;=NO$43,NK32&lt;&gt;""),AND(NL32&gt;=NO$39,NL32&lt;&gt;"",NN32&gt;=NO$43,NN32&lt;&gt;""),AND(OJ32&gt;=OW$39,OJ32&lt;&gt;"",OL32&gt;=OW$43,OL32&lt;&gt;""),AND(OM32&gt;=OW$39,OM32&lt;&gt;"",OO32&gt;=OW$43,OO32&lt;&gt;""),AND(OQ32&gt;=OW$39,OQ32&lt;&gt;"",OS32&gt;=OW$43,OS32&lt;&gt;""),AND(OT32&gt;=OW$39,OT32&lt;&gt;"",OV32&gt;=OW$43,OV32&lt;&gt;""),AND(PR32&gt;=QE$39,PR32&lt;&gt;"",PT32&gt;=QE$43,PT32&lt;&gt;""),AND(PU32&gt;=QE$39,PU32&lt;&gt;"",PW32&gt;=QE$43,PW32&lt;&gt;""),AND(PY32&gt;=QE$39,PY32&lt;&gt;"",QA32&gt;=QE$43,QA32&lt;&gt;""),AND(QB32&gt;=QE$39,QB32&lt;&gt;"",QD32&gt;=QE$43,QD32&lt;&gt;""),AND(QZ32&gt;=RM$39,QZ32&lt;&gt;"",RB32&gt;=RM$43,RB32&lt;&gt;""),AND(RC32&gt;=RM$39,RC32&lt;&gt;"",RE32&gt;=RM$43,RE32&lt;&gt;""),AND(RG32&gt;=RM$39,RG32&lt;&gt;"",RI32&gt;=RM$43,RI32&lt;&gt;""),AND(RJ32&gt;=RM$39,RJ32&lt;&gt;"",RL32&gt;=RM$43,RL32&lt;&gt;""),AND(SH32&gt;=SU$39,SH32&lt;&gt;"",SJ32&gt;=SU$43,SJ32&lt;&gt;""),AND(SK32&gt;=SU$39,SK32&lt;&gt;"",SM32&gt;=SU$43,SM32&lt;&gt;""),AND(SO32&gt;=SU$39,SO32&lt;&gt;"",SQ32&gt;=SU$43,SQ32&lt;&gt;""),AND(SR32&gt;=SU$39,SR32&lt;&gt;"",ST32&gt;=SU$43,ST32&lt;&gt;"")),"P","")</f>
        <v/>
      </c>
      <c r="I32" s="3" t="str">
        <f>IF(OR(AND(AQ32&gt;=AY$43,AQ32&lt;&gt;"",AN32=""),AND(AT32&gt;=AY$43,AT32&lt;&gt;"",AN32=""),AND(AX32&gt;=AY$43,AX32&lt;&gt;"",AN32=""),AND(BR32&gt;=BZ$43,BR32&lt;&gt;"",BO32=""),AND(BU32&gt;=BZ$43,BU32&lt;&gt;"",BO32=""),AND(BY32&gt;=BZ$43,BY32&lt;&gt;"",BO32=""),AND(CS32&gt;=DA$43,CS32&lt;&gt;"",CP32=""),AND(CV32&gt;=DA$43,CV32&lt;&gt;"",CP32=""),AND(CZ32&gt;=DA$43,CZ32&lt;&gt;"",CP32=""),AND(DZ32&gt;=EK$43,DZ32&lt;&gt;""),AND(EC32&gt;=EK$43,EC32&lt;&gt;""),AND(EG32&gt;=EK$43,EG32&lt;&gt;""),AND(EJ32&gt;=EK$43,EJ32&lt;&gt;""),AND(FH32&gt;=FS$43,FH32&lt;&gt;""),AND(FK32&gt;=FS$43,FK32&lt;&gt;""),AND(FO32&gt;=FS$43,FO32&lt;&gt;""),AND(FR32&gt;=FS$43,FR32&lt;&gt;""),AND(GP32&gt;=HA$43,GP32&lt;&gt;""),AND(GS32&gt;=HA$43,GS32&lt;&gt;""),AND(GW32&gt;=HA$43,GW32&lt;&gt;""),AND(GZ32&gt;=HA$43,GZ32&lt;&gt;""),AND(HX32&gt;=II$43,HX32&lt;&gt;""),AND(IA32&gt;=II$43,IA32&lt;&gt;""),AND(IE32&gt;=II$43,IE32&lt;&gt;""),AND(IH32&gt;=II$43,IH32&lt;&gt;""),AND(JF32&gt;=JQ$43,JF32&lt;&gt;""),AND(JI32&gt;=JQ$43,JI32&lt;&gt;""),AND(JM32&gt;=JQ$43,JM32&lt;&gt;""),AND(JP32&gt;=JQ$43,JP32&lt;&gt;""),AND(KN32&gt;=KY$43,KN32&lt;&gt;""),AND(KQ32&gt;=KY$43,KQ32&lt;&gt;""),AND(KU32&gt;=KY$43,KU32&lt;&gt;""),AND(KX32&gt;=KY$43,KX32&lt;&gt;""),AND(LV32&gt;=MG$43,LV32&lt;&gt;""),AND(LY32&gt;=MG$43,LY32&lt;&gt;""),AND(MC32&gt;=MG$43,MC32&lt;&gt;""),AND(MF32&gt;=MG$43,MF32&lt;&gt;""),AND(ND32&gt;=NO$43,ND32&lt;&gt;""),AND(NG32&gt;=NO$43,NG32&lt;&gt;""),AND(NK32&gt;=NO$43,NK32&lt;&gt;""),AND(NN32&gt;=NO$43,NN32&lt;&gt;""),AND(OL32&gt;=OW$43,OL32&lt;&gt;""),AND(OO32&gt;=OW$43,OO32&lt;&gt;""),AND(OS32&gt;=OW$43,OS32&lt;&gt;""),AND(OV32&gt;=OW$43,OV32&lt;&gt;""),AND(PT32&gt;=QE$43,PT32&lt;&gt;""),AND(PW32&gt;=QE$43,PW32&lt;&gt;""),AND(QA32&gt;=QE$43,QA32&lt;&gt;""),AND(QD32&gt;=QE$43,QD32&lt;&gt;""),AND(RB32&gt;=RM$43,RB32&lt;&gt;""),AND(RE32&gt;=RM$43,RE32&lt;&gt;""),AND(RI32&gt;=RM$43,RI32&lt;&gt;""),AND(RL32&gt;=RM$43,RL32&lt;&gt;""),AND(SJ32&gt;=SU$43,SJ32&lt;&gt;""),AND(SM32&gt;=SU$43,SM32&lt;&gt;""),AND(SQ32&gt;=SU$43,SQ32&lt;&gt;""),AND(ST32&gt;=SU$43,ST32&lt;&gt;"")),"P","")</f>
        <v/>
      </c>
      <c r="J32" s="36" t="str">
        <f>IF(AND(I32="P",H32=""),"No DD",IF(OR(AND(AO32&gt;=AY$42,AO32&lt;&gt;"",AQ32&gt;=AY$46,AQ32&lt;&gt;"",AN32=""),AND(AR32&gt;=AY$42,AR32&lt;&gt;"",AT32&gt;=AY$46,AT32&lt;&gt;"",AN32=""),AND(AV32&gt;=AY$42,AV32&lt;&gt;"",AX32&gt;=AY$46,AX32&lt;&gt;"",AN32=""),AND(BP32&gt;=BZ$42,BP32&lt;&gt;"",BR32&gt;=BZ$46,BR32&lt;&gt;"",BO32=""),AND(BS32&gt;=BZ$42,BS32&lt;&gt;"",BU32&gt;=BZ$46,BU32&lt;&gt;"",BO32=""),AND(BW32&gt;=BZ$42,BW32&lt;&gt;"",BY32&gt;=BZ$46,BY32&lt;&gt;"",BO32=""),AND(CQ32&gt;=DA$42,CQ32&lt;&gt;"",CS32&gt;=DA$46,CS32&lt;&gt;"",CP32=""),AND(CT32&gt;=DA$42,CT32&lt;&gt;"",CV32&gt;=DA$46,CV32&lt;&gt;"",CP32=""),AND(CX32&gt;=DA$42,CX32&lt;&gt;"",CZ32&gt;=DA$46,CZ32&lt;&gt;"",CP32=""),AND(DX32&gt;=EK$42,DX32&lt;&gt;"",DZ32&gt;=EK$46,DZ32&lt;&gt;""),AND(EA32&gt;=EK$42,EA32&lt;&gt;"",EC32&gt;=EK$46,EC32&lt;&gt;""),AND(EE32&gt;=EK$42,EE32&lt;&gt;"",EG32&gt;=EK$46,EG32&lt;&gt;""),AND(EH32&gt;=EK$42,EH32&lt;&gt;"",EJ32&gt;=EK$46,EJ32&lt;&gt;""),AND(FF32&gt;=FS$42,FF32&lt;&gt;"",FH32&gt;=FS$46,FH32&lt;&gt;""),AND(FI32&gt;=FS$42,FI32&lt;&gt;"",FK32&gt;=FS$46,FK32&lt;&gt;""),AND(FM32&gt;=FS$42,FM32&lt;&gt;"",FO32&gt;=FS$46,FO32&lt;&gt;""),AND(FP32&gt;=FS$42,FP32&lt;&gt;"",FR32&gt;=FS$46,FR32&lt;&gt;""),AND(GN32&gt;=HA$42,GN32&lt;&gt;"",GP32&gt;=HA$46,GP32&lt;&gt;""),AND(GQ32&gt;=HA$42,GQ32&lt;&gt;"",GS32&gt;=HA$46,GS32&lt;&gt;""),AND(GU32&gt;=HA$42,GU32&lt;&gt;"",GW32&gt;=HA$46,GW32&lt;&gt;""),AND(GX32&gt;=HA$42,GX32&lt;&gt;"",GZ32&gt;=HA$46,GZ32&lt;&gt;""),AND(HV32&gt;=II$42,HV32&lt;&gt;"",HX32&gt;=II$46,HX32&lt;&gt;""),AND(HY32&gt;=II$42,HY32&lt;&gt;"",IA32&gt;=II$46,IA32&lt;&gt;""),AND(IC32&gt;=II$42,IC32&lt;&gt;"",IE32&gt;=II$46,IE32&lt;&gt;""),AND(IF32&gt;=II$42,IF32&lt;&gt;"",IH32&gt;=II$46,IH32&lt;&gt;""),AND(JD32&gt;=JQ$42,JD32&lt;&gt;"",JF32&gt;=JQ$46,JF32&lt;&gt;""),AND(JG32&gt;=JQ$42,JG32&lt;&gt;"",JI32&gt;=JQ$46,JI32&lt;&gt;""),AND(JK32&gt;=JQ$42,JK32&lt;&gt;"",JM32&gt;=JQ$46,JM32&lt;&gt;""),AND(JN32&gt;=JQ$42,JN32&lt;&gt;"",JP32&gt;=JQ$46,JP32&lt;&gt;""),AND(KL32&gt;=KY$42,KL32&lt;&gt;"",KN32&gt;=KY$46,KN32&lt;&gt;""),AND(KO32&gt;=KY$42,KO32&lt;&gt;"",KQ32&gt;=KY$46,KQ32&lt;&gt;""),AND(KS32&gt;=KY$42,KS32&lt;&gt;"",KU32&gt;=KY$46,KU32&lt;&gt;""),AND(KV32&gt;=KY$42,KV32&lt;&gt;"",KX32&gt;=KY$46,KX32&lt;&gt;""),AND(LT32&gt;=MG$42,LT32&lt;&gt;"",LV32&gt;=MG$46,LV32&lt;&gt;""),AND(LW32&gt;=MG$42,LW32&lt;&gt;"",LY32&gt;=MG$46,LY32&lt;&gt;""),AND(MA32&gt;=MG$42,MA32&lt;&gt;"",MC32&gt;=MG$46,MC32&lt;&gt;""),AND(MD32&gt;=MG$42,MD32&lt;&gt;"",MF32&gt;=MG$46,MF32&lt;&gt;""),AND(NB32&gt;=NO$42,NB32&lt;&gt;"",ND32&gt;=NO$46,ND32&lt;&gt;""),AND(NE32&gt;=NO$42,NE32&lt;&gt;"",NG32&gt;=NO$46,NG32&lt;&gt;""),AND(NI32&gt;=NO$42,NI32&lt;&gt;"",NK32&gt;=NO$46,NK32&lt;&gt;""),AND(NL32&gt;=NO$42,NL32&lt;&gt;"",NN32&gt;=NO$46,NN32&lt;&gt;""),AND(OJ32&gt;=OW$42,OJ32&lt;&gt;"",OL32&gt;=OW$46,OL32&lt;&gt;""),AND(OM32&gt;=OW$42,OM32&lt;&gt;"",OO32&gt;=OW$46,OO32&lt;&gt;""),AND(OQ32&gt;=OW$42,OQ32&lt;&gt;"",OS32&gt;=OW$46,OS32&lt;&gt;""),AND(OT32&gt;=OW$42,OT32&lt;&gt;"",OV32&gt;=OW$46,OV32&lt;&gt;""),AND(PR32&gt;=QE$42,PR32&lt;&gt;"",PT32&gt;=QE$46,PT32&lt;&gt;""),AND(PU32&gt;=QE$42,PU32&lt;&gt;"",PW32&gt;=QE$46,PW32&lt;&gt;""),AND(PY32&gt;=QE$42,PY32&lt;&gt;"",QA32&gt;=QE$46,QA32&lt;&gt;""),AND(QB32&gt;=QE$42,QB32&lt;&gt;"",QD32&gt;=QE$46,QD32&lt;&gt;""),AND(QZ32&gt;=RM$42,QZ32&lt;&gt;"",RB32&gt;=RM$46,RB32&lt;&gt;""),AND(RC32&gt;=RM$42,RC32&lt;&gt;"",RE32&gt;=RM$46,RE32&lt;&gt;""),AND(RG32&gt;=RM$42,RG32&lt;&gt;"",RI32&gt;=RM$46,RI32&lt;&gt;""),AND(RJ32&gt;=RM$42,RJ32&lt;&gt;"",RL32&gt;=RM$46,RL32&lt;&gt;""),AND(SH32&gt;=SU$42,SH32&lt;&gt;"",SJ32&gt;=SU$46,SJ32&lt;&gt;""),AND(SK32&gt;=SU$42,SK32&lt;&gt;"",SM32&gt;=SU$46,SM32&lt;&gt;""),AND(SO32&gt;=SU$42,SO32&lt;&gt;"",SQ32&gt;=SU$46,SQ32&lt;&gt;""),AND(SR32&gt;=SU$42,SR32&lt;&gt;"",ST32&gt;=SU$46,ST32&lt;&gt;"")),"Merit",IF(OR(AND(AO32&gt;=AY$41,AO32&lt;&gt;"",AQ32&gt;=AY$45,AQ32&lt;&gt;"",AN32=""),AND(AR32&gt;=AY$41,AR32&lt;&gt;"",AT32&gt;=AY$45,AT32&lt;&gt;"",AN32=""),AND(AV32&gt;=AY$41,AV32&lt;&gt;"",AX32&gt;=AY$45,AX32&lt;&gt;"",AN32=""),AND(BP32&gt;=BZ$41,BP32&lt;&gt;"",BR32&gt;=BZ$45,BR32&lt;&gt;"",BO32=""),AND(BS32&gt;=BZ$41,BS32&lt;&gt;"",BU32&gt;=BZ$45,BU32&lt;&gt;"",BO32=""),AND(BW32&gt;=BZ$41,BW32&lt;&gt;"",BY32&gt;=BZ$45,BY32&lt;&gt;"",BO32=""),AND(CQ32&gt;=DA$41,CQ32&lt;&gt;"",CS32&gt;=DA$45,CS32&lt;&gt;"",CP32=""),AND(CT32&gt;=DA$41,CT32&lt;&gt;"",CV32&gt;=DA$45,CV32&lt;&gt;"",CP32=""),AND(CX32&gt;=DA$41,CX32&lt;&gt;"",CZ32&gt;=DA$45,CZ32&lt;&gt;"",CP32=""),AND(DX32&gt;=EK$41,DX32&lt;&gt;"",DZ32&gt;=EK$45,DZ32&lt;&gt;""),AND(EA32&gt;=EK$41,EA32&lt;&gt;"",EC32&gt;=EK$45,EC32&lt;&gt;""),AND(EE32&gt;=EK$41,EE32&lt;&gt;"",EG32&gt;=EK$45,EG32&lt;&gt;""),AND(EH32&gt;=EK$41,EH32&lt;&gt;"",EJ32&gt;=EK$45,EJ32&lt;&gt;""),AND(FF32&gt;=FS$41,FF32&lt;&gt;"",FH32&gt;=FS$45,FH32&lt;&gt;""),AND(FI32&gt;=FS$41,FI32&lt;&gt;"",FK32&gt;=FS$45,FK32&lt;&gt;""),AND(FM32&gt;=FS$41,FM32&lt;&gt;"",FO32&gt;=FS$45,FO32&lt;&gt;""),AND(FP32&gt;=FS$41,FP32&lt;&gt;"",FR32&gt;=FS$45,FR32&lt;&gt;""),AND(GN32&gt;=HA$41,GN32&lt;&gt;"",GP32&gt;=HA$45,GP32&lt;&gt;""),AND(GQ32&gt;=HA$41,GQ32&lt;&gt;"",GS32&gt;=HA$45,GS32&lt;&gt;""),AND(GU32&gt;=HA$41,GU32&lt;&gt;"",GW32&gt;=HA$45,GW32&lt;&gt;""),AND(GX32&gt;=HA$41,GX32&lt;&gt;"",GZ32&gt;=HA$45,GZ32&lt;&gt;""),AND(HV32&gt;=II$41,HV32&lt;&gt;"",HX32&gt;=II$45,HX32&lt;&gt;""),AND(HY32&gt;=II$41,HY32&lt;&gt;"",IA32&gt;=II$45,IA32&lt;&gt;""),AND(IC32&gt;=II$41,IC32&lt;&gt;"",IE32&gt;=II$45,IE32&lt;&gt;""),AND(IF32&gt;=II$41,IF32&lt;&gt;"",IH32&gt;=II$45,IH32&lt;&gt;""),AND(JD32&gt;=JQ$41,JD32&lt;&gt;"",JF32&gt;=JQ$45,JF32&lt;&gt;""),AND(JG32&gt;=JQ$41,JG32&lt;&gt;"",JI32&gt;=JQ$45,JI32&lt;&gt;""),AND(JK32&gt;=JQ$41,JK32&lt;&gt;"",JM32&gt;=JQ$45,JM32&lt;&gt;""),AND(JN32&gt;=JQ$41,JN32&lt;&gt;"",JP32&gt;=JQ$45,JP32&lt;&gt;""),AND(KL32&gt;=KY$41,KL32&lt;&gt;"",KN32&gt;=KY$45,KN32&lt;&gt;""),AND(KO32&gt;=KY$41,KO32&lt;&gt;"",KQ32&gt;=KY$45,KQ32&lt;&gt;""),AND(KS32&gt;=KY$41,KS32&lt;&gt;"",KU32&gt;=KY$45,KU32&lt;&gt;""),AND(KV32&gt;=KY$41,KV32&lt;&gt;"",KX32&gt;=KY$45,KX32&lt;&gt;""),AND(LT32&gt;=MG$41,LT32&lt;&gt;"",LV32&gt;=MG$45,LV32&lt;&gt;""),AND(LW32&gt;=MG$41,LW32&lt;&gt;"",LY32&gt;=MG$45,LY32&lt;&gt;""),AND(MA32&gt;=MG$41,MA32&lt;&gt;"",MC32&gt;=MG$45,MC32&lt;&gt;""),AND(MD32&gt;=MG$41,MD32&lt;&gt;"",MF32&gt;=MG$45,MF32&lt;&gt;""),AND(NB32&gt;=NO$41,NB32&lt;&gt;"",ND32&gt;=NO$45,ND32&lt;&gt;""),AND(NE32&gt;=NO$41,NE32&lt;&gt;"",NG32&gt;=NO$45,NG32&lt;&gt;""),AND(NI32&gt;=NO$41,NI32&lt;&gt;"",NK32&gt;=NO$45,NK32&lt;&gt;""),AND(NL32&gt;=NO$41,NL32&lt;&gt;"",NN32&gt;=NO$45,NN32&lt;&gt;""),AND(OJ32&gt;=OW$41,OJ32&lt;&gt;"",OL32&gt;=OW$45,OL32&lt;&gt;""),AND(OM32&gt;=OW$41,OM32&lt;&gt;"",OO32&gt;=OW$45,OO32&lt;&gt;""),AND(OQ32&gt;=OW$41,OQ32&lt;&gt;"",OS32&gt;=OW$45,OS32&lt;&gt;""),AND(OT32&gt;=OW$41,OT32&lt;&gt;"",OV32&gt;=OW$45,OV32&lt;&gt;""),AND(PR32&gt;=QE$41,PR32&lt;&gt;"",PT32&gt;=QE$45,PT32&lt;&gt;""),AND(PU32&gt;=QE$41,PU32&lt;&gt;"",PW32&gt;=QE$45,PW32&lt;&gt;""),AND(PY32&gt;=QE$41,PY32&lt;&gt;"",QA32&gt;=QE$45,QA32&lt;&gt;""),AND(QB32&gt;=QE$41,QB32&lt;&gt;"",QD32&gt;=QE$45,QD32&lt;&gt;""),AND(QZ32&gt;=RM$41,QZ32&lt;&gt;"",RB32&gt;=RM$45,RB32&lt;&gt;""),AND(RC32&gt;=RM$41,RC32&lt;&gt;"",RE32&gt;=RM$45,RE32&lt;&gt;""),AND(RG32&gt;=RM$41,RG32&lt;&gt;"",RI32&gt;=RM$45,RI32&lt;&gt;""),AND(RJ32&gt;=RM$41,RJ32&lt;&gt;"",RL32&gt;=RM$45,RL32&lt;&gt;""),AND(SH32&gt;=SU$41,SH32&lt;&gt;"",SJ32&gt;=SU$45,SJ32&lt;&gt;""),AND(SK32&gt;=SU$41,SK32&lt;&gt;"",SM32&gt;=SU$45,SM32&lt;&gt;""),AND(SO32&gt;=SU$41,SO32&lt;&gt;"",SQ32&gt;=SU$45,SQ32&lt;&gt;""),AND(SR32&gt;=SU$41,SR32&lt;&gt;"",ST32&gt;=SU$45,ST32&lt;&gt;"")),"Excellence",IF(K32="P","Worlds Team",IF(H32="P","National Team","")))))</f>
        <v/>
      </c>
      <c r="K32" s="3" t="str">
        <f>IF(OR(AND(AO32&gt;=AY$40,AO32&lt;&gt;"",AQ32&gt;=AY$44,AQ32&lt;&gt;"",AN32=""),AND(AR32&gt;=AY$40,AR32&lt;&gt;"",AT32&gt;=AY$44,AT32&lt;&gt;"",AN32=""),AND(AV32&gt;=AY$40,AV32&lt;&gt;"",AX32&gt;=AY$44,AX32&lt;&gt;"",AN32=""),AND(BP32&gt;=BZ$40,BP32&lt;&gt;"",BR32&gt;=BZ$44,BR32&lt;&gt;"",BO32=""),AND(BS32&gt;=BZ$40,BS32&lt;&gt;"",BU32&gt;=BZ$44,BU32&lt;&gt;"",BO32=""),AND(BW32&gt;=BZ$40,BW32&lt;&gt;"",BY32&gt;=BZ$44,BY32&lt;&gt;"",BO32=""),AND(CQ32&gt;=DA$40,CQ32&lt;&gt;"",CS32&gt;=DA$44,CS32&lt;&gt;"",CP32=""),AND(CT32&gt;=DA$40,CT32&lt;&gt;"",CV32&gt;=DA$44,CV32&lt;&gt;"",CP32=""),AND(CX32&gt;=DA$40,CX32&lt;&gt;"",CZ32&gt;=DA$44,CZ32&lt;&gt;"",CP32=""),AND(DX32&gt;=EK$40,DX32&lt;&gt;"",DZ32&gt;=EK$44,DZ32&lt;&gt;""),AND(EA32&gt;=EK$40,EA32&lt;&gt;"",EC32&gt;=EK$44,EC32&lt;&gt;""),AND(EE32&gt;=EK$40,EE32&lt;&gt;"",EG32&gt;=EK$44,EG32&lt;&gt;""),AND(EH32&gt;=EK$40,EH32&lt;&gt;"",EJ32&gt;=EK$44,EJ32&lt;&gt;""),AND(FF32&gt;=FS$40,FF32&lt;&gt;"",FH32&gt;=FS$44,FH32&lt;&gt;""),AND(FI32&gt;=FS$40,FI32&lt;&gt;"",FK32&gt;=FS$44,FK32&lt;&gt;""),AND(FM32&gt;=FS$40,FM32&lt;&gt;"",FO32&gt;=FS$44,FO32&lt;&gt;""),AND(FP32&gt;=FS$40,FP32&lt;&gt;"",FR32&gt;=FS$44,FR32&lt;&gt;""),AND(GN32&gt;=HA$40,GN32&lt;&gt;"",GP32&gt;=HA$44,GP32&lt;&gt;""),AND(GQ32&gt;=HA$40,GQ32&lt;&gt;"",GS32&gt;=HA$44,GS32&lt;&gt;""),AND(GU32&gt;=HA$40,GU32&lt;&gt;"",GW32&gt;=HA$44,GW32&lt;&gt;""),AND(GX32&gt;=HA$40,GX32&lt;&gt;"",GZ32&gt;=HA$44,GZ32&lt;&gt;""),AND(HV32&gt;=II$40,HV32&lt;&gt;"",HX32&gt;=II$44,HX32&lt;&gt;""),AND(HY32&gt;=II$40,HY32&lt;&gt;"",IA32&gt;=II$44,IA32&lt;&gt;""),AND(IC32&gt;=II$40,IC32&lt;&gt;"",IE32&gt;=II$44,IE32&lt;&gt;""),AND(IF32&gt;=II$40,IF32&lt;&gt;"",IH32&gt;=II$44,IH32&lt;&gt;""),AND(JD32&gt;=JQ$40,JD32&lt;&gt;"",JF32&gt;=JQ$44,JF32&lt;&gt;""),AND(JG32&gt;=JQ$40,JG32&lt;&gt;"",JI32&gt;=JQ$44,JI32&lt;&gt;""),AND(JK32&gt;=JQ$40,JK32&lt;&gt;"",JM32&gt;=JQ$44,JM32&lt;&gt;""),AND(JN32&gt;=JQ$40,JN32&lt;&gt;"",JP32&gt;=JQ$44,JP32&lt;&gt;""),AND(KL32&gt;=KY$40,KL32&lt;&gt;"",KN32&gt;=KY$44,KN32&lt;&gt;""),AND(KO32&gt;=KY$40,KO32&lt;&gt;"",KQ32&gt;=KY$44,KQ32&lt;&gt;""),AND(KS32&gt;=KY$40,KS32&lt;&gt;"",KU32&gt;=KY$44,KU32&lt;&gt;""),AND(KV32&gt;=KY$40,KV32&lt;&gt;"",KX32&gt;=KY$44,KX32&lt;&gt;""),AND(LT32&gt;=MG$40,LT32&lt;&gt;"",LV32&gt;=MG$44,LV32&lt;&gt;""),AND(LW32&gt;=MG$40,LW32&lt;&gt;"",LY32&gt;=MG$44,LY32&lt;&gt;""),AND(MA32&gt;=MG$40,MA32&lt;&gt;"",MC32&gt;=MG$44,MC32&lt;&gt;""),AND(MD32&gt;=MG$40,MD32&lt;&gt;"",MF32&gt;=MG$44,MF32&lt;&gt;""),AND(NB32&gt;=NO$40,NB32&lt;&gt;"",ND32&gt;=NO$44,ND32&lt;&gt;""),AND(NE32&gt;=NO$40,NE32&lt;&gt;"",NG32&gt;=NO$44,NG32&lt;&gt;""),AND(NI32&gt;=NO$40,NI32&lt;&gt;"",NK32&gt;=NO$44,NK32&lt;&gt;""),AND(NL32&gt;=NO$40,NL32&lt;&gt;"",NN32&gt;=NO$44,NN32&lt;&gt;""),AND(OJ32&gt;=OW$40,OJ32&lt;&gt;"",OL32&gt;=OW$44,OL32&lt;&gt;""),AND(OM32&gt;=OW$40,OM32&lt;&gt;"",OO32&gt;=OW$44,OO32&lt;&gt;""),AND(OQ32&gt;=OW$40,OQ32&lt;&gt;"",OS32&gt;=OW$44,OS32&lt;&gt;""),AND(OT32&gt;=OW$40,OT32&lt;&gt;"",OV32&gt;=OW$44,OV32&lt;&gt;""),AND(PR32&gt;=QE$40,PR32&lt;&gt;"",PT32&gt;=QE$44,PT32&lt;&gt;""),AND(PU32&gt;=QE$40,PU32&lt;&gt;"",PW32&gt;=QE$44,PW32&lt;&gt;""),AND(PY32&gt;=QE$40,PY32&lt;&gt;"",QA32&gt;=QE$44,QA32&lt;&gt;""),AND(QB32&gt;=QE$40,QB32&lt;&gt;"",QD32&gt;=QE$44,QD32&lt;&gt;""),AND(QZ32&gt;=RM$40,QZ32&lt;&gt;"",RB32&gt;=RM$44,RB32&lt;&gt;""),AND(RC32&gt;=RM$40,RC32&lt;&gt;"",RE32&gt;=RM$44,RE32&lt;&gt;""),AND(RG32&gt;=RM$40,RG32&lt;&gt;"",RI32&gt;=RM$44,RI32&lt;&gt;""),AND(RJ32&gt;=RM$40,RJ32&lt;&gt;"",RL32&gt;=RM$44,RL32&lt;&gt;""),AND(SH32&gt;=SU$40,SH32&lt;&gt;"",SJ32&gt;=SU$44,SJ32&lt;&gt;""),AND(SK32&gt;=SU$40,SK32&lt;&gt;"",SM32&gt;=SU$44,SM32&lt;&gt;""),AND(SO32&gt;=SU$40,SO32&lt;&gt;"",SQ32&gt;=SU$44,SQ32&lt;&gt;""),AND(SR32&gt;=SU$40,SR32&lt;&gt;"",ST32&gt;=SU$44,ST32&lt;&gt;"")),"P","")</f>
        <v/>
      </c>
      <c r="L32" s="8">
        <f>IF(COUNT(AQ32,AT32,BR32,BU32,CS32,CV32)&gt;0,LARGE((AQ32,AT32,BR32,BU32,CS32,CV32),1),0)</f>
        <v>45.01</v>
      </c>
      <c r="M32" s="8" t="str">
        <f>IF(L32="","",IF(OR(L32=CS32,L32=CV32),$CA$1,IF(OR(L32=BR32,L32=BU32),$AZ$1,IF(OR(L32=AQ32,L32=AT32),$Y$1,""))))</f>
        <v>2024 Elite Canada</v>
      </c>
      <c r="N32" s="8">
        <f>IF(COUNT(AQ32,AT32,BR32,BU32,CS32,CV32)&gt;1,LARGE((AQ32,AT32,BR32,BU32,CS32,CV32),2),0)</f>
        <v>19.18</v>
      </c>
      <c r="O32" s="8" t="str">
        <f>IF(N32="","",IF(OR(N32=CS32,N32=CV32),$CA$1,IF(OR(N32=BR32,N32=BU32),$AZ$1,IF(OR(N32=AQ32,N32=AT32),$Y$1,""))))</f>
        <v>2024 Elite Canada</v>
      </c>
      <c r="P32" s="8">
        <f>IF(COUNT(AQ32,AT32,BR32,BU32,CS32,CV32)&gt;2,MAX(AX32,BY32,CZ32,LARGE((AQ32,AT32,BR32,BU32,CS32,CV32),3)),IF(MAX(AX32,BY32,CZ32)&gt;0,MAX(AX32,BY32,CZ32),0))</f>
        <v>0</v>
      </c>
      <c r="Q32" s="8" t="str">
        <f>IF(P32="","",IF(OR(P32=CS32,P32=CV32,P32=CZ32),$CA$1,IF(OR(P32=BR32,P32=BU32,P32=BY32),$AZ$1,IF(OR(P32=AQ32,P32=AT32,P32=AX32),$Y$1,""))))</f>
        <v/>
      </c>
      <c r="R32" s="8">
        <f>IF(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&gt;0,MAX(AO32,AR32,AV32,BP32,BS32,BW32,CQ32,CT32,CX32,DX32,EA32,EE32,EH32,FF32,FI32,FM32,FP32,GN32,GQ32,GU32,GX32,HV32,HY32,IC32,IF32,JD32,JG32,JK32,JN32,KL32,KO32,KS32,KV32,LT32,LW32,MA32,MD32,NB32,NE32,NI32,NL32,OJ32,OM32,OQ32,OT32,PR32,PU32,PY32,QB32,QZ32,RC32,RG32,RJ32,SH32,SK32,SO32,SR32),0)</f>
        <v>8.6999999999999993</v>
      </c>
      <c r="S32" s="8" t="str">
        <f>IF(R32=0,"",IF(OR(R32=CQ32,R32=CT32,R32=CX32),$CA$1,IF(OR(R32=BP32,R32=BS32,R32=BW32),$AZ$1,IF(OR(R32=AO32,R32=AR32,R32=AV32),$Y$1,IF(OR(R32=SH32,R32=SK32,R32=SO32,R32=SR32),$RN$1,IF(OR(R32=QZ32,R32=RC32,R32=RG32,R32=RJ32),$QF$1,IF(OR(R32=PR32,R32=PU32,R32=PY32,R32=QB32),$OX$1,IF(OR(R32=OJ32,R32=OM32,R32=OQ32,R32=OT32),$NP$1,IF(OR(R32=NB32,R32=NE32,R32=NI32,R32=NL32),$MH$1,IF(OR(R32=LT32,R32=LW32,R32=MA32,R32=MD32),$KZ$1,IF(OR(R32=KL32,R32=KO32,R32=KS32,R32=KV32),$JR$1,IF(OR(R32=JD32,R32=JG32,R32=JK32,R32=JN32),$IJ$1,IF(OR(R32=HV32,R32=HY32,R32=IC32,R32=IF32),$HB$1,IF(OR(R32=GN32,R32=GQ32,R32=GU32,R32=GX32),$FT$1,IF(OR(R32=FF32,R32=FI32,R32=FM32,R32=FP32),$EL$1,IF(OR(R32=DX32,R32=EA32,R32=EE32,R32=EH32),$DD$1,""))))))))))))))))</f>
        <v>2024 Elite Canada</v>
      </c>
      <c r="T32" s="8">
        <f>IF(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&gt;0,MAX(IF(AO32&gt;=$AY$39,AP32,0),IF(AR32&gt;=$AY$39,AS32,0),IF(AV32&gt;=$AY$39,AW32,0),IF(BP32&gt;=$BZ$39,BQ32,0),IF(BS32&gt;=$BZ$39,BT32,0),IF(BW32&gt;=$BZ$39,BX32,0),IF(CQ32&gt;=$DA$39,CR32,0),IF(CT32&gt;=$DA$39,CU32,0),IF(CX32&gt;=$DA$39,CY32,0),IF(DX32&gt;=$EK$39,DY32,0),IF(EA32&gt;=$EK$39,EB32,0),IF(EE32&gt;=$EK$39,EF32,0),IF(EH32&gt;=$EK$39,EI32,0),IF(FF32&gt;=$FS$39,FG32,0),IF(FI32&gt;=$FS$39,FJ32,0),IF(FM32&gt;=$FS$39,FN32,0),IF(FP32&gt;=$FS$39,FQ32,0),IF(GN32&gt;=$HA$39,GO32,0),IF(GQ32&gt;=$HA$39,GR32,0),IF(GU32&gt;=$HA$39,GV32,0),IF(GX32&gt;=$HA$39,GY32,0),IF(HV32&gt;=$II$39,HW32,0),IF(HY32&gt;=$II$39,HZ32,0),IF(IC32&gt;=$II$39,ID32,0),IF(IF32&gt;=$II$39,IG32,0),IF(JD32&gt;=$JQ$39,JE32,0),IF(JG32&gt;=$JQ$39,JH32,0),IF(JK32&gt;=$JQ$39,JL32,0),IF(JN32&gt;=$JQ$39,JO32,0),IF(KL32&gt;=$KY$39,KM32,0),IF(KO32&gt;=$KY$39,KP32,0),IF(KS32&gt;=$KY$39,KT32,0),IF(KV32&gt;=$KY$39,KW32,0),IF(LT32&gt;=$MG$39,LU32,0),IF(LW32&gt;=$MG$39,LX32,0),IF(MA32&gt;=$MG$39,MB32,0),IF(MD32&gt;=$MG$39,ME32,0),IF(NB32&gt;=$NO$39,NC32,0),IF(NE32&gt;=$NO$39,NF32,0),IF(NI32&gt;=$NO$39,NJ32,0),IF(NL32&gt;=$NO$39,NM32,0),IF(OJ32&gt;=$OW$39,OK32,0),IF(OM32&gt;=$OW$39,ON32,0),IF(OQ32&gt;=$OW$39,OR32,0),IF(OT32&gt;=$OW$39,OU32,0),IF(PR32&gt;=$QE$39,PS32,0),IF(PU32&gt;=$QE$39,PV32,0),IF(PY32&gt;=$QE$39,PZ32,0),IF(QB32&gt;=$QE$39,QC32,0),IF(QZ32&gt;=$RM$39,RA32,0),IF(RC32&gt;=$RM$39,RD32,0),IF(RG32&gt;=$RM$39,RH32,0),IF(RJ32&gt;=$RM$39,RK32,0),IF(SH32&gt;=$SU$39,SI32,0),IF(SK32&gt;=$SU$39,SL32,0),IF(SO32&gt;=$SU$39,SP32,0),IF(SR32&gt;=$SU$39,SS32,0)),0)</f>
        <v>0</v>
      </c>
      <c r="U32" s="8" t="str">
        <f>IF(T32=0,"",IF(OR(T32=CR32,T32=CU32,T32=CY32),$CA$1,IF(OR(T32=BQ32,T32=BT32,T32=BX32),$AZ$1,IF(OR(T32=AP32,T32=AS32,T32=AW32),$Y$1,IF(OR(T32=SI32,T32=SL32,T32=SP32,T32=SS32),$RN$1,IF(OR(T32=RA32,T32=RD32,T32=RH32,T32=RK32),$QF$1,IF(OR(T32=PS32,T32=PV32,T32=PZ32,T32=QC32),$OX$1,IF(OR(T32=OK32,T32=ON32,T32=OR32,T32=OU32),$NP$1,IF(OR(T32=NC32,T32=NF32,T32=NJ32,T32=NM32),$MH$1,IF(OR(T32=LU32,T32=LX32,T32=MB32,T32=ME32),$KZ$1,IF(OR(T32=KM32,T32=KP32,T32=KT32,T32=KW32),$JR$1,IF(OR(T32=JE32,T32=JH32,T32=JL32,T32=JO32),$IJ$1,IF(OR(T32=HW32,T32=HZ32,T32=ID32,T32=IG32),$HB$1,IF(OR(T32=GO32,T32=GR32,T32=GV32,T32=GY32),$FT$1,IF(OR(T32=FG32,T32=FJ32,T32=FN32,T32=FQ32),$EL$1,IF(OR(T32=DY32,T32=EB32,T32=EF32,T32=EI32),$DD$1,""))))))))))))))))</f>
        <v/>
      </c>
      <c r="V32" s="8" t="str">
        <f>IF(MAX(DB32,DC32)&gt;0,MAX(DB32,DC32),"")</f>
        <v/>
      </c>
      <c r="W32" s="11" t="str">
        <f>IF(V32="","",IF(V32=DB32,"("&amp;DB$2&amp;")",IF(V32=DC32,"("&amp;DC$2&amp;")")))</f>
        <v/>
      </c>
      <c r="X32" s="8" t="str">
        <f>IF(V32="","",IF(V32=DB32,IF(V32+IF(P32="",0,P32)=SM32,$RN$1,IF(V32+IF(P32="",0,P32)=RE32,$QF$1,IF(V32+IF(P32="",0,P32)=PW32,$OX$1,IF(V32+IF(P32="",0,P32)=OO32,$NP$1,IF(V32+IF(P32="",0,P32)=NG32,$MH$1,IF(V32+IF(P32="",0,P32)=LY32,$KZ$1,IF(V32+IF(P32="",0,P32)=KQ32,$JR$1,IF(V32+IF(P32="",0,P32)=JI32,$IJ$1,IF(V32+IF(P32="",0,P32)=IA32,$HB$1,IF(V32+IF(P32="",0,P32)=GS32,$FT$1,IF(V32+IF(P32="",0,P32)=FK32,$EL$1,IF(V32+IF(P32="",0,P32)=EC32,$DD$1,IF(V32+IF(P32="",0,P32)=SJ32,$RN$1,IF(V32+IF(P32="",0,P32)=RB32,$QF$1,IF(V32+IF(P32="",0,P32)=PT32,$OX$1,IF(V32+IF(P32="",0,P32)=OL32,$NP$1,IF(V32+IF(P32="",0,P32)=ND32,$MH$1,IF(V32+IF(P32="",0,P32)=LV32,$KZ$1,IF(V32+IF(P32="",0,P32)=KN32,$JR$1,IF(V32+IF(P32="",0,P32)=JF32,$IJ$1,IF(V32+IF(P32="",0,P32)=HX32,$HB$1,IF(V32+IF(P32="",0,P32)=GP32,$FT$1,IF(V32+IF(P32="",0,P32)=FH32,$EL$1,IF(V32+IF(P32="",0,P32)=DZ32,$DD$1,IF(V32+IF(N32="",0,N32)=SM32,$RN$1,IF(V32+IF(N32="",0,N32)=RE32,$QF$1,IF(V32+IF(N32="",0,N32)=PW32,$OX$1,IF(V32+IF(N32="",0,N32)=OO32,$NP$1,IF(V32+IF(N32="",0,N32)=NG32,$MH$1,IF(V32+IF(N32="",0,N32)=LY32,$KZ$1,IF(V32+IF(N32="",0,N32)=KQ32,$JR$1,IF(V32+IF(N32="",0,N32)=JI32,$IJ$1,IF(V32+IF(N32="",0,N32)=IA32,$HB$1,IF(V32+IF(N32="",0,N32)=GS32,$FT$1,IF(V32+IF(N32="",0,N32)=FK32,$EL$1,IF(V32+IF(N32="",0,N32)=EC32,$DD$1,IF(V32+IF(N32="",0,N32)=SJ32,$RN$1,IF(V32+IF(N32="",0,N32)=RB32,$QF$1,IF(V32+IF(N32="",0,N32)=PT32,$OX$1,IF(V32+IF(N32="",0,N32)=OL32,$NP$1,IF(V32+IF(N32="",0,N32)=ND32,$MH$1,IF(V32+IF(N32="",0,N32)=LV32,$KZ$1,IF(V32+IF(N32="",0,N32)=KN32,$JR$1,IF(V32+IF(N32="",0,N32)=JF32,$IJ$1,IF(V32+IF(N32="",0,N32)=HX32,$HB$1,IF(V32+IF(N32="",0,N32)=GP32,$FT$1,IF(V32+IF(N32="",0,N32)=FH32,$EL$1,IF(V32+IF(N32="",0,N32)=DZ32,$DD$1)))))))))))))))))))))))))))))))))))))))))))))))),IF(V32=DC32,IF(V32+IF(P32="",0,P32)=ST32,$RN$1,IF(V32+IF(P32="",0,P32)=RL32,$QF$1,IF(V32+IF(P32="",0,P32)=QD32,$OX$1,IF(V32+IF(P32="",0,P32)=OV32,$NP$1,IF(V32+IF(P32="",0,P32)=NN32,$MH$1,IF(V32+IF(P32="",0,P32)=MF32,$KZ$1,IF(V32+IF(P32="",0,P32)=KX32,$JR$1,IF(V32+IF(P32="",0,P32)=JP32,$IJ$1,IF(V32+IF(P32="",0,P32)=IH32,$HB$1,IF(V32+IF(P32="",0,P32)=GZ32,$FT$1,IF(V32+IF(P32="",0,P32)=FR32,$EL$1,IF(V32+IF(P32="",0,P32)=EJ32,$DD$1,IF(V32+IF(P32="",0,P32)=SQ32,$RN$1,IF(V32+IF(P32="",0,P32)=RI32,$QF$1,IF(V32+IF(P32="",0,P32)=QA32,$OX$1,IF(V32+IF(P32="",0,P32)=OS32,$NP$1,IF(V32+IF(P32="",0,P32)=NK32,$MH$1,IF(V32+IF(P32="",0,P32)=MC32,$KZ$1,IF(V32+IF(P32="",0,P32)=KU32,$JR$1,IF(V32+IF(P32="",0,P32)=JM32,$IJ$1,IF(V32+IF(P32="",0,P32)=IE32,$HB$1,IF(V32+IF(P32="",0,P32)=GW32,$FT$1,IF(V32+IF(P32="",0,P32)=FO32,$EL$1,IF(V32+IF(P32="",0,P32)=EG32,$DD$1)))))))))))))))))))))))))))</f>
        <v/>
      </c>
      <c r="Y32" s="22"/>
      <c r="Z32" s="22"/>
      <c r="AA32" s="22"/>
      <c r="AB32" s="22"/>
      <c r="AC32" s="22"/>
      <c r="AD32" s="22"/>
      <c r="AE32" s="22"/>
      <c r="AF32" s="22"/>
      <c r="AG32" s="22"/>
      <c r="AH32" s="22"/>
      <c r="AI32" s="22"/>
      <c r="AJ32" s="22"/>
      <c r="AK32" s="22"/>
      <c r="AL32" s="22"/>
      <c r="AM32" s="22"/>
      <c r="AN32" s="27"/>
      <c r="AO32" s="38" t="str">
        <f>IF(AA32&gt;0,AA32,"")</f>
        <v/>
      </c>
      <c r="AP32" s="38" t="str">
        <f>IF(AB32&gt;0,AB32,"")</f>
        <v/>
      </c>
      <c r="AQ32" s="40" t="str">
        <f>IF(SUM(Y32:AB32)-AC32&gt;0,SUM(Y32:AB32)-AC32,"")</f>
        <v/>
      </c>
      <c r="AR32" s="40" t="str">
        <f>IF(AF32&gt;0,AF32,"")</f>
        <v/>
      </c>
      <c r="AS32" s="40" t="str">
        <f>IF(AG32&gt;0,AG32,"")</f>
        <v/>
      </c>
      <c r="AT32" s="40" t="str">
        <f>IF(SUM(AD32:AG32)-AH32&gt;0,SUM(AD32:AG32)-AH32,"")</f>
        <v/>
      </c>
      <c r="AU32" s="40" t="str">
        <f>IF(AQ32="","",MAX(AQ32,AT32))</f>
        <v/>
      </c>
      <c r="AV32" s="40" t="str">
        <f>IF(AK32&gt;0,AK32,"")</f>
        <v/>
      </c>
      <c r="AW32" s="40" t="str">
        <f>IF(AL32&gt;0,AL32,"")</f>
        <v/>
      </c>
      <c r="AX32" s="40" t="str">
        <f>IF(SUM(AI32:AL32)-AM32&gt;0,SUM(AI32:AL32)-AM32,"")</f>
        <v/>
      </c>
      <c r="AY32" s="40" t="str">
        <f>IF(SUM(AU32,AX32)&gt;0,SUM(AU32,AX32),"")</f>
        <v/>
      </c>
      <c r="AZ32" s="26">
        <v>5.6</v>
      </c>
      <c r="BA32" s="26">
        <v>3.7</v>
      </c>
      <c r="BB32" s="26">
        <v>4.5999999999999996</v>
      </c>
      <c r="BC32" s="26">
        <v>5.28</v>
      </c>
      <c r="BD32" s="26">
        <v>0</v>
      </c>
      <c r="BE32" s="26">
        <v>14.1</v>
      </c>
      <c r="BF32" s="26">
        <v>9.1</v>
      </c>
      <c r="BG32" s="26">
        <v>8.6999999999999993</v>
      </c>
      <c r="BH32" s="26">
        <v>13.21</v>
      </c>
      <c r="BI32" s="26">
        <v>0.1</v>
      </c>
      <c r="BJ32" s="26"/>
      <c r="BK32" s="26"/>
      <c r="BL32" s="26"/>
      <c r="BM32" s="26"/>
      <c r="BN32" s="26"/>
      <c r="BO32" s="28"/>
      <c r="BP32" s="39">
        <f>IF(BB32&gt;0,BB32,"")</f>
        <v>4.5999999999999996</v>
      </c>
      <c r="BQ32" s="39">
        <f>IF(BC32&gt;0,BC32,"")</f>
        <v>5.28</v>
      </c>
      <c r="BR32" s="11">
        <f>IF(SUM(AZ32:BC32)-BD32&gt;0,SUM(AZ32:BC32)-BD32,"")</f>
        <v>19.18</v>
      </c>
      <c r="BS32" s="11">
        <f>IF(BG32&gt;0,BG32,"")</f>
        <v>8.6999999999999993</v>
      </c>
      <c r="BT32" s="11">
        <f>IF(BH32&gt;0,BH32,"")</f>
        <v>13.21</v>
      </c>
      <c r="BU32" s="11">
        <f>IF(SUM(BE32:BH32)-BI32&gt;0,SUM(BE32:BH32)-BI32,"")</f>
        <v>45.01</v>
      </c>
      <c r="BV32" s="11">
        <f>IF(BR32="","",MAX(BR32,BU32))</f>
        <v>45.01</v>
      </c>
      <c r="BW32" s="11" t="str">
        <f>IF(BL32&gt;0,BL32,"")</f>
        <v/>
      </c>
      <c r="BX32" s="11" t="str">
        <f>IF(BM32&gt;0,BM32,"")</f>
        <v/>
      </c>
      <c r="BY32" s="11" t="str">
        <f>IF(SUM(BJ32:BM32)-BN32&gt;0,SUM(BJ32:BM32)-BN32,"")</f>
        <v/>
      </c>
      <c r="BZ32" s="11">
        <f>IF(SUM(BV32,BY32)&gt;0,SUM(BV32,BY32),"")</f>
        <v>45.01</v>
      </c>
      <c r="CA32" s="22"/>
      <c r="CB32" s="22"/>
      <c r="CC32" s="22"/>
      <c r="CD32" s="22"/>
      <c r="CE32" s="22"/>
      <c r="CF32" s="22"/>
      <c r="CG32" s="22"/>
      <c r="CH32" s="22"/>
      <c r="CI32" s="22"/>
      <c r="CJ32" s="22"/>
      <c r="CK32" s="22"/>
      <c r="CL32" s="22"/>
      <c r="CM32" s="22"/>
      <c r="CN32" s="22"/>
      <c r="CO32" s="22"/>
      <c r="CP32" s="27"/>
      <c r="CQ32" s="38" t="str">
        <f>IF(CC32&gt;0,CC32,"")</f>
        <v/>
      </c>
      <c r="CR32" s="38" t="str">
        <f>IF(CD32&gt;0,CD32,"")</f>
        <v/>
      </c>
      <c r="CS32" s="40" t="str">
        <f>IF(SUM(CA32:CD32)-CE32&gt;0,SUM(CA32:CD32)-CE32,"")</f>
        <v/>
      </c>
      <c r="CT32" s="40" t="str">
        <f>IF(CH32&gt;0,CH32,"")</f>
        <v/>
      </c>
      <c r="CU32" s="40" t="str">
        <f>IF(CI32&gt;0,CI32,"")</f>
        <v/>
      </c>
      <c r="CV32" s="40" t="str">
        <f>IF(SUM(CF32:CI32)-CJ32&gt;0,SUM(CF32:CI32)-CJ32,"")</f>
        <v/>
      </c>
      <c r="CW32" s="40" t="str">
        <f>IF(CS32="","",MAX(CS32,CV32))</f>
        <v/>
      </c>
      <c r="CX32" s="40" t="str">
        <f>IF(CM32&gt;0,CM32,"")</f>
        <v/>
      </c>
      <c r="CY32" s="40" t="str">
        <f>IF(CN32&gt;0,CN32,"")</f>
        <v/>
      </c>
      <c r="CZ32" s="40" t="str">
        <f>IF(SUM(CK32:CN32)-CO32&gt;0,SUM(CK32:CN32)-CO32,"")</f>
        <v/>
      </c>
      <c r="DA32" s="40" t="str">
        <f>IF(SUM(CW32,CZ32)&gt;0,SUM(CW32,CZ32),"")</f>
        <v/>
      </c>
      <c r="DB32" s="50" t="str">
        <f>IF(MAX(DZ32,EC32,FH32,FK32,GP32,GS32,HX32,IA32,JF32,JI32,KN32,KQ32,LV32,LY32,ND32,NG32,OL32,OO32,PT32,PW32,RB32,RE32,SJ32,SM32)-MIN(IF(N32="",0,N32),IF(P32="",0,P32))&gt;0.001,MAX(DZ32,EC32,FH32,FK32,GP32,GS32,HX32,IA32,JF32,JI32,KN32,KQ32,LV32,LY32,ND32,NG32,OL32,OO32,PT32,PW32,RB32,RE32,SJ32,SM32)-MIN(IF(N32="",0,N32),IF(P32="",0,P32)),"")</f>
        <v/>
      </c>
      <c r="DC32" s="50" t="str">
        <f>IF(MAX(EG32,EJ32,FO32,FR32,GW32,GZ32,IE32,IH32,JM32,JP32,KU32,KX32,MC32,MF32,NK32,NN32,OS32,OV32,QA32,QD32,RI32,RL32,SQ32,ST32)-IF(P32="",0,P32)&gt;0.001,MAX(EG32,EJ32,FO32,FR32,GW32,GZ32,IE32,IH32,JM32,JP32,KU32,KX32,MC32,MF32,NK32,NN32,OS32,OV32,QA32,QD32,RI32,RL32,SQ32,ST32)-IF(P32="",0,P32),"")</f>
        <v/>
      </c>
      <c r="DD32" s="17"/>
      <c r="DE32" s="17"/>
      <c r="DF32" s="17"/>
      <c r="DG32" s="17"/>
      <c r="DH32" s="17"/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40" t="str">
        <f>IF(DF32&gt;0,DF32,"")</f>
        <v/>
      </c>
      <c r="DY32" s="40" t="str">
        <f>IF(DG32&gt;0,DG32,"")</f>
        <v/>
      </c>
      <c r="DZ32" s="40" t="str">
        <f>IF(SUM(DD32:DG32)-DH32&gt;0,SUM(DD32:DG32)-DH32,"")</f>
        <v/>
      </c>
      <c r="EA32" s="40" t="str">
        <f>IF(DK32&gt;0,DK32,"")</f>
        <v/>
      </c>
      <c r="EB32" s="40" t="str">
        <f>IF(DL32&gt;0,DL32,"")</f>
        <v/>
      </c>
      <c r="EC32" s="40" t="str">
        <f>IF(SUM(DI32:DL32)-DM32&gt;0,SUM(DI32:DL32)-DM32,"")</f>
        <v/>
      </c>
      <c r="ED32" s="40" t="str">
        <f>IF(MAX(DZ32,EC32)&gt;0,MAX(DZ32,EC32),"")</f>
        <v/>
      </c>
      <c r="EE32" s="40" t="str">
        <f>IF(DP32&gt;0,DP32,"")</f>
        <v/>
      </c>
      <c r="EF32" s="40" t="str">
        <f>IF(DQ32&gt;0,DQ32,"")</f>
        <v/>
      </c>
      <c r="EG32" s="40" t="str">
        <f>IF(SUM(DN32:DQ32)-DR32&gt;0,SUM(DN32:DQ32)-DR32,"")</f>
        <v/>
      </c>
      <c r="EH32" s="40" t="str">
        <f>IF(DU32&gt;0,DU32,"")</f>
        <v/>
      </c>
      <c r="EI32" s="40" t="str">
        <f>IF(DV32&gt;0,DV32,"")</f>
        <v/>
      </c>
      <c r="EJ32" s="40" t="str">
        <f>IF(SUM(DS32:DV32)-DW32&gt;0,SUM(DS32:DV32)-DW32,"")</f>
        <v/>
      </c>
      <c r="EK32" s="40" t="str">
        <f>IF(SUM(ED32,EG32,EJ32)&gt;0,SUM(ED32,EG32,EJ32),"")</f>
        <v/>
      </c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1" t="str">
        <f>IF(EN32&gt;0,EN32,"")</f>
        <v/>
      </c>
      <c r="FG32" s="11" t="str">
        <f>IF(EO32&gt;0,EO32,"")</f>
        <v/>
      </c>
      <c r="FH32" s="11" t="str">
        <f>IF(SUM(EL32:EO32)-EP32&gt;0,SUM(EL32:EO32)-EP32,"")</f>
        <v/>
      </c>
      <c r="FI32" s="11" t="str">
        <f>IF(ES32&gt;0,ES32,"")</f>
        <v/>
      </c>
      <c r="FJ32" s="11" t="str">
        <f>IF(ET32&gt;0,ET32,"")</f>
        <v/>
      </c>
      <c r="FK32" s="11" t="str">
        <f>IF(SUM(EQ32:ET32)-EU32&gt;0,SUM(EQ32:ET32)-EU32,"")</f>
        <v/>
      </c>
      <c r="FL32" s="11" t="str">
        <f>IF(MAX(FH32,FK32)&gt;0,MAX(FH32,FK32),"")</f>
        <v/>
      </c>
      <c r="FM32" s="11" t="str">
        <f>IF(EX32&gt;0,EX32,"")</f>
        <v/>
      </c>
      <c r="FN32" s="11" t="str">
        <f>IF(EY32&gt;0,EY32,"")</f>
        <v/>
      </c>
      <c r="FO32" s="11" t="str">
        <f>IF(SUM(EV32:EY32)-EZ32&gt;0,SUM(EV32:EY32)-EZ32,"")</f>
        <v/>
      </c>
      <c r="FP32" s="11" t="str">
        <f>IF(FC32&gt;0,FC32,"")</f>
        <v/>
      </c>
      <c r="FQ32" s="11" t="str">
        <f>IF(FD32&gt;0,FD32,"")</f>
        <v/>
      </c>
      <c r="FR32" s="11" t="str">
        <f>IF(SUM(FA32:FD32)-FE32&gt;0,SUM(FA32:FD32)-FE32,"")</f>
        <v/>
      </c>
      <c r="FS32" s="11" t="str">
        <f>IF(SUM(FL32,FO32,FR32)&gt;0,SUM(FL32,FO32,FR32),"")</f>
        <v/>
      </c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17"/>
      <c r="GH32" s="17"/>
      <c r="GI32" s="17"/>
      <c r="GJ32" s="17"/>
      <c r="GK32" s="17"/>
      <c r="GL32" s="17"/>
      <c r="GM32" s="17"/>
      <c r="GN32" s="40" t="str">
        <f>IF(FV32&gt;0,FV32,"")</f>
        <v/>
      </c>
      <c r="GO32" s="40" t="str">
        <f>IF(FW32&gt;0,FW32,"")</f>
        <v/>
      </c>
      <c r="GP32" s="40" t="str">
        <f>IF(SUM(FT32:FW32)-FX32&gt;0,SUM(FT32:FW32)-FX32,"")</f>
        <v/>
      </c>
      <c r="GQ32" s="40" t="str">
        <f>IF(GA32&gt;0,GA32,"")</f>
        <v/>
      </c>
      <c r="GR32" s="40" t="str">
        <f>IF(GB32&gt;0,GB32,"")</f>
        <v/>
      </c>
      <c r="GS32" s="40" t="str">
        <f>IF(SUM(FY32:GB32)-GC32&gt;0,SUM(FY32:GB32)-GC32,"")</f>
        <v/>
      </c>
      <c r="GT32" s="40" t="str">
        <f>IF(MAX(GP32,GS32)&gt;0,MAX(GP32,GS32),"")</f>
        <v/>
      </c>
      <c r="GU32" s="40" t="str">
        <f>IF(GF32&gt;0,GF32,"")</f>
        <v/>
      </c>
      <c r="GV32" s="40" t="str">
        <f>IF(GG32&gt;0,GG32,"")</f>
        <v/>
      </c>
      <c r="GW32" s="40" t="str">
        <f>IF(SUM(GD32:GG32)-GH32&gt;0,SUM(GD32:GG32)-GH32,"")</f>
        <v/>
      </c>
      <c r="GX32" s="40" t="str">
        <f>IF(GK32&gt;0,GK32,"")</f>
        <v/>
      </c>
      <c r="GY32" s="40" t="str">
        <f>IF(GL32&gt;0,GL32,"")</f>
        <v/>
      </c>
      <c r="GZ32" s="40" t="str">
        <f>IF(SUM(GI32:GL32)-GM32&gt;0,SUM(GI32:GL32)-GM32,"")</f>
        <v/>
      </c>
      <c r="HA32" s="40" t="str">
        <f>IF(SUM(GT32,GW32,GZ32)&gt;0,SUM(GT32,GW32,GZ32),"")</f>
        <v/>
      </c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1" t="str">
        <f>IF(HD32&gt;0,HD32,"")</f>
        <v/>
      </c>
      <c r="HW32" s="11" t="str">
        <f>IF(HE32&gt;0,HE32,"")</f>
        <v/>
      </c>
      <c r="HX32" s="11" t="str">
        <f>IF(SUM(HB32:HE32)-HF32&gt;0,SUM(HB32:HE32)-HF32,"")</f>
        <v/>
      </c>
      <c r="HY32" s="11" t="str">
        <f>IF(HI32&gt;0,HI32,"")</f>
        <v/>
      </c>
      <c r="HZ32" s="11" t="str">
        <f>IF(HJ32&gt;0,HJ32,"")</f>
        <v/>
      </c>
      <c r="IA32" s="11" t="str">
        <f>IF(SUM(HG32:HJ32)-HK32&gt;0,SUM(HG32:HJ32)-HK32,"")</f>
        <v/>
      </c>
      <c r="IB32" s="11" t="str">
        <f>IF(MAX(HX32,IA32)&gt;0,MAX(HX32,IA32),"")</f>
        <v/>
      </c>
      <c r="IC32" s="11" t="str">
        <f>IF(HN32&gt;0,HN32,"")</f>
        <v/>
      </c>
      <c r="ID32" s="11" t="str">
        <f>IF(HO32&gt;0,HO32,"")</f>
        <v/>
      </c>
      <c r="IE32" s="11" t="str">
        <f>IF(SUM(HL32:HO32)-HP32&gt;0,SUM(HL32:HO32)-HP32,"")</f>
        <v/>
      </c>
      <c r="IF32" s="11" t="str">
        <f>IF(HS32&gt;0,HS32,"")</f>
        <v/>
      </c>
      <c r="IG32" s="11" t="str">
        <f>IF(HT32&gt;0,HT32,"")</f>
        <v/>
      </c>
      <c r="IH32" s="11" t="str">
        <f>IF(SUM(HQ32:HT32)-HU32&gt;0,SUM(HQ32:HT32)-HU32,"")</f>
        <v/>
      </c>
      <c r="II32" s="11" t="str">
        <f>IF(SUM(IB32,IE32,IH32)&gt;0,SUM(IB32,IE32,IH32),"")</f>
        <v/>
      </c>
      <c r="IJ32" s="17"/>
      <c r="IK32" s="17"/>
      <c r="IL32" s="17"/>
      <c r="IM32" s="17"/>
      <c r="IN32" s="17"/>
      <c r="IO32" s="17"/>
      <c r="IP32" s="17"/>
      <c r="IQ32" s="17"/>
      <c r="IR32" s="17"/>
      <c r="IS32" s="17"/>
      <c r="IT32" s="17"/>
      <c r="IU32" s="17"/>
      <c r="IV32" s="17"/>
      <c r="IW32" s="17"/>
      <c r="IX32" s="17"/>
      <c r="IY32" s="17"/>
      <c r="IZ32" s="17"/>
      <c r="JA32" s="17"/>
      <c r="JB32" s="17"/>
      <c r="JC32" s="17"/>
      <c r="JD32" s="40" t="str">
        <f>IF(IL32&gt;0,IL32,"")</f>
        <v/>
      </c>
      <c r="JE32" s="40" t="str">
        <f>IF(IM32&gt;0,IM32,"")</f>
        <v/>
      </c>
      <c r="JF32" s="40" t="str">
        <f>IF(SUM(IJ32:IM32)-IN32&gt;0,SUM(IJ32:IM32)-IN32,"")</f>
        <v/>
      </c>
      <c r="JG32" s="40" t="str">
        <f>IF(IQ32&gt;0,IQ32,"")</f>
        <v/>
      </c>
      <c r="JH32" s="40" t="str">
        <f>IF(IR32&gt;0,IR32,"")</f>
        <v/>
      </c>
      <c r="JI32" s="40" t="str">
        <f>IF(SUM(IO32:IR32)-IS32&gt;0,SUM(IO32:IR32)-IS32,"")</f>
        <v/>
      </c>
      <c r="JJ32" s="40" t="str">
        <f>IF(MAX(JF32,JI32)&gt;0,MAX(JF32,JI32),"")</f>
        <v/>
      </c>
      <c r="JK32" s="40" t="str">
        <f>IF(IV32&gt;0,IV32,"")</f>
        <v/>
      </c>
      <c r="JL32" s="40" t="str">
        <f>IF(IW32&gt;0,IW32,"")</f>
        <v/>
      </c>
      <c r="JM32" s="40" t="str">
        <f>IF(SUM(IT32:IW32)-IX32&gt;0,SUM(IT32:IW32)-IX32,"")</f>
        <v/>
      </c>
      <c r="JN32" s="40" t="str">
        <f>IF(JA32&gt;0,JA32,"")</f>
        <v/>
      </c>
      <c r="JO32" s="40" t="str">
        <f>IF(JB32&gt;0,JB32,"")</f>
        <v/>
      </c>
      <c r="JP32" s="40" t="str">
        <f>IF(SUM(IY32:JB32)-JC32&gt;0,SUM(IY32:JB32)-JC32,"")</f>
        <v/>
      </c>
      <c r="JQ32" s="40" t="str">
        <f>IF(SUM(JJ32,JM32,JP32)&gt;0,SUM(JJ32,JM32,JP32),"")</f>
        <v/>
      </c>
      <c r="JR32" s="18"/>
      <c r="JS32" s="18"/>
      <c r="JT32" s="18"/>
      <c r="JU32" s="18"/>
      <c r="JV32" s="18"/>
      <c r="JW32" s="18"/>
      <c r="JX32" s="18"/>
      <c r="JY32" s="18"/>
      <c r="JZ32" s="18"/>
      <c r="KA32" s="18"/>
      <c r="KB32" s="18"/>
      <c r="KC32" s="18"/>
      <c r="KD32" s="18"/>
      <c r="KE32" s="18"/>
      <c r="KF32" s="18"/>
      <c r="KG32" s="18"/>
      <c r="KH32" s="18"/>
      <c r="KI32" s="18"/>
      <c r="KJ32" s="18"/>
      <c r="KK32" s="18"/>
      <c r="KL32" s="11" t="str">
        <f>IF(JT32&gt;0,JT32,"")</f>
        <v/>
      </c>
      <c r="KM32" s="11" t="str">
        <f>IF(JU32&gt;0,JU32,"")</f>
        <v/>
      </c>
      <c r="KN32" s="11" t="str">
        <f>IF(SUM(JR32:JU32)-JV32&gt;0,SUM(JR32:JU32)-JV32,"")</f>
        <v/>
      </c>
      <c r="KO32" s="11" t="str">
        <f>IF(JY32&gt;0,JY32,"")</f>
        <v/>
      </c>
      <c r="KP32" s="11" t="str">
        <f>IF(JZ32&gt;0,JZ32,"")</f>
        <v/>
      </c>
      <c r="KQ32" s="11" t="str">
        <f>IF(SUM(JW32:JZ32)-KA32&gt;0,SUM(JW32:JZ32)-KA32,"")</f>
        <v/>
      </c>
      <c r="KR32" s="11" t="str">
        <f>IF(MAX(KN32,KQ32)&gt;0,MAX(KN32,KQ32),"")</f>
        <v/>
      </c>
      <c r="KS32" s="11" t="str">
        <f>IF(KD32&gt;0,KD32,"")</f>
        <v/>
      </c>
      <c r="KT32" s="11" t="str">
        <f>IF(KE32&gt;0,KE32,"")</f>
        <v/>
      </c>
      <c r="KU32" s="11" t="str">
        <f>IF(SUM(KB32:KE32)-KF32&gt;0,SUM(KB32:KE32)-KF32,"")</f>
        <v/>
      </c>
      <c r="KV32" s="11" t="str">
        <f>IF(KI32&gt;0,KI32,"")</f>
        <v/>
      </c>
      <c r="KW32" s="11" t="str">
        <f>IF(KJ32&gt;0,KJ32,"")</f>
        <v/>
      </c>
      <c r="KX32" s="11" t="str">
        <f>IF(SUM(KG32:KJ32)-KK32&gt;0,SUM(KG32:KJ32)-KK32,"")</f>
        <v/>
      </c>
      <c r="KY32" s="11" t="str">
        <f>IF(SUM(KR32,KU32,KX32)&gt;0,SUM(KR32,KU32,KX32),"")</f>
        <v/>
      </c>
      <c r="KZ32" s="17"/>
      <c r="LA32" s="17"/>
      <c r="LB32" s="17"/>
      <c r="LC32" s="17"/>
      <c r="LD32" s="17"/>
      <c r="LE32" s="17"/>
      <c r="LF32" s="17"/>
      <c r="LG32" s="17"/>
      <c r="LH32" s="17"/>
      <c r="LI32" s="17"/>
      <c r="LJ32" s="17"/>
      <c r="LK32" s="17"/>
      <c r="LL32" s="17"/>
      <c r="LM32" s="17"/>
      <c r="LN32" s="17"/>
      <c r="LO32" s="17"/>
      <c r="LP32" s="17"/>
      <c r="LQ32" s="17"/>
      <c r="LR32" s="17"/>
      <c r="LS32" s="17"/>
      <c r="LT32" s="40" t="str">
        <f>IF(LB32&gt;0,LB32,"")</f>
        <v/>
      </c>
      <c r="LU32" s="40" t="str">
        <f>IF(LC32&gt;0,LC32,"")</f>
        <v/>
      </c>
      <c r="LV32" s="40" t="str">
        <f>IF(SUM(KZ32:LC32)-LD32&gt;0,SUM(KZ32:LC32)-LD32,"")</f>
        <v/>
      </c>
      <c r="LW32" s="40" t="str">
        <f>IF(LG32&gt;0,LG32,"")</f>
        <v/>
      </c>
      <c r="LX32" s="40" t="str">
        <f>IF(LH32&gt;0,LH32,"")</f>
        <v/>
      </c>
      <c r="LY32" s="40" t="str">
        <f>IF(SUM(LE32:LH32)-LI32&gt;0,SUM(LE32:LH32)-LI32,"")</f>
        <v/>
      </c>
      <c r="LZ32" s="40" t="str">
        <f>IF(MAX(LV32,LY32)&gt;0,MAX(LV32,LY32),"")</f>
        <v/>
      </c>
      <c r="MA32" s="40" t="str">
        <f>IF(LL32&gt;0,LL32,"")</f>
        <v/>
      </c>
      <c r="MB32" s="40" t="str">
        <f>IF(LM32&gt;0,LM32,"")</f>
        <v/>
      </c>
      <c r="MC32" s="40" t="str">
        <f>IF(SUM(LJ32:LM32)-LN32&gt;0,SUM(LJ32:LM32)-LN32,"")</f>
        <v/>
      </c>
      <c r="MD32" s="40" t="str">
        <f>IF(LQ32&gt;0,LQ32,"")</f>
        <v/>
      </c>
      <c r="ME32" s="40" t="str">
        <f>IF(LR32&gt;0,LR32,"")</f>
        <v/>
      </c>
      <c r="MF32" s="40" t="str">
        <f>IF(SUM(LO32:LR32)-LS32&gt;0,SUM(LO32:LR32)-LS32,"")</f>
        <v/>
      </c>
      <c r="MG32" s="40" t="str">
        <f>IF(SUM(LZ32,MC32,MF32)&gt;0,SUM(LZ32,MC32,MF32),"")</f>
        <v/>
      </c>
      <c r="MH32" s="18"/>
      <c r="MI32" s="18"/>
      <c r="MJ32" s="18"/>
      <c r="MK32" s="18"/>
      <c r="ML32" s="18"/>
      <c r="MM32" s="18"/>
      <c r="MN32" s="18"/>
      <c r="MO32" s="18"/>
      <c r="MP32" s="18"/>
      <c r="MQ32" s="18"/>
      <c r="MR32" s="18"/>
      <c r="MS32" s="18"/>
      <c r="MT32" s="18"/>
      <c r="MU32" s="18"/>
      <c r="MV32" s="18"/>
      <c r="MW32" s="18"/>
      <c r="MX32" s="18"/>
      <c r="MY32" s="18"/>
      <c r="MZ32" s="18"/>
      <c r="NA32" s="18"/>
      <c r="NB32" s="11" t="str">
        <f>IF(MJ32&gt;0,MJ32,"")</f>
        <v/>
      </c>
      <c r="NC32" s="11" t="str">
        <f>IF(MK32&gt;0,MK32,"")</f>
        <v/>
      </c>
      <c r="ND32" s="11" t="str">
        <f>IF(SUM(MH32:MK32)-ML32&gt;0,SUM(MH32:MK32)-ML32,"")</f>
        <v/>
      </c>
      <c r="NE32" s="11" t="str">
        <f>IF(MO32&gt;0,MO32,"")</f>
        <v/>
      </c>
      <c r="NF32" s="11" t="str">
        <f>IF(MP32&gt;0,MP32,"")</f>
        <v/>
      </c>
      <c r="NG32" s="11" t="str">
        <f>IF(SUM(MM32:MP32)-MQ32&gt;0,SUM(MM32:MP32)-MQ32,"")</f>
        <v/>
      </c>
      <c r="NH32" s="11" t="str">
        <f>IF(MAX(ND32,NG32)&gt;0,MAX(ND32,NG32),"")</f>
        <v/>
      </c>
      <c r="NI32" s="11" t="str">
        <f>IF(MT32&gt;0,MT32,"")</f>
        <v/>
      </c>
      <c r="NJ32" s="11" t="str">
        <f>IF(MU32&gt;0,MU32,"")</f>
        <v/>
      </c>
      <c r="NK32" s="11" t="str">
        <f>IF(SUM(MR32:MU32)-MV32&gt;0,SUM(MR32:MU32)-MV32,"")</f>
        <v/>
      </c>
      <c r="NL32" s="11" t="str">
        <f>IF(MY32&gt;0,MY32,"")</f>
        <v/>
      </c>
      <c r="NM32" s="11" t="str">
        <f>IF(MZ32&gt;0,MZ32,"")</f>
        <v/>
      </c>
      <c r="NN32" s="11" t="str">
        <f>IF(SUM(MW32:MZ32)-NA32&gt;0,SUM(MW32:MZ32)-NA32,"")</f>
        <v/>
      </c>
      <c r="NO32" s="11" t="str">
        <f>IF(SUM(NH32,NK32,NN32)&gt;0,SUM(NH32,NK32,NN32),"")</f>
        <v/>
      </c>
      <c r="NP32" s="17"/>
      <c r="NQ32" s="17"/>
      <c r="NR32" s="17"/>
      <c r="NS32" s="17"/>
      <c r="NT32" s="17"/>
      <c r="NU32" s="17"/>
      <c r="NV32" s="17"/>
      <c r="NW32" s="17"/>
      <c r="NX32" s="17"/>
      <c r="NY32" s="17"/>
      <c r="NZ32" s="17"/>
      <c r="OA32" s="17"/>
      <c r="OB32" s="17"/>
      <c r="OC32" s="17"/>
      <c r="OD32" s="17"/>
      <c r="OE32" s="17"/>
      <c r="OF32" s="17"/>
      <c r="OG32" s="17"/>
      <c r="OH32" s="17"/>
      <c r="OI32" s="17"/>
      <c r="OJ32" s="40" t="str">
        <f>IF(NR32&gt;0,NR32,"")</f>
        <v/>
      </c>
      <c r="OK32" s="40" t="str">
        <f>IF(NS32&gt;0,NS32,"")</f>
        <v/>
      </c>
      <c r="OL32" s="40" t="str">
        <f>IF(SUM(NP32:NS32)-NT32&gt;0,SUM(NP32:NS32)-NT32,"")</f>
        <v/>
      </c>
      <c r="OM32" s="40" t="str">
        <f>IF(NW32&gt;0,NW32,"")</f>
        <v/>
      </c>
      <c r="ON32" s="40" t="str">
        <f>IF(NX32&gt;0,NX32,"")</f>
        <v/>
      </c>
      <c r="OO32" s="40" t="str">
        <f>IF(SUM(NU32:NX32)-NY32&gt;0,SUM(NU32:NX32)-NY32,"")</f>
        <v/>
      </c>
      <c r="OP32" s="40" t="str">
        <f>IF(MAX(OL32,OO32)&gt;0,MAX(OL32,OO32),"")</f>
        <v/>
      </c>
      <c r="OQ32" s="40" t="str">
        <f>IF(OB32&gt;0,OB32,"")</f>
        <v/>
      </c>
      <c r="OR32" s="40" t="str">
        <f>IF(OC32&gt;0,OC32,"")</f>
        <v/>
      </c>
      <c r="OS32" s="40" t="str">
        <f>IF(SUM(NZ32:OC32)-OD32&gt;0,SUM(NZ32:OC32)-OD32,"")</f>
        <v/>
      </c>
      <c r="OT32" s="40" t="str">
        <f>IF(OG32&gt;0,OG32,"")</f>
        <v/>
      </c>
      <c r="OU32" s="40" t="str">
        <f>IF(OH32&gt;0,OH32,"")</f>
        <v/>
      </c>
      <c r="OV32" s="40" t="str">
        <f>IF(SUM(OE32:OH32)-OI32&gt;0,SUM(OE32:OH32)-OI32,"")</f>
        <v/>
      </c>
      <c r="OW32" s="40" t="str">
        <f>IF(SUM(OP32,OS32,OV32)&gt;0,SUM(OP32,OS32,OV32),"")</f>
        <v/>
      </c>
      <c r="OX32" s="18"/>
      <c r="OY32" s="18"/>
      <c r="OZ32" s="18"/>
      <c r="PA32" s="18"/>
      <c r="PB32" s="18"/>
      <c r="PC32" s="18"/>
      <c r="PD32" s="18"/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1" t="str">
        <f>IF(OZ32&gt;0,OZ32,"")</f>
        <v/>
      </c>
      <c r="PS32" s="11" t="str">
        <f>IF(PA32&gt;0,PA32,"")</f>
        <v/>
      </c>
      <c r="PT32" s="11" t="str">
        <f>IF(SUM(OX32:PA32)-PB32&gt;0,SUM(OX32:PA32)-PB32,"")</f>
        <v/>
      </c>
      <c r="PU32" s="11" t="str">
        <f>IF(PE32&gt;0,PE32,"")</f>
        <v/>
      </c>
      <c r="PV32" s="11" t="str">
        <f>IF(PF32&gt;0,PF32,"")</f>
        <v/>
      </c>
      <c r="PW32" s="11" t="str">
        <f>IF(SUM(PC32:PF32)-PG32&gt;0,SUM(PC32:PF32)-PG32,"")</f>
        <v/>
      </c>
      <c r="PX32" s="11" t="str">
        <f>IF(MAX(PT32,PW32)&gt;0,MAX(PT32,PW32),"")</f>
        <v/>
      </c>
      <c r="PY32" s="11" t="str">
        <f>IF(PJ32&gt;0,PJ32,"")</f>
        <v/>
      </c>
      <c r="PZ32" s="11" t="str">
        <f>IF(PK32&gt;0,PK32,"")</f>
        <v/>
      </c>
      <c r="QA32" s="11" t="str">
        <f>IF(SUM(PH32:PK32)-PL32&gt;0,SUM(PH32:PK32)-PL32,"")</f>
        <v/>
      </c>
      <c r="QB32" s="11" t="str">
        <f>IF(PO32&gt;0,PO32,"")</f>
        <v/>
      </c>
      <c r="QC32" s="11" t="str">
        <f>IF(PP32&gt;0,PP32,"")</f>
        <v/>
      </c>
      <c r="QD32" s="11" t="str">
        <f>IF(SUM(PM32:PP32)-PQ32&gt;0,SUM(PM32:PP32)-PQ32,"")</f>
        <v/>
      </c>
      <c r="QE32" s="11" t="str">
        <f>IF(SUM(PX32,QA32,QD32)&gt;0,SUM(PX32,QA32,QD32),"")</f>
        <v/>
      </c>
      <c r="QF32" s="17"/>
      <c r="QG32" s="17"/>
      <c r="QH32" s="17"/>
      <c r="QI32" s="17"/>
      <c r="QJ32" s="17"/>
      <c r="QK32" s="17"/>
      <c r="QL32" s="17"/>
      <c r="QM32" s="17"/>
      <c r="QN32" s="17"/>
      <c r="QO32" s="17"/>
      <c r="QP32" s="17"/>
      <c r="QQ32" s="17"/>
      <c r="QR32" s="17"/>
      <c r="QS32" s="17"/>
      <c r="QT32" s="17"/>
      <c r="QU32" s="17"/>
      <c r="QV32" s="17"/>
      <c r="QW32" s="17"/>
      <c r="QX32" s="17"/>
      <c r="QY32" s="17"/>
      <c r="QZ32" s="40" t="str">
        <f>IF(QH32&gt;0,QH32,"")</f>
        <v/>
      </c>
      <c r="RA32" s="40" t="str">
        <f>IF(QI32&gt;0,QI32,"")</f>
        <v/>
      </c>
      <c r="RB32" s="40" t="str">
        <f>IF(SUM(QF32:QI32)-QJ32&gt;0,SUM(QF32:QI32)-QJ32,"")</f>
        <v/>
      </c>
      <c r="RC32" s="40" t="str">
        <f>IF(QM32&gt;0,QM32,"")</f>
        <v/>
      </c>
      <c r="RD32" s="40" t="str">
        <f>IF(QN32&gt;0,QN32,"")</f>
        <v/>
      </c>
      <c r="RE32" s="40" t="str">
        <f>IF(SUM(QK32:QN32)-QO32&gt;0,SUM(QK32:QN32)-QO32,"")</f>
        <v/>
      </c>
      <c r="RF32" s="40" t="str">
        <f>IF(MAX(RB32,RE32)&gt;0,MAX(RB32,RE32),"")</f>
        <v/>
      </c>
      <c r="RG32" s="40" t="str">
        <f>IF(QR32&gt;0,QR32,"")</f>
        <v/>
      </c>
      <c r="RH32" s="40" t="str">
        <f>IF(QS32&gt;0,QS32,"")</f>
        <v/>
      </c>
      <c r="RI32" s="40" t="str">
        <f>IF(SUM(QP32:QS32)-QT32&gt;0,SUM(QP32:QS32)-QT32,"")</f>
        <v/>
      </c>
      <c r="RJ32" s="40" t="str">
        <f>IF(QW32&gt;0,QW32,"")</f>
        <v/>
      </c>
      <c r="RK32" s="40" t="str">
        <f>IF(QX32&gt;0,QX32,"")</f>
        <v/>
      </c>
      <c r="RL32" s="40" t="str">
        <f>IF(SUM(QU32:QX32)-QY32&gt;0,SUM(QU32:QX32)-QY32,"")</f>
        <v/>
      </c>
      <c r="RM32" s="40" t="str">
        <f>IF(SUM(RF32,RI32,RL32)&gt;0,SUM(RF32,RI32,RL32),"")</f>
        <v/>
      </c>
      <c r="RN32" s="18"/>
      <c r="RO32" s="18"/>
      <c r="RP32" s="18"/>
      <c r="RQ32" s="18"/>
      <c r="RR32" s="18"/>
      <c r="RS32" s="18"/>
      <c r="RT32" s="18"/>
      <c r="RU32" s="18"/>
      <c r="RV32" s="18"/>
      <c r="RW32" s="18"/>
      <c r="RX32" s="18"/>
      <c r="RY32" s="18"/>
      <c r="RZ32" s="18"/>
      <c r="SA32" s="18"/>
      <c r="SB32" s="18"/>
      <c r="SC32" s="18"/>
      <c r="SD32" s="18"/>
      <c r="SE32" s="18"/>
      <c r="SF32" s="18"/>
      <c r="SG32" s="18"/>
      <c r="SH32" s="11" t="str">
        <f>IF(RP32&gt;0,RP32,"")</f>
        <v/>
      </c>
      <c r="SI32" s="11" t="str">
        <f>IF(RQ32&gt;0,RQ32,"")</f>
        <v/>
      </c>
      <c r="SJ32" s="11" t="str">
        <f>IF(SUM(RN32:RQ32)-RR32&gt;0,SUM(RN32:RQ32)-RR32,"")</f>
        <v/>
      </c>
      <c r="SK32" s="11" t="str">
        <f>IF(RU32&gt;0,RU32,"")</f>
        <v/>
      </c>
      <c r="SL32" s="11" t="str">
        <f>IF(RV32&gt;0,RV32,"")</f>
        <v/>
      </c>
      <c r="SM32" s="11" t="str">
        <f>IF(SUM(RS32:RV32)-RW32&gt;0,SUM(RS32:RV32)-RW32,"")</f>
        <v/>
      </c>
      <c r="SN32" s="11" t="str">
        <f>IF(MAX(SJ32,SM32)&gt;0,MAX(SJ32,SM32),"")</f>
        <v/>
      </c>
      <c r="SO32" s="11" t="str">
        <f>IF(RZ32&gt;0,RZ32,"")</f>
        <v/>
      </c>
      <c r="SP32" s="11" t="str">
        <f>IF(SA32&gt;0,SA32,"")</f>
        <v/>
      </c>
      <c r="SQ32" s="11" t="str">
        <f>IF(SUM(RX32:SA32)-SB32&gt;0,SUM(RX32:SA32)-SB32,"")</f>
        <v/>
      </c>
      <c r="SR32" s="11" t="str">
        <f>IF(SE32&gt;0,SE32,"")</f>
        <v/>
      </c>
      <c r="SS32" s="11" t="str">
        <f>IF(SF32&gt;0,SF32,"")</f>
        <v/>
      </c>
      <c r="ST32" s="11" t="str">
        <f>IF(SUM(SC32:SF32)-SG32&gt;0,SUM(SC32:SF32)-SG32,"")</f>
        <v/>
      </c>
      <c r="SU32" s="11" t="str">
        <f>IF(SUM(SN32,SQ32,ST32)&gt;0,SUM(SN32,SQ32,ST32),"")</f>
        <v/>
      </c>
      <c r="SV32" s="22">
        <f>IF($CP32="P",CA32,(CA32+AZ32)/2)</f>
        <v>2.8</v>
      </c>
      <c r="SW32" s="22">
        <f>IF($CP32="P",CB32,(CB32+BA32)/2)</f>
        <v>1.85</v>
      </c>
      <c r="SX32" s="22">
        <f>IF($CP32="P",CC32,(CC32+BB32)/2)</f>
        <v>2.2999999999999998</v>
      </c>
      <c r="SY32" s="22">
        <f>IF($CP32="P",CD32,(CD32+BC32)/2)</f>
        <v>2.64</v>
      </c>
      <c r="SZ32" s="22">
        <f>IF($CP32="P",CE32,(CE32+BD32)/2)</f>
        <v>0</v>
      </c>
      <c r="TA32" s="22">
        <f>IF($CP32="P",CF32,(CF32+BE32)/2)</f>
        <v>7.05</v>
      </c>
      <c r="TB32" s="22">
        <f>IF($CP32="P",CG32,(CG32+BF32)/2)</f>
        <v>4.55</v>
      </c>
      <c r="TC32" s="22">
        <f>IF($CP32="P",CH32,(CH32+BG32)/2)</f>
        <v>4.3499999999999996</v>
      </c>
      <c r="TD32" s="22">
        <f>IF($CP32="P",CI32,(CI32+BH32)/2)</f>
        <v>6.6050000000000004</v>
      </c>
      <c r="TE32" s="22">
        <f>IF($CP32="P",CJ32,(CJ32+BI32)/2)</f>
        <v>0.05</v>
      </c>
      <c r="TF32" s="22">
        <f>IF($CP32="P",CK32,(CK32+BJ32)/2)</f>
        <v>0</v>
      </c>
      <c r="TG32" s="22">
        <f>IF($CP32="P",CL32,(CL32+BK32)/2)</f>
        <v>0</v>
      </c>
      <c r="TH32" s="22">
        <f>IF($CP32="P",CM32,(CM32+BL32)/2)</f>
        <v>0</v>
      </c>
      <c r="TI32" s="22">
        <f>IF($CP32="P",CN32,(CN32+BM32)/2)</f>
        <v>0</v>
      </c>
      <c r="TJ32" s="22">
        <f>IF($CP32="P",CO32,(CO32+BN32)/2)</f>
        <v>0</v>
      </c>
      <c r="TK32" s="27" t="s">
        <v>46</v>
      </c>
      <c r="TL32" s="40">
        <f>IF(SX32&gt;0,SX32,"")</f>
        <v>2.2999999999999998</v>
      </c>
      <c r="TM32" s="40">
        <f>IF(SY32&gt;0,SY32,"")</f>
        <v>2.64</v>
      </c>
      <c r="TN32" s="40">
        <f>IF(SUM(SV32:SY32)-SZ32&gt;0,SUM(SV32:SY32)-SZ32,"")</f>
        <v>9.59</v>
      </c>
      <c r="TO32" s="40">
        <f>IF(TC32&gt;0,TC32,"")</f>
        <v>4.3499999999999996</v>
      </c>
      <c r="TP32" s="40">
        <f>IF(TD32&gt;0,TD32,"")</f>
        <v>6.6050000000000004</v>
      </c>
      <c r="TQ32" s="40">
        <f>IF(SUM(TA32:TD32)-TE32&gt;0,SUM(TA32:TD32)-TE32,"")</f>
        <v>22.504999999999999</v>
      </c>
      <c r="TR32" s="40">
        <f>IF(MAX(TN32,TQ32)&gt;0,MAX(TN32,TQ32),"")</f>
        <v>22.504999999999999</v>
      </c>
      <c r="TS32" s="40" t="str">
        <f>IF(TH32&gt;0,TH32,"")</f>
        <v/>
      </c>
      <c r="TT32" s="40" t="str">
        <f>IF(TI32&gt;0,TI32,"")</f>
        <v/>
      </c>
      <c r="TU32" s="40" t="str">
        <f>IF(SUM(TF32:TI32)-TJ32&gt;0,SUM(TF32:TI32)-TJ32,"")</f>
        <v/>
      </c>
      <c r="TV32" s="40">
        <f>IF(SUM(TR32,TU32)&gt;0,SUM(TR32,TU32),"")</f>
        <v>22.504999999999999</v>
      </c>
    </row>
    <row r="33" spans="1:544" x14ac:dyDescent="0.2">
      <c r="A33" s="4" t="str" cm="1">
        <f t="array" ref="A33">IF(AND(J33&lt;&gt;"",J33&lt;&gt;"No DD"),SUMPRODUCT((J$4:J$37&lt;&gt;"")*(J$4:J$37&lt;&gt;"No DD")*(F$4:F$37&gt;F33))+1,IF(J33="No DD",SUMPRODUCT((J$4:J$37="No DD")*(F$4:F$37&gt;F33))+1+SUMPRODUCT((J$4:J$37&lt;&gt;"")*(J$4:J$37&lt;&gt;"No DD")),""))</f>
        <v/>
      </c>
      <c r="B33" s="4" t="str" cm="1">
        <f t="array" ref="B33">IF(AND(J33&lt;&gt;"",J33&lt;&gt;"No DD",G33=""),SUMPRODUCT((J$4:J$37&lt;&gt;"")*(J$4:J$37&lt;&gt;"No DD")*(G$4:G$37="")*(F$4:F$37&gt;F33))+1,IF(J33="No DD",SUMPRODUCT((J$4:J$37="No DD")*(F$4:F$37&gt;F33)*(G$4:G$37=""))+1+SUMPRODUCT((J$4:J$37&lt;&gt;"")*(G$4:G$37="")*(J$4:J$37&lt;&gt;"No DD")),""))</f>
        <v/>
      </c>
      <c r="C33" s="5" t="s">
        <v>133</v>
      </c>
      <c r="D33" s="4" t="s">
        <v>3</v>
      </c>
      <c r="E33" s="4">
        <v>2006</v>
      </c>
      <c r="F33" s="9">
        <f>SUM(L33:V33)+SUM(L33:T33)*0.0000001+SUM(L33)*0.0000000000001</f>
        <v>68.740006874004337</v>
      </c>
      <c r="G33" s="66"/>
      <c r="H33" s="3" t="str">
        <f>IF(OR(AND(AO33&gt;=AY$39,AO33&lt;&gt;"",AQ33&gt;=AY$43,AQ33&lt;&gt;"",AN33=""),AND(AR33&gt;=AY$39,AR33&lt;&gt;"",AT33&gt;=AY$43,AT33&lt;&gt;"",AN33=""),AND(AV33&gt;=AY$39,AV33&lt;&gt;"",AX33&gt;=AY$43,AX33&lt;&gt;"",AN33=""),AND(BP33&gt;=BZ$39,BP33&lt;&gt;"",BR33&gt;=BZ$43,BR33&lt;&gt;"",BO33=""),AND(BS33&gt;=BZ$39,BS33&lt;&gt;"",BU33&gt;=BZ$43,BU33&lt;&gt;"",BO33=""),AND(BW33&gt;=BZ$39,BW33&lt;&gt;"",BY33&gt;=BZ$43,BY33&lt;&gt;"",BO33=""),AND(CQ33&gt;=DA$39,CQ33&lt;&gt;"",CS33&gt;=DA$43,CS33&lt;&gt;"",CP33=""),AND(CT33&gt;=DA$39,CT33&lt;&gt;"",CV33&gt;=DA$43,CV33&lt;&gt;"",CP33=""),AND(CX33&gt;=DA$39,CX33&lt;&gt;"",CZ33&gt;=DA$43,CZ33&lt;&gt;"",CP33=""),AND(DX33&gt;=EK$39,DX33&lt;&gt;"",DZ33&gt;=EK$43,DZ33&lt;&gt;""),AND(EA33&gt;=EK$39,EA33&lt;&gt;"",EC33&gt;=EK$43,EC33&lt;&gt;""),AND(EE33&gt;=EK$39,EE33&lt;&gt;"",EG33&gt;=EK$43,EG33&lt;&gt;""),AND(EH33&gt;=EK$39,EH33&lt;&gt;"",EJ33&gt;=EK$43,EJ33&lt;&gt;""),AND(FF33&gt;=FS$39,FF33&lt;&gt;"",FH33&gt;=FS$43,FH33&lt;&gt;""),AND(FI33&gt;=FS$39,FI33&lt;&gt;"",FK33&gt;=FS$43,FK33&lt;&gt;""),AND(FM33&gt;=FS$39,FM33&lt;&gt;"",FO33&gt;=FS$43,FO33&lt;&gt;""),AND(FP33&gt;=FS$39,FP33&lt;&gt;"",FR33&gt;=FS$43,FR33&lt;&gt;""),AND(GN33&gt;=HA$39,GN33&lt;&gt;"",GP33&gt;=HA$43,GP33&lt;&gt;""),AND(GQ33&gt;=HA$39,GQ33&lt;&gt;"",GS33&gt;=HA$43,GS33&lt;&gt;""),AND(GU33&gt;=HA$39,GU33&lt;&gt;"",GW33&gt;=HA$43,GW33&lt;&gt;""),AND(GX33&gt;=HA$39,GX33&lt;&gt;"",GZ33&gt;=HA$43,GZ33&lt;&gt;""),AND(HV33&gt;=II$39,HV33&lt;&gt;"",HX33&gt;=II$43,HX33&lt;&gt;""),AND(HY33&gt;=II$39,HY33&lt;&gt;"",IA33&gt;=II$43,IA33&lt;&gt;""),AND(IC33&gt;=II$39,IC33&lt;&gt;"",IE33&gt;=II$43,IE33&lt;&gt;""),AND(IF33&gt;=II$39,IF33&lt;&gt;"",IH33&gt;=II$43,IH33&lt;&gt;""),AND(JD33&gt;=JQ$39,JD33&lt;&gt;"",JF33&gt;=JQ$43,JF33&lt;&gt;""),AND(JG33&gt;=JQ$39,JG33&lt;&gt;"",JI33&gt;=JQ$43,JI33&lt;&gt;""),AND(JK33&gt;=JQ$39,JK33&lt;&gt;"",JM33&gt;=JQ$43,JM33&lt;&gt;""),AND(JN33&gt;=JQ$39,JN33&lt;&gt;"",JP33&gt;=JQ$43,JP33&lt;&gt;""),AND(KL33&gt;=KY$39,KL33&lt;&gt;"",KN33&gt;=KY$43,KN33&lt;&gt;""),AND(KO33&gt;=KY$39,KO33&lt;&gt;"",KQ33&gt;=KY$43,KQ33&lt;&gt;""),AND(KS33&gt;=KY$39,KS33&lt;&gt;"",KU33&gt;=KY$43,KU33&lt;&gt;""),AND(KV33&gt;=KY$39,KV33&lt;&gt;"",KX33&gt;=KY$43,KX33&lt;&gt;""),AND(LT33&gt;=MG$39,LT33&lt;&gt;"",LV33&gt;=MG$43,LV33&lt;&gt;""),AND(LW33&gt;=MG$39,LW33&lt;&gt;"",LY33&gt;=MG$43,LY33&lt;&gt;""),AND(MA33&gt;=MG$39,MA33&lt;&gt;"",MC33&gt;=MG$43,MC33&lt;&gt;""),AND(MD33&gt;=MG$39,MD33&lt;&gt;"",MF33&gt;=MG$43,MF33&lt;&gt;""),AND(NB33&gt;=NO$39,NB33&lt;&gt;"",ND33&gt;=NO$43,ND33&lt;&gt;""),AND(NE33&gt;=NO$39,NE33&lt;&gt;"",NG33&gt;=NO$43,NG33&lt;&gt;""),AND(NI33&gt;=NO$39,NI33&lt;&gt;"",NK33&gt;=NO$43,NK33&lt;&gt;""),AND(NL33&gt;=NO$39,NL33&lt;&gt;"",NN33&gt;=NO$43,NN33&lt;&gt;""),AND(OJ33&gt;=OW$39,OJ33&lt;&gt;"",OL33&gt;=OW$43,OL33&lt;&gt;""),AND(OM33&gt;=OW$39,OM33&lt;&gt;"",OO33&gt;=OW$43,OO33&lt;&gt;""),AND(OQ33&gt;=OW$39,OQ33&lt;&gt;"",OS33&gt;=OW$43,OS33&lt;&gt;""),AND(OT33&gt;=OW$39,OT33&lt;&gt;"",OV33&gt;=OW$43,OV33&lt;&gt;""),AND(PR33&gt;=QE$39,PR33&lt;&gt;"",PT33&gt;=QE$43,PT33&lt;&gt;""),AND(PU33&gt;=QE$39,PU33&lt;&gt;"",PW33&gt;=QE$43,PW33&lt;&gt;""),AND(PY33&gt;=QE$39,PY33&lt;&gt;"",QA33&gt;=QE$43,QA33&lt;&gt;""),AND(QB33&gt;=QE$39,QB33&lt;&gt;"",QD33&gt;=QE$43,QD33&lt;&gt;""),AND(QZ33&gt;=RM$39,QZ33&lt;&gt;"",RB33&gt;=RM$43,RB33&lt;&gt;""),AND(RC33&gt;=RM$39,RC33&lt;&gt;"",RE33&gt;=RM$43,RE33&lt;&gt;""),AND(RG33&gt;=RM$39,RG33&lt;&gt;"",RI33&gt;=RM$43,RI33&lt;&gt;""),AND(RJ33&gt;=RM$39,RJ33&lt;&gt;"",RL33&gt;=RM$43,RL33&lt;&gt;""),AND(SH33&gt;=SU$39,SH33&lt;&gt;"",SJ33&gt;=SU$43,SJ33&lt;&gt;""),AND(SK33&gt;=SU$39,SK33&lt;&gt;"",SM33&gt;=SU$43,SM33&lt;&gt;""),AND(SO33&gt;=SU$39,SO33&lt;&gt;"",SQ33&gt;=SU$43,SQ33&lt;&gt;""),AND(SR33&gt;=SU$39,SR33&lt;&gt;"",ST33&gt;=SU$43,ST33&lt;&gt;"")),"P","")</f>
        <v/>
      </c>
      <c r="I33" s="3" t="str">
        <f>IF(OR(AND(AQ33&gt;=AY$43,AQ33&lt;&gt;"",AN33=""),AND(AT33&gt;=AY$43,AT33&lt;&gt;"",AN33=""),AND(AX33&gt;=AY$43,AX33&lt;&gt;"",AN33=""),AND(BR33&gt;=BZ$43,BR33&lt;&gt;"",BO33=""),AND(BU33&gt;=BZ$43,BU33&lt;&gt;"",BO33=""),AND(BY33&gt;=BZ$43,BY33&lt;&gt;"",BO33=""),AND(CS33&gt;=DA$43,CS33&lt;&gt;"",CP33=""),AND(CV33&gt;=DA$43,CV33&lt;&gt;"",CP33=""),AND(CZ33&gt;=DA$43,CZ33&lt;&gt;"",CP33=""),AND(DZ33&gt;=EK$43,DZ33&lt;&gt;""),AND(EC33&gt;=EK$43,EC33&lt;&gt;""),AND(EG33&gt;=EK$43,EG33&lt;&gt;""),AND(EJ33&gt;=EK$43,EJ33&lt;&gt;""),AND(FH33&gt;=FS$43,FH33&lt;&gt;""),AND(FK33&gt;=FS$43,FK33&lt;&gt;""),AND(FO33&gt;=FS$43,FO33&lt;&gt;""),AND(FR33&gt;=FS$43,FR33&lt;&gt;""),AND(GP33&gt;=HA$43,GP33&lt;&gt;""),AND(GS33&gt;=HA$43,GS33&lt;&gt;""),AND(GW33&gt;=HA$43,GW33&lt;&gt;""),AND(GZ33&gt;=HA$43,GZ33&lt;&gt;""),AND(HX33&gt;=II$43,HX33&lt;&gt;""),AND(IA33&gt;=II$43,IA33&lt;&gt;""),AND(IE33&gt;=II$43,IE33&lt;&gt;""),AND(IH33&gt;=II$43,IH33&lt;&gt;""),AND(JF33&gt;=JQ$43,JF33&lt;&gt;""),AND(JI33&gt;=JQ$43,JI33&lt;&gt;""),AND(JM33&gt;=JQ$43,JM33&lt;&gt;""),AND(JP33&gt;=JQ$43,JP33&lt;&gt;""),AND(KN33&gt;=KY$43,KN33&lt;&gt;""),AND(KQ33&gt;=KY$43,KQ33&lt;&gt;""),AND(KU33&gt;=KY$43,KU33&lt;&gt;""),AND(KX33&gt;=KY$43,KX33&lt;&gt;""),AND(LV33&gt;=MG$43,LV33&lt;&gt;""),AND(LY33&gt;=MG$43,LY33&lt;&gt;""),AND(MC33&gt;=MG$43,MC33&lt;&gt;""),AND(MF33&gt;=MG$43,MF33&lt;&gt;""),AND(ND33&gt;=NO$43,ND33&lt;&gt;""),AND(NG33&gt;=NO$43,NG33&lt;&gt;""),AND(NK33&gt;=NO$43,NK33&lt;&gt;""),AND(NN33&gt;=NO$43,NN33&lt;&gt;""),AND(OL33&gt;=OW$43,OL33&lt;&gt;""),AND(OO33&gt;=OW$43,OO33&lt;&gt;""),AND(OS33&gt;=OW$43,OS33&lt;&gt;""),AND(OV33&gt;=OW$43,OV33&lt;&gt;""),AND(PT33&gt;=QE$43,PT33&lt;&gt;""),AND(PW33&gt;=QE$43,PW33&lt;&gt;""),AND(QA33&gt;=QE$43,QA33&lt;&gt;""),AND(QD33&gt;=QE$43,QD33&lt;&gt;""),AND(RB33&gt;=RM$43,RB33&lt;&gt;""),AND(RE33&gt;=RM$43,RE33&lt;&gt;""),AND(RI33&gt;=RM$43,RI33&lt;&gt;""),AND(RL33&gt;=RM$43,RL33&lt;&gt;""),AND(SJ33&gt;=SU$43,SJ33&lt;&gt;""),AND(SM33&gt;=SU$43,SM33&lt;&gt;""),AND(SQ33&gt;=SU$43,SQ33&lt;&gt;""),AND(ST33&gt;=SU$43,ST33&lt;&gt;"")),"P","")</f>
        <v/>
      </c>
      <c r="J33" s="36" t="str">
        <f>IF(AND(I33="P",H33=""),"No DD",IF(OR(AND(AO33&gt;=AY$42,AO33&lt;&gt;"",AQ33&gt;=AY$46,AQ33&lt;&gt;"",AN33=""),AND(AR33&gt;=AY$42,AR33&lt;&gt;"",AT33&gt;=AY$46,AT33&lt;&gt;"",AN33=""),AND(AV33&gt;=AY$42,AV33&lt;&gt;"",AX33&gt;=AY$46,AX33&lt;&gt;"",AN33=""),AND(BP33&gt;=BZ$42,BP33&lt;&gt;"",BR33&gt;=BZ$46,BR33&lt;&gt;"",BO33=""),AND(BS33&gt;=BZ$42,BS33&lt;&gt;"",BU33&gt;=BZ$46,BU33&lt;&gt;"",BO33=""),AND(BW33&gt;=BZ$42,BW33&lt;&gt;"",BY33&gt;=BZ$46,BY33&lt;&gt;"",BO33=""),AND(CQ33&gt;=DA$42,CQ33&lt;&gt;"",CS33&gt;=DA$46,CS33&lt;&gt;"",CP33=""),AND(CT33&gt;=DA$42,CT33&lt;&gt;"",CV33&gt;=DA$46,CV33&lt;&gt;"",CP33=""),AND(CX33&gt;=DA$42,CX33&lt;&gt;"",CZ33&gt;=DA$46,CZ33&lt;&gt;"",CP33=""),AND(DX33&gt;=EK$42,DX33&lt;&gt;"",DZ33&gt;=EK$46,DZ33&lt;&gt;""),AND(EA33&gt;=EK$42,EA33&lt;&gt;"",EC33&gt;=EK$46,EC33&lt;&gt;""),AND(EE33&gt;=EK$42,EE33&lt;&gt;"",EG33&gt;=EK$46,EG33&lt;&gt;""),AND(EH33&gt;=EK$42,EH33&lt;&gt;"",EJ33&gt;=EK$46,EJ33&lt;&gt;""),AND(FF33&gt;=FS$42,FF33&lt;&gt;"",FH33&gt;=FS$46,FH33&lt;&gt;""),AND(FI33&gt;=FS$42,FI33&lt;&gt;"",FK33&gt;=FS$46,FK33&lt;&gt;""),AND(FM33&gt;=FS$42,FM33&lt;&gt;"",FO33&gt;=FS$46,FO33&lt;&gt;""),AND(FP33&gt;=FS$42,FP33&lt;&gt;"",FR33&gt;=FS$46,FR33&lt;&gt;""),AND(GN33&gt;=HA$42,GN33&lt;&gt;"",GP33&gt;=HA$46,GP33&lt;&gt;""),AND(GQ33&gt;=HA$42,GQ33&lt;&gt;"",GS33&gt;=HA$46,GS33&lt;&gt;""),AND(GU33&gt;=HA$42,GU33&lt;&gt;"",GW33&gt;=HA$46,GW33&lt;&gt;""),AND(GX33&gt;=HA$42,GX33&lt;&gt;"",GZ33&gt;=HA$46,GZ33&lt;&gt;""),AND(HV33&gt;=II$42,HV33&lt;&gt;"",HX33&gt;=II$46,HX33&lt;&gt;""),AND(HY33&gt;=II$42,HY33&lt;&gt;"",IA33&gt;=II$46,IA33&lt;&gt;""),AND(IC33&gt;=II$42,IC33&lt;&gt;"",IE33&gt;=II$46,IE33&lt;&gt;""),AND(IF33&gt;=II$42,IF33&lt;&gt;"",IH33&gt;=II$46,IH33&lt;&gt;""),AND(JD33&gt;=JQ$42,JD33&lt;&gt;"",JF33&gt;=JQ$46,JF33&lt;&gt;""),AND(JG33&gt;=JQ$42,JG33&lt;&gt;"",JI33&gt;=JQ$46,JI33&lt;&gt;""),AND(JK33&gt;=JQ$42,JK33&lt;&gt;"",JM33&gt;=JQ$46,JM33&lt;&gt;""),AND(JN33&gt;=JQ$42,JN33&lt;&gt;"",JP33&gt;=JQ$46,JP33&lt;&gt;""),AND(KL33&gt;=KY$42,KL33&lt;&gt;"",KN33&gt;=KY$46,KN33&lt;&gt;""),AND(KO33&gt;=KY$42,KO33&lt;&gt;"",KQ33&gt;=KY$46,KQ33&lt;&gt;""),AND(KS33&gt;=KY$42,KS33&lt;&gt;"",KU33&gt;=KY$46,KU33&lt;&gt;""),AND(KV33&gt;=KY$42,KV33&lt;&gt;"",KX33&gt;=KY$46,KX33&lt;&gt;""),AND(LT33&gt;=MG$42,LT33&lt;&gt;"",LV33&gt;=MG$46,LV33&lt;&gt;""),AND(LW33&gt;=MG$42,LW33&lt;&gt;"",LY33&gt;=MG$46,LY33&lt;&gt;""),AND(MA33&gt;=MG$42,MA33&lt;&gt;"",MC33&gt;=MG$46,MC33&lt;&gt;""),AND(MD33&gt;=MG$42,MD33&lt;&gt;"",MF33&gt;=MG$46,MF33&lt;&gt;""),AND(NB33&gt;=NO$42,NB33&lt;&gt;"",ND33&gt;=NO$46,ND33&lt;&gt;""),AND(NE33&gt;=NO$42,NE33&lt;&gt;"",NG33&gt;=NO$46,NG33&lt;&gt;""),AND(NI33&gt;=NO$42,NI33&lt;&gt;"",NK33&gt;=NO$46,NK33&lt;&gt;""),AND(NL33&gt;=NO$42,NL33&lt;&gt;"",NN33&gt;=NO$46,NN33&lt;&gt;""),AND(OJ33&gt;=OW$42,OJ33&lt;&gt;"",OL33&gt;=OW$46,OL33&lt;&gt;""),AND(OM33&gt;=OW$42,OM33&lt;&gt;"",OO33&gt;=OW$46,OO33&lt;&gt;""),AND(OQ33&gt;=OW$42,OQ33&lt;&gt;"",OS33&gt;=OW$46,OS33&lt;&gt;""),AND(OT33&gt;=OW$42,OT33&lt;&gt;"",OV33&gt;=OW$46,OV33&lt;&gt;""),AND(PR33&gt;=QE$42,PR33&lt;&gt;"",PT33&gt;=QE$46,PT33&lt;&gt;""),AND(PU33&gt;=QE$42,PU33&lt;&gt;"",PW33&gt;=QE$46,PW33&lt;&gt;""),AND(PY33&gt;=QE$42,PY33&lt;&gt;"",QA33&gt;=QE$46,QA33&lt;&gt;""),AND(QB33&gt;=QE$42,QB33&lt;&gt;"",QD33&gt;=QE$46,QD33&lt;&gt;""),AND(QZ33&gt;=RM$42,QZ33&lt;&gt;"",RB33&gt;=RM$46,RB33&lt;&gt;""),AND(RC33&gt;=RM$42,RC33&lt;&gt;"",RE33&gt;=RM$46,RE33&lt;&gt;""),AND(RG33&gt;=RM$42,RG33&lt;&gt;"",RI33&gt;=RM$46,RI33&lt;&gt;""),AND(RJ33&gt;=RM$42,RJ33&lt;&gt;"",RL33&gt;=RM$46,RL33&lt;&gt;""),AND(SH33&gt;=SU$42,SH33&lt;&gt;"",SJ33&gt;=SU$46,SJ33&lt;&gt;""),AND(SK33&gt;=SU$42,SK33&lt;&gt;"",SM33&gt;=SU$46,SM33&lt;&gt;""),AND(SO33&gt;=SU$42,SO33&lt;&gt;"",SQ33&gt;=SU$46,SQ33&lt;&gt;""),AND(SR33&gt;=SU$42,SR33&lt;&gt;"",ST33&gt;=SU$46,ST33&lt;&gt;"")),"Merit",IF(OR(AND(AO33&gt;=AY$41,AO33&lt;&gt;"",AQ33&gt;=AY$45,AQ33&lt;&gt;"",AN33=""),AND(AR33&gt;=AY$41,AR33&lt;&gt;"",AT33&gt;=AY$45,AT33&lt;&gt;"",AN33=""),AND(AV33&gt;=AY$41,AV33&lt;&gt;"",AX33&gt;=AY$45,AX33&lt;&gt;"",AN33=""),AND(BP33&gt;=BZ$41,BP33&lt;&gt;"",BR33&gt;=BZ$45,BR33&lt;&gt;"",BO33=""),AND(BS33&gt;=BZ$41,BS33&lt;&gt;"",BU33&gt;=BZ$45,BU33&lt;&gt;"",BO33=""),AND(BW33&gt;=BZ$41,BW33&lt;&gt;"",BY33&gt;=BZ$45,BY33&lt;&gt;"",BO33=""),AND(CQ33&gt;=DA$41,CQ33&lt;&gt;"",CS33&gt;=DA$45,CS33&lt;&gt;"",CP33=""),AND(CT33&gt;=DA$41,CT33&lt;&gt;"",CV33&gt;=DA$45,CV33&lt;&gt;"",CP33=""),AND(CX33&gt;=DA$41,CX33&lt;&gt;"",CZ33&gt;=DA$45,CZ33&lt;&gt;"",CP33=""),AND(DX33&gt;=EK$41,DX33&lt;&gt;"",DZ33&gt;=EK$45,DZ33&lt;&gt;""),AND(EA33&gt;=EK$41,EA33&lt;&gt;"",EC33&gt;=EK$45,EC33&lt;&gt;""),AND(EE33&gt;=EK$41,EE33&lt;&gt;"",EG33&gt;=EK$45,EG33&lt;&gt;""),AND(EH33&gt;=EK$41,EH33&lt;&gt;"",EJ33&gt;=EK$45,EJ33&lt;&gt;""),AND(FF33&gt;=FS$41,FF33&lt;&gt;"",FH33&gt;=FS$45,FH33&lt;&gt;""),AND(FI33&gt;=FS$41,FI33&lt;&gt;"",FK33&gt;=FS$45,FK33&lt;&gt;""),AND(FM33&gt;=FS$41,FM33&lt;&gt;"",FO33&gt;=FS$45,FO33&lt;&gt;""),AND(FP33&gt;=FS$41,FP33&lt;&gt;"",FR33&gt;=FS$45,FR33&lt;&gt;""),AND(GN33&gt;=HA$41,GN33&lt;&gt;"",GP33&gt;=HA$45,GP33&lt;&gt;""),AND(GQ33&gt;=HA$41,GQ33&lt;&gt;"",GS33&gt;=HA$45,GS33&lt;&gt;""),AND(GU33&gt;=HA$41,GU33&lt;&gt;"",GW33&gt;=HA$45,GW33&lt;&gt;""),AND(GX33&gt;=HA$41,GX33&lt;&gt;"",GZ33&gt;=HA$45,GZ33&lt;&gt;""),AND(HV33&gt;=II$41,HV33&lt;&gt;"",HX33&gt;=II$45,HX33&lt;&gt;""),AND(HY33&gt;=II$41,HY33&lt;&gt;"",IA33&gt;=II$45,IA33&lt;&gt;""),AND(IC33&gt;=II$41,IC33&lt;&gt;"",IE33&gt;=II$45,IE33&lt;&gt;""),AND(IF33&gt;=II$41,IF33&lt;&gt;"",IH33&gt;=II$45,IH33&lt;&gt;""),AND(JD33&gt;=JQ$41,JD33&lt;&gt;"",JF33&gt;=JQ$45,JF33&lt;&gt;""),AND(JG33&gt;=JQ$41,JG33&lt;&gt;"",JI33&gt;=JQ$45,JI33&lt;&gt;""),AND(JK33&gt;=JQ$41,JK33&lt;&gt;"",JM33&gt;=JQ$45,JM33&lt;&gt;""),AND(JN33&gt;=JQ$41,JN33&lt;&gt;"",JP33&gt;=JQ$45,JP33&lt;&gt;""),AND(KL33&gt;=KY$41,KL33&lt;&gt;"",KN33&gt;=KY$45,KN33&lt;&gt;""),AND(KO33&gt;=KY$41,KO33&lt;&gt;"",KQ33&gt;=KY$45,KQ33&lt;&gt;""),AND(KS33&gt;=KY$41,KS33&lt;&gt;"",KU33&gt;=KY$45,KU33&lt;&gt;""),AND(KV33&gt;=KY$41,KV33&lt;&gt;"",KX33&gt;=KY$45,KX33&lt;&gt;""),AND(LT33&gt;=MG$41,LT33&lt;&gt;"",LV33&gt;=MG$45,LV33&lt;&gt;""),AND(LW33&gt;=MG$41,LW33&lt;&gt;"",LY33&gt;=MG$45,LY33&lt;&gt;""),AND(MA33&gt;=MG$41,MA33&lt;&gt;"",MC33&gt;=MG$45,MC33&lt;&gt;""),AND(MD33&gt;=MG$41,MD33&lt;&gt;"",MF33&gt;=MG$45,MF33&lt;&gt;""),AND(NB33&gt;=NO$41,NB33&lt;&gt;"",ND33&gt;=NO$45,ND33&lt;&gt;""),AND(NE33&gt;=NO$41,NE33&lt;&gt;"",NG33&gt;=NO$45,NG33&lt;&gt;""),AND(NI33&gt;=NO$41,NI33&lt;&gt;"",NK33&gt;=NO$45,NK33&lt;&gt;""),AND(NL33&gt;=NO$41,NL33&lt;&gt;"",NN33&gt;=NO$45,NN33&lt;&gt;""),AND(OJ33&gt;=OW$41,OJ33&lt;&gt;"",OL33&gt;=OW$45,OL33&lt;&gt;""),AND(OM33&gt;=OW$41,OM33&lt;&gt;"",OO33&gt;=OW$45,OO33&lt;&gt;""),AND(OQ33&gt;=OW$41,OQ33&lt;&gt;"",OS33&gt;=OW$45,OS33&lt;&gt;""),AND(OT33&gt;=OW$41,OT33&lt;&gt;"",OV33&gt;=OW$45,OV33&lt;&gt;""),AND(PR33&gt;=QE$41,PR33&lt;&gt;"",PT33&gt;=QE$45,PT33&lt;&gt;""),AND(PU33&gt;=QE$41,PU33&lt;&gt;"",PW33&gt;=QE$45,PW33&lt;&gt;""),AND(PY33&gt;=QE$41,PY33&lt;&gt;"",QA33&gt;=QE$45,QA33&lt;&gt;""),AND(QB33&gt;=QE$41,QB33&lt;&gt;"",QD33&gt;=QE$45,QD33&lt;&gt;""),AND(QZ33&gt;=RM$41,QZ33&lt;&gt;"",RB33&gt;=RM$45,RB33&lt;&gt;""),AND(RC33&gt;=RM$41,RC33&lt;&gt;"",RE33&gt;=RM$45,RE33&lt;&gt;""),AND(RG33&gt;=RM$41,RG33&lt;&gt;"",RI33&gt;=RM$45,RI33&lt;&gt;""),AND(RJ33&gt;=RM$41,RJ33&lt;&gt;"",RL33&gt;=RM$45,RL33&lt;&gt;""),AND(SH33&gt;=SU$41,SH33&lt;&gt;"",SJ33&gt;=SU$45,SJ33&lt;&gt;""),AND(SK33&gt;=SU$41,SK33&lt;&gt;"",SM33&gt;=SU$45,SM33&lt;&gt;""),AND(SO33&gt;=SU$41,SO33&lt;&gt;"",SQ33&gt;=SU$45,SQ33&lt;&gt;""),AND(SR33&gt;=SU$41,SR33&lt;&gt;"",ST33&gt;=SU$45,ST33&lt;&gt;"")),"Excellence",IF(K33="P","Worlds Team",IF(H33="P","National Team","")))))</f>
        <v/>
      </c>
      <c r="K33" s="3" t="str">
        <f>IF(OR(AND(AO33&gt;=AY$40,AO33&lt;&gt;"",AQ33&gt;=AY$44,AQ33&lt;&gt;"",AN33=""),AND(AR33&gt;=AY$40,AR33&lt;&gt;"",AT33&gt;=AY$44,AT33&lt;&gt;"",AN33=""),AND(AV33&gt;=AY$40,AV33&lt;&gt;"",AX33&gt;=AY$44,AX33&lt;&gt;"",AN33=""),AND(BP33&gt;=BZ$40,BP33&lt;&gt;"",BR33&gt;=BZ$44,BR33&lt;&gt;"",BO33=""),AND(BS33&gt;=BZ$40,BS33&lt;&gt;"",BU33&gt;=BZ$44,BU33&lt;&gt;"",BO33=""),AND(BW33&gt;=BZ$40,BW33&lt;&gt;"",BY33&gt;=BZ$44,BY33&lt;&gt;"",BO33=""),AND(CQ33&gt;=DA$40,CQ33&lt;&gt;"",CS33&gt;=DA$44,CS33&lt;&gt;"",CP33=""),AND(CT33&gt;=DA$40,CT33&lt;&gt;"",CV33&gt;=DA$44,CV33&lt;&gt;"",CP33=""),AND(CX33&gt;=DA$40,CX33&lt;&gt;"",CZ33&gt;=DA$44,CZ33&lt;&gt;"",CP33=""),AND(DX33&gt;=EK$40,DX33&lt;&gt;"",DZ33&gt;=EK$44,DZ33&lt;&gt;""),AND(EA33&gt;=EK$40,EA33&lt;&gt;"",EC33&gt;=EK$44,EC33&lt;&gt;""),AND(EE33&gt;=EK$40,EE33&lt;&gt;"",EG33&gt;=EK$44,EG33&lt;&gt;""),AND(EH33&gt;=EK$40,EH33&lt;&gt;"",EJ33&gt;=EK$44,EJ33&lt;&gt;""),AND(FF33&gt;=FS$40,FF33&lt;&gt;"",FH33&gt;=FS$44,FH33&lt;&gt;""),AND(FI33&gt;=FS$40,FI33&lt;&gt;"",FK33&gt;=FS$44,FK33&lt;&gt;""),AND(FM33&gt;=FS$40,FM33&lt;&gt;"",FO33&gt;=FS$44,FO33&lt;&gt;""),AND(FP33&gt;=FS$40,FP33&lt;&gt;"",FR33&gt;=FS$44,FR33&lt;&gt;""),AND(GN33&gt;=HA$40,GN33&lt;&gt;"",GP33&gt;=HA$44,GP33&lt;&gt;""),AND(GQ33&gt;=HA$40,GQ33&lt;&gt;"",GS33&gt;=HA$44,GS33&lt;&gt;""),AND(GU33&gt;=HA$40,GU33&lt;&gt;"",GW33&gt;=HA$44,GW33&lt;&gt;""),AND(GX33&gt;=HA$40,GX33&lt;&gt;"",GZ33&gt;=HA$44,GZ33&lt;&gt;""),AND(HV33&gt;=II$40,HV33&lt;&gt;"",HX33&gt;=II$44,HX33&lt;&gt;""),AND(HY33&gt;=II$40,HY33&lt;&gt;"",IA33&gt;=II$44,IA33&lt;&gt;""),AND(IC33&gt;=II$40,IC33&lt;&gt;"",IE33&gt;=II$44,IE33&lt;&gt;""),AND(IF33&gt;=II$40,IF33&lt;&gt;"",IH33&gt;=II$44,IH33&lt;&gt;""),AND(JD33&gt;=JQ$40,JD33&lt;&gt;"",JF33&gt;=JQ$44,JF33&lt;&gt;""),AND(JG33&gt;=JQ$40,JG33&lt;&gt;"",JI33&gt;=JQ$44,JI33&lt;&gt;""),AND(JK33&gt;=JQ$40,JK33&lt;&gt;"",JM33&gt;=JQ$44,JM33&lt;&gt;""),AND(JN33&gt;=JQ$40,JN33&lt;&gt;"",JP33&gt;=JQ$44,JP33&lt;&gt;""),AND(KL33&gt;=KY$40,KL33&lt;&gt;"",KN33&gt;=KY$44,KN33&lt;&gt;""),AND(KO33&gt;=KY$40,KO33&lt;&gt;"",KQ33&gt;=KY$44,KQ33&lt;&gt;""),AND(KS33&gt;=KY$40,KS33&lt;&gt;"",KU33&gt;=KY$44,KU33&lt;&gt;""),AND(KV33&gt;=KY$40,KV33&lt;&gt;"",KX33&gt;=KY$44,KX33&lt;&gt;""),AND(LT33&gt;=MG$40,LT33&lt;&gt;"",LV33&gt;=MG$44,LV33&lt;&gt;""),AND(LW33&gt;=MG$40,LW33&lt;&gt;"",LY33&gt;=MG$44,LY33&lt;&gt;""),AND(MA33&gt;=MG$40,MA33&lt;&gt;"",MC33&gt;=MG$44,MC33&lt;&gt;""),AND(MD33&gt;=MG$40,MD33&lt;&gt;"",MF33&gt;=MG$44,MF33&lt;&gt;""),AND(NB33&gt;=NO$40,NB33&lt;&gt;"",ND33&gt;=NO$44,ND33&lt;&gt;""),AND(NE33&gt;=NO$40,NE33&lt;&gt;"",NG33&gt;=NO$44,NG33&lt;&gt;""),AND(NI33&gt;=NO$40,NI33&lt;&gt;"",NK33&gt;=NO$44,NK33&lt;&gt;""),AND(NL33&gt;=NO$40,NL33&lt;&gt;"",NN33&gt;=NO$44,NN33&lt;&gt;""),AND(OJ33&gt;=OW$40,OJ33&lt;&gt;"",OL33&gt;=OW$44,OL33&lt;&gt;""),AND(OM33&gt;=OW$40,OM33&lt;&gt;"",OO33&gt;=OW$44,OO33&lt;&gt;""),AND(OQ33&gt;=OW$40,OQ33&lt;&gt;"",OS33&gt;=OW$44,OS33&lt;&gt;""),AND(OT33&gt;=OW$40,OT33&lt;&gt;"",OV33&gt;=OW$44,OV33&lt;&gt;""),AND(PR33&gt;=QE$40,PR33&lt;&gt;"",PT33&gt;=QE$44,PT33&lt;&gt;""),AND(PU33&gt;=QE$40,PU33&lt;&gt;"",PW33&gt;=QE$44,PW33&lt;&gt;""),AND(PY33&gt;=QE$40,PY33&lt;&gt;"",QA33&gt;=QE$44,QA33&lt;&gt;""),AND(QB33&gt;=QE$40,QB33&lt;&gt;"",QD33&gt;=QE$44,QD33&lt;&gt;""),AND(QZ33&gt;=RM$40,QZ33&lt;&gt;"",RB33&gt;=RM$44,RB33&lt;&gt;""),AND(RC33&gt;=RM$40,RC33&lt;&gt;"",RE33&gt;=RM$44,RE33&lt;&gt;""),AND(RG33&gt;=RM$40,RG33&lt;&gt;"",RI33&gt;=RM$44,RI33&lt;&gt;""),AND(RJ33&gt;=RM$40,RJ33&lt;&gt;"",RL33&gt;=RM$44,RL33&lt;&gt;""),AND(SH33&gt;=SU$40,SH33&lt;&gt;"",SJ33&gt;=SU$44,SJ33&lt;&gt;""),AND(SK33&gt;=SU$40,SK33&lt;&gt;"",SM33&gt;=SU$44,SM33&lt;&gt;""),AND(SO33&gt;=SU$40,SO33&lt;&gt;"",SQ33&gt;=SU$44,SQ33&lt;&gt;""),AND(SR33&gt;=SU$40,SR33&lt;&gt;"",ST33&gt;=SU$44,ST33&lt;&gt;"")),"P","")</f>
        <v/>
      </c>
      <c r="L33" s="8">
        <f>IF(COUNT(AQ33,AT33,BR33,BU33,CS33,CV33)&gt;0,LARGE((AQ33,AT33,BR33,BU33,CS33,CV33),1),0)</f>
        <v>43.45</v>
      </c>
      <c r="M33" s="8" t="str">
        <f>IF(L33="","",IF(OR(L33=CS33,L33=CV33),$CA$1,IF(OR(L33=BR33,L33=BU33),$AZ$1,IF(OR(L33=AQ33,L33=AT33),$Y$1,""))))</f>
        <v>2024 Nationals</v>
      </c>
      <c r="N33" s="8">
        <f>IF(COUNT(AQ33,AT33,BR33,BU33,CS33,CV33)&gt;1,LARGE((AQ33,AT33,BR33,BU33,CS33,CV33),2),0)</f>
        <v>14.989999999999998</v>
      </c>
      <c r="O33" s="8" t="str">
        <f>IF(N33="","",IF(OR(N33=CS33,N33=CV33),$CA$1,IF(OR(N33=BR33,N33=BU33),$AZ$1,IF(OR(N33=AQ33,N33=AT33),$Y$1,""))))</f>
        <v>2024 Nationals</v>
      </c>
      <c r="P33" s="8">
        <f>IF(COUNT(AQ33,AT33,BR33,BU33,CS33,CV33)&gt;2,MAX(AX33,BY33,CZ33,LARGE((AQ33,AT33,BR33,BU33,CS33,CV33),3)),IF(MAX(AX33,BY33,CZ33)&gt;0,MAX(AX33,BY33,CZ33),0))</f>
        <v>0</v>
      </c>
      <c r="Q33" s="8" t="str">
        <f>IF(P33="","",IF(OR(P33=CS33,P33=CV33,P33=CZ33),$CA$1,IF(OR(P33=BR33,P33=BU33,P33=BY33),$AZ$1,IF(OR(P33=AQ33,P33=AT33,P33=AX33),$Y$1,""))))</f>
        <v/>
      </c>
      <c r="R33" s="8">
        <f>IF(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&gt;0,MAX(AO33,AR33,AV33,BP33,BS33,BW33,CQ33,CT33,CX33,DX33,EA33,EE33,EH33,FF33,FI33,FM33,FP33,GN33,GQ33,GU33,GX33,HV33,HY33,IC33,IF33,JD33,JG33,JK33,JN33,KL33,KO33,KS33,KV33,LT33,LW33,MA33,MD33,NB33,NE33,NI33,NL33,OJ33,OM33,OQ33,OT33,PR33,PU33,PY33,QB33,QZ33,RC33,RG33,RJ33,SH33,SK33,SO33,SR33),0)</f>
        <v>10.3</v>
      </c>
      <c r="S33" s="8" t="str">
        <f>IF(R33=0,"",IF(OR(R33=CQ33,R33=CT33,R33=CX33),$CA$1,IF(OR(R33=BP33,R33=BS33,R33=BW33),$AZ$1,IF(OR(R33=AO33,R33=AR33,R33=AV33),$Y$1,IF(OR(R33=SH33,R33=SK33,R33=SO33,R33=SR33),$RN$1,IF(OR(R33=QZ33,R33=RC33,R33=RG33,R33=RJ33),$QF$1,IF(OR(R33=PR33,R33=PU33,R33=PY33,R33=QB33),$OX$1,IF(OR(R33=OJ33,R33=OM33,R33=OQ33,R33=OT33),$NP$1,IF(OR(R33=NB33,R33=NE33,R33=NI33,R33=NL33),$MH$1,IF(OR(R33=LT33,R33=LW33,R33=MA33,R33=MD33),$KZ$1,IF(OR(R33=KL33,R33=KO33,R33=KS33,R33=KV33),$JR$1,IF(OR(R33=JD33,R33=JG33,R33=JK33,R33=JN33),$IJ$1,IF(OR(R33=HV33,R33=HY33,R33=IC33,R33=IF33),$HB$1,IF(OR(R33=GN33,R33=GQ33,R33=GU33,R33=GX33),$FT$1,IF(OR(R33=FF33,R33=FI33,R33=FM33,R33=FP33),$EL$1,IF(OR(R33=DX33,R33=EA33,R33=EE33,R33=EH33),$DD$1,""))))))))))))))))</f>
        <v>2024 Nationals</v>
      </c>
      <c r="T33" s="8">
        <f>IF(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&gt;0,MAX(IF(AO33&gt;=$AY$39,AP33,0),IF(AR33&gt;=$AY$39,AS33,0),IF(AV33&gt;=$AY$39,AW33,0),IF(BP33&gt;=$BZ$39,BQ33,0),IF(BS33&gt;=$BZ$39,BT33,0),IF(BW33&gt;=$BZ$39,BX33,0),IF(CQ33&gt;=$DA$39,CR33,0),IF(CT33&gt;=$DA$39,CU33,0),IF(CX33&gt;=$DA$39,CY33,0),IF(DX33&gt;=$EK$39,DY33,0),IF(EA33&gt;=$EK$39,EB33,0),IF(EE33&gt;=$EK$39,EF33,0),IF(EH33&gt;=$EK$39,EI33,0),IF(FF33&gt;=$FS$39,FG33,0),IF(FI33&gt;=$FS$39,FJ33,0),IF(FM33&gt;=$FS$39,FN33,0),IF(FP33&gt;=$FS$39,FQ33,0),IF(GN33&gt;=$HA$39,GO33,0),IF(GQ33&gt;=$HA$39,GR33,0),IF(GU33&gt;=$HA$39,GV33,0),IF(GX33&gt;=$HA$39,GY33,0),IF(HV33&gt;=$II$39,HW33,0),IF(HY33&gt;=$II$39,HZ33,0),IF(IC33&gt;=$II$39,ID33,0),IF(IF33&gt;=$II$39,IG33,0),IF(JD33&gt;=$JQ$39,JE33,0),IF(JG33&gt;=$JQ$39,JH33,0),IF(JK33&gt;=$JQ$39,JL33,0),IF(JN33&gt;=$JQ$39,JO33,0),IF(KL33&gt;=$KY$39,KM33,0),IF(KO33&gt;=$KY$39,KP33,0),IF(KS33&gt;=$KY$39,KT33,0),IF(KV33&gt;=$KY$39,KW33,0),IF(LT33&gt;=$MG$39,LU33,0),IF(LW33&gt;=$MG$39,LX33,0),IF(MA33&gt;=$MG$39,MB33,0),IF(MD33&gt;=$MG$39,ME33,0),IF(NB33&gt;=$NO$39,NC33,0),IF(NE33&gt;=$NO$39,NF33,0),IF(NI33&gt;=$NO$39,NJ33,0),IF(NL33&gt;=$NO$39,NM33,0),IF(OJ33&gt;=$OW$39,OK33,0),IF(OM33&gt;=$OW$39,ON33,0),IF(OQ33&gt;=$OW$39,OR33,0),IF(OT33&gt;=$OW$39,OU33,0),IF(PR33&gt;=$QE$39,PS33,0),IF(PU33&gt;=$QE$39,PV33,0),IF(PY33&gt;=$QE$39,PZ33,0),IF(QB33&gt;=$QE$39,QC33,0),IF(QZ33&gt;=$RM$39,RA33,0),IF(RC33&gt;=$RM$39,RD33,0),IF(RG33&gt;=$RM$39,RH33,0),IF(RJ33&gt;=$RM$39,RK33,0),IF(SH33&gt;=$SU$39,SI33,0),IF(SK33&gt;=$SU$39,SL33,0),IF(SO33&gt;=$SU$39,SP33,0),IF(SR33&gt;=$SU$39,SS33,0)),0)</f>
        <v>0</v>
      </c>
      <c r="U33" s="8" t="str">
        <f>IF(T33=0,"",IF(OR(T33=CR33,T33=CU33,T33=CY33),$CA$1,IF(OR(T33=BQ33,T33=BT33,T33=BX33),$AZ$1,IF(OR(T33=AP33,T33=AS33,T33=AW33),$Y$1,IF(OR(T33=SI33,T33=SL33,T33=SP33,T33=SS33),$RN$1,IF(OR(T33=RA33,T33=RD33,T33=RH33,T33=RK33),$QF$1,IF(OR(T33=PS33,T33=PV33,T33=PZ33,T33=QC33),$OX$1,IF(OR(T33=OK33,T33=ON33,T33=OR33,T33=OU33),$NP$1,IF(OR(T33=NC33,T33=NF33,T33=NJ33,T33=NM33),$MH$1,IF(OR(T33=LU33,T33=LX33,T33=MB33,T33=ME33),$KZ$1,IF(OR(T33=KM33,T33=KP33,T33=KT33,T33=KW33),$JR$1,IF(OR(T33=JE33,T33=JH33,T33=JL33,T33=JO33),$IJ$1,IF(OR(T33=HW33,T33=HZ33,T33=ID33,T33=IG33),$HB$1,IF(OR(T33=GO33,T33=GR33,T33=GV33,T33=GY33),$FT$1,IF(OR(T33=FG33,T33=FJ33,T33=FN33,T33=FQ33),$EL$1,IF(OR(T33=DY33,T33=EB33,T33=EF33,T33=EI33),$DD$1,""))))))))))))))))</f>
        <v/>
      </c>
      <c r="V33" s="8" t="str">
        <f>IF(MAX(DB33,DC33)&gt;0,MAX(DB33,DC33),"")</f>
        <v/>
      </c>
      <c r="W33" s="11" t="str">
        <f>IF(V33="","",IF(V33=DB33,"("&amp;DB$2&amp;")",IF(V33=DC33,"("&amp;DC$2&amp;")")))</f>
        <v/>
      </c>
      <c r="X33" s="8" t="str">
        <f>IF(V33="","",IF(V33=DB33,IF(V33+IF(P33="",0,P33)=SM33,$RN$1,IF(V33+IF(P33="",0,P33)=RE33,$QF$1,IF(V33+IF(P33="",0,P33)=PW33,$OX$1,IF(V33+IF(P33="",0,P33)=OO33,$NP$1,IF(V33+IF(P33="",0,P33)=NG33,$MH$1,IF(V33+IF(P33="",0,P33)=LY33,$KZ$1,IF(V33+IF(P33="",0,P33)=KQ33,$JR$1,IF(V33+IF(P33="",0,P33)=JI33,$IJ$1,IF(V33+IF(P33="",0,P33)=IA33,$HB$1,IF(V33+IF(P33="",0,P33)=GS33,$FT$1,IF(V33+IF(P33="",0,P33)=FK33,$EL$1,IF(V33+IF(P33="",0,P33)=EC33,$DD$1,IF(V33+IF(P33="",0,P33)=SJ33,$RN$1,IF(V33+IF(P33="",0,P33)=RB33,$QF$1,IF(V33+IF(P33="",0,P33)=PT33,$OX$1,IF(V33+IF(P33="",0,P33)=OL33,$NP$1,IF(V33+IF(P33="",0,P33)=ND33,$MH$1,IF(V33+IF(P33="",0,P33)=LV33,$KZ$1,IF(V33+IF(P33="",0,P33)=KN33,$JR$1,IF(V33+IF(P33="",0,P33)=JF33,$IJ$1,IF(V33+IF(P33="",0,P33)=HX33,$HB$1,IF(V33+IF(P33="",0,P33)=GP33,$FT$1,IF(V33+IF(P33="",0,P33)=FH33,$EL$1,IF(V33+IF(P33="",0,P33)=DZ33,$DD$1,IF(V33+IF(N33="",0,N33)=SM33,$RN$1,IF(V33+IF(N33="",0,N33)=RE33,$QF$1,IF(V33+IF(N33="",0,N33)=PW33,$OX$1,IF(V33+IF(N33="",0,N33)=OO33,$NP$1,IF(V33+IF(N33="",0,N33)=NG33,$MH$1,IF(V33+IF(N33="",0,N33)=LY33,$KZ$1,IF(V33+IF(N33="",0,N33)=KQ33,$JR$1,IF(V33+IF(N33="",0,N33)=JI33,$IJ$1,IF(V33+IF(N33="",0,N33)=IA33,$HB$1,IF(V33+IF(N33="",0,N33)=GS33,$FT$1,IF(V33+IF(N33="",0,N33)=FK33,$EL$1,IF(V33+IF(N33="",0,N33)=EC33,$DD$1,IF(V33+IF(N33="",0,N33)=SJ33,$RN$1,IF(V33+IF(N33="",0,N33)=RB33,$QF$1,IF(V33+IF(N33="",0,N33)=PT33,$OX$1,IF(V33+IF(N33="",0,N33)=OL33,$NP$1,IF(V33+IF(N33="",0,N33)=ND33,$MH$1,IF(V33+IF(N33="",0,N33)=LV33,$KZ$1,IF(V33+IF(N33="",0,N33)=KN33,$JR$1,IF(V33+IF(N33="",0,N33)=JF33,$IJ$1,IF(V33+IF(N33="",0,N33)=HX33,$HB$1,IF(V33+IF(N33="",0,N33)=GP33,$FT$1,IF(V33+IF(N33="",0,N33)=FH33,$EL$1,IF(V33+IF(N33="",0,N33)=DZ33,$DD$1)))))))))))))))))))))))))))))))))))))))))))))))),IF(V33=DC33,IF(V33+IF(P33="",0,P33)=ST33,$RN$1,IF(V33+IF(P33="",0,P33)=RL33,$QF$1,IF(V33+IF(P33="",0,P33)=QD33,$OX$1,IF(V33+IF(P33="",0,P33)=OV33,$NP$1,IF(V33+IF(P33="",0,P33)=NN33,$MH$1,IF(V33+IF(P33="",0,P33)=MF33,$KZ$1,IF(V33+IF(P33="",0,P33)=KX33,$JR$1,IF(V33+IF(P33="",0,P33)=JP33,$IJ$1,IF(V33+IF(P33="",0,P33)=IH33,$HB$1,IF(V33+IF(P33="",0,P33)=GZ33,$FT$1,IF(V33+IF(P33="",0,P33)=FR33,$EL$1,IF(V33+IF(P33="",0,P33)=EJ33,$DD$1,IF(V33+IF(P33="",0,P33)=SQ33,$RN$1,IF(V33+IF(P33="",0,P33)=RI33,$QF$1,IF(V33+IF(P33="",0,P33)=QA33,$OX$1,IF(V33+IF(P33="",0,P33)=OS33,$NP$1,IF(V33+IF(P33="",0,P33)=NK33,$MH$1,IF(V33+IF(P33="",0,P33)=MC33,$KZ$1,IF(V33+IF(P33="",0,P33)=KU33,$JR$1,IF(V33+IF(P33="",0,P33)=JM33,$IJ$1,IF(V33+IF(P33="",0,P33)=IE33,$HB$1,IF(V33+IF(P33="",0,P33)=GW33,$FT$1,IF(V33+IF(P33="",0,P33)=FO33,$EL$1,IF(V33+IF(P33="",0,P33)=EG33,$DD$1)))))))))))))))))))))))))))</f>
        <v/>
      </c>
      <c r="Y33" s="22"/>
      <c r="Z33" s="22"/>
      <c r="AA33" s="22"/>
      <c r="AB33" s="22"/>
      <c r="AC33" s="22"/>
      <c r="AD33" s="22"/>
      <c r="AE33" s="22"/>
      <c r="AF33" s="22"/>
      <c r="AG33" s="22"/>
      <c r="AH33" s="22"/>
      <c r="AI33" s="22"/>
      <c r="AJ33" s="22"/>
      <c r="AK33" s="22"/>
      <c r="AL33" s="22"/>
      <c r="AM33" s="22"/>
      <c r="AN33" s="27"/>
      <c r="AO33" s="38" t="str">
        <f>IF(AA33&gt;0,AA33,"")</f>
        <v/>
      </c>
      <c r="AP33" s="38" t="str">
        <f>IF(AB33&gt;0,AB33,"")</f>
        <v/>
      </c>
      <c r="AQ33" s="40" t="str">
        <f>IF(SUM(Y33:AB33)-AC33&gt;0,SUM(Y33:AB33)-AC33,"")</f>
        <v/>
      </c>
      <c r="AR33" s="40" t="str">
        <f>IF(AF33&gt;0,AF33,"")</f>
        <v/>
      </c>
      <c r="AS33" s="40" t="str">
        <f>IF(AG33&gt;0,AG33,"")</f>
        <v/>
      </c>
      <c r="AT33" s="40" t="str">
        <f>IF(SUM(AD33:AG33)-AH33&gt;0,SUM(AD33:AG33)-AH33,"")</f>
        <v/>
      </c>
      <c r="AU33" s="40" t="str">
        <f>IF(AQ33="","",MAX(AQ33,AT33))</f>
        <v/>
      </c>
      <c r="AV33" s="40" t="str">
        <f>IF(AK33&gt;0,AK33,"")</f>
        <v/>
      </c>
      <c r="AW33" s="40" t="str">
        <f>IF(AL33&gt;0,AL33,"")</f>
        <v/>
      </c>
      <c r="AX33" s="40" t="str">
        <f>IF(SUM(AI33:AL33)-AM33&gt;0,SUM(AI33:AL33)-AM33,"")</f>
        <v/>
      </c>
      <c r="AY33" s="40" t="str">
        <f>IF(SUM(AU33,AX33)&gt;0,SUM(AU33,AX33),"")</f>
        <v/>
      </c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8"/>
      <c r="BP33" s="39" t="str">
        <f>IF(BB33&gt;0,BB33,"")</f>
        <v/>
      </c>
      <c r="BQ33" s="39" t="str">
        <f>IF(BC33&gt;0,BC33,"")</f>
        <v/>
      </c>
      <c r="BR33" s="11" t="str">
        <f>IF(SUM(AZ33:BC33)-BD33&gt;0,SUM(AZ33:BC33)-BD33,"")</f>
        <v/>
      </c>
      <c r="BS33" s="11" t="str">
        <f>IF(BG33&gt;0,BG33,"")</f>
        <v/>
      </c>
      <c r="BT33" s="11" t="str">
        <f>IF(BH33&gt;0,BH33,"")</f>
        <v/>
      </c>
      <c r="BU33" s="11" t="str">
        <f>IF(SUM(BE33:BH33)-BI33&gt;0,SUM(BE33:BH33)-BI33,"")</f>
        <v/>
      </c>
      <c r="BV33" s="11" t="str">
        <f>IF(BR33="","",MAX(BR33,BU33))</f>
        <v/>
      </c>
      <c r="BW33" s="11" t="str">
        <f>IF(BL33&gt;0,BL33,"")</f>
        <v/>
      </c>
      <c r="BX33" s="11" t="str">
        <f>IF(BM33&gt;0,BM33,"")</f>
        <v/>
      </c>
      <c r="BY33" s="11" t="str">
        <f>IF(SUM(BJ33:BM33)-BN33&gt;0,SUM(BJ33:BM33)-BN33,"")</f>
        <v/>
      </c>
      <c r="BZ33" s="11" t="str">
        <f>IF(SUM(BV33,BY33)&gt;0,SUM(BV33,BY33),"")</f>
        <v/>
      </c>
      <c r="CA33" s="22">
        <v>4.2</v>
      </c>
      <c r="CB33" s="22">
        <v>2.9</v>
      </c>
      <c r="CC33" s="22">
        <v>3.8</v>
      </c>
      <c r="CD33" s="22">
        <v>4.09</v>
      </c>
      <c r="CE33" s="22">
        <v>0</v>
      </c>
      <c r="CF33" s="22">
        <v>12</v>
      </c>
      <c r="CG33" s="22">
        <v>8.9</v>
      </c>
      <c r="CH33" s="22">
        <v>10.3</v>
      </c>
      <c r="CI33" s="22">
        <v>12.25</v>
      </c>
      <c r="CJ33" s="22">
        <v>0</v>
      </c>
      <c r="CK33" s="22"/>
      <c r="CL33" s="22"/>
      <c r="CM33" s="22"/>
      <c r="CN33" s="22"/>
      <c r="CO33" s="22"/>
      <c r="CP33" s="27"/>
      <c r="CQ33" s="38">
        <f>IF(CC33&gt;0,CC33,"")</f>
        <v>3.8</v>
      </c>
      <c r="CR33" s="38">
        <f>IF(CD33&gt;0,CD33,"")</f>
        <v>4.09</v>
      </c>
      <c r="CS33" s="40">
        <f>IF(SUM(CA33:CD33)-CE33&gt;0,SUM(CA33:CD33)-CE33,"")</f>
        <v>14.989999999999998</v>
      </c>
      <c r="CT33" s="40">
        <f>IF(CH33&gt;0,CH33,"")</f>
        <v>10.3</v>
      </c>
      <c r="CU33" s="40">
        <f>IF(CI33&gt;0,CI33,"")</f>
        <v>12.25</v>
      </c>
      <c r="CV33" s="40">
        <f>IF(SUM(CF33:CI33)-CJ33&gt;0,SUM(CF33:CI33)-CJ33,"")</f>
        <v>43.45</v>
      </c>
      <c r="CW33" s="40">
        <f>IF(CS33="","",MAX(CS33,CV33))</f>
        <v>43.45</v>
      </c>
      <c r="CX33" s="40" t="str">
        <f>IF(CM33&gt;0,CM33,"")</f>
        <v/>
      </c>
      <c r="CY33" s="40" t="str">
        <f>IF(CN33&gt;0,CN33,"")</f>
        <v/>
      </c>
      <c r="CZ33" s="40" t="str">
        <f>IF(SUM(CK33:CN33)-CO33&gt;0,SUM(CK33:CN33)-CO33,"")</f>
        <v/>
      </c>
      <c r="DA33" s="40">
        <f>IF(SUM(CW33,CZ33)&gt;0,SUM(CW33,CZ33),"")</f>
        <v>43.45</v>
      </c>
      <c r="DB33" s="50" t="str">
        <f>IF(MAX(DZ33,EC33,FH33,FK33,GP33,GS33,HX33,IA33,JF33,JI33,KN33,KQ33,LV33,LY33,ND33,NG33,OL33,OO33,PT33,PW33,RB33,RE33,SJ33,SM33)-MIN(IF(N33="",0,N33),IF(P33="",0,P33))&gt;0.001,MAX(DZ33,EC33,FH33,FK33,GP33,GS33,HX33,IA33,JF33,JI33,KN33,KQ33,LV33,LY33,ND33,NG33,OL33,OO33,PT33,PW33,RB33,RE33,SJ33,SM33)-MIN(IF(N33="",0,N33),IF(P33="",0,P33)),"")</f>
        <v/>
      </c>
      <c r="DC33" s="50" t="str">
        <f>IF(MAX(EG33,EJ33,FO33,FR33,GW33,GZ33,IE33,IH33,JM33,JP33,KU33,KX33,MC33,MF33,NK33,NN33,OS33,OV33,QA33,QD33,RI33,RL33,SQ33,ST33)-IF(P33="",0,P33)&gt;0.001,MAX(EG33,EJ33,FO33,FR33,GW33,GZ33,IE33,IH33,JM33,JP33,KU33,KX33,MC33,MF33,NK33,NN33,OS33,OV33,QA33,QD33,RI33,RL33,SQ33,ST33)-IF(P33="",0,P33),"")</f>
        <v/>
      </c>
      <c r="DD33" s="17"/>
      <c r="DE33" s="17"/>
      <c r="DF33" s="17"/>
      <c r="DG33" s="17"/>
      <c r="DH33" s="17"/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40" t="str">
        <f>IF(DF33&gt;0,DF33,"")</f>
        <v/>
      </c>
      <c r="DY33" s="40" t="str">
        <f>IF(DG33&gt;0,DG33,"")</f>
        <v/>
      </c>
      <c r="DZ33" s="40" t="str">
        <f>IF(SUM(DD33:DG33)-DH33&gt;0,SUM(DD33:DG33)-DH33,"")</f>
        <v/>
      </c>
      <c r="EA33" s="40" t="str">
        <f>IF(DK33&gt;0,DK33,"")</f>
        <v/>
      </c>
      <c r="EB33" s="40" t="str">
        <f>IF(DL33&gt;0,DL33,"")</f>
        <v/>
      </c>
      <c r="EC33" s="40" t="str">
        <f>IF(SUM(DI33:DL33)-DM33&gt;0,SUM(DI33:DL33)-DM33,"")</f>
        <v/>
      </c>
      <c r="ED33" s="40" t="str">
        <f>IF(MAX(DZ33,EC33)&gt;0,MAX(DZ33,EC33),"")</f>
        <v/>
      </c>
      <c r="EE33" s="40" t="str">
        <f>IF(DP33&gt;0,DP33,"")</f>
        <v/>
      </c>
      <c r="EF33" s="40" t="str">
        <f>IF(DQ33&gt;0,DQ33,"")</f>
        <v/>
      </c>
      <c r="EG33" s="40" t="str">
        <f>IF(SUM(DN33:DQ33)-DR33&gt;0,SUM(DN33:DQ33)-DR33,"")</f>
        <v/>
      </c>
      <c r="EH33" s="40" t="str">
        <f>IF(DU33&gt;0,DU33,"")</f>
        <v/>
      </c>
      <c r="EI33" s="40" t="str">
        <f>IF(DV33&gt;0,DV33,"")</f>
        <v/>
      </c>
      <c r="EJ33" s="40" t="str">
        <f>IF(SUM(DS33:DV33)-DW33&gt;0,SUM(DS33:DV33)-DW33,"")</f>
        <v/>
      </c>
      <c r="EK33" s="40" t="str">
        <f>IF(SUM(ED33,EG33,EJ33)&gt;0,SUM(ED33,EG33,EJ33),"")</f>
        <v/>
      </c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1" t="str">
        <f>IF(EN33&gt;0,EN33,"")</f>
        <v/>
      </c>
      <c r="FG33" s="11" t="str">
        <f>IF(EO33&gt;0,EO33,"")</f>
        <v/>
      </c>
      <c r="FH33" s="11" t="str">
        <f>IF(SUM(EL33:EO33)-EP33&gt;0,SUM(EL33:EO33)-EP33,"")</f>
        <v/>
      </c>
      <c r="FI33" s="11" t="str">
        <f>IF(ES33&gt;0,ES33,"")</f>
        <v/>
      </c>
      <c r="FJ33" s="11" t="str">
        <f>IF(ET33&gt;0,ET33,"")</f>
        <v/>
      </c>
      <c r="FK33" s="11" t="str">
        <f>IF(SUM(EQ33:ET33)-EU33&gt;0,SUM(EQ33:ET33)-EU33,"")</f>
        <v/>
      </c>
      <c r="FL33" s="11" t="str">
        <f>IF(MAX(FH33,FK33)&gt;0,MAX(FH33,FK33),"")</f>
        <v/>
      </c>
      <c r="FM33" s="11" t="str">
        <f>IF(EX33&gt;0,EX33,"")</f>
        <v/>
      </c>
      <c r="FN33" s="11" t="str">
        <f>IF(EY33&gt;0,EY33,"")</f>
        <v/>
      </c>
      <c r="FO33" s="11" t="str">
        <f>IF(SUM(EV33:EY33)-EZ33&gt;0,SUM(EV33:EY33)-EZ33,"")</f>
        <v/>
      </c>
      <c r="FP33" s="11" t="str">
        <f>IF(FC33&gt;0,FC33,"")</f>
        <v/>
      </c>
      <c r="FQ33" s="11" t="str">
        <f>IF(FD33&gt;0,FD33,"")</f>
        <v/>
      </c>
      <c r="FR33" s="11" t="str">
        <f>IF(SUM(FA33:FD33)-FE33&gt;0,SUM(FA33:FD33)-FE33,"")</f>
        <v/>
      </c>
      <c r="FS33" s="11" t="str">
        <f>IF(SUM(FL33,FO33,FR33)&gt;0,SUM(FL33,FO33,FR33),"")</f>
        <v/>
      </c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17"/>
      <c r="GH33" s="17"/>
      <c r="GI33" s="17"/>
      <c r="GJ33" s="17"/>
      <c r="GK33" s="17"/>
      <c r="GL33" s="17"/>
      <c r="GM33" s="17"/>
      <c r="GN33" s="40" t="str">
        <f>IF(FV33&gt;0,FV33,"")</f>
        <v/>
      </c>
      <c r="GO33" s="40" t="str">
        <f>IF(FW33&gt;0,FW33,"")</f>
        <v/>
      </c>
      <c r="GP33" s="40" t="str">
        <f>IF(SUM(FT33:FW33)-FX33&gt;0,SUM(FT33:FW33)-FX33,"")</f>
        <v/>
      </c>
      <c r="GQ33" s="40" t="str">
        <f>IF(GA33&gt;0,GA33,"")</f>
        <v/>
      </c>
      <c r="GR33" s="40" t="str">
        <f>IF(GB33&gt;0,GB33,"")</f>
        <v/>
      </c>
      <c r="GS33" s="40" t="str">
        <f>IF(SUM(FY33:GB33)-GC33&gt;0,SUM(FY33:GB33)-GC33,"")</f>
        <v/>
      </c>
      <c r="GT33" s="40" t="str">
        <f>IF(MAX(GP33,GS33)&gt;0,MAX(GP33,GS33),"")</f>
        <v/>
      </c>
      <c r="GU33" s="40" t="str">
        <f>IF(GF33&gt;0,GF33,"")</f>
        <v/>
      </c>
      <c r="GV33" s="40" t="str">
        <f>IF(GG33&gt;0,GG33,"")</f>
        <v/>
      </c>
      <c r="GW33" s="40" t="str">
        <f>IF(SUM(GD33:GG33)-GH33&gt;0,SUM(GD33:GG33)-GH33,"")</f>
        <v/>
      </c>
      <c r="GX33" s="40" t="str">
        <f>IF(GK33&gt;0,GK33,"")</f>
        <v/>
      </c>
      <c r="GY33" s="40" t="str">
        <f>IF(GL33&gt;0,GL33,"")</f>
        <v/>
      </c>
      <c r="GZ33" s="40" t="str">
        <f>IF(SUM(GI33:GL33)-GM33&gt;0,SUM(GI33:GL33)-GM33,"")</f>
        <v/>
      </c>
      <c r="HA33" s="40" t="str">
        <f>IF(SUM(GT33,GW33,GZ33)&gt;0,SUM(GT33,GW33,GZ33),"")</f>
        <v/>
      </c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1" t="str">
        <f>IF(HD33&gt;0,HD33,"")</f>
        <v/>
      </c>
      <c r="HW33" s="11" t="str">
        <f>IF(HE33&gt;0,HE33,"")</f>
        <v/>
      </c>
      <c r="HX33" s="11" t="str">
        <f>IF(SUM(HB33:HE33)-HF33&gt;0,SUM(HB33:HE33)-HF33,"")</f>
        <v/>
      </c>
      <c r="HY33" s="11" t="str">
        <f>IF(HI33&gt;0,HI33,"")</f>
        <v/>
      </c>
      <c r="HZ33" s="11" t="str">
        <f>IF(HJ33&gt;0,HJ33,"")</f>
        <v/>
      </c>
      <c r="IA33" s="11" t="str">
        <f>IF(SUM(HG33:HJ33)-HK33&gt;0,SUM(HG33:HJ33)-HK33,"")</f>
        <v/>
      </c>
      <c r="IB33" s="11" t="str">
        <f>IF(MAX(HX33,IA33)&gt;0,MAX(HX33,IA33),"")</f>
        <v/>
      </c>
      <c r="IC33" s="11" t="str">
        <f>IF(HN33&gt;0,HN33,"")</f>
        <v/>
      </c>
      <c r="ID33" s="11" t="str">
        <f>IF(HO33&gt;0,HO33,"")</f>
        <v/>
      </c>
      <c r="IE33" s="11" t="str">
        <f>IF(SUM(HL33:HO33)-HP33&gt;0,SUM(HL33:HO33)-HP33,"")</f>
        <v/>
      </c>
      <c r="IF33" s="11" t="str">
        <f>IF(HS33&gt;0,HS33,"")</f>
        <v/>
      </c>
      <c r="IG33" s="11" t="str">
        <f>IF(HT33&gt;0,HT33,"")</f>
        <v/>
      </c>
      <c r="IH33" s="11" t="str">
        <f>IF(SUM(HQ33:HT33)-HU33&gt;0,SUM(HQ33:HT33)-HU33,"")</f>
        <v/>
      </c>
      <c r="II33" s="11" t="str">
        <f>IF(SUM(IB33,IE33,IH33)&gt;0,SUM(IB33,IE33,IH33),"")</f>
        <v/>
      </c>
      <c r="IJ33" s="17"/>
      <c r="IK33" s="17"/>
      <c r="IL33" s="17"/>
      <c r="IM33" s="17"/>
      <c r="IN33" s="17"/>
      <c r="IO33" s="17"/>
      <c r="IP33" s="17"/>
      <c r="IQ33" s="17"/>
      <c r="IR33" s="17"/>
      <c r="IS33" s="17"/>
      <c r="IT33" s="17"/>
      <c r="IU33" s="17"/>
      <c r="IV33" s="17"/>
      <c r="IW33" s="17"/>
      <c r="IX33" s="17"/>
      <c r="IY33" s="17"/>
      <c r="IZ33" s="17"/>
      <c r="JA33" s="17"/>
      <c r="JB33" s="17"/>
      <c r="JC33" s="17"/>
      <c r="JD33" s="40" t="str">
        <f>IF(IL33&gt;0,IL33,"")</f>
        <v/>
      </c>
      <c r="JE33" s="40" t="str">
        <f>IF(IM33&gt;0,IM33,"")</f>
        <v/>
      </c>
      <c r="JF33" s="40" t="str">
        <f>IF(SUM(IJ33:IM33)-IN33&gt;0,SUM(IJ33:IM33)-IN33,"")</f>
        <v/>
      </c>
      <c r="JG33" s="40" t="str">
        <f>IF(IQ33&gt;0,IQ33,"")</f>
        <v/>
      </c>
      <c r="JH33" s="40" t="str">
        <f>IF(IR33&gt;0,IR33,"")</f>
        <v/>
      </c>
      <c r="JI33" s="40" t="str">
        <f>IF(SUM(IO33:IR33)-IS33&gt;0,SUM(IO33:IR33)-IS33,"")</f>
        <v/>
      </c>
      <c r="JJ33" s="40" t="str">
        <f>IF(MAX(JF33,JI33)&gt;0,MAX(JF33,JI33),"")</f>
        <v/>
      </c>
      <c r="JK33" s="40" t="str">
        <f>IF(IV33&gt;0,IV33,"")</f>
        <v/>
      </c>
      <c r="JL33" s="40" t="str">
        <f>IF(IW33&gt;0,IW33,"")</f>
        <v/>
      </c>
      <c r="JM33" s="40" t="str">
        <f>IF(SUM(IT33:IW33)-IX33&gt;0,SUM(IT33:IW33)-IX33,"")</f>
        <v/>
      </c>
      <c r="JN33" s="40" t="str">
        <f>IF(JA33&gt;0,JA33,"")</f>
        <v/>
      </c>
      <c r="JO33" s="40" t="str">
        <f>IF(JB33&gt;0,JB33,"")</f>
        <v/>
      </c>
      <c r="JP33" s="40" t="str">
        <f>IF(SUM(IY33:JB33)-JC33&gt;0,SUM(IY33:JB33)-JC33,"")</f>
        <v/>
      </c>
      <c r="JQ33" s="40" t="str">
        <f>IF(SUM(JJ33,JM33,JP33)&gt;0,SUM(JJ33,JM33,JP33),"")</f>
        <v/>
      </c>
      <c r="JR33" s="18"/>
      <c r="JS33" s="18"/>
      <c r="JT33" s="18"/>
      <c r="JU33" s="18"/>
      <c r="JV33" s="18"/>
      <c r="JW33" s="18"/>
      <c r="JX33" s="18"/>
      <c r="JY33" s="18"/>
      <c r="JZ33" s="18"/>
      <c r="KA33" s="18"/>
      <c r="KB33" s="18"/>
      <c r="KC33" s="18"/>
      <c r="KD33" s="18"/>
      <c r="KE33" s="18"/>
      <c r="KF33" s="18"/>
      <c r="KG33" s="18"/>
      <c r="KH33" s="18"/>
      <c r="KI33" s="18"/>
      <c r="KJ33" s="18"/>
      <c r="KK33" s="18"/>
      <c r="KL33" s="11" t="str">
        <f>IF(JT33&gt;0,JT33,"")</f>
        <v/>
      </c>
      <c r="KM33" s="11" t="str">
        <f>IF(JU33&gt;0,JU33,"")</f>
        <v/>
      </c>
      <c r="KN33" s="11" t="str">
        <f>IF(SUM(JR33:JU33)-JV33&gt;0,SUM(JR33:JU33)-JV33,"")</f>
        <v/>
      </c>
      <c r="KO33" s="11" t="str">
        <f>IF(JY33&gt;0,JY33,"")</f>
        <v/>
      </c>
      <c r="KP33" s="11" t="str">
        <f>IF(JZ33&gt;0,JZ33,"")</f>
        <v/>
      </c>
      <c r="KQ33" s="11" t="str">
        <f>IF(SUM(JW33:JZ33)-KA33&gt;0,SUM(JW33:JZ33)-KA33,"")</f>
        <v/>
      </c>
      <c r="KR33" s="11" t="str">
        <f>IF(MAX(KN33,KQ33)&gt;0,MAX(KN33,KQ33),"")</f>
        <v/>
      </c>
      <c r="KS33" s="11" t="str">
        <f>IF(KD33&gt;0,KD33,"")</f>
        <v/>
      </c>
      <c r="KT33" s="11" t="str">
        <f>IF(KE33&gt;0,KE33,"")</f>
        <v/>
      </c>
      <c r="KU33" s="11" t="str">
        <f>IF(SUM(KB33:KE33)-KF33&gt;0,SUM(KB33:KE33)-KF33,"")</f>
        <v/>
      </c>
      <c r="KV33" s="11" t="str">
        <f>IF(KI33&gt;0,KI33,"")</f>
        <v/>
      </c>
      <c r="KW33" s="11" t="str">
        <f>IF(KJ33&gt;0,KJ33,"")</f>
        <v/>
      </c>
      <c r="KX33" s="11" t="str">
        <f>IF(SUM(KG33:KJ33)-KK33&gt;0,SUM(KG33:KJ33)-KK33,"")</f>
        <v/>
      </c>
      <c r="KY33" s="11" t="str">
        <f>IF(SUM(KR33,KU33,KX33)&gt;0,SUM(KR33,KU33,KX33),"")</f>
        <v/>
      </c>
      <c r="KZ33" s="17"/>
      <c r="LA33" s="17"/>
      <c r="LB33" s="17"/>
      <c r="LC33" s="17"/>
      <c r="LD33" s="17"/>
      <c r="LE33" s="17"/>
      <c r="LF33" s="17"/>
      <c r="LG33" s="17"/>
      <c r="LH33" s="17"/>
      <c r="LI33" s="17"/>
      <c r="LJ33" s="17"/>
      <c r="LK33" s="17"/>
      <c r="LL33" s="17"/>
      <c r="LM33" s="17"/>
      <c r="LN33" s="17"/>
      <c r="LO33" s="17"/>
      <c r="LP33" s="17"/>
      <c r="LQ33" s="17"/>
      <c r="LR33" s="17"/>
      <c r="LS33" s="17"/>
      <c r="LT33" s="40" t="str">
        <f>IF(LB33&gt;0,LB33,"")</f>
        <v/>
      </c>
      <c r="LU33" s="40" t="str">
        <f>IF(LC33&gt;0,LC33,"")</f>
        <v/>
      </c>
      <c r="LV33" s="40" t="str">
        <f>IF(SUM(KZ33:LC33)-LD33&gt;0,SUM(KZ33:LC33)-LD33,"")</f>
        <v/>
      </c>
      <c r="LW33" s="40" t="str">
        <f>IF(LG33&gt;0,LG33,"")</f>
        <v/>
      </c>
      <c r="LX33" s="40" t="str">
        <f>IF(LH33&gt;0,LH33,"")</f>
        <v/>
      </c>
      <c r="LY33" s="40" t="str">
        <f>IF(SUM(LE33:LH33)-LI33&gt;0,SUM(LE33:LH33)-LI33,"")</f>
        <v/>
      </c>
      <c r="LZ33" s="40" t="str">
        <f>IF(MAX(LV33,LY33)&gt;0,MAX(LV33,LY33),"")</f>
        <v/>
      </c>
      <c r="MA33" s="40" t="str">
        <f>IF(LL33&gt;0,LL33,"")</f>
        <v/>
      </c>
      <c r="MB33" s="40" t="str">
        <f>IF(LM33&gt;0,LM33,"")</f>
        <v/>
      </c>
      <c r="MC33" s="40" t="str">
        <f>IF(SUM(LJ33:LM33)-LN33&gt;0,SUM(LJ33:LM33)-LN33,"")</f>
        <v/>
      </c>
      <c r="MD33" s="40" t="str">
        <f>IF(LQ33&gt;0,LQ33,"")</f>
        <v/>
      </c>
      <c r="ME33" s="40" t="str">
        <f>IF(LR33&gt;0,LR33,"")</f>
        <v/>
      </c>
      <c r="MF33" s="40" t="str">
        <f>IF(SUM(LO33:LR33)-LS33&gt;0,SUM(LO33:LR33)-LS33,"")</f>
        <v/>
      </c>
      <c r="MG33" s="40" t="str">
        <f>IF(SUM(LZ33,MC33,MF33)&gt;0,SUM(LZ33,MC33,MF33),"")</f>
        <v/>
      </c>
      <c r="MH33" s="18"/>
      <c r="MI33" s="18"/>
      <c r="MJ33" s="18"/>
      <c r="MK33" s="18"/>
      <c r="ML33" s="18"/>
      <c r="MM33" s="18"/>
      <c r="MN33" s="18"/>
      <c r="MO33" s="18"/>
      <c r="MP33" s="18"/>
      <c r="MQ33" s="18"/>
      <c r="MR33" s="18"/>
      <c r="MS33" s="18"/>
      <c r="MT33" s="18"/>
      <c r="MU33" s="18"/>
      <c r="MV33" s="18"/>
      <c r="MW33" s="18"/>
      <c r="MX33" s="18"/>
      <c r="MY33" s="18"/>
      <c r="MZ33" s="18"/>
      <c r="NA33" s="18"/>
      <c r="NB33" s="11" t="str">
        <f>IF(MJ33&gt;0,MJ33,"")</f>
        <v/>
      </c>
      <c r="NC33" s="11" t="str">
        <f>IF(MK33&gt;0,MK33,"")</f>
        <v/>
      </c>
      <c r="ND33" s="11" t="str">
        <f>IF(SUM(MH33:MK33)-ML33&gt;0,SUM(MH33:MK33)-ML33,"")</f>
        <v/>
      </c>
      <c r="NE33" s="11" t="str">
        <f>IF(MO33&gt;0,MO33,"")</f>
        <v/>
      </c>
      <c r="NF33" s="11" t="str">
        <f>IF(MP33&gt;0,MP33,"")</f>
        <v/>
      </c>
      <c r="NG33" s="11" t="str">
        <f>IF(SUM(MM33:MP33)-MQ33&gt;0,SUM(MM33:MP33)-MQ33,"")</f>
        <v/>
      </c>
      <c r="NH33" s="11" t="str">
        <f>IF(MAX(ND33,NG33)&gt;0,MAX(ND33,NG33),"")</f>
        <v/>
      </c>
      <c r="NI33" s="11" t="str">
        <f>IF(MT33&gt;0,MT33,"")</f>
        <v/>
      </c>
      <c r="NJ33" s="11" t="str">
        <f>IF(MU33&gt;0,MU33,"")</f>
        <v/>
      </c>
      <c r="NK33" s="11" t="str">
        <f>IF(SUM(MR33:MU33)-MV33&gt;0,SUM(MR33:MU33)-MV33,"")</f>
        <v/>
      </c>
      <c r="NL33" s="11" t="str">
        <f>IF(MY33&gt;0,MY33,"")</f>
        <v/>
      </c>
      <c r="NM33" s="11" t="str">
        <f>IF(MZ33&gt;0,MZ33,"")</f>
        <v/>
      </c>
      <c r="NN33" s="11" t="str">
        <f>IF(SUM(MW33:MZ33)-NA33&gt;0,SUM(MW33:MZ33)-NA33,"")</f>
        <v/>
      </c>
      <c r="NO33" s="11" t="str">
        <f>IF(SUM(NH33,NK33,NN33)&gt;0,SUM(NH33,NK33,NN33),"")</f>
        <v/>
      </c>
      <c r="NP33" s="17"/>
      <c r="NQ33" s="17"/>
      <c r="NR33" s="17"/>
      <c r="NS33" s="17"/>
      <c r="NT33" s="17"/>
      <c r="NU33" s="17"/>
      <c r="NV33" s="17"/>
      <c r="NW33" s="17"/>
      <c r="NX33" s="17"/>
      <c r="NY33" s="17"/>
      <c r="NZ33" s="17"/>
      <c r="OA33" s="17"/>
      <c r="OB33" s="17"/>
      <c r="OC33" s="17"/>
      <c r="OD33" s="17"/>
      <c r="OE33" s="17"/>
      <c r="OF33" s="17"/>
      <c r="OG33" s="17"/>
      <c r="OH33" s="17"/>
      <c r="OI33" s="17"/>
      <c r="OJ33" s="40" t="str">
        <f>IF(NR33&gt;0,NR33,"")</f>
        <v/>
      </c>
      <c r="OK33" s="40" t="str">
        <f>IF(NS33&gt;0,NS33,"")</f>
        <v/>
      </c>
      <c r="OL33" s="40" t="str">
        <f>IF(SUM(NP33:NS33)-NT33&gt;0,SUM(NP33:NS33)-NT33,"")</f>
        <v/>
      </c>
      <c r="OM33" s="40" t="str">
        <f>IF(NW33&gt;0,NW33,"")</f>
        <v/>
      </c>
      <c r="ON33" s="40" t="str">
        <f>IF(NX33&gt;0,NX33,"")</f>
        <v/>
      </c>
      <c r="OO33" s="40" t="str">
        <f>IF(SUM(NU33:NX33)-NY33&gt;0,SUM(NU33:NX33)-NY33,"")</f>
        <v/>
      </c>
      <c r="OP33" s="40" t="str">
        <f>IF(MAX(OL33,OO33)&gt;0,MAX(OL33,OO33),"")</f>
        <v/>
      </c>
      <c r="OQ33" s="40" t="str">
        <f>IF(OB33&gt;0,OB33,"")</f>
        <v/>
      </c>
      <c r="OR33" s="40" t="str">
        <f>IF(OC33&gt;0,OC33,"")</f>
        <v/>
      </c>
      <c r="OS33" s="40" t="str">
        <f>IF(SUM(NZ33:OC33)-OD33&gt;0,SUM(NZ33:OC33)-OD33,"")</f>
        <v/>
      </c>
      <c r="OT33" s="40" t="str">
        <f>IF(OG33&gt;0,OG33,"")</f>
        <v/>
      </c>
      <c r="OU33" s="40" t="str">
        <f>IF(OH33&gt;0,OH33,"")</f>
        <v/>
      </c>
      <c r="OV33" s="40" t="str">
        <f>IF(SUM(OE33:OH33)-OI33&gt;0,SUM(OE33:OH33)-OI33,"")</f>
        <v/>
      </c>
      <c r="OW33" s="40" t="str">
        <f>IF(SUM(OP33,OS33,OV33)&gt;0,SUM(OP33,OS33,OV33),"")</f>
        <v/>
      </c>
      <c r="OX33" s="18"/>
      <c r="OY33" s="18"/>
      <c r="OZ33" s="18"/>
      <c r="PA33" s="18"/>
      <c r="PB33" s="18"/>
      <c r="PC33" s="18"/>
      <c r="PD33" s="18"/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1" t="str">
        <f>IF(OZ33&gt;0,OZ33,"")</f>
        <v/>
      </c>
      <c r="PS33" s="11" t="str">
        <f>IF(PA33&gt;0,PA33,"")</f>
        <v/>
      </c>
      <c r="PT33" s="11" t="str">
        <f>IF(SUM(OX33:PA33)-PB33&gt;0,SUM(OX33:PA33)-PB33,"")</f>
        <v/>
      </c>
      <c r="PU33" s="11" t="str">
        <f>IF(PE33&gt;0,PE33,"")</f>
        <v/>
      </c>
      <c r="PV33" s="11" t="str">
        <f>IF(PF33&gt;0,PF33,"")</f>
        <v/>
      </c>
      <c r="PW33" s="11" t="str">
        <f>IF(SUM(PC33:PF33)-PG33&gt;0,SUM(PC33:PF33)-PG33,"")</f>
        <v/>
      </c>
      <c r="PX33" s="11" t="str">
        <f>IF(MAX(PT33,PW33)&gt;0,MAX(PT33,PW33),"")</f>
        <v/>
      </c>
      <c r="PY33" s="11" t="str">
        <f>IF(PJ33&gt;0,PJ33,"")</f>
        <v/>
      </c>
      <c r="PZ33" s="11" t="str">
        <f>IF(PK33&gt;0,PK33,"")</f>
        <v/>
      </c>
      <c r="QA33" s="11" t="str">
        <f>IF(SUM(PH33:PK33)-PL33&gt;0,SUM(PH33:PK33)-PL33,"")</f>
        <v/>
      </c>
      <c r="QB33" s="11" t="str">
        <f>IF(PO33&gt;0,PO33,"")</f>
        <v/>
      </c>
      <c r="QC33" s="11" t="str">
        <f>IF(PP33&gt;0,PP33,"")</f>
        <v/>
      </c>
      <c r="QD33" s="11" t="str">
        <f>IF(SUM(PM33:PP33)-PQ33&gt;0,SUM(PM33:PP33)-PQ33,"")</f>
        <v/>
      </c>
      <c r="QE33" s="11" t="str">
        <f>IF(SUM(PX33,QA33,QD33)&gt;0,SUM(PX33,QA33,QD33),"")</f>
        <v/>
      </c>
      <c r="QF33" s="17"/>
      <c r="QG33" s="17"/>
      <c r="QH33" s="17"/>
      <c r="QI33" s="17"/>
      <c r="QJ33" s="17"/>
      <c r="QK33" s="17"/>
      <c r="QL33" s="17"/>
      <c r="QM33" s="17"/>
      <c r="QN33" s="17"/>
      <c r="QO33" s="17"/>
      <c r="QP33" s="17"/>
      <c r="QQ33" s="17"/>
      <c r="QR33" s="17"/>
      <c r="QS33" s="17"/>
      <c r="QT33" s="17"/>
      <c r="QU33" s="17"/>
      <c r="QV33" s="17"/>
      <c r="QW33" s="17"/>
      <c r="QX33" s="17"/>
      <c r="QY33" s="17"/>
      <c r="QZ33" s="40" t="str">
        <f>IF(QH33&gt;0,QH33,"")</f>
        <v/>
      </c>
      <c r="RA33" s="40" t="str">
        <f>IF(QI33&gt;0,QI33,"")</f>
        <v/>
      </c>
      <c r="RB33" s="40" t="str">
        <f>IF(SUM(QF33:QI33)-QJ33&gt;0,SUM(QF33:QI33)-QJ33,"")</f>
        <v/>
      </c>
      <c r="RC33" s="40" t="str">
        <f>IF(QM33&gt;0,QM33,"")</f>
        <v/>
      </c>
      <c r="RD33" s="40" t="str">
        <f>IF(QN33&gt;0,QN33,"")</f>
        <v/>
      </c>
      <c r="RE33" s="40" t="str">
        <f>IF(SUM(QK33:QN33)-QO33&gt;0,SUM(QK33:QN33)-QO33,"")</f>
        <v/>
      </c>
      <c r="RF33" s="40" t="str">
        <f>IF(MAX(RB33,RE33)&gt;0,MAX(RB33,RE33),"")</f>
        <v/>
      </c>
      <c r="RG33" s="40" t="str">
        <f>IF(QR33&gt;0,QR33,"")</f>
        <v/>
      </c>
      <c r="RH33" s="40" t="str">
        <f>IF(QS33&gt;0,QS33,"")</f>
        <v/>
      </c>
      <c r="RI33" s="40" t="str">
        <f>IF(SUM(QP33:QS33)-QT33&gt;0,SUM(QP33:QS33)-QT33,"")</f>
        <v/>
      </c>
      <c r="RJ33" s="40" t="str">
        <f>IF(QW33&gt;0,QW33,"")</f>
        <v/>
      </c>
      <c r="RK33" s="40" t="str">
        <f>IF(QX33&gt;0,QX33,"")</f>
        <v/>
      </c>
      <c r="RL33" s="40" t="str">
        <f>IF(SUM(QU33:QX33)-QY33&gt;0,SUM(QU33:QX33)-QY33,"")</f>
        <v/>
      </c>
      <c r="RM33" s="40" t="str">
        <f>IF(SUM(RF33,RI33,RL33)&gt;0,SUM(RF33,RI33,RL33),"")</f>
        <v/>
      </c>
      <c r="RN33" s="18"/>
      <c r="RO33" s="18"/>
      <c r="RP33" s="18"/>
      <c r="RQ33" s="18"/>
      <c r="RR33" s="18"/>
      <c r="RS33" s="18"/>
      <c r="RT33" s="18"/>
      <c r="RU33" s="18"/>
      <c r="RV33" s="18"/>
      <c r="RW33" s="18"/>
      <c r="RX33" s="18"/>
      <c r="RY33" s="18"/>
      <c r="RZ33" s="18"/>
      <c r="SA33" s="18"/>
      <c r="SB33" s="18"/>
      <c r="SC33" s="18"/>
      <c r="SD33" s="18"/>
      <c r="SE33" s="18"/>
      <c r="SF33" s="18"/>
      <c r="SG33" s="18"/>
      <c r="SH33" s="11" t="str">
        <f>IF(RP33&gt;0,RP33,"")</f>
        <v/>
      </c>
      <c r="SI33" s="11" t="str">
        <f>IF(RQ33&gt;0,RQ33,"")</f>
        <v/>
      </c>
      <c r="SJ33" s="11" t="str">
        <f>IF(SUM(RN33:RQ33)-RR33&gt;0,SUM(RN33:RQ33)-RR33,"")</f>
        <v/>
      </c>
      <c r="SK33" s="11" t="str">
        <f>IF(RU33&gt;0,RU33,"")</f>
        <v/>
      </c>
      <c r="SL33" s="11" t="str">
        <f>IF(RV33&gt;0,RV33,"")</f>
        <v/>
      </c>
      <c r="SM33" s="11" t="str">
        <f>IF(SUM(RS33:RV33)-RW33&gt;0,SUM(RS33:RV33)-RW33,"")</f>
        <v/>
      </c>
      <c r="SN33" s="11" t="str">
        <f>IF(MAX(SJ33,SM33)&gt;0,MAX(SJ33,SM33),"")</f>
        <v/>
      </c>
      <c r="SO33" s="11" t="str">
        <f>IF(RZ33&gt;0,RZ33,"")</f>
        <v/>
      </c>
      <c r="SP33" s="11" t="str">
        <f>IF(SA33&gt;0,SA33,"")</f>
        <v/>
      </c>
      <c r="SQ33" s="11" t="str">
        <f>IF(SUM(RX33:SA33)-SB33&gt;0,SUM(RX33:SA33)-SB33,"")</f>
        <v/>
      </c>
      <c r="SR33" s="11" t="str">
        <f>IF(SE33&gt;0,SE33,"")</f>
        <v/>
      </c>
      <c r="SS33" s="11" t="str">
        <f>IF(SF33&gt;0,SF33,"")</f>
        <v/>
      </c>
      <c r="ST33" s="11" t="str">
        <f>IF(SUM(SC33:SF33)-SG33&gt;0,SUM(SC33:SF33)-SG33,"")</f>
        <v/>
      </c>
      <c r="SU33" s="11" t="str">
        <f>IF(SUM(SN33,SQ33,ST33)&gt;0,SUM(SN33,SQ33,ST33),"")</f>
        <v/>
      </c>
      <c r="SV33" s="22">
        <f>IF($CP33="P",CA33,(CA33+AZ33)/2)</f>
        <v>2.1</v>
      </c>
      <c r="SW33" s="22">
        <f>IF($CP33="P",CB33,(CB33+BA33)/2)</f>
        <v>1.45</v>
      </c>
      <c r="SX33" s="22">
        <f>IF($CP33="P",CC33,(CC33+BB33)/2)</f>
        <v>1.9</v>
      </c>
      <c r="SY33" s="22">
        <f>IF($CP33="P",CD33,(CD33+BC33)/2)</f>
        <v>2.0449999999999999</v>
      </c>
      <c r="SZ33" s="22">
        <f>IF($CP33="P",CE33,(CE33+BD33)/2)</f>
        <v>0</v>
      </c>
      <c r="TA33" s="22">
        <f>IF($CP33="P",CF33,(CF33+BE33)/2)</f>
        <v>6</v>
      </c>
      <c r="TB33" s="22">
        <f>IF($CP33="P",CG33,(CG33+BF33)/2)</f>
        <v>4.45</v>
      </c>
      <c r="TC33" s="22">
        <f>IF($CP33="P",CH33,(CH33+BG33)/2)</f>
        <v>5.15</v>
      </c>
      <c r="TD33" s="22">
        <f>IF($CP33="P",CI33,(CI33+BH33)/2)</f>
        <v>6.125</v>
      </c>
      <c r="TE33" s="22">
        <f>IF($CP33="P",CJ33,(CJ33+BI33)/2)</f>
        <v>0</v>
      </c>
      <c r="TF33" s="22">
        <f>IF($CP33="P",CK33,(CK33+BJ33)/2)</f>
        <v>0</v>
      </c>
      <c r="TG33" s="22">
        <f>IF($CP33="P",CL33,(CL33+BK33)/2)</f>
        <v>0</v>
      </c>
      <c r="TH33" s="22">
        <f>IF($CP33="P",CM33,(CM33+BL33)/2)</f>
        <v>0</v>
      </c>
      <c r="TI33" s="22">
        <f>IF($CP33="P",CN33,(CN33+BM33)/2)</f>
        <v>0</v>
      </c>
      <c r="TJ33" s="22">
        <f>IF($CP33="P",CO33,(CO33+BN33)/2)</f>
        <v>0</v>
      </c>
      <c r="TK33" s="27" t="s">
        <v>46</v>
      </c>
      <c r="TL33" s="40">
        <f>IF(SX33&gt;0,SX33,"")</f>
        <v>1.9</v>
      </c>
      <c r="TM33" s="40">
        <f>IF(SY33&gt;0,SY33,"")</f>
        <v>2.0449999999999999</v>
      </c>
      <c r="TN33" s="40">
        <f>IF(SUM(SV33:SY33)-SZ33&gt;0,SUM(SV33:SY33)-SZ33,"")</f>
        <v>7.4949999999999992</v>
      </c>
      <c r="TO33" s="40">
        <f>IF(TC33&gt;0,TC33,"")</f>
        <v>5.15</v>
      </c>
      <c r="TP33" s="40">
        <f>IF(TD33&gt;0,TD33,"")</f>
        <v>6.125</v>
      </c>
      <c r="TQ33" s="40">
        <f>IF(SUM(TA33:TD33)-TE33&gt;0,SUM(TA33:TD33)-TE33,"")</f>
        <v>21.725000000000001</v>
      </c>
      <c r="TR33" s="40">
        <f>IF(MAX(TN33,TQ33)&gt;0,MAX(TN33,TQ33),"")</f>
        <v>21.725000000000001</v>
      </c>
      <c r="TS33" s="40" t="str">
        <f>IF(TH33&gt;0,TH33,"")</f>
        <v/>
      </c>
      <c r="TT33" s="40" t="str">
        <f>IF(TI33&gt;0,TI33,"")</f>
        <v/>
      </c>
      <c r="TU33" s="40" t="str">
        <f>IF(SUM(TF33:TI33)-TJ33&gt;0,SUM(TF33:TI33)-TJ33,"")</f>
        <v/>
      </c>
      <c r="TV33" s="40">
        <f>IF(SUM(TR33,TU33)&gt;0,SUM(TR33,TU33),"")</f>
        <v>21.725000000000001</v>
      </c>
    </row>
    <row r="34" spans="1:544" x14ac:dyDescent="0.2">
      <c r="A34" s="4" t="str" cm="1">
        <f t="array" ref="A34">IF(AND(J34&lt;&gt;"",J34&lt;&gt;"No DD"),SUMPRODUCT((J$4:J$37&lt;&gt;"")*(J$4:J$37&lt;&gt;"No DD")*(F$4:F$37&gt;F34))+1,IF(J34="No DD",SUMPRODUCT((J$4:J$37="No DD")*(F$4:F$37&gt;F34))+1+SUMPRODUCT((J$4:J$37&lt;&gt;"")*(J$4:J$37&lt;&gt;"No DD")),""))</f>
        <v/>
      </c>
      <c r="B34" s="4" t="str" cm="1">
        <f t="array" ref="B34">IF(AND(J34&lt;&gt;"",J34&lt;&gt;"No DD",G34=""),SUMPRODUCT((J$4:J$37&lt;&gt;"")*(J$4:J$37&lt;&gt;"No DD")*(G$4:G$37="")*(F$4:F$37&gt;F34))+1,IF(J34="No DD",SUMPRODUCT((J$4:J$37="No DD")*(F$4:F$37&gt;F34)*(G$4:G$37=""))+1+SUMPRODUCT((J$4:J$37&lt;&gt;"")*(G$4:G$37="")*(J$4:J$37&lt;&gt;"No DD")),""))</f>
        <v/>
      </c>
      <c r="C34" s="5" t="s">
        <v>136</v>
      </c>
      <c r="D34" s="4" t="s">
        <v>31</v>
      </c>
      <c r="E34" s="4">
        <v>2006</v>
      </c>
      <c r="F34" s="9">
        <f>SUM(L34:V34)+SUM(L34:T34)*0.0000001+SUM(L34)*0.0000000000001</f>
        <v>62.730006273004442</v>
      </c>
      <c r="G34" s="66"/>
      <c r="H34" s="3" t="str">
        <f>IF(OR(AND(AO34&gt;=AY$39,AO34&lt;&gt;"",AQ34&gt;=AY$43,AQ34&lt;&gt;"",AN34=""),AND(AR34&gt;=AY$39,AR34&lt;&gt;"",AT34&gt;=AY$43,AT34&lt;&gt;"",AN34=""),AND(AV34&gt;=AY$39,AV34&lt;&gt;"",AX34&gt;=AY$43,AX34&lt;&gt;"",AN34=""),AND(BP34&gt;=BZ$39,BP34&lt;&gt;"",BR34&gt;=BZ$43,BR34&lt;&gt;"",BO34=""),AND(BS34&gt;=BZ$39,BS34&lt;&gt;"",BU34&gt;=BZ$43,BU34&lt;&gt;"",BO34=""),AND(BW34&gt;=BZ$39,BW34&lt;&gt;"",BY34&gt;=BZ$43,BY34&lt;&gt;"",BO34=""),AND(CQ34&gt;=DA$39,CQ34&lt;&gt;"",CS34&gt;=DA$43,CS34&lt;&gt;"",CP34=""),AND(CT34&gt;=DA$39,CT34&lt;&gt;"",CV34&gt;=DA$43,CV34&lt;&gt;"",CP34=""),AND(CX34&gt;=DA$39,CX34&lt;&gt;"",CZ34&gt;=DA$43,CZ34&lt;&gt;"",CP34=""),AND(DX34&gt;=EK$39,DX34&lt;&gt;"",DZ34&gt;=EK$43,DZ34&lt;&gt;""),AND(EA34&gt;=EK$39,EA34&lt;&gt;"",EC34&gt;=EK$43,EC34&lt;&gt;""),AND(EE34&gt;=EK$39,EE34&lt;&gt;"",EG34&gt;=EK$43,EG34&lt;&gt;""),AND(EH34&gt;=EK$39,EH34&lt;&gt;"",EJ34&gt;=EK$43,EJ34&lt;&gt;""),AND(FF34&gt;=FS$39,FF34&lt;&gt;"",FH34&gt;=FS$43,FH34&lt;&gt;""),AND(FI34&gt;=FS$39,FI34&lt;&gt;"",FK34&gt;=FS$43,FK34&lt;&gt;""),AND(FM34&gt;=FS$39,FM34&lt;&gt;"",FO34&gt;=FS$43,FO34&lt;&gt;""),AND(FP34&gt;=FS$39,FP34&lt;&gt;"",FR34&gt;=FS$43,FR34&lt;&gt;""),AND(GN34&gt;=HA$39,GN34&lt;&gt;"",GP34&gt;=HA$43,GP34&lt;&gt;""),AND(GQ34&gt;=HA$39,GQ34&lt;&gt;"",GS34&gt;=HA$43,GS34&lt;&gt;""),AND(GU34&gt;=HA$39,GU34&lt;&gt;"",GW34&gt;=HA$43,GW34&lt;&gt;""),AND(GX34&gt;=HA$39,GX34&lt;&gt;"",GZ34&gt;=HA$43,GZ34&lt;&gt;""),AND(HV34&gt;=II$39,HV34&lt;&gt;"",HX34&gt;=II$43,HX34&lt;&gt;""),AND(HY34&gt;=II$39,HY34&lt;&gt;"",IA34&gt;=II$43,IA34&lt;&gt;""),AND(IC34&gt;=II$39,IC34&lt;&gt;"",IE34&gt;=II$43,IE34&lt;&gt;""),AND(IF34&gt;=II$39,IF34&lt;&gt;"",IH34&gt;=II$43,IH34&lt;&gt;""),AND(JD34&gt;=JQ$39,JD34&lt;&gt;"",JF34&gt;=JQ$43,JF34&lt;&gt;""),AND(JG34&gt;=JQ$39,JG34&lt;&gt;"",JI34&gt;=JQ$43,JI34&lt;&gt;""),AND(JK34&gt;=JQ$39,JK34&lt;&gt;"",JM34&gt;=JQ$43,JM34&lt;&gt;""),AND(JN34&gt;=JQ$39,JN34&lt;&gt;"",JP34&gt;=JQ$43,JP34&lt;&gt;""),AND(KL34&gt;=KY$39,KL34&lt;&gt;"",KN34&gt;=KY$43,KN34&lt;&gt;""),AND(KO34&gt;=KY$39,KO34&lt;&gt;"",KQ34&gt;=KY$43,KQ34&lt;&gt;""),AND(KS34&gt;=KY$39,KS34&lt;&gt;"",KU34&gt;=KY$43,KU34&lt;&gt;""),AND(KV34&gt;=KY$39,KV34&lt;&gt;"",KX34&gt;=KY$43,KX34&lt;&gt;""),AND(LT34&gt;=MG$39,LT34&lt;&gt;"",LV34&gt;=MG$43,LV34&lt;&gt;""),AND(LW34&gt;=MG$39,LW34&lt;&gt;"",LY34&gt;=MG$43,LY34&lt;&gt;""),AND(MA34&gt;=MG$39,MA34&lt;&gt;"",MC34&gt;=MG$43,MC34&lt;&gt;""),AND(MD34&gt;=MG$39,MD34&lt;&gt;"",MF34&gt;=MG$43,MF34&lt;&gt;""),AND(NB34&gt;=NO$39,NB34&lt;&gt;"",ND34&gt;=NO$43,ND34&lt;&gt;""),AND(NE34&gt;=NO$39,NE34&lt;&gt;"",NG34&gt;=NO$43,NG34&lt;&gt;""),AND(NI34&gt;=NO$39,NI34&lt;&gt;"",NK34&gt;=NO$43,NK34&lt;&gt;""),AND(NL34&gt;=NO$39,NL34&lt;&gt;"",NN34&gt;=NO$43,NN34&lt;&gt;""),AND(OJ34&gt;=OW$39,OJ34&lt;&gt;"",OL34&gt;=OW$43,OL34&lt;&gt;""),AND(OM34&gt;=OW$39,OM34&lt;&gt;"",OO34&gt;=OW$43,OO34&lt;&gt;""),AND(OQ34&gt;=OW$39,OQ34&lt;&gt;"",OS34&gt;=OW$43,OS34&lt;&gt;""),AND(OT34&gt;=OW$39,OT34&lt;&gt;"",OV34&gt;=OW$43,OV34&lt;&gt;""),AND(PR34&gt;=QE$39,PR34&lt;&gt;"",PT34&gt;=QE$43,PT34&lt;&gt;""),AND(PU34&gt;=QE$39,PU34&lt;&gt;"",PW34&gt;=QE$43,PW34&lt;&gt;""),AND(PY34&gt;=QE$39,PY34&lt;&gt;"",QA34&gt;=QE$43,QA34&lt;&gt;""),AND(QB34&gt;=QE$39,QB34&lt;&gt;"",QD34&gt;=QE$43,QD34&lt;&gt;""),AND(QZ34&gt;=RM$39,QZ34&lt;&gt;"",RB34&gt;=RM$43,RB34&lt;&gt;""),AND(RC34&gt;=RM$39,RC34&lt;&gt;"",RE34&gt;=RM$43,RE34&lt;&gt;""),AND(RG34&gt;=RM$39,RG34&lt;&gt;"",RI34&gt;=RM$43,RI34&lt;&gt;""),AND(RJ34&gt;=RM$39,RJ34&lt;&gt;"",RL34&gt;=RM$43,RL34&lt;&gt;""),AND(SH34&gt;=SU$39,SH34&lt;&gt;"",SJ34&gt;=SU$43,SJ34&lt;&gt;""),AND(SK34&gt;=SU$39,SK34&lt;&gt;"",SM34&gt;=SU$43,SM34&lt;&gt;""),AND(SO34&gt;=SU$39,SO34&lt;&gt;"",SQ34&gt;=SU$43,SQ34&lt;&gt;""),AND(SR34&gt;=SU$39,SR34&lt;&gt;"",ST34&gt;=SU$43,ST34&lt;&gt;"")),"P","")</f>
        <v/>
      </c>
      <c r="I34" s="3" t="str">
        <f>IF(OR(AND(AQ34&gt;=AY$43,AQ34&lt;&gt;"",AN34=""),AND(AT34&gt;=AY$43,AT34&lt;&gt;"",AN34=""),AND(AX34&gt;=AY$43,AX34&lt;&gt;"",AN34=""),AND(BR34&gt;=BZ$43,BR34&lt;&gt;"",BO34=""),AND(BU34&gt;=BZ$43,BU34&lt;&gt;"",BO34=""),AND(BY34&gt;=BZ$43,BY34&lt;&gt;"",BO34=""),AND(CS34&gt;=DA$43,CS34&lt;&gt;"",CP34=""),AND(CV34&gt;=DA$43,CV34&lt;&gt;"",CP34=""),AND(CZ34&gt;=DA$43,CZ34&lt;&gt;"",CP34=""),AND(DZ34&gt;=EK$43,DZ34&lt;&gt;""),AND(EC34&gt;=EK$43,EC34&lt;&gt;""),AND(EG34&gt;=EK$43,EG34&lt;&gt;""),AND(EJ34&gt;=EK$43,EJ34&lt;&gt;""),AND(FH34&gt;=FS$43,FH34&lt;&gt;""),AND(FK34&gt;=FS$43,FK34&lt;&gt;""),AND(FO34&gt;=FS$43,FO34&lt;&gt;""),AND(FR34&gt;=FS$43,FR34&lt;&gt;""),AND(GP34&gt;=HA$43,GP34&lt;&gt;""),AND(GS34&gt;=HA$43,GS34&lt;&gt;""),AND(GW34&gt;=HA$43,GW34&lt;&gt;""),AND(GZ34&gt;=HA$43,GZ34&lt;&gt;""),AND(HX34&gt;=II$43,HX34&lt;&gt;""),AND(IA34&gt;=II$43,IA34&lt;&gt;""),AND(IE34&gt;=II$43,IE34&lt;&gt;""),AND(IH34&gt;=II$43,IH34&lt;&gt;""),AND(JF34&gt;=JQ$43,JF34&lt;&gt;""),AND(JI34&gt;=JQ$43,JI34&lt;&gt;""),AND(JM34&gt;=JQ$43,JM34&lt;&gt;""),AND(JP34&gt;=JQ$43,JP34&lt;&gt;""),AND(KN34&gt;=KY$43,KN34&lt;&gt;""),AND(KQ34&gt;=KY$43,KQ34&lt;&gt;""),AND(KU34&gt;=KY$43,KU34&lt;&gt;""),AND(KX34&gt;=KY$43,KX34&lt;&gt;""),AND(LV34&gt;=MG$43,LV34&lt;&gt;""),AND(LY34&gt;=MG$43,LY34&lt;&gt;""),AND(MC34&gt;=MG$43,MC34&lt;&gt;""),AND(MF34&gt;=MG$43,MF34&lt;&gt;""),AND(ND34&gt;=NO$43,ND34&lt;&gt;""),AND(NG34&gt;=NO$43,NG34&lt;&gt;""),AND(NK34&gt;=NO$43,NK34&lt;&gt;""),AND(NN34&gt;=NO$43,NN34&lt;&gt;""),AND(OL34&gt;=OW$43,OL34&lt;&gt;""),AND(OO34&gt;=OW$43,OO34&lt;&gt;""),AND(OS34&gt;=OW$43,OS34&lt;&gt;""),AND(OV34&gt;=OW$43,OV34&lt;&gt;""),AND(PT34&gt;=QE$43,PT34&lt;&gt;""),AND(PW34&gt;=QE$43,PW34&lt;&gt;""),AND(QA34&gt;=QE$43,QA34&lt;&gt;""),AND(QD34&gt;=QE$43,QD34&lt;&gt;""),AND(RB34&gt;=RM$43,RB34&lt;&gt;""),AND(RE34&gt;=RM$43,RE34&lt;&gt;""),AND(RI34&gt;=RM$43,RI34&lt;&gt;""),AND(RL34&gt;=RM$43,RL34&lt;&gt;""),AND(SJ34&gt;=SU$43,SJ34&lt;&gt;""),AND(SM34&gt;=SU$43,SM34&lt;&gt;""),AND(SQ34&gt;=SU$43,SQ34&lt;&gt;""),AND(ST34&gt;=SU$43,ST34&lt;&gt;"")),"P","")</f>
        <v/>
      </c>
      <c r="J34" s="36" t="str">
        <f>IF(AND(I34="P",H34=""),"No DD",IF(OR(AND(AO34&gt;=AY$42,AO34&lt;&gt;"",AQ34&gt;=AY$46,AQ34&lt;&gt;"",AN34=""),AND(AR34&gt;=AY$42,AR34&lt;&gt;"",AT34&gt;=AY$46,AT34&lt;&gt;"",AN34=""),AND(AV34&gt;=AY$42,AV34&lt;&gt;"",AX34&gt;=AY$46,AX34&lt;&gt;"",AN34=""),AND(BP34&gt;=BZ$42,BP34&lt;&gt;"",BR34&gt;=BZ$46,BR34&lt;&gt;"",BO34=""),AND(BS34&gt;=BZ$42,BS34&lt;&gt;"",BU34&gt;=BZ$46,BU34&lt;&gt;"",BO34=""),AND(BW34&gt;=BZ$42,BW34&lt;&gt;"",BY34&gt;=BZ$46,BY34&lt;&gt;"",BO34=""),AND(CQ34&gt;=DA$42,CQ34&lt;&gt;"",CS34&gt;=DA$46,CS34&lt;&gt;"",CP34=""),AND(CT34&gt;=DA$42,CT34&lt;&gt;"",CV34&gt;=DA$46,CV34&lt;&gt;"",CP34=""),AND(CX34&gt;=DA$42,CX34&lt;&gt;"",CZ34&gt;=DA$46,CZ34&lt;&gt;"",CP34=""),AND(DX34&gt;=EK$42,DX34&lt;&gt;"",DZ34&gt;=EK$46,DZ34&lt;&gt;""),AND(EA34&gt;=EK$42,EA34&lt;&gt;"",EC34&gt;=EK$46,EC34&lt;&gt;""),AND(EE34&gt;=EK$42,EE34&lt;&gt;"",EG34&gt;=EK$46,EG34&lt;&gt;""),AND(EH34&gt;=EK$42,EH34&lt;&gt;"",EJ34&gt;=EK$46,EJ34&lt;&gt;""),AND(FF34&gt;=FS$42,FF34&lt;&gt;"",FH34&gt;=FS$46,FH34&lt;&gt;""),AND(FI34&gt;=FS$42,FI34&lt;&gt;"",FK34&gt;=FS$46,FK34&lt;&gt;""),AND(FM34&gt;=FS$42,FM34&lt;&gt;"",FO34&gt;=FS$46,FO34&lt;&gt;""),AND(FP34&gt;=FS$42,FP34&lt;&gt;"",FR34&gt;=FS$46,FR34&lt;&gt;""),AND(GN34&gt;=HA$42,GN34&lt;&gt;"",GP34&gt;=HA$46,GP34&lt;&gt;""),AND(GQ34&gt;=HA$42,GQ34&lt;&gt;"",GS34&gt;=HA$46,GS34&lt;&gt;""),AND(GU34&gt;=HA$42,GU34&lt;&gt;"",GW34&gt;=HA$46,GW34&lt;&gt;""),AND(GX34&gt;=HA$42,GX34&lt;&gt;"",GZ34&gt;=HA$46,GZ34&lt;&gt;""),AND(HV34&gt;=II$42,HV34&lt;&gt;"",HX34&gt;=II$46,HX34&lt;&gt;""),AND(HY34&gt;=II$42,HY34&lt;&gt;"",IA34&gt;=II$46,IA34&lt;&gt;""),AND(IC34&gt;=II$42,IC34&lt;&gt;"",IE34&gt;=II$46,IE34&lt;&gt;""),AND(IF34&gt;=II$42,IF34&lt;&gt;"",IH34&gt;=II$46,IH34&lt;&gt;""),AND(JD34&gt;=JQ$42,JD34&lt;&gt;"",JF34&gt;=JQ$46,JF34&lt;&gt;""),AND(JG34&gt;=JQ$42,JG34&lt;&gt;"",JI34&gt;=JQ$46,JI34&lt;&gt;""),AND(JK34&gt;=JQ$42,JK34&lt;&gt;"",JM34&gt;=JQ$46,JM34&lt;&gt;""),AND(JN34&gt;=JQ$42,JN34&lt;&gt;"",JP34&gt;=JQ$46,JP34&lt;&gt;""),AND(KL34&gt;=KY$42,KL34&lt;&gt;"",KN34&gt;=KY$46,KN34&lt;&gt;""),AND(KO34&gt;=KY$42,KO34&lt;&gt;"",KQ34&gt;=KY$46,KQ34&lt;&gt;""),AND(KS34&gt;=KY$42,KS34&lt;&gt;"",KU34&gt;=KY$46,KU34&lt;&gt;""),AND(KV34&gt;=KY$42,KV34&lt;&gt;"",KX34&gt;=KY$46,KX34&lt;&gt;""),AND(LT34&gt;=MG$42,LT34&lt;&gt;"",LV34&gt;=MG$46,LV34&lt;&gt;""),AND(LW34&gt;=MG$42,LW34&lt;&gt;"",LY34&gt;=MG$46,LY34&lt;&gt;""),AND(MA34&gt;=MG$42,MA34&lt;&gt;"",MC34&gt;=MG$46,MC34&lt;&gt;""),AND(MD34&gt;=MG$42,MD34&lt;&gt;"",MF34&gt;=MG$46,MF34&lt;&gt;""),AND(NB34&gt;=NO$42,NB34&lt;&gt;"",ND34&gt;=NO$46,ND34&lt;&gt;""),AND(NE34&gt;=NO$42,NE34&lt;&gt;"",NG34&gt;=NO$46,NG34&lt;&gt;""),AND(NI34&gt;=NO$42,NI34&lt;&gt;"",NK34&gt;=NO$46,NK34&lt;&gt;""),AND(NL34&gt;=NO$42,NL34&lt;&gt;"",NN34&gt;=NO$46,NN34&lt;&gt;""),AND(OJ34&gt;=OW$42,OJ34&lt;&gt;"",OL34&gt;=OW$46,OL34&lt;&gt;""),AND(OM34&gt;=OW$42,OM34&lt;&gt;"",OO34&gt;=OW$46,OO34&lt;&gt;""),AND(OQ34&gt;=OW$42,OQ34&lt;&gt;"",OS34&gt;=OW$46,OS34&lt;&gt;""),AND(OT34&gt;=OW$42,OT34&lt;&gt;"",OV34&gt;=OW$46,OV34&lt;&gt;""),AND(PR34&gt;=QE$42,PR34&lt;&gt;"",PT34&gt;=QE$46,PT34&lt;&gt;""),AND(PU34&gt;=QE$42,PU34&lt;&gt;"",PW34&gt;=QE$46,PW34&lt;&gt;""),AND(PY34&gt;=QE$42,PY34&lt;&gt;"",QA34&gt;=QE$46,QA34&lt;&gt;""),AND(QB34&gt;=QE$42,QB34&lt;&gt;"",QD34&gt;=QE$46,QD34&lt;&gt;""),AND(QZ34&gt;=RM$42,QZ34&lt;&gt;"",RB34&gt;=RM$46,RB34&lt;&gt;""),AND(RC34&gt;=RM$42,RC34&lt;&gt;"",RE34&gt;=RM$46,RE34&lt;&gt;""),AND(RG34&gt;=RM$42,RG34&lt;&gt;"",RI34&gt;=RM$46,RI34&lt;&gt;""),AND(RJ34&gt;=RM$42,RJ34&lt;&gt;"",RL34&gt;=RM$46,RL34&lt;&gt;""),AND(SH34&gt;=SU$42,SH34&lt;&gt;"",SJ34&gt;=SU$46,SJ34&lt;&gt;""),AND(SK34&gt;=SU$42,SK34&lt;&gt;"",SM34&gt;=SU$46,SM34&lt;&gt;""),AND(SO34&gt;=SU$42,SO34&lt;&gt;"",SQ34&gt;=SU$46,SQ34&lt;&gt;""),AND(SR34&gt;=SU$42,SR34&lt;&gt;"",ST34&gt;=SU$46,ST34&lt;&gt;"")),"Merit",IF(OR(AND(AO34&gt;=AY$41,AO34&lt;&gt;"",AQ34&gt;=AY$45,AQ34&lt;&gt;"",AN34=""),AND(AR34&gt;=AY$41,AR34&lt;&gt;"",AT34&gt;=AY$45,AT34&lt;&gt;"",AN34=""),AND(AV34&gt;=AY$41,AV34&lt;&gt;"",AX34&gt;=AY$45,AX34&lt;&gt;"",AN34=""),AND(BP34&gt;=BZ$41,BP34&lt;&gt;"",BR34&gt;=BZ$45,BR34&lt;&gt;"",BO34=""),AND(BS34&gt;=BZ$41,BS34&lt;&gt;"",BU34&gt;=BZ$45,BU34&lt;&gt;"",BO34=""),AND(BW34&gt;=BZ$41,BW34&lt;&gt;"",BY34&gt;=BZ$45,BY34&lt;&gt;"",BO34=""),AND(CQ34&gt;=DA$41,CQ34&lt;&gt;"",CS34&gt;=DA$45,CS34&lt;&gt;"",CP34=""),AND(CT34&gt;=DA$41,CT34&lt;&gt;"",CV34&gt;=DA$45,CV34&lt;&gt;"",CP34=""),AND(CX34&gt;=DA$41,CX34&lt;&gt;"",CZ34&gt;=DA$45,CZ34&lt;&gt;"",CP34=""),AND(DX34&gt;=EK$41,DX34&lt;&gt;"",DZ34&gt;=EK$45,DZ34&lt;&gt;""),AND(EA34&gt;=EK$41,EA34&lt;&gt;"",EC34&gt;=EK$45,EC34&lt;&gt;""),AND(EE34&gt;=EK$41,EE34&lt;&gt;"",EG34&gt;=EK$45,EG34&lt;&gt;""),AND(EH34&gt;=EK$41,EH34&lt;&gt;"",EJ34&gt;=EK$45,EJ34&lt;&gt;""),AND(FF34&gt;=FS$41,FF34&lt;&gt;"",FH34&gt;=FS$45,FH34&lt;&gt;""),AND(FI34&gt;=FS$41,FI34&lt;&gt;"",FK34&gt;=FS$45,FK34&lt;&gt;""),AND(FM34&gt;=FS$41,FM34&lt;&gt;"",FO34&gt;=FS$45,FO34&lt;&gt;""),AND(FP34&gt;=FS$41,FP34&lt;&gt;"",FR34&gt;=FS$45,FR34&lt;&gt;""),AND(GN34&gt;=HA$41,GN34&lt;&gt;"",GP34&gt;=HA$45,GP34&lt;&gt;""),AND(GQ34&gt;=HA$41,GQ34&lt;&gt;"",GS34&gt;=HA$45,GS34&lt;&gt;""),AND(GU34&gt;=HA$41,GU34&lt;&gt;"",GW34&gt;=HA$45,GW34&lt;&gt;""),AND(GX34&gt;=HA$41,GX34&lt;&gt;"",GZ34&gt;=HA$45,GZ34&lt;&gt;""),AND(HV34&gt;=II$41,HV34&lt;&gt;"",HX34&gt;=II$45,HX34&lt;&gt;""),AND(HY34&gt;=II$41,HY34&lt;&gt;"",IA34&gt;=II$45,IA34&lt;&gt;""),AND(IC34&gt;=II$41,IC34&lt;&gt;"",IE34&gt;=II$45,IE34&lt;&gt;""),AND(IF34&gt;=II$41,IF34&lt;&gt;"",IH34&gt;=II$45,IH34&lt;&gt;""),AND(JD34&gt;=JQ$41,JD34&lt;&gt;"",JF34&gt;=JQ$45,JF34&lt;&gt;""),AND(JG34&gt;=JQ$41,JG34&lt;&gt;"",JI34&gt;=JQ$45,JI34&lt;&gt;""),AND(JK34&gt;=JQ$41,JK34&lt;&gt;"",JM34&gt;=JQ$45,JM34&lt;&gt;""),AND(JN34&gt;=JQ$41,JN34&lt;&gt;"",JP34&gt;=JQ$45,JP34&lt;&gt;""),AND(KL34&gt;=KY$41,KL34&lt;&gt;"",KN34&gt;=KY$45,KN34&lt;&gt;""),AND(KO34&gt;=KY$41,KO34&lt;&gt;"",KQ34&gt;=KY$45,KQ34&lt;&gt;""),AND(KS34&gt;=KY$41,KS34&lt;&gt;"",KU34&gt;=KY$45,KU34&lt;&gt;""),AND(KV34&gt;=KY$41,KV34&lt;&gt;"",KX34&gt;=KY$45,KX34&lt;&gt;""),AND(LT34&gt;=MG$41,LT34&lt;&gt;"",LV34&gt;=MG$45,LV34&lt;&gt;""),AND(LW34&gt;=MG$41,LW34&lt;&gt;"",LY34&gt;=MG$45,LY34&lt;&gt;""),AND(MA34&gt;=MG$41,MA34&lt;&gt;"",MC34&gt;=MG$45,MC34&lt;&gt;""),AND(MD34&gt;=MG$41,MD34&lt;&gt;"",MF34&gt;=MG$45,MF34&lt;&gt;""),AND(NB34&gt;=NO$41,NB34&lt;&gt;"",ND34&gt;=NO$45,ND34&lt;&gt;""),AND(NE34&gt;=NO$41,NE34&lt;&gt;"",NG34&gt;=NO$45,NG34&lt;&gt;""),AND(NI34&gt;=NO$41,NI34&lt;&gt;"",NK34&gt;=NO$45,NK34&lt;&gt;""),AND(NL34&gt;=NO$41,NL34&lt;&gt;"",NN34&gt;=NO$45,NN34&lt;&gt;""),AND(OJ34&gt;=OW$41,OJ34&lt;&gt;"",OL34&gt;=OW$45,OL34&lt;&gt;""),AND(OM34&gt;=OW$41,OM34&lt;&gt;"",OO34&gt;=OW$45,OO34&lt;&gt;""),AND(OQ34&gt;=OW$41,OQ34&lt;&gt;"",OS34&gt;=OW$45,OS34&lt;&gt;""),AND(OT34&gt;=OW$41,OT34&lt;&gt;"",OV34&gt;=OW$45,OV34&lt;&gt;""),AND(PR34&gt;=QE$41,PR34&lt;&gt;"",PT34&gt;=QE$45,PT34&lt;&gt;""),AND(PU34&gt;=QE$41,PU34&lt;&gt;"",PW34&gt;=QE$45,PW34&lt;&gt;""),AND(PY34&gt;=QE$41,PY34&lt;&gt;"",QA34&gt;=QE$45,QA34&lt;&gt;""),AND(QB34&gt;=QE$41,QB34&lt;&gt;"",QD34&gt;=QE$45,QD34&lt;&gt;""),AND(QZ34&gt;=RM$41,QZ34&lt;&gt;"",RB34&gt;=RM$45,RB34&lt;&gt;""),AND(RC34&gt;=RM$41,RC34&lt;&gt;"",RE34&gt;=RM$45,RE34&lt;&gt;""),AND(RG34&gt;=RM$41,RG34&lt;&gt;"",RI34&gt;=RM$45,RI34&lt;&gt;""),AND(RJ34&gt;=RM$41,RJ34&lt;&gt;"",RL34&gt;=RM$45,RL34&lt;&gt;""),AND(SH34&gt;=SU$41,SH34&lt;&gt;"",SJ34&gt;=SU$45,SJ34&lt;&gt;""),AND(SK34&gt;=SU$41,SK34&lt;&gt;"",SM34&gt;=SU$45,SM34&lt;&gt;""),AND(SO34&gt;=SU$41,SO34&lt;&gt;"",SQ34&gt;=SU$45,SQ34&lt;&gt;""),AND(SR34&gt;=SU$41,SR34&lt;&gt;"",ST34&gt;=SU$45,ST34&lt;&gt;"")),"Excellence",IF(K34="P","Worlds Team",IF(H34="P","National Team","")))))</f>
        <v/>
      </c>
      <c r="K34" s="3" t="str">
        <f>IF(OR(AND(AO34&gt;=AY$40,AO34&lt;&gt;"",AQ34&gt;=AY$44,AQ34&lt;&gt;"",AN34=""),AND(AR34&gt;=AY$40,AR34&lt;&gt;"",AT34&gt;=AY$44,AT34&lt;&gt;"",AN34=""),AND(AV34&gt;=AY$40,AV34&lt;&gt;"",AX34&gt;=AY$44,AX34&lt;&gt;"",AN34=""),AND(BP34&gt;=BZ$40,BP34&lt;&gt;"",BR34&gt;=BZ$44,BR34&lt;&gt;"",BO34=""),AND(BS34&gt;=BZ$40,BS34&lt;&gt;"",BU34&gt;=BZ$44,BU34&lt;&gt;"",BO34=""),AND(BW34&gt;=BZ$40,BW34&lt;&gt;"",BY34&gt;=BZ$44,BY34&lt;&gt;"",BO34=""),AND(CQ34&gt;=DA$40,CQ34&lt;&gt;"",CS34&gt;=DA$44,CS34&lt;&gt;"",CP34=""),AND(CT34&gt;=DA$40,CT34&lt;&gt;"",CV34&gt;=DA$44,CV34&lt;&gt;"",CP34=""),AND(CX34&gt;=DA$40,CX34&lt;&gt;"",CZ34&gt;=DA$44,CZ34&lt;&gt;"",CP34=""),AND(DX34&gt;=EK$40,DX34&lt;&gt;"",DZ34&gt;=EK$44,DZ34&lt;&gt;""),AND(EA34&gt;=EK$40,EA34&lt;&gt;"",EC34&gt;=EK$44,EC34&lt;&gt;""),AND(EE34&gt;=EK$40,EE34&lt;&gt;"",EG34&gt;=EK$44,EG34&lt;&gt;""),AND(EH34&gt;=EK$40,EH34&lt;&gt;"",EJ34&gt;=EK$44,EJ34&lt;&gt;""),AND(FF34&gt;=FS$40,FF34&lt;&gt;"",FH34&gt;=FS$44,FH34&lt;&gt;""),AND(FI34&gt;=FS$40,FI34&lt;&gt;"",FK34&gt;=FS$44,FK34&lt;&gt;""),AND(FM34&gt;=FS$40,FM34&lt;&gt;"",FO34&gt;=FS$44,FO34&lt;&gt;""),AND(FP34&gt;=FS$40,FP34&lt;&gt;"",FR34&gt;=FS$44,FR34&lt;&gt;""),AND(GN34&gt;=HA$40,GN34&lt;&gt;"",GP34&gt;=HA$44,GP34&lt;&gt;""),AND(GQ34&gt;=HA$40,GQ34&lt;&gt;"",GS34&gt;=HA$44,GS34&lt;&gt;""),AND(GU34&gt;=HA$40,GU34&lt;&gt;"",GW34&gt;=HA$44,GW34&lt;&gt;""),AND(GX34&gt;=HA$40,GX34&lt;&gt;"",GZ34&gt;=HA$44,GZ34&lt;&gt;""),AND(HV34&gt;=II$40,HV34&lt;&gt;"",HX34&gt;=II$44,HX34&lt;&gt;""),AND(HY34&gt;=II$40,HY34&lt;&gt;"",IA34&gt;=II$44,IA34&lt;&gt;""),AND(IC34&gt;=II$40,IC34&lt;&gt;"",IE34&gt;=II$44,IE34&lt;&gt;""),AND(IF34&gt;=II$40,IF34&lt;&gt;"",IH34&gt;=II$44,IH34&lt;&gt;""),AND(JD34&gt;=JQ$40,JD34&lt;&gt;"",JF34&gt;=JQ$44,JF34&lt;&gt;""),AND(JG34&gt;=JQ$40,JG34&lt;&gt;"",JI34&gt;=JQ$44,JI34&lt;&gt;""),AND(JK34&gt;=JQ$40,JK34&lt;&gt;"",JM34&gt;=JQ$44,JM34&lt;&gt;""),AND(JN34&gt;=JQ$40,JN34&lt;&gt;"",JP34&gt;=JQ$44,JP34&lt;&gt;""),AND(KL34&gt;=KY$40,KL34&lt;&gt;"",KN34&gt;=KY$44,KN34&lt;&gt;""),AND(KO34&gt;=KY$40,KO34&lt;&gt;"",KQ34&gt;=KY$44,KQ34&lt;&gt;""),AND(KS34&gt;=KY$40,KS34&lt;&gt;"",KU34&gt;=KY$44,KU34&lt;&gt;""),AND(KV34&gt;=KY$40,KV34&lt;&gt;"",KX34&gt;=KY$44,KX34&lt;&gt;""),AND(LT34&gt;=MG$40,LT34&lt;&gt;"",LV34&gt;=MG$44,LV34&lt;&gt;""),AND(LW34&gt;=MG$40,LW34&lt;&gt;"",LY34&gt;=MG$44,LY34&lt;&gt;""),AND(MA34&gt;=MG$40,MA34&lt;&gt;"",MC34&gt;=MG$44,MC34&lt;&gt;""),AND(MD34&gt;=MG$40,MD34&lt;&gt;"",MF34&gt;=MG$44,MF34&lt;&gt;""),AND(NB34&gt;=NO$40,NB34&lt;&gt;"",ND34&gt;=NO$44,ND34&lt;&gt;""),AND(NE34&gt;=NO$40,NE34&lt;&gt;"",NG34&gt;=NO$44,NG34&lt;&gt;""),AND(NI34&gt;=NO$40,NI34&lt;&gt;"",NK34&gt;=NO$44,NK34&lt;&gt;""),AND(NL34&gt;=NO$40,NL34&lt;&gt;"",NN34&gt;=NO$44,NN34&lt;&gt;""),AND(OJ34&gt;=OW$40,OJ34&lt;&gt;"",OL34&gt;=OW$44,OL34&lt;&gt;""),AND(OM34&gt;=OW$40,OM34&lt;&gt;"",OO34&gt;=OW$44,OO34&lt;&gt;""),AND(OQ34&gt;=OW$40,OQ34&lt;&gt;"",OS34&gt;=OW$44,OS34&lt;&gt;""),AND(OT34&gt;=OW$40,OT34&lt;&gt;"",OV34&gt;=OW$44,OV34&lt;&gt;""),AND(PR34&gt;=QE$40,PR34&lt;&gt;"",PT34&gt;=QE$44,PT34&lt;&gt;""),AND(PU34&gt;=QE$40,PU34&lt;&gt;"",PW34&gt;=QE$44,PW34&lt;&gt;""),AND(PY34&gt;=QE$40,PY34&lt;&gt;"",QA34&gt;=QE$44,QA34&lt;&gt;""),AND(QB34&gt;=QE$40,QB34&lt;&gt;"",QD34&gt;=QE$44,QD34&lt;&gt;""),AND(QZ34&gt;=RM$40,QZ34&lt;&gt;"",RB34&gt;=RM$44,RB34&lt;&gt;""),AND(RC34&gt;=RM$40,RC34&lt;&gt;"",RE34&gt;=RM$44,RE34&lt;&gt;""),AND(RG34&gt;=RM$40,RG34&lt;&gt;"",RI34&gt;=RM$44,RI34&lt;&gt;""),AND(RJ34&gt;=RM$40,RJ34&lt;&gt;"",RL34&gt;=RM$44,RL34&lt;&gt;""),AND(SH34&gt;=SU$40,SH34&lt;&gt;"",SJ34&gt;=SU$44,SJ34&lt;&gt;""),AND(SK34&gt;=SU$40,SK34&lt;&gt;"",SM34&gt;=SU$44,SM34&lt;&gt;""),AND(SO34&gt;=SU$40,SO34&lt;&gt;"",SQ34&gt;=SU$44,SQ34&lt;&gt;""),AND(SR34&gt;=SU$40,SR34&lt;&gt;"",ST34&gt;=SU$44,ST34&lt;&gt;"")),"P","")</f>
        <v/>
      </c>
      <c r="L34" s="8">
        <f>IF(COUNT(AQ34,AT34,BR34,BU34,CS34,CV34)&gt;0,LARGE((AQ34,AT34,BR34,BU34,CS34,CV34),1),0)</f>
        <v>44.42</v>
      </c>
      <c r="M34" s="8" t="str">
        <f>IF(L34="","",IF(OR(L34=CS34,L34=CV34),$CA$1,IF(OR(L34=BR34,L34=BU34),$AZ$1,IF(OR(L34=AQ34,L34=AT34),$Y$1,""))))</f>
        <v>2024 Nationals</v>
      </c>
      <c r="N34" s="8">
        <f>IF(COUNT(AQ34,AT34,BR34,BU34,CS34,CV34)&gt;1,LARGE((AQ34,AT34,BR34,BU34,CS34,CV34),2),0)</f>
        <v>9.2099999999999991</v>
      </c>
      <c r="O34" s="8" t="str">
        <f>IF(N34="","",IF(OR(N34=CS34,N34=CV34),$CA$1,IF(OR(N34=BR34,N34=BU34),$AZ$1,IF(OR(N34=AQ34,N34=AT34),$Y$1,""))))</f>
        <v>2024 Nationals</v>
      </c>
      <c r="P34" s="8">
        <f>IF(COUNT(AQ34,AT34,BR34,BU34,CS34,CV34)&gt;2,MAX(AX34,BY34,CZ34,LARGE((AQ34,AT34,BR34,BU34,CS34,CV34),3)),IF(MAX(AX34,BY34,CZ34)&gt;0,MAX(AX34,BY34,CZ34),0))</f>
        <v>0</v>
      </c>
      <c r="Q34" s="8" t="str">
        <f>IF(P34="","",IF(OR(P34=CS34,P34=CV34,P34=CZ34),$CA$1,IF(OR(P34=BR34,P34=BU34,P34=BY34),$AZ$1,IF(OR(P34=AQ34,P34=AT34,P34=AX34),$Y$1,""))))</f>
        <v/>
      </c>
      <c r="R34" s="8">
        <f>IF(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&gt;0,MAX(AO34,AR34,AV34,BP34,BS34,BW34,CQ34,CT34,CX34,DX34,EA34,EE34,EH34,FF34,FI34,FM34,FP34,GN34,GQ34,GU34,GX34,HV34,HY34,IC34,IF34,JD34,JG34,JK34,JN34,KL34,KO34,KS34,KV34,LT34,LW34,MA34,MD34,NB34,NE34,NI34,NL34,OJ34,OM34,OQ34,OT34,PR34,PU34,PY34,QB34,QZ34,RC34,RG34,RJ34,SH34,SK34,SO34,SR34),0)</f>
        <v>9.1</v>
      </c>
      <c r="S34" s="8" t="str">
        <f>IF(R34=0,"",IF(OR(R34=CQ34,R34=CT34,R34=CX34),$CA$1,IF(OR(R34=BP34,R34=BS34,R34=BW34),$AZ$1,IF(OR(R34=AO34,R34=AR34,R34=AV34),$Y$1,IF(OR(R34=SH34,R34=SK34,R34=SO34,R34=SR34),$RN$1,IF(OR(R34=QZ34,R34=RC34,R34=RG34,R34=RJ34),$QF$1,IF(OR(R34=PR34,R34=PU34,R34=PY34,R34=QB34),$OX$1,IF(OR(R34=OJ34,R34=OM34,R34=OQ34,R34=OT34),$NP$1,IF(OR(R34=NB34,R34=NE34,R34=NI34,R34=NL34),$MH$1,IF(OR(R34=LT34,R34=LW34,R34=MA34,R34=MD34),$KZ$1,IF(OR(R34=KL34,R34=KO34,R34=KS34,R34=KV34),$JR$1,IF(OR(R34=JD34,R34=JG34,R34=JK34,R34=JN34),$IJ$1,IF(OR(R34=HV34,R34=HY34,R34=IC34,R34=IF34),$HB$1,IF(OR(R34=GN34,R34=GQ34,R34=GU34,R34=GX34),$FT$1,IF(OR(R34=FF34,R34=FI34,R34=FM34,R34=FP34),$EL$1,IF(OR(R34=DX34,R34=EA34,R34=EE34,R34=EH34),$DD$1,""))))))))))))))))</f>
        <v>2024 Nationals</v>
      </c>
      <c r="T34" s="8">
        <f>IF(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&gt;0,MAX(IF(AO34&gt;=$AY$39,AP34,0),IF(AR34&gt;=$AY$39,AS34,0),IF(AV34&gt;=$AY$39,AW34,0),IF(BP34&gt;=$BZ$39,BQ34,0),IF(BS34&gt;=$BZ$39,BT34,0),IF(BW34&gt;=$BZ$39,BX34,0),IF(CQ34&gt;=$DA$39,CR34,0),IF(CT34&gt;=$DA$39,CU34,0),IF(CX34&gt;=$DA$39,CY34,0),IF(DX34&gt;=$EK$39,DY34,0),IF(EA34&gt;=$EK$39,EB34,0),IF(EE34&gt;=$EK$39,EF34,0),IF(EH34&gt;=$EK$39,EI34,0),IF(FF34&gt;=$FS$39,FG34,0),IF(FI34&gt;=$FS$39,FJ34,0),IF(FM34&gt;=$FS$39,FN34,0),IF(FP34&gt;=$FS$39,FQ34,0),IF(GN34&gt;=$HA$39,GO34,0),IF(GQ34&gt;=$HA$39,GR34,0),IF(GU34&gt;=$HA$39,GV34,0),IF(GX34&gt;=$HA$39,GY34,0),IF(HV34&gt;=$II$39,HW34,0),IF(HY34&gt;=$II$39,HZ34,0),IF(IC34&gt;=$II$39,ID34,0),IF(IF34&gt;=$II$39,IG34,0),IF(JD34&gt;=$JQ$39,JE34,0),IF(JG34&gt;=$JQ$39,JH34,0),IF(JK34&gt;=$JQ$39,JL34,0),IF(JN34&gt;=$JQ$39,JO34,0),IF(KL34&gt;=$KY$39,KM34,0),IF(KO34&gt;=$KY$39,KP34,0),IF(KS34&gt;=$KY$39,KT34,0),IF(KV34&gt;=$KY$39,KW34,0),IF(LT34&gt;=$MG$39,LU34,0),IF(LW34&gt;=$MG$39,LX34,0),IF(MA34&gt;=$MG$39,MB34,0),IF(MD34&gt;=$MG$39,ME34,0),IF(NB34&gt;=$NO$39,NC34,0),IF(NE34&gt;=$NO$39,NF34,0),IF(NI34&gt;=$NO$39,NJ34,0),IF(NL34&gt;=$NO$39,NM34,0),IF(OJ34&gt;=$OW$39,OK34,0),IF(OM34&gt;=$OW$39,ON34,0),IF(OQ34&gt;=$OW$39,OR34,0),IF(OT34&gt;=$OW$39,OU34,0),IF(PR34&gt;=$QE$39,PS34,0),IF(PU34&gt;=$QE$39,PV34,0),IF(PY34&gt;=$QE$39,PZ34,0),IF(QB34&gt;=$QE$39,QC34,0),IF(QZ34&gt;=$RM$39,RA34,0),IF(RC34&gt;=$RM$39,RD34,0),IF(RG34&gt;=$RM$39,RH34,0),IF(RJ34&gt;=$RM$39,RK34,0),IF(SH34&gt;=$SU$39,SI34,0),IF(SK34&gt;=$SU$39,SL34,0),IF(SO34&gt;=$SU$39,SP34,0),IF(SR34&gt;=$SU$39,SS34,0)),0)</f>
        <v>0</v>
      </c>
      <c r="U34" s="8" t="str">
        <f>IF(T34=0,"",IF(OR(T34=CR34,T34=CU34,T34=CY34),$CA$1,IF(OR(T34=BQ34,T34=BT34,T34=BX34),$AZ$1,IF(OR(T34=AP34,T34=AS34,T34=AW34),$Y$1,IF(OR(T34=SI34,T34=SL34,T34=SP34,T34=SS34),$RN$1,IF(OR(T34=RA34,T34=RD34,T34=RH34,T34=RK34),$QF$1,IF(OR(T34=PS34,T34=PV34,T34=PZ34,T34=QC34),$OX$1,IF(OR(T34=OK34,T34=ON34,T34=OR34,T34=OU34),$NP$1,IF(OR(T34=NC34,T34=NF34,T34=NJ34,T34=NM34),$MH$1,IF(OR(T34=LU34,T34=LX34,T34=MB34,T34=ME34),$KZ$1,IF(OR(T34=KM34,T34=KP34,T34=KT34,T34=KW34),$JR$1,IF(OR(T34=JE34,T34=JH34,T34=JL34,T34=JO34),$IJ$1,IF(OR(T34=HW34,T34=HZ34,T34=ID34,T34=IG34),$HB$1,IF(OR(T34=GO34,T34=GR34,T34=GV34,T34=GY34),$FT$1,IF(OR(T34=FG34,T34=FJ34,T34=FN34,T34=FQ34),$EL$1,IF(OR(T34=DY34,T34=EB34,T34=EF34,T34=EI34),$DD$1,""))))))))))))))))</f>
        <v/>
      </c>
      <c r="V34" s="8" t="str">
        <f>IF(MAX(DB34,DC34)&gt;0,MAX(DB34,DC34),"")</f>
        <v/>
      </c>
      <c r="W34" s="11" t="str">
        <f>IF(V34="","",IF(V34=DB34,"("&amp;DB$2&amp;")",IF(V34=DC34,"("&amp;DC$2&amp;")")))</f>
        <v/>
      </c>
      <c r="X34" s="8" t="str">
        <f>IF(V34="","",IF(V34=DB34,IF(V34+IF(P34="",0,P34)=SM34,$RN$1,IF(V34+IF(P34="",0,P34)=RE34,$QF$1,IF(V34+IF(P34="",0,P34)=PW34,$OX$1,IF(V34+IF(P34="",0,P34)=OO34,$NP$1,IF(V34+IF(P34="",0,P34)=NG34,$MH$1,IF(V34+IF(P34="",0,P34)=LY34,$KZ$1,IF(V34+IF(P34="",0,P34)=KQ34,$JR$1,IF(V34+IF(P34="",0,P34)=JI34,$IJ$1,IF(V34+IF(P34="",0,P34)=IA34,$HB$1,IF(V34+IF(P34="",0,P34)=GS34,$FT$1,IF(V34+IF(P34="",0,P34)=FK34,$EL$1,IF(V34+IF(P34="",0,P34)=EC34,$DD$1,IF(V34+IF(P34="",0,P34)=SJ34,$RN$1,IF(V34+IF(P34="",0,P34)=RB34,$QF$1,IF(V34+IF(P34="",0,P34)=PT34,$OX$1,IF(V34+IF(P34="",0,P34)=OL34,$NP$1,IF(V34+IF(P34="",0,P34)=ND34,$MH$1,IF(V34+IF(P34="",0,P34)=LV34,$KZ$1,IF(V34+IF(P34="",0,P34)=KN34,$JR$1,IF(V34+IF(P34="",0,P34)=JF34,$IJ$1,IF(V34+IF(P34="",0,P34)=HX34,$HB$1,IF(V34+IF(P34="",0,P34)=GP34,$FT$1,IF(V34+IF(P34="",0,P34)=FH34,$EL$1,IF(V34+IF(P34="",0,P34)=DZ34,$DD$1,IF(V34+IF(N34="",0,N34)=SM34,$RN$1,IF(V34+IF(N34="",0,N34)=RE34,$QF$1,IF(V34+IF(N34="",0,N34)=PW34,$OX$1,IF(V34+IF(N34="",0,N34)=OO34,$NP$1,IF(V34+IF(N34="",0,N34)=NG34,$MH$1,IF(V34+IF(N34="",0,N34)=LY34,$KZ$1,IF(V34+IF(N34="",0,N34)=KQ34,$JR$1,IF(V34+IF(N34="",0,N34)=JI34,$IJ$1,IF(V34+IF(N34="",0,N34)=IA34,$HB$1,IF(V34+IF(N34="",0,N34)=GS34,$FT$1,IF(V34+IF(N34="",0,N34)=FK34,$EL$1,IF(V34+IF(N34="",0,N34)=EC34,$DD$1,IF(V34+IF(N34="",0,N34)=SJ34,$RN$1,IF(V34+IF(N34="",0,N34)=RB34,$QF$1,IF(V34+IF(N34="",0,N34)=PT34,$OX$1,IF(V34+IF(N34="",0,N34)=OL34,$NP$1,IF(V34+IF(N34="",0,N34)=ND34,$MH$1,IF(V34+IF(N34="",0,N34)=LV34,$KZ$1,IF(V34+IF(N34="",0,N34)=KN34,$JR$1,IF(V34+IF(N34="",0,N34)=JF34,$IJ$1,IF(V34+IF(N34="",0,N34)=HX34,$HB$1,IF(V34+IF(N34="",0,N34)=GP34,$FT$1,IF(V34+IF(N34="",0,N34)=FH34,$EL$1,IF(V34+IF(N34="",0,N34)=DZ34,$DD$1)))))))))))))))))))))))))))))))))))))))))))))))),IF(V34=DC34,IF(V34+IF(P34="",0,P34)=ST34,$RN$1,IF(V34+IF(P34="",0,P34)=RL34,$QF$1,IF(V34+IF(P34="",0,P34)=QD34,$OX$1,IF(V34+IF(P34="",0,P34)=OV34,$NP$1,IF(V34+IF(P34="",0,P34)=NN34,$MH$1,IF(V34+IF(P34="",0,P34)=MF34,$KZ$1,IF(V34+IF(P34="",0,P34)=KX34,$JR$1,IF(V34+IF(P34="",0,P34)=JP34,$IJ$1,IF(V34+IF(P34="",0,P34)=IH34,$HB$1,IF(V34+IF(P34="",0,P34)=GZ34,$FT$1,IF(V34+IF(P34="",0,P34)=FR34,$EL$1,IF(V34+IF(P34="",0,P34)=EJ34,$DD$1,IF(V34+IF(P34="",0,P34)=SQ34,$RN$1,IF(V34+IF(P34="",0,P34)=RI34,$QF$1,IF(V34+IF(P34="",0,P34)=QA34,$OX$1,IF(V34+IF(P34="",0,P34)=OS34,$NP$1,IF(V34+IF(P34="",0,P34)=NK34,$MH$1,IF(V34+IF(P34="",0,P34)=MC34,$KZ$1,IF(V34+IF(P34="",0,P34)=KU34,$JR$1,IF(V34+IF(P34="",0,P34)=JM34,$IJ$1,IF(V34+IF(P34="",0,P34)=IE34,$HB$1,IF(V34+IF(P34="",0,P34)=GW34,$FT$1,IF(V34+IF(P34="",0,P34)=FO34,$EL$1,IF(V34+IF(P34="",0,P34)=EG34,$DD$1)))))))))))))))))))))))))))</f>
        <v/>
      </c>
      <c r="Y34" s="22"/>
      <c r="Z34" s="22"/>
      <c r="AA34" s="22"/>
      <c r="AB34" s="22"/>
      <c r="AC34" s="22"/>
      <c r="AD34" s="22"/>
      <c r="AE34" s="22"/>
      <c r="AF34" s="22"/>
      <c r="AG34" s="22"/>
      <c r="AH34" s="22"/>
      <c r="AI34" s="22"/>
      <c r="AJ34" s="22"/>
      <c r="AK34" s="22"/>
      <c r="AL34" s="22"/>
      <c r="AM34" s="22"/>
      <c r="AN34" s="27"/>
      <c r="AO34" s="38" t="str">
        <f>IF(AA34&gt;0,AA34,"")</f>
        <v/>
      </c>
      <c r="AP34" s="38" t="str">
        <f>IF(AB34&gt;0,AB34,"")</f>
        <v/>
      </c>
      <c r="AQ34" s="40" t="str">
        <f>IF(SUM(Y34:AB34)-AC34&gt;0,SUM(Y34:AB34)-AC34,"")</f>
        <v/>
      </c>
      <c r="AR34" s="40" t="str">
        <f>IF(AF34&gt;0,AF34,"")</f>
        <v/>
      </c>
      <c r="AS34" s="40" t="str">
        <f>IF(AG34&gt;0,AG34,"")</f>
        <v/>
      </c>
      <c r="AT34" s="40" t="str">
        <f>IF(SUM(AD34:AG34)-AH34&gt;0,SUM(AD34:AG34)-AH34,"")</f>
        <v/>
      </c>
      <c r="AU34" s="40" t="str">
        <f>IF(AQ34="","",MAX(AQ34,AT34))</f>
        <v/>
      </c>
      <c r="AV34" s="40" t="str">
        <f>IF(AK34&gt;0,AK34,"")</f>
        <v/>
      </c>
      <c r="AW34" s="40" t="str">
        <f>IF(AL34&gt;0,AL34,"")</f>
        <v/>
      </c>
      <c r="AX34" s="40" t="str">
        <f>IF(SUM(AI34:AL34)-AM34&gt;0,SUM(AI34:AL34)-AM34,"")</f>
        <v/>
      </c>
      <c r="AY34" s="40" t="str">
        <f>IF(SUM(AU34,AX34)&gt;0,SUM(AU34,AX34),"")</f>
        <v/>
      </c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8"/>
      <c r="BP34" s="39" t="str">
        <f>IF(BB34&gt;0,BB34,"")</f>
        <v/>
      </c>
      <c r="BQ34" s="39" t="str">
        <f>IF(BC34&gt;0,BC34,"")</f>
        <v/>
      </c>
      <c r="BR34" s="11" t="str">
        <f>IF(SUM(AZ34:BC34)-BD34&gt;0,SUM(AZ34:BC34)-BD34,"")</f>
        <v/>
      </c>
      <c r="BS34" s="11" t="str">
        <f>IF(BG34&gt;0,BG34,"")</f>
        <v/>
      </c>
      <c r="BT34" s="11" t="str">
        <f>IF(BH34&gt;0,BH34,"")</f>
        <v/>
      </c>
      <c r="BU34" s="11" t="str">
        <f>IF(SUM(BE34:BH34)-BI34&gt;0,SUM(BE34:BH34)-BI34,"")</f>
        <v/>
      </c>
      <c r="BV34" s="11" t="str">
        <f>IF(BR34="","",MAX(BR34,BU34))</f>
        <v/>
      </c>
      <c r="BW34" s="11" t="str">
        <f>IF(BL34&gt;0,BL34,"")</f>
        <v/>
      </c>
      <c r="BX34" s="11" t="str">
        <f>IF(BM34&gt;0,BM34,"")</f>
        <v/>
      </c>
      <c r="BY34" s="11" t="str">
        <f>IF(SUM(BJ34:BM34)-BN34&gt;0,SUM(BJ34:BM34)-BN34,"")</f>
        <v/>
      </c>
      <c r="BZ34" s="11" t="str">
        <f>IF(SUM(BV34,BY34)&gt;0,SUM(BV34,BY34),"")</f>
        <v/>
      </c>
      <c r="CA34" s="22">
        <v>3</v>
      </c>
      <c r="CB34" s="22">
        <v>1.7</v>
      </c>
      <c r="CC34" s="22">
        <v>1.9</v>
      </c>
      <c r="CD34" s="22">
        <v>2.61</v>
      </c>
      <c r="CE34" s="22">
        <v>0</v>
      </c>
      <c r="CF34" s="22">
        <v>13.1</v>
      </c>
      <c r="CG34" s="22">
        <v>9.5</v>
      </c>
      <c r="CH34" s="22">
        <v>9.1</v>
      </c>
      <c r="CI34" s="22">
        <v>12.72</v>
      </c>
      <c r="CJ34" s="22">
        <v>0</v>
      </c>
      <c r="CK34" s="22"/>
      <c r="CL34" s="22"/>
      <c r="CM34" s="22"/>
      <c r="CN34" s="22"/>
      <c r="CO34" s="22"/>
      <c r="CP34" s="27"/>
      <c r="CQ34" s="38">
        <f>IF(CC34&gt;0,CC34,"")</f>
        <v>1.9</v>
      </c>
      <c r="CR34" s="38">
        <f>IF(CD34&gt;0,CD34,"")</f>
        <v>2.61</v>
      </c>
      <c r="CS34" s="40">
        <f>IF(SUM(CA34:CD34)-CE34&gt;0,SUM(CA34:CD34)-CE34,"")</f>
        <v>9.2099999999999991</v>
      </c>
      <c r="CT34" s="40">
        <f>IF(CH34&gt;0,CH34,"")</f>
        <v>9.1</v>
      </c>
      <c r="CU34" s="40">
        <f>IF(CI34&gt;0,CI34,"")</f>
        <v>12.72</v>
      </c>
      <c r="CV34" s="40">
        <f>IF(SUM(CF34:CI34)-CJ34&gt;0,SUM(CF34:CI34)-CJ34,"")</f>
        <v>44.42</v>
      </c>
      <c r="CW34" s="40">
        <f>IF(CS34="","",MAX(CS34,CV34))</f>
        <v>44.42</v>
      </c>
      <c r="CX34" s="40" t="str">
        <f>IF(CM34&gt;0,CM34,"")</f>
        <v/>
      </c>
      <c r="CY34" s="40" t="str">
        <f>IF(CN34&gt;0,CN34,"")</f>
        <v/>
      </c>
      <c r="CZ34" s="40" t="str">
        <f>IF(SUM(CK34:CN34)-CO34&gt;0,SUM(CK34:CN34)-CO34,"")</f>
        <v/>
      </c>
      <c r="DA34" s="40">
        <f>IF(SUM(CW34,CZ34)&gt;0,SUM(CW34,CZ34),"")</f>
        <v>44.42</v>
      </c>
      <c r="DB34" s="50" t="str">
        <f>IF(MAX(DZ34,EC34,FH34,FK34,GP34,GS34,HX34,IA34,JF34,JI34,KN34,KQ34,LV34,LY34,ND34,NG34,OL34,OO34,PT34,PW34,RB34,RE34,SJ34,SM34)-MIN(IF(N34="",0,N34),IF(P34="",0,P34))&gt;0.001,MAX(DZ34,EC34,FH34,FK34,GP34,GS34,HX34,IA34,JF34,JI34,KN34,KQ34,LV34,LY34,ND34,NG34,OL34,OO34,PT34,PW34,RB34,RE34,SJ34,SM34)-MIN(IF(N34="",0,N34),IF(P34="",0,P34)),"")</f>
        <v/>
      </c>
      <c r="DC34" s="50" t="str">
        <f>IF(MAX(EG34,EJ34,FO34,FR34,GW34,GZ34,IE34,IH34,JM34,JP34,KU34,KX34,MC34,MF34,NK34,NN34,OS34,OV34,QA34,QD34,RI34,RL34,SQ34,ST34)-IF(P34="",0,P34)&gt;0.001,MAX(EG34,EJ34,FO34,FR34,GW34,GZ34,IE34,IH34,JM34,JP34,KU34,KX34,MC34,MF34,NK34,NN34,OS34,OV34,QA34,QD34,RI34,RL34,SQ34,ST34)-IF(P34="",0,P34),"")</f>
        <v/>
      </c>
      <c r="DD34" s="17"/>
      <c r="DE34" s="17"/>
      <c r="DF34" s="17"/>
      <c r="DG34" s="17"/>
      <c r="DH34" s="17"/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40" t="str">
        <f>IF(DF34&gt;0,DF34,"")</f>
        <v/>
      </c>
      <c r="DY34" s="40" t="str">
        <f>IF(DG34&gt;0,DG34,"")</f>
        <v/>
      </c>
      <c r="DZ34" s="40" t="str">
        <f>IF(SUM(DD34:DG34)-DH34&gt;0,SUM(DD34:DG34)-DH34,"")</f>
        <v/>
      </c>
      <c r="EA34" s="40" t="str">
        <f>IF(DK34&gt;0,DK34,"")</f>
        <v/>
      </c>
      <c r="EB34" s="40" t="str">
        <f>IF(DL34&gt;0,DL34,"")</f>
        <v/>
      </c>
      <c r="EC34" s="40" t="str">
        <f>IF(SUM(DI34:DL34)-DM34&gt;0,SUM(DI34:DL34)-DM34,"")</f>
        <v/>
      </c>
      <c r="ED34" s="40" t="str">
        <f>IF(MAX(DZ34,EC34)&gt;0,MAX(DZ34,EC34),"")</f>
        <v/>
      </c>
      <c r="EE34" s="40" t="str">
        <f>IF(DP34&gt;0,DP34,"")</f>
        <v/>
      </c>
      <c r="EF34" s="40" t="str">
        <f>IF(DQ34&gt;0,DQ34,"")</f>
        <v/>
      </c>
      <c r="EG34" s="40" t="str">
        <f>IF(SUM(DN34:DQ34)-DR34&gt;0,SUM(DN34:DQ34)-DR34,"")</f>
        <v/>
      </c>
      <c r="EH34" s="40" t="str">
        <f>IF(DU34&gt;0,DU34,"")</f>
        <v/>
      </c>
      <c r="EI34" s="40" t="str">
        <f>IF(DV34&gt;0,DV34,"")</f>
        <v/>
      </c>
      <c r="EJ34" s="40" t="str">
        <f>IF(SUM(DS34:DV34)-DW34&gt;0,SUM(DS34:DV34)-DW34,"")</f>
        <v/>
      </c>
      <c r="EK34" s="40" t="str">
        <f>IF(SUM(ED34,EG34,EJ34)&gt;0,SUM(ED34,EG34,EJ34),"")</f>
        <v/>
      </c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1" t="str">
        <f>IF(EN34&gt;0,EN34,"")</f>
        <v/>
      </c>
      <c r="FG34" s="11" t="str">
        <f>IF(EO34&gt;0,EO34,"")</f>
        <v/>
      </c>
      <c r="FH34" s="11" t="str">
        <f>IF(SUM(EL34:EO34)-EP34&gt;0,SUM(EL34:EO34)-EP34,"")</f>
        <v/>
      </c>
      <c r="FI34" s="11" t="str">
        <f>IF(ES34&gt;0,ES34,"")</f>
        <v/>
      </c>
      <c r="FJ34" s="11" t="str">
        <f>IF(ET34&gt;0,ET34,"")</f>
        <v/>
      </c>
      <c r="FK34" s="11" t="str">
        <f>IF(SUM(EQ34:ET34)-EU34&gt;0,SUM(EQ34:ET34)-EU34,"")</f>
        <v/>
      </c>
      <c r="FL34" s="11" t="str">
        <f>IF(MAX(FH34,FK34)&gt;0,MAX(FH34,FK34),"")</f>
        <v/>
      </c>
      <c r="FM34" s="11" t="str">
        <f>IF(EX34&gt;0,EX34,"")</f>
        <v/>
      </c>
      <c r="FN34" s="11" t="str">
        <f>IF(EY34&gt;0,EY34,"")</f>
        <v/>
      </c>
      <c r="FO34" s="11" t="str">
        <f>IF(SUM(EV34:EY34)-EZ34&gt;0,SUM(EV34:EY34)-EZ34,"")</f>
        <v/>
      </c>
      <c r="FP34" s="11" t="str">
        <f>IF(FC34&gt;0,FC34,"")</f>
        <v/>
      </c>
      <c r="FQ34" s="11" t="str">
        <f>IF(FD34&gt;0,FD34,"")</f>
        <v/>
      </c>
      <c r="FR34" s="11" t="str">
        <f>IF(SUM(FA34:FD34)-FE34&gt;0,SUM(FA34:FD34)-FE34,"")</f>
        <v/>
      </c>
      <c r="FS34" s="11" t="str">
        <f>IF(SUM(FL34,FO34,FR34)&gt;0,SUM(FL34,FO34,FR34),"")</f>
        <v/>
      </c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17"/>
      <c r="GH34" s="17"/>
      <c r="GI34" s="17"/>
      <c r="GJ34" s="17"/>
      <c r="GK34" s="17"/>
      <c r="GL34" s="17"/>
      <c r="GM34" s="17"/>
      <c r="GN34" s="40" t="str">
        <f>IF(FV34&gt;0,FV34,"")</f>
        <v/>
      </c>
      <c r="GO34" s="40" t="str">
        <f>IF(FW34&gt;0,FW34,"")</f>
        <v/>
      </c>
      <c r="GP34" s="40" t="str">
        <f>IF(SUM(FT34:FW34)-FX34&gt;0,SUM(FT34:FW34)-FX34,"")</f>
        <v/>
      </c>
      <c r="GQ34" s="40" t="str">
        <f>IF(GA34&gt;0,GA34,"")</f>
        <v/>
      </c>
      <c r="GR34" s="40" t="str">
        <f>IF(GB34&gt;0,GB34,"")</f>
        <v/>
      </c>
      <c r="GS34" s="40" t="str">
        <f>IF(SUM(FY34:GB34)-GC34&gt;0,SUM(FY34:GB34)-GC34,"")</f>
        <v/>
      </c>
      <c r="GT34" s="40" t="str">
        <f>IF(MAX(GP34,GS34)&gt;0,MAX(GP34,GS34),"")</f>
        <v/>
      </c>
      <c r="GU34" s="40" t="str">
        <f>IF(GF34&gt;0,GF34,"")</f>
        <v/>
      </c>
      <c r="GV34" s="40" t="str">
        <f>IF(GG34&gt;0,GG34,"")</f>
        <v/>
      </c>
      <c r="GW34" s="40" t="str">
        <f>IF(SUM(GD34:GG34)-GH34&gt;0,SUM(GD34:GG34)-GH34,"")</f>
        <v/>
      </c>
      <c r="GX34" s="40" t="str">
        <f>IF(GK34&gt;0,GK34,"")</f>
        <v/>
      </c>
      <c r="GY34" s="40" t="str">
        <f>IF(GL34&gt;0,GL34,"")</f>
        <v/>
      </c>
      <c r="GZ34" s="40" t="str">
        <f>IF(SUM(GI34:GL34)-GM34&gt;0,SUM(GI34:GL34)-GM34,"")</f>
        <v/>
      </c>
      <c r="HA34" s="40" t="str">
        <f>IF(SUM(GT34,GW34,GZ34)&gt;0,SUM(GT34,GW34,GZ34),"")</f>
        <v/>
      </c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1" t="str">
        <f>IF(HD34&gt;0,HD34,"")</f>
        <v/>
      </c>
      <c r="HW34" s="11" t="str">
        <f>IF(HE34&gt;0,HE34,"")</f>
        <v/>
      </c>
      <c r="HX34" s="11" t="str">
        <f>IF(SUM(HB34:HE34)-HF34&gt;0,SUM(HB34:HE34)-HF34,"")</f>
        <v/>
      </c>
      <c r="HY34" s="11" t="str">
        <f>IF(HI34&gt;0,HI34,"")</f>
        <v/>
      </c>
      <c r="HZ34" s="11" t="str">
        <f>IF(HJ34&gt;0,HJ34,"")</f>
        <v/>
      </c>
      <c r="IA34" s="11" t="str">
        <f>IF(SUM(HG34:HJ34)-HK34&gt;0,SUM(HG34:HJ34)-HK34,"")</f>
        <v/>
      </c>
      <c r="IB34" s="11" t="str">
        <f>IF(MAX(HX34,IA34)&gt;0,MAX(HX34,IA34),"")</f>
        <v/>
      </c>
      <c r="IC34" s="11" t="str">
        <f>IF(HN34&gt;0,HN34,"")</f>
        <v/>
      </c>
      <c r="ID34" s="11" t="str">
        <f>IF(HO34&gt;0,HO34,"")</f>
        <v/>
      </c>
      <c r="IE34" s="11" t="str">
        <f>IF(SUM(HL34:HO34)-HP34&gt;0,SUM(HL34:HO34)-HP34,"")</f>
        <v/>
      </c>
      <c r="IF34" s="11" t="str">
        <f>IF(HS34&gt;0,HS34,"")</f>
        <v/>
      </c>
      <c r="IG34" s="11" t="str">
        <f>IF(HT34&gt;0,HT34,"")</f>
        <v/>
      </c>
      <c r="IH34" s="11" t="str">
        <f>IF(SUM(HQ34:HT34)-HU34&gt;0,SUM(HQ34:HT34)-HU34,"")</f>
        <v/>
      </c>
      <c r="II34" s="11" t="str">
        <f>IF(SUM(IB34,IE34,IH34)&gt;0,SUM(IB34,IE34,IH34),"")</f>
        <v/>
      </c>
      <c r="IJ34" s="17"/>
      <c r="IK34" s="17"/>
      <c r="IL34" s="17"/>
      <c r="IM34" s="17"/>
      <c r="IN34" s="17"/>
      <c r="IO34" s="17"/>
      <c r="IP34" s="17"/>
      <c r="IQ34" s="17"/>
      <c r="IR34" s="17"/>
      <c r="IS34" s="17"/>
      <c r="IT34" s="17"/>
      <c r="IU34" s="17"/>
      <c r="IV34" s="17"/>
      <c r="IW34" s="17"/>
      <c r="IX34" s="17"/>
      <c r="IY34" s="17"/>
      <c r="IZ34" s="17"/>
      <c r="JA34" s="17"/>
      <c r="JB34" s="17"/>
      <c r="JC34" s="17"/>
      <c r="JD34" s="40" t="str">
        <f>IF(IL34&gt;0,IL34,"")</f>
        <v/>
      </c>
      <c r="JE34" s="40" t="str">
        <f>IF(IM34&gt;0,IM34,"")</f>
        <v/>
      </c>
      <c r="JF34" s="40" t="str">
        <f>IF(SUM(IJ34:IM34)-IN34&gt;0,SUM(IJ34:IM34)-IN34,"")</f>
        <v/>
      </c>
      <c r="JG34" s="40" t="str">
        <f>IF(IQ34&gt;0,IQ34,"")</f>
        <v/>
      </c>
      <c r="JH34" s="40" t="str">
        <f>IF(IR34&gt;0,IR34,"")</f>
        <v/>
      </c>
      <c r="JI34" s="40" t="str">
        <f>IF(SUM(IO34:IR34)-IS34&gt;0,SUM(IO34:IR34)-IS34,"")</f>
        <v/>
      </c>
      <c r="JJ34" s="40" t="str">
        <f>IF(MAX(JF34,JI34)&gt;0,MAX(JF34,JI34),"")</f>
        <v/>
      </c>
      <c r="JK34" s="40" t="str">
        <f>IF(IV34&gt;0,IV34,"")</f>
        <v/>
      </c>
      <c r="JL34" s="40" t="str">
        <f>IF(IW34&gt;0,IW34,"")</f>
        <v/>
      </c>
      <c r="JM34" s="40" t="str">
        <f>IF(SUM(IT34:IW34)-IX34&gt;0,SUM(IT34:IW34)-IX34,"")</f>
        <v/>
      </c>
      <c r="JN34" s="40" t="str">
        <f>IF(JA34&gt;0,JA34,"")</f>
        <v/>
      </c>
      <c r="JO34" s="40" t="str">
        <f>IF(JB34&gt;0,JB34,"")</f>
        <v/>
      </c>
      <c r="JP34" s="40" t="str">
        <f>IF(SUM(IY34:JB34)-JC34&gt;0,SUM(IY34:JB34)-JC34,"")</f>
        <v/>
      </c>
      <c r="JQ34" s="40" t="str">
        <f>IF(SUM(JJ34,JM34,JP34)&gt;0,SUM(JJ34,JM34,JP34),"")</f>
        <v/>
      </c>
      <c r="JR34" s="18"/>
      <c r="JS34" s="18"/>
      <c r="JT34" s="18"/>
      <c r="JU34" s="18"/>
      <c r="JV34" s="18"/>
      <c r="JW34" s="18"/>
      <c r="JX34" s="18"/>
      <c r="JY34" s="18"/>
      <c r="JZ34" s="18"/>
      <c r="KA34" s="18"/>
      <c r="KB34" s="18"/>
      <c r="KC34" s="18"/>
      <c r="KD34" s="18"/>
      <c r="KE34" s="18"/>
      <c r="KF34" s="18"/>
      <c r="KG34" s="18"/>
      <c r="KH34" s="18"/>
      <c r="KI34" s="18"/>
      <c r="KJ34" s="18"/>
      <c r="KK34" s="18"/>
      <c r="KL34" s="11" t="str">
        <f>IF(JT34&gt;0,JT34,"")</f>
        <v/>
      </c>
      <c r="KM34" s="11" t="str">
        <f>IF(JU34&gt;0,JU34,"")</f>
        <v/>
      </c>
      <c r="KN34" s="11" t="str">
        <f>IF(SUM(JR34:JU34)-JV34&gt;0,SUM(JR34:JU34)-JV34,"")</f>
        <v/>
      </c>
      <c r="KO34" s="11" t="str">
        <f>IF(JY34&gt;0,JY34,"")</f>
        <v/>
      </c>
      <c r="KP34" s="11" t="str">
        <f>IF(JZ34&gt;0,JZ34,"")</f>
        <v/>
      </c>
      <c r="KQ34" s="11" t="str">
        <f>IF(SUM(JW34:JZ34)-KA34&gt;0,SUM(JW34:JZ34)-KA34,"")</f>
        <v/>
      </c>
      <c r="KR34" s="11" t="str">
        <f>IF(MAX(KN34,KQ34)&gt;0,MAX(KN34,KQ34),"")</f>
        <v/>
      </c>
      <c r="KS34" s="11" t="str">
        <f>IF(KD34&gt;0,KD34,"")</f>
        <v/>
      </c>
      <c r="KT34" s="11" t="str">
        <f>IF(KE34&gt;0,KE34,"")</f>
        <v/>
      </c>
      <c r="KU34" s="11" t="str">
        <f>IF(SUM(KB34:KE34)-KF34&gt;0,SUM(KB34:KE34)-KF34,"")</f>
        <v/>
      </c>
      <c r="KV34" s="11" t="str">
        <f>IF(KI34&gt;0,KI34,"")</f>
        <v/>
      </c>
      <c r="KW34" s="11" t="str">
        <f>IF(KJ34&gt;0,KJ34,"")</f>
        <v/>
      </c>
      <c r="KX34" s="11" t="str">
        <f>IF(SUM(KG34:KJ34)-KK34&gt;0,SUM(KG34:KJ34)-KK34,"")</f>
        <v/>
      </c>
      <c r="KY34" s="11" t="str">
        <f>IF(SUM(KR34,KU34,KX34)&gt;0,SUM(KR34,KU34,KX34),"")</f>
        <v/>
      </c>
      <c r="KZ34" s="17"/>
      <c r="LA34" s="17"/>
      <c r="LB34" s="17"/>
      <c r="LC34" s="17"/>
      <c r="LD34" s="17"/>
      <c r="LE34" s="17"/>
      <c r="LF34" s="17"/>
      <c r="LG34" s="17"/>
      <c r="LH34" s="17"/>
      <c r="LI34" s="17"/>
      <c r="LJ34" s="17"/>
      <c r="LK34" s="17"/>
      <c r="LL34" s="17"/>
      <c r="LM34" s="17"/>
      <c r="LN34" s="17"/>
      <c r="LO34" s="17"/>
      <c r="LP34" s="17"/>
      <c r="LQ34" s="17"/>
      <c r="LR34" s="17"/>
      <c r="LS34" s="17"/>
      <c r="LT34" s="40" t="str">
        <f>IF(LB34&gt;0,LB34,"")</f>
        <v/>
      </c>
      <c r="LU34" s="40" t="str">
        <f>IF(LC34&gt;0,LC34,"")</f>
        <v/>
      </c>
      <c r="LV34" s="40" t="str">
        <f>IF(SUM(KZ34:LC34)-LD34&gt;0,SUM(KZ34:LC34)-LD34,"")</f>
        <v/>
      </c>
      <c r="LW34" s="40" t="str">
        <f>IF(LG34&gt;0,LG34,"")</f>
        <v/>
      </c>
      <c r="LX34" s="40" t="str">
        <f>IF(LH34&gt;0,LH34,"")</f>
        <v/>
      </c>
      <c r="LY34" s="40" t="str">
        <f>IF(SUM(LE34:LH34)-LI34&gt;0,SUM(LE34:LH34)-LI34,"")</f>
        <v/>
      </c>
      <c r="LZ34" s="40" t="str">
        <f>IF(MAX(LV34,LY34)&gt;0,MAX(LV34,LY34),"")</f>
        <v/>
      </c>
      <c r="MA34" s="40" t="str">
        <f>IF(LL34&gt;0,LL34,"")</f>
        <v/>
      </c>
      <c r="MB34" s="40" t="str">
        <f>IF(LM34&gt;0,LM34,"")</f>
        <v/>
      </c>
      <c r="MC34" s="40" t="str">
        <f>IF(SUM(LJ34:LM34)-LN34&gt;0,SUM(LJ34:LM34)-LN34,"")</f>
        <v/>
      </c>
      <c r="MD34" s="40" t="str">
        <f>IF(LQ34&gt;0,LQ34,"")</f>
        <v/>
      </c>
      <c r="ME34" s="40" t="str">
        <f>IF(LR34&gt;0,LR34,"")</f>
        <v/>
      </c>
      <c r="MF34" s="40" t="str">
        <f>IF(SUM(LO34:LR34)-LS34&gt;0,SUM(LO34:LR34)-LS34,"")</f>
        <v/>
      </c>
      <c r="MG34" s="40" t="str">
        <f>IF(SUM(LZ34,MC34,MF34)&gt;0,SUM(LZ34,MC34,MF34),"")</f>
        <v/>
      </c>
      <c r="MH34" s="18"/>
      <c r="MI34" s="18"/>
      <c r="MJ34" s="18"/>
      <c r="MK34" s="18"/>
      <c r="ML34" s="18"/>
      <c r="MM34" s="18"/>
      <c r="MN34" s="18"/>
      <c r="MO34" s="18"/>
      <c r="MP34" s="18"/>
      <c r="MQ34" s="18"/>
      <c r="MR34" s="18"/>
      <c r="MS34" s="18"/>
      <c r="MT34" s="18"/>
      <c r="MU34" s="18"/>
      <c r="MV34" s="18"/>
      <c r="MW34" s="18"/>
      <c r="MX34" s="18"/>
      <c r="MY34" s="18"/>
      <c r="MZ34" s="18"/>
      <c r="NA34" s="18"/>
      <c r="NB34" s="11" t="str">
        <f>IF(MJ34&gt;0,MJ34,"")</f>
        <v/>
      </c>
      <c r="NC34" s="11" t="str">
        <f>IF(MK34&gt;0,MK34,"")</f>
        <v/>
      </c>
      <c r="ND34" s="11" t="str">
        <f>IF(SUM(MH34:MK34)-ML34&gt;0,SUM(MH34:MK34)-ML34,"")</f>
        <v/>
      </c>
      <c r="NE34" s="11" t="str">
        <f>IF(MO34&gt;0,MO34,"")</f>
        <v/>
      </c>
      <c r="NF34" s="11" t="str">
        <f>IF(MP34&gt;0,MP34,"")</f>
        <v/>
      </c>
      <c r="NG34" s="11" t="str">
        <f>IF(SUM(MM34:MP34)-MQ34&gt;0,SUM(MM34:MP34)-MQ34,"")</f>
        <v/>
      </c>
      <c r="NH34" s="11" t="str">
        <f>IF(MAX(ND34,NG34)&gt;0,MAX(ND34,NG34),"")</f>
        <v/>
      </c>
      <c r="NI34" s="11" t="str">
        <f>IF(MT34&gt;0,MT34,"")</f>
        <v/>
      </c>
      <c r="NJ34" s="11" t="str">
        <f>IF(MU34&gt;0,MU34,"")</f>
        <v/>
      </c>
      <c r="NK34" s="11" t="str">
        <f>IF(SUM(MR34:MU34)-MV34&gt;0,SUM(MR34:MU34)-MV34,"")</f>
        <v/>
      </c>
      <c r="NL34" s="11" t="str">
        <f>IF(MY34&gt;0,MY34,"")</f>
        <v/>
      </c>
      <c r="NM34" s="11" t="str">
        <f>IF(MZ34&gt;0,MZ34,"")</f>
        <v/>
      </c>
      <c r="NN34" s="11" t="str">
        <f>IF(SUM(MW34:MZ34)-NA34&gt;0,SUM(MW34:MZ34)-NA34,"")</f>
        <v/>
      </c>
      <c r="NO34" s="11" t="str">
        <f>IF(SUM(NH34,NK34,NN34)&gt;0,SUM(NH34,NK34,NN34),"")</f>
        <v/>
      </c>
      <c r="NP34" s="17"/>
      <c r="NQ34" s="17"/>
      <c r="NR34" s="17"/>
      <c r="NS34" s="17"/>
      <c r="NT34" s="17"/>
      <c r="NU34" s="17"/>
      <c r="NV34" s="17"/>
      <c r="NW34" s="17"/>
      <c r="NX34" s="17"/>
      <c r="NY34" s="17"/>
      <c r="NZ34" s="17"/>
      <c r="OA34" s="17"/>
      <c r="OB34" s="17"/>
      <c r="OC34" s="17"/>
      <c r="OD34" s="17"/>
      <c r="OE34" s="17"/>
      <c r="OF34" s="17"/>
      <c r="OG34" s="17"/>
      <c r="OH34" s="17"/>
      <c r="OI34" s="17"/>
      <c r="OJ34" s="40" t="str">
        <f>IF(NR34&gt;0,NR34,"")</f>
        <v/>
      </c>
      <c r="OK34" s="40" t="str">
        <f>IF(NS34&gt;0,NS34,"")</f>
        <v/>
      </c>
      <c r="OL34" s="40" t="str">
        <f>IF(SUM(NP34:NS34)-NT34&gt;0,SUM(NP34:NS34)-NT34,"")</f>
        <v/>
      </c>
      <c r="OM34" s="40" t="str">
        <f>IF(NW34&gt;0,NW34,"")</f>
        <v/>
      </c>
      <c r="ON34" s="40" t="str">
        <f>IF(NX34&gt;0,NX34,"")</f>
        <v/>
      </c>
      <c r="OO34" s="40" t="str">
        <f>IF(SUM(NU34:NX34)-NY34&gt;0,SUM(NU34:NX34)-NY34,"")</f>
        <v/>
      </c>
      <c r="OP34" s="40" t="str">
        <f>IF(MAX(OL34,OO34)&gt;0,MAX(OL34,OO34),"")</f>
        <v/>
      </c>
      <c r="OQ34" s="40" t="str">
        <f>IF(OB34&gt;0,OB34,"")</f>
        <v/>
      </c>
      <c r="OR34" s="40" t="str">
        <f>IF(OC34&gt;0,OC34,"")</f>
        <v/>
      </c>
      <c r="OS34" s="40" t="str">
        <f>IF(SUM(NZ34:OC34)-OD34&gt;0,SUM(NZ34:OC34)-OD34,"")</f>
        <v/>
      </c>
      <c r="OT34" s="40" t="str">
        <f>IF(OG34&gt;0,OG34,"")</f>
        <v/>
      </c>
      <c r="OU34" s="40" t="str">
        <f>IF(OH34&gt;0,OH34,"")</f>
        <v/>
      </c>
      <c r="OV34" s="40" t="str">
        <f>IF(SUM(OE34:OH34)-OI34&gt;0,SUM(OE34:OH34)-OI34,"")</f>
        <v/>
      </c>
      <c r="OW34" s="40" t="str">
        <f>IF(SUM(OP34,OS34,OV34)&gt;0,SUM(OP34,OS34,OV34),"")</f>
        <v/>
      </c>
      <c r="OX34" s="18"/>
      <c r="OY34" s="18"/>
      <c r="OZ34" s="18"/>
      <c r="PA34" s="18"/>
      <c r="PB34" s="18"/>
      <c r="PC34" s="18"/>
      <c r="PD34" s="18"/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1" t="str">
        <f>IF(OZ34&gt;0,OZ34,"")</f>
        <v/>
      </c>
      <c r="PS34" s="11" t="str">
        <f>IF(PA34&gt;0,PA34,"")</f>
        <v/>
      </c>
      <c r="PT34" s="11" t="str">
        <f>IF(SUM(OX34:PA34)-PB34&gt;0,SUM(OX34:PA34)-PB34,"")</f>
        <v/>
      </c>
      <c r="PU34" s="11" t="str">
        <f>IF(PE34&gt;0,PE34,"")</f>
        <v/>
      </c>
      <c r="PV34" s="11" t="str">
        <f>IF(PF34&gt;0,PF34,"")</f>
        <v/>
      </c>
      <c r="PW34" s="11" t="str">
        <f>IF(SUM(PC34:PF34)-PG34&gt;0,SUM(PC34:PF34)-PG34,"")</f>
        <v/>
      </c>
      <c r="PX34" s="11" t="str">
        <f>IF(MAX(PT34,PW34)&gt;0,MAX(PT34,PW34),"")</f>
        <v/>
      </c>
      <c r="PY34" s="11" t="str">
        <f>IF(PJ34&gt;0,PJ34,"")</f>
        <v/>
      </c>
      <c r="PZ34" s="11" t="str">
        <f>IF(PK34&gt;0,PK34,"")</f>
        <v/>
      </c>
      <c r="QA34" s="11" t="str">
        <f>IF(SUM(PH34:PK34)-PL34&gt;0,SUM(PH34:PK34)-PL34,"")</f>
        <v/>
      </c>
      <c r="QB34" s="11" t="str">
        <f>IF(PO34&gt;0,PO34,"")</f>
        <v/>
      </c>
      <c r="QC34" s="11" t="str">
        <f>IF(PP34&gt;0,PP34,"")</f>
        <v/>
      </c>
      <c r="QD34" s="11" t="str">
        <f>IF(SUM(PM34:PP34)-PQ34&gt;0,SUM(PM34:PP34)-PQ34,"")</f>
        <v/>
      </c>
      <c r="QE34" s="11" t="str">
        <f>IF(SUM(PX34,QA34,QD34)&gt;0,SUM(PX34,QA34,QD34),"")</f>
        <v/>
      </c>
      <c r="QF34" s="17"/>
      <c r="QG34" s="17"/>
      <c r="QH34" s="17"/>
      <c r="QI34" s="17"/>
      <c r="QJ34" s="17"/>
      <c r="QK34" s="17"/>
      <c r="QL34" s="17"/>
      <c r="QM34" s="17"/>
      <c r="QN34" s="17"/>
      <c r="QO34" s="17"/>
      <c r="QP34" s="17"/>
      <c r="QQ34" s="17"/>
      <c r="QR34" s="17"/>
      <c r="QS34" s="17"/>
      <c r="QT34" s="17"/>
      <c r="QU34" s="17"/>
      <c r="QV34" s="17"/>
      <c r="QW34" s="17"/>
      <c r="QX34" s="17"/>
      <c r="QY34" s="17"/>
      <c r="QZ34" s="40" t="str">
        <f>IF(QH34&gt;0,QH34,"")</f>
        <v/>
      </c>
      <c r="RA34" s="40" t="str">
        <f>IF(QI34&gt;0,QI34,"")</f>
        <v/>
      </c>
      <c r="RB34" s="40" t="str">
        <f>IF(SUM(QF34:QI34)-QJ34&gt;0,SUM(QF34:QI34)-QJ34,"")</f>
        <v/>
      </c>
      <c r="RC34" s="40" t="str">
        <f>IF(QM34&gt;0,QM34,"")</f>
        <v/>
      </c>
      <c r="RD34" s="40" t="str">
        <f>IF(QN34&gt;0,QN34,"")</f>
        <v/>
      </c>
      <c r="RE34" s="40" t="str">
        <f>IF(SUM(QK34:QN34)-QO34&gt;0,SUM(QK34:QN34)-QO34,"")</f>
        <v/>
      </c>
      <c r="RF34" s="40" t="str">
        <f>IF(MAX(RB34,RE34)&gt;0,MAX(RB34,RE34),"")</f>
        <v/>
      </c>
      <c r="RG34" s="40" t="str">
        <f>IF(QR34&gt;0,QR34,"")</f>
        <v/>
      </c>
      <c r="RH34" s="40" t="str">
        <f>IF(QS34&gt;0,QS34,"")</f>
        <v/>
      </c>
      <c r="RI34" s="40" t="str">
        <f>IF(SUM(QP34:QS34)-QT34&gt;0,SUM(QP34:QS34)-QT34,"")</f>
        <v/>
      </c>
      <c r="RJ34" s="40" t="str">
        <f>IF(QW34&gt;0,QW34,"")</f>
        <v/>
      </c>
      <c r="RK34" s="40" t="str">
        <f>IF(QX34&gt;0,QX34,"")</f>
        <v/>
      </c>
      <c r="RL34" s="40" t="str">
        <f>IF(SUM(QU34:QX34)-QY34&gt;0,SUM(QU34:QX34)-QY34,"")</f>
        <v/>
      </c>
      <c r="RM34" s="40" t="str">
        <f>IF(SUM(RF34,RI34,RL34)&gt;0,SUM(RF34,RI34,RL34),"")</f>
        <v/>
      </c>
      <c r="RN34" s="18"/>
      <c r="RO34" s="18"/>
      <c r="RP34" s="18"/>
      <c r="RQ34" s="18"/>
      <c r="RR34" s="18"/>
      <c r="RS34" s="18"/>
      <c r="RT34" s="18"/>
      <c r="RU34" s="18"/>
      <c r="RV34" s="18"/>
      <c r="RW34" s="18"/>
      <c r="RX34" s="18"/>
      <c r="RY34" s="18"/>
      <c r="RZ34" s="18"/>
      <c r="SA34" s="18"/>
      <c r="SB34" s="18"/>
      <c r="SC34" s="18"/>
      <c r="SD34" s="18"/>
      <c r="SE34" s="18"/>
      <c r="SF34" s="18"/>
      <c r="SG34" s="18"/>
      <c r="SH34" s="11" t="str">
        <f>IF(RP34&gt;0,RP34,"")</f>
        <v/>
      </c>
      <c r="SI34" s="11" t="str">
        <f>IF(RQ34&gt;0,RQ34,"")</f>
        <v/>
      </c>
      <c r="SJ34" s="11" t="str">
        <f>IF(SUM(RN34:RQ34)-RR34&gt;0,SUM(RN34:RQ34)-RR34,"")</f>
        <v/>
      </c>
      <c r="SK34" s="11" t="str">
        <f>IF(RU34&gt;0,RU34,"")</f>
        <v/>
      </c>
      <c r="SL34" s="11" t="str">
        <f>IF(RV34&gt;0,RV34,"")</f>
        <v/>
      </c>
      <c r="SM34" s="11" t="str">
        <f>IF(SUM(RS34:RV34)-RW34&gt;0,SUM(RS34:RV34)-RW34,"")</f>
        <v/>
      </c>
      <c r="SN34" s="11" t="str">
        <f>IF(MAX(SJ34,SM34)&gt;0,MAX(SJ34,SM34),"")</f>
        <v/>
      </c>
      <c r="SO34" s="11" t="str">
        <f>IF(RZ34&gt;0,RZ34,"")</f>
        <v/>
      </c>
      <c r="SP34" s="11" t="str">
        <f>IF(SA34&gt;0,SA34,"")</f>
        <v/>
      </c>
      <c r="SQ34" s="11" t="str">
        <f>IF(SUM(RX34:SA34)-SB34&gt;0,SUM(RX34:SA34)-SB34,"")</f>
        <v/>
      </c>
      <c r="SR34" s="11" t="str">
        <f>IF(SE34&gt;0,SE34,"")</f>
        <v/>
      </c>
      <c r="SS34" s="11" t="str">
        <f>IF(SF34&gt;0,SF34,"")</f>
        <v/>
      </c>
      <c r="ST34" s="11" t="str">
        <f>IF(SUM(SC34:SF34)-SG34&gt;0,SUM(SC34:SF34)-SG34,"")</f>
        <v/>
      </c>
      <c r="SU34" s="11" t="str">
        <f>IF(SUM(SN34,SQ34,ST34)&gt;0,SUM(SN34,SQ34,ST34),"")</f>
        <v/>
      </c>
      <c r="SV34" s="22">
        <f>IF($CP34="P",CA34,(CA34+AZ34)/2)</f>
        <v>1.5</v>
      </c>
      <c r="SW34" s="22">
        <f>IF($CP34="P",CB34,(CB34+BA34)/2)</f>
        <v>0.85</v>
      </c>
      <c r="SX34" s="22">
        <f>IF($CP34="P",CC34,(CC34+BB34)/2)</f>
        <v>0.95</v>
      </c>
      <c r="SY34" s="22">
        <f>IF($CP34="P",CD34,(CD34+BC34)/2)</f>
        <v>1.3049999999999999</v>
      </c>
      <c r="SZ34" s="22">
        <f>IF($CP34="P",CE34,(CE34+BD34)/2)</f>
        <v>0</v>
      </c>
      <c r="TA34" s="22">
        <f>IF($CP34="P",CF34,(CF34+BE34)/2)</f>
        <v>6.55</v>
      </c>
      <c r="TB34" s="22">
        <f>IF($CP34="P",CG34,(CG34+BF34)/2)</f>
        <v>4.75</v>
      </c>
      <c r="TC34" s="22">
        <f>IF($CP34="P",CH34,(CH34+BG34)/2)</f>
        <v>4.55</v>
      </c>
      <c r="TD34" s="22">
        <f>IF($CP34="P",CI34,(CI34+BH34)/2)</f>
        <v>6.36</v>
      </c>
      <c r="TE34" s="22">
        <f>IF($CP34="P",CJ34,(CJ34+BI34)/2)</f>
        <v>0</v>
      </c>
      <c r="TF34" s="22">
        <f>IF($CP34="P",CK34,(CK34+BJ34)/2)</f>
        <v>0</v>
      </c>
      <c r="TG34" s="22">
        <f>IF($CP34="P",CL34,(CL34+BK34)/2)</f>
        <v>0</v>
      </c>
      <c r="TH34" s="22">
        <f>IF($CP34="P",CM34,(CM34+BL34)/2)</f>
        <v>0</v>
      </c>
      <c r="TI34" s="22">
        <f>IF($CP34="P",CN34,(CN34+BM34)/2)</f>
        <v>0</v>
      </c>
      <c r="TJ34" s="22">
        <f>IF($CP34="P",CO34,(CO34+BN34)/2)</f>
        <v>0</v>
      </c>
      <c r="TK34" s="27" t="s">
        <v>46</v>
      </c>
      <c r="TL34" s="40">
        <f>IF(SX34&gt;0,SX34,"")</f>
        <v>0.95</v>
      </c>
      <c r="TM34" s="40">
        <f>IF(SY34&gt;0,SY34,"")</f>
        <v>1.3049999999999999</v>
      </c>
      <c r="TN34" s="40">
        <f>IF(SUM(SV34:SY34)-SZ34&gt;0,SUM(SV34:SY34)-SZ34,"")</f>
        <v>4.6049999999999995</v>
      </c>
      <c r="TO34" s="40">
        <f>IF(TC34&gt;0,TC34,"")</f>
        <v>4.55</v>
      </c>
      <c r="TP34" s="40">
        <f>IF(TD34&gt;0,TD34,"")</f>
        <v>6.36</v>
      </c>
      <c r="TQ34" s="40">
        <f>IF(SUM(TA34:TD34)-TE34&gt;0,SUM(TA34:TD34)-TE34,"")</f>
        <v>22.21</v>
      </c>
      <c r="TR34" s="40">
        <f>IF(MAX(TN34,TQ34)&gt;0,MAX(TN34,TQ34),"")</f>
        <v>22.21</v>
      </c>
      <c r="TS34" s="40" t="str">
        <f>IF(TH34&gt;0,TH34,"")</f>
        <v/>
      </c>
      <c r="TT34" s="40" t="str">
        <f>IF(TI34&gt;0,TI34,"")</f>
        <v/>
      </c>
      <c r="TU34" s="40" t="str">
        <f>IF(SUM(TF34:TI34)-TJ34&gt;0,SUM(TF34:TI34)-TJ34,"")</f>
        <v/>
      </c>
      <c r="TV34" s="40">
        <f>IF(SUM(TR34,TU34)&gt;0,SUM(TR34,TU34),"")</f>
        <v>22.21</v>
      </c>
    </row>
    <row r="35" spans="1:544" x14ac:dyDescent="0.2">
      <c r="A35" s="4" t="str" cm="1">
        <f t="array" ref="A35">IF(AND(J35&lt;&gt;"",J35&lt;&gt;"No DD"),SUMPRODUCT((J$4:J$37&lt;&gt;"")*(J$4:J$37&lt;&gt;"No DD")*(F$4:F$37&gt;F35))+1,IF(J35="No DD",SUMPRODUCT((J$4:J$37="No DD")*(F$4:F$37&gt;F35))+1+SUMPRODUCT((J$4:J$37&lt;&gt;"")*(J$4:J$37&lt;&gt;"No DD")),""))</f>
        <v/>
      </c>
      <c r="B35" s="4" t="str" cm="1">
        <f t="array" ref="B35">IF(AND(J35&lt;&gt;"",J35&lt;&gt;"No DD",G35=""),SUMPRODUCT((J$4:J$37&lt;&gt;"")*(J$4:J$37&lt;&gt;"No DD")*(G$4:G$37="")*(F$4:F$37&gt;F35))+1,IF(J35="No DD",SUMPRODUCT((J$4:J$37="No DD")*(F$4:F$37&gt;F35)*(G$4:G$37=""))+1+SUMPRODUCT((J$4:J$37&lt;&gt;"")*(G$4:G$37="")*(J$4:J$37&lt;&gt;"No DD")),""))</f>
        <v/>
      </c>
      <c r="C35" s="5" t="s">
        <v>163</v>
      </c>
      <c r="D35" s="4" t="s">
        <v>6</v>
      </c>
      <c r="E35" s="4">
        <v>2006</v>
      </c>
      <c r="F35" s="9">
        <f>SUM(L35:V35)+SUM(L35:T35)*0.0000001+SUM(L35)*0.0000000000001</f>
        <v>56.390005639003185</v>
      </c>
      <c r="G35" s="66"/>
      <c r="H35" s="3" t="str">
        <f>IF(OR(AND(AO35&gt;=AY$39,AO35&lt;&gt;"",AQ35&gt;=AY$43,AQ35&lt;&gt;"",AN35=""),AND(AR35&gt;=AY$39,AR35&lt;&gt;"",AT35&gt;=AY$43,AT35&lt;&gt;"",AN35=""),AND(AV35&gt;=AY$39,AV35&lt;&gt;"",AX35&gt;=AY$43,AX35&lt;&gt;"",AN35=""),AND(BP35&gt;=BZ$39,BP35&lt;&gt;"",BR35&gt;=BZ$43,BR35&lt;&gt;"",BO35=""),AND(BS35&gt;=BZ$39,BS35&lt;&gt;"",BU35&gt;=BZ$43,BU35&lt;&gt;"",BO35=""),AND(BW35&gt;=BZ$39,BW35&lt;&gt;"",BY35&gt;=BZ$43,BY35&lt;&gt;"",BO35=""),AND(CQ35&gt;=DA$39,CQ35&lt;&gt;"",CS35&gt;=DA$43,CS35&lt;&gt;"",CP35=""),AND(CT35&gt;=DA$39,CT35&lt;&gt;"",CV35&gt;=DA$43,CV35&lt;&gt;"",CP35=""),AND(CX35&gt;=DA$39,CX35&lt;&gt;"",CZ35&gt;=DA$43,CZ35&lt;&gt;"",CP35=""),AND(DX35&gt;=EK$39,DX35&lt;&gt;"",DZ35&gt;=EK$43,DZ35&lt;&gt;""),AND(EA35&gt;=EK$39,EA35&lt;&gt;"",EC35&gt;=EK$43,EC35&lt;&gt;""),AND(EE35&gt;=EK$39,EE35&lt;&gt;"",EG35&gt;=EK$43,EG35&lt;&gt;""),AND(EH35&gt;=EK$39,EH35&lt;&gt;"",EJ35&gt;=EK$43,EJ35&lt;&gt;""),AND(FF35&gt;=FS$39,FF35&lt;&gt;"",FH35&gt;=FS$43,FH35&lt;&gt;""),AND(FI35&gt;=FS$39,FI35&lt;&gt;"",FK35&gt;=FS$43,FK35&lt;&gt;""),AND(FM35&gt;=FS$39,FM35&lt;&gt;"",FO35&gt;=FS$43,FO35&lt;&gt;""),AND(FP35&gt;=FS$39,FP35&lt;&gt;"",FR35&gt;=FS$43,FR35&lt;&gt;""),AND(GN35&gt;=HA$39,GN35&lt;&gt;"",GP35&gt;=HA$43,GP35&lt;&gt;""),AND(GQ35&gt;=HA$39,GQ35&lt;&gt;"",GS35&gt;=HA$43,GS35&lt;&gt;""),AND(GU35&gt;=HA$39,GU35&lt;&gt;"",GW35&gt;=HA$43,GW35&lt;&gt;""),AND(GX35&gt;=HA$39,GX35&lt;&gt;"",GZ35&gt;=HA$43,GZ35&lt;&gt;""),AND(HV35&gt;=II$39,HV35&lt;&gt;"",HX35&gt;=II$43,HX35&lt;&gt;""),AND(HY35&gt;=II$39,HY35&lt;&gt;"",IA35&gt;=II$43,IA35&lt;&gt;""),AND(IC35&gt;=II$39,IC35&lt;&gt;"",IE35&gt;=II$43,IE35&lt;&gt;""),AND(IF35&gt;=II$39,IF35&lt;&gt;"",IH35&gt;=II$43,IH35&lt;&gt;""),AND(JD35&gt;=JQ$39,JD35&lt;&gt;"",JF35&gt;=JQ$43,JF35&lt;&gt;""),AND(JG35&gt;=JQ$39,JG35&lt;&gt;"",JI35&gt;=JQ$43,JI35&lt;&gt;""),AND(JK35&gt;=JQ$39,JK35&lt;&gt;"",JM35&gt;=JQ$43,JM35&lt;&gt;""),AND(JN35&gt;=JQ$39,JN35&lt;&gt;"",JP35&gt;=JQ$43,JP35&lt;&gt;""),AND(KL35&gt;=KY$39,KL35&lt;&gt;"",KN35&gt;=KY$43,KN35&lt;&gt;""),AND(KO35&gt;=KY$39,KO35&lt;&gt;"",KQ35&gt;=KY$43,KQ35&lt;&gt;""),AND(KS35&gt;=KY$39,KS35&lt;&gt;"",KU35&gt;=KY$43,KU35&lt;&gt;""),AND(KV35&gt;=KY$39,KV35&lt;&gt;"",KX35&gt;=KY$43,KX35&lt;&gt;""),AND(LT35&gt;=MG$39,LT35&lt;&gt;"",LV35&gt;=MG$43,LV35&lt;&gt;""),AND(LW35&gt;=MG$39,LW35&lt;&gt;"",LY35&gt;=MG$43,LY35&lt;&gt;""),AND(MA35&gt;=MG$39,MA35&lt;&gt;"",MC35&gt;=MG$43,MC35&lt;&gt;""),AND(MD35&gt;=MG$39,MD35&lt;&gt;"",MF35&gt;=MG$43,MF35&lt;&gt;""),AND(NB35&gt;=NO$39,NB35&lt;&gt;"",ND35&gt;=NO$43,ND35&lt;&gt;""),AND(NE35&gt;=NO$39,NE35&lt;&gt;"",NG35&gt;=NO$43,NG35&lt;&gt;""),AND(NI35&gt;=NO$39,NI35&lt;&gt;"",NK35&gt;=NO$43,NK35&lt;&gt;""),AND(NL35&gt;=NO$39,NL35&lt;&gt;"",NN35&gt;=NO$43,NN35&lt;&gt;""),AND(OJ35&gt;=OW$39,OJ35&lt;&gt;"",OL35&gt;=OW$43,OL35&lt;&gt;""),AND(OM35&gt;=OW$39,OM35&lt;&gt;"",OO35&gt;=OW$43,OO35&lt;&gt;""),AND(OQ35&gt;=OW$39,OQ35&lt;&gt;"",OS35&gt;=OW$43,OS35&lt;&gt;""),AND(OT35&gt;=OW$39,OT35&lt;&gt;"",OV35&gt;=OW$43,OV35&lt;&gt;""),AND(PR35&gt;=QE$39,PR35&lt;&gt;"",PT35&gt;=QE$43,PT35&lt;&gt;""),AND(PU35&gt;=QE$39,PU35&lt;&gt;"",PW35&gt;=QE$43,PW35&lt;&gt;""),AND(PY35&gt;=QE$39,PY35&lt;&gt;"",QA35&gt;=QE$43,QA35&lt;&gt;""),AND(QB35&gt;=QE$39,QB35&lt;&gt;"",QD35&gt;=QE$43,QD35&lt;&gt;""),AND(QZ35&gt;=RM$39,QZ35&lt;&gt;"",RB35&gt;=RM$43,RB35&lt;&gt;""),AND(RC35&gt;=RM$39,RC35&lt;&gt;"",RE35&gt;=RM$43,RE35&lt;&gt;""),AND(RG35&gt;=RM$39,RG35&lt;&gt;"",RI35&gt;=RM$43,RI35&lt;&gt;""),AND(RJ35&gt;=RM$39,RJ35&lt;&gt;"",RL35&gt;=RM$43,RL35&lt;&gt;""),AND(SH35&gt;=SU$39,SH35&lt;&gt;"",SJ35&gt;=SU$43,SJ35&lt;&gt;""),AND(SK35&gt;=SU$39,SK35&lt;&gt;"",SM35&gt;=SU$43,SM35&lt;&gt;""),AND(SO35&gt;=SU$39,SO35&lt;&gt;"",SQ35&gt;=SU$43,SQ35&lt;&gt;""),AND(SR35&gt;=SU$39,SR35&lt;&gt;"",ST35&gt;=SU$43,ST35&lt;&gt;"")),"P","")</f>
        <v/>
      </c>
      <c r="I35" s="3" t="str">
        <f>IF(OR(AND(AQ35&gt;=AY$43,AQ35&lt;&gt;"",AN35=""),AND(AT35&gt;=AY$43,AT35&lt;&gt;"",AN35=""),AND(AX35&gt;=AY$43,AX35&lt;&gt;"",AN35=""),AND(BR35&gt;=BZ$43,BR35&lt;&gt;"",BO35=""),AND(BU35&gt;=BZ$43,BU35&lt;&gt;"",BO35=""),AND(BY35&gt;=BZ$43,BY35&lt;&gt;"",BO35=""),AND(CS35&gt;=DA$43,CS35&lt;&gt;"",CP35=""),AND(CV35&gt;=DA$43,CV35&lt;&gt;"",CP35=""),AND(CZ35&gt;=DA$43,CZ35&lt;&gt;"",CP35=""),AND(DZ35&gt;=EK$43,DZ35&lt;&gt;""),AND(EC35&gt;=EK$43,EC35&lt;&gt;""),AND(EG35&gt;=EK$43,EG35&lt;&gt;""),AND(EJ35&gt;=EK$43,EJ35&lt;&gt;""),AND(FH35&gt;=FS$43,FH35&lt;&gt;""),AND(FK35&gt;=FS$43,FK35&lt;&gt;""),AND(FO35&gt;=FS$43,FO35&lt;&gt;""),AND(FR35&gt;=FS$43,FR35&lt;&gt;""),AND(GP35&gt;=HA$43,GP35&lt;&gt;""),AND(GS35&gt;=HA$43,GS35&lt;&gt;""),AND(GW35&gt;=HA$43,GW35&lt;&gt;""),AND(GZ35&gt;=HA$43,GZ35&lt;&gt;""),AND(HX35&gt;=II$43,HX35&lt;&gt;""),AND(IA35&gt;=II$43,IA35&lt;&gt;""),AND(IE35&gt;=II$43,IE35&lt;&gt;""),AND(IH35&gt;=II$43,IH35&lt;&gt;""),AND(JF35&gt;=JQ$43,JF35&lt;&gt;""),AND(JI35&gt;=JQ$43,JI35&lt;&gt;""),AND(JM35&gt;=JQ$43,JM35&lt;&gt;""),AND(JP35&gt;=JQ$43,JP35&lt;&gt;""),AND(KN35&gt;=KY$43,KN35&lt;&gt;""),AND(KQ35&gt;=KY$43,KQ35&lt;&gt;""),AND(KU35&gt;=KY$43,KU35&lt;&gt;""),AND(KX35&gt;=KY$43,KX35&lt;&gt;""),AND(LV35&gt;=MG$43,LV35&lt;&gt;""),AND(LY35&gt;=MG$43,LY35&lt;&gt;""),AND(MC35&gt;=MG$43,MC35&lt;&gt;""),AND(MF35&gt;=MG$43,MF35&lt;&gt;""),AND(ND35&gt;=NO$43,ND35&lt;&gt;""),AND(NG35&gt;=NO$43,NG35&lt;&gt;""),AND(NK35&gt;=NO$43,NK35&lt;&gt;""),AND(NN35&gt;=NO$43,NN35&lt;&gt;""),AND(OL35&gt;=OW$43,OL35&lt;&gt;""),AND(OO35&gt;=OW$43,OO35&lt;&gt;""),AND(OS35&gt;=OW$43,OS35&lt;&gt;""),AND(OV35&gt;=OW$43,OV35&lt;&gt;""),AND(PT35&gt;=QE$43,PT35&lt;&gt;""),AND(PW35&gt;=QE$43,PW35&lt;&gt;""),AND(QA35&gt;=QE$43,QA35&lt;&gt;""),AND(QD35&gt;=QE$43,QD35&lt;&gt;""),AND(RB35&gt;=RM$43,RB35&lt;&gt;""),AND(RE35&gt;=RM$43,RE35&lt;&gt;""),AND(RI35&gt;=RM$43,RI35&lt;&gt;""),AND(RL35&gt;=RM$43,RL35&lt;&gt;""),AND(SJ35&gt;=SU$43,SJ35&lt;&gt;""),AND(SM35&gt;=SU$43,SM35&lt;&gt;""),AND(SQ35&gt;=SU$43,SQ35&lt;&gt;""),AND(ST35&gt;=SU$43,ST35&lt;&gt;"")),"P","")</f>
        <v/>
      </c>
      <c r="J35" s="36" t="str">
        <f>IF(AND(I35="P",H35=""),"No DD",IF(OR(AND(AO35&gt;=AY$42,AO35&lt;&gt;"",AQ35&gt;=AY$46,AQ35&lt;&gt;"",AN35=""),AND(AR35&gt;=AY$42,AR35&lt;&gt;"",AT35&gt;=AY$46,AT35&lt;&gt;"",AN35=""),AND(AV35&gt;=AY$42,AV35&lt;&gt;"",AX35&gt;=AY$46,AX35&lt;&gt;"",AN35=""),AND(BP35&gt;=BZ$42,BP35&lt;&gt;"",BR35&gt;=BZ$46,BR35&lt;&gt;"",BO35=""),AND(BS35&gt;=BZ$42,BS35&lt;&gt;"",BU35&gt;=BZ$46,BU35&lt;&gt;"",BO35=""),AND(BW35&gt;=BZ$42,BW35&lt;&gt;"",BY35&gt;=BZ$46,BY35&lt;&gt;"",BO35=""),AND(CQ35&gt;=DA$42,CQ35&lt;&gt;"",CS35&gt;=DA$46,CS35&lt;&gt;"",CP35=""),AND(CT35&gt;=DA$42,CT35&lt;&gt;"",CV35&gt;=DA$46,CV35&lt;&gt;"",CP35=""),AND(CX35&gt;=DA$42,CX35&lt;&gt;"",CZ35&gt;=DA$46,CZ35&lt;&gt;"",CP35=""),AND(DX35&gt;=EK$42,DX35&lt;&gt;"",DZ35&gt;=EK$46,DZ35&lt;&gt;""),AND(EA35&gt;=EK$42,EA35&lt;&gt;"",EC35&gt;=EK$46,EC35&lt;&gt;""),AND(EE35&gt;=EK$42,EE35&lt;&gt;"",EG35&gt;=EK$46,EG35&lt;&gt;""),AND(EH35&gt;=EK$42,EH35&lt;&gt;"",EJ35&gt;=EK$46,EJ35&lt;&gt;""),AND(FF35&gt;=FS$42,FF35&lt;&gt;"",FH35&gt;=FS$46,FH35&lt;&gt;""),AND(FI35&gt;=FS$42,FI35&lt;&gt;"",FK35&gt;=FS$46,FK35&lt;&gt;""),AND(FM35&gt;=FS$42,FM35&lt;&gt;"",FO35&gt;=FS$46,FO35&lt;&gt;""),AND(FP35&gt;=FS$42,FP35&lt;&gt;"",FR35&gt;=FS$46,FR35&lt;&gt;""),AND(GN35&gt;=HA$42,GN35&lt;&gt;"",GP35&gt;=HA$46,GP35&lt;&gt;""),AND(GQ35&gt;=HA$42,GQ35&lt;&gt;"",GS35&gt;=HA$46,GS35&lt;&gt;""),AND(GU35&gt;=HA$42,GU35&lt;&gt;"",GW35&gt;=HA$46,GW35&lt;&gt;""),AND(GX35&gt;=HA$42,GX35&lt;&gt;"",GZ35&gt;=HA$46,GZ35&lt;&gt;""),AND(HV35&gt;=II$42,HV35&lt;&gt;"",HX35&gt;=II$46,HX35&lt;&gt;""),AND(HY35&gt;=II$42,HY35&lt;&gt;"",IA35&gt;=II$46,IA35&lt;&gt;""),AND(IC35&gt;=II$42,IC35&lt;&gt;"",IE35&gt;=II$46,IE35&lt;&gt;""),AND(IF35&gt;=II$42,IF35&lt;&gt;"",IH35&gt;=II$46,IH35&lt;&gt;""),AND(JD35&gt;=JQ$42,JD35&lt;&gt;"",JF35&gt;=JQ$46,JF35&lt;&gt;""),AND(JG35&gt;=JQ$42,JG35&lt;&gt;"",JI35&gt;=JQ$46,JI35&lt;&gt;""),AND(JK35&gt;=JQ$42,JK35&lt;&gt;"",JM35&gt;=JQ$46,JM35&lt;&gt;""),AND(JN35&gt;=JQ$42,JN35&lt;&gt;"",JP35&gt;=JQ$46,JP35&lt;&gt;""),AND(KL35&gt;=KY$42,KL35&lt;&gt;"",KN35&gt;=KY$46,KN35&lt;&gt;""),AND(KO35&gt;=KY$42,KO35&lt;&gt;"",KQ35&gt;=KY$46,KQ35&lt;&gt;""),AND(KS35&gt;=KY$42,KS35&lt;&gt;"",KU35&gt;=KY$46,KU35&lt;&gt;""),AND(KV35&gt;=KY$42,KV35&lt;&gt;"",KX35&gt;=KY$46,KX35&lt;&gt;""),AND(LT35&gt;=MG$42,LT35&lt;&gt;"",LV35&gt;=MG$46,LV35&lt;&gt;""),AND(LW35&gt;=MG$42,LW35&lt;&gt;"",LY35&gt;=MG$46,LY35&lt;&gt;""),AND(MA35&gt;=MG$42,MA35&lt;&gt;"",MC35&gt;=MG$46,MC35&lt;&gt;""),AND(MD35&gt;=MG$42,MD35&lt;&gt;"",MF35&gt;=MG$46,MF35&lt;&gt;""),AND(NB35&gt;=NO$42,NB35&lt;&gt;"",ND35&gt;=NO$46,ND35&lt;&gt;""),AND(NE35&gt;=NO$42,NE35&lt;&gt;"",NG35&gt;=NO$46,NG35&lt;&gt;""),AND(NI35&gt;=NO$42,NI35&lt;&gt;"",NK35&gt;=NO$46,NK35&lt;&gt;""),AND(NL35&gt;=NO$42,NL35&lt;&gt;"",NN35&gt;=NO$46,NN35&lt;&gt;""),AND(OJ35&gt;=OW$42,OJ35&lt;&gt;"",OL35&gt;=OW$46,OL35&lt;&gt;""),AND(OM35&gt;=OW$42,OM35&lt;&gt;"",OO35&gt;=OW$46,OO35&lt;&gt;""),AND(OQ35&gt;=OW$42,OQ35&lt;&gt;"",OS35&gt;=OW$46,OS35&lt;&gt;""),AND(OT35&gt;=OW$42,OT35&lt;&gt;"",OV35&gt;=OW$46,OV35&lt;&gt;""),AND(PR35&gt;=QE$42,PR35&lt;&gt;"",PT35&gt;=QE$46,PT35&lt;&gt;""),AND(PU35&gt;=QE$42,PU35&lt;&gt;"",PW35&gt;=QE$46,PW35&lt;&gt;""),AND(PY35&gt;=QE$42,PY35&lt;&gt;"",QA35&gt;=QE$46,QA35&lt;&gt;""),AND(QB35&gt;=QE$42,QB35&lt;&gt;"",QD35&gt;=QE$46,QD35&lt;&gt;""),AND(QZ35&gt;=RM$42,QZ35&lt;&gt;"",RB35&gt;=RM$46,RB35&lt;&gt;""),AND(RC35&gt;=RM$42,RC35&lt;&gt;"",RE35&gt;=RM$46,RE35&lt;&gt;""),AND(RG35&gt;=RM$42,RG35&lt;&gt;"",RI35&gt;=RM$46,RI35&lt;&gt;""),AND(RJ35&gt;=RM$42,RJ35&lt;&gt;"",RL35&gt;=RM$46,RL35&lt;&gt;""),AND(SH35&gt;=SU$42,SH35&lt;&gt;"",SJ35&gt;=SU$46,SJ35&lt;&gt;""),AND(SK35&gt;=SU$42,SK35&lt;&gt;"",SM35&gt;=SU$46,SM35&lt;&gt;""),AND(SO35&gt;=SU$42,SO35&lt;&gt;"",SQ35&gt;=SU$46,SQ35&lt;&gt;""),AND(SR35&gt;=SU$42,SR35&lt;&gt;"",ST35&gt;=SU$46,ST35&lt;&gt;"")),"Merit",IF(OR(AND(AO35&gt;=AY$41,AO35&lt;&gt;"",AQ35&gt;=AY$45,AQ35&lt;&gt;"",AN35=""),AND(AR35&gt;=AY$41,AR35&lt;&gt;"",AT35&gt;=AY$45,AT35&lt;&gt;"",AN35=""),AND(AV35&gt;=AY$41,AV35&lt;&gt;"",AX35&gt;=AY$45,AX35&lt;&gt;"",AN35=""),AND(BP35&gt;=BZ$41,BP35&lt;&gt;"",BR35&gt;=BZ$45,BR35&lt;&gt;"",BO35=""),AND(BS35&gt;=BZ$41,BS35&lt;&gt;"",BU35&gt;=BZ$45,BU35&lt;&gt;"",BO35=""),AND(BW35&gt;=BZ$41,BW35&lt;&gt;"",BY35&gt;=BZ$45,BY35&lt;&gt;"",BO35=""),AND(CQ35&gt;=DA$41,CQ35&lt;&gt;"",CS35&gt;=DA$45,CS35&lt;&gt;"",CP35=""),AND(CT35&gt;=DA$41,CT35&lt;&gt;"",CV35&gt;=DA$45,CV35&lt;&gt;"",CP35=""),AND(CX35&gt;=DA$41,CX35&lt;&gt;"",CZ35&gt;=DA$45,CZ35&lt;&gt;"",CP35=""),AND(DX35&gt;=EK$41,DX35&lt;&gt;"",DZ35&gt;=EK$45,DZ35&lt;&gt;""),AND(EA35&gt;=EK$41,EA35&lt;&gt;"",EC35&gt;=EK$45,EC35&lt;&gt;""),AND(EE35&gt;=EK$41,EE35&lt;&gt;"",EG35&gt;=EK$45,EG35&lt;&gt;""),AND(EH35&gt;=EK$41,EH35&lt;&gt;"",EJ35&gt;=EK$45,EJ35&lt;&gt;""),AND(FF35&gt;=FS$41,FF35&lt;&gt;"",FH35&gt;=FS$45,FH35&lt;&gt;""),AND(FI35&gt;=FS$41,FI35&lt;&gt;"",FK35&gt;=FS$45,FK35&lt;&gt;""),AND(FM35&gt;=FS$41,FM35&lt;&gt;"",FO35&gt;=FS$45,FO35&lt;&gt;""),AND(FP35&gt;=FS$41,FP35&lt;&gt;"",FR35&gt;=FS$45,FR35&lt;&gt;""),AND(GN35&gt;=HA$41,GN35&lt;&gt;"",GP35&gt;=HA$45,GP35&lt;&gt;""),AND(GQ35&gt;=HA$41,GQ35&lt;&gt;"",GS35&gt;=HA$45,GS35&lt;&gt;""),AND(GU35&gt;=HA$41,GU35&lt;&gt;"",GW35&gt;=HA$45,GW35&lt;&gt;""),AND(GX35&gt;=HA$41,GX35&lt;&gt;"",GZ35&gt;=HA$45,GZ35&lt;&gt;""),AND(HV35&gt;=II$41,HV35&lt;&gt;"",HX35&gt;=II$45,HX35&lt;&gt;""),AND(HY35&gt;=II$41,HY35&lt;&gt;"",IA35&gt;=II$45,IA35&lt;&gt;""),AND(IC35&gt;=II$41,IC35&lt;&gt;"",IE35&gt;=II$45,IE35&lt;&gt;""),AND(IF35&gt;=II$41,IF35&lt;&gt;"",IH35&gt;=II$45,IH35&lt;&gt;""),AND(JD35&gt;=JQ$41,JD35&lt;&gt;"",JF35&gt;=JQ$45,JF35&lt;&gt;""),AND(JG35&gt;=JQ$41,JG35&lt;&gt;"",JI35&gt;=JQ$45,JI35&lt;&gt;""),AND(JK35&gt;=JQ$41,JK35&lt;&gt;"",JM35&gt;=JQ$45,JM35&lt;&gt;""),AND(JN35&gt;=JQ$41,JN35&lt;&gt;"",JP35&gt;=JQ$45,JP35&lt;&gt;""),AND(KL35&gt;=KY$41,KL35&lt;&gt;"",KN35&gt;=KY$45,KN35&lt;&gt;""),AND(KO35&gt;=KY$41,KO35&lt;&gt;"",KQ35&gt;=KY$45,KQ35&lt;&gt;""),AND(KS35&gt;=KY$41,KS35&lt;&gt;"",KU35&gt;=KY$45,KU35&lt;&gt;""),AND(KV35&gt;=KY$41,KV35&lt;&gt;"",KX35&gt;=KY$45,KX35&lt;&gt;""),AND(LT35&gt;=MG$41,LT35&lt;&gt;"",LV35&gt;=MG$45,LV35&lt;&gt;""),AND(LW35&gt;=MG$41,LW35&lt;&gt;"",LY35&gt;=MG$45,LY35&lt;&gt;""),AND(MA35&gt;=MG$41,MA35&lt;&gt;"",MC35&gt;=MG$45,MC35&lt;&gt;""),AND(MD35&gt;=MG$41,MD35&lt;&gt;"",MF35&gt;=MG$45,MF35&lt;&gt;""),AND(NB35&gt;=NO$41,NB35&lt;&gt;"",ND35&gt;=NO$45,ND35&lt;&gt;""),AND(NE35&gt;=NO$41,NE35&lt;&gt;"",NG35&gt;=NO$45,NG35&lt;&gt;""),AND(NI35&gt;=NO$41,NI35&lt;&gt;"",NK35&gt;=NO$45,NK35&lt;&gt;""),AND(NL35&gt;=NO$41,NL35&lt;&gt;"",NN35&gt;=NO$45,NN35&lt;&gt;""),AND(OJ35&gt;=OW$41,OJ35&lt;&gt;"",OL35&gt;=OW$45,OL35&lt;&gt;""),AND(OM35&gt;=OW$41,OM35&lt;&gt;"",OO35&gt;=OW$45,OO35&lt;&gt;""),AND(OQ35&gt;=OW$41,OQ35&lt;&gt;"",OS35&gt;=OW$45,OS35&lt;&gt;""),AND(OT35&gt;=OW$41,OT35&lt;&gt;"",OV35&gt;=OW$45,OV35&lt;&gt;""),AND(PR35&gt;=QE$41,PR35&lt;&gt;"",PT35&gt;=QE$45,PT35&lt;&gt;""),AND(PU35&gt;=QE$41,PU35&lt;&gt;"",PW35&gt;=QE$45,PW35&lt;&gt;""),AND(PY35&gt;=QE$41,PY35&lt;&gt;"",QA35&gt;=QE$45,QA35&lt;&gt;""),AND(QB35&gt;=QE$41,QB35&lt;&gt;"",QD35&gt;=QE$45,QD35&lt;&gt;""),AND(QZ35&gt;=RM$41,QZ35&lt;&gt;"",RB35&gt;=RM$45,RB35&lt;&gt;""),AND(RC35&gt;=RM$41,RC35&lt;&gt;"",RE35&gt;=RM$45,RE35&lt;&gt;""),AND(RG35&gt;=RM$41,RG35&lt;&gt;"",RI35&gt;=RM$45,RI35&lt;&gt;""),AND(RJ35&gt;=RM$41,RJ35&lt;&gt;"",RL35&gt;=RM$45,RL35&lt;&gt;""),AND(SH35&gt;=SU$41,SH35&lt;&gt;"",SJ35&gt;=SU$45,SJ35&lt;&gt;""),AND(SK35&gt;=SU$41,SK35&lt;&gt;"",SM35&gt;=SU$45,SM35&lt;&gt;""),AND(SO35&gt;=SU$41,SO35&lt;&gt;"",SQ35&gt;=SU$45,SQ35&lt;&gt;""),AND(SR35&gt;=SU$41,SR35&lt;&gt;"",ST35&gt;=SU$45,ST35&lt;&gt;"")),"Excellence",IF(K35="P","Worlds Team",IF(H35="P","National Team","")))))</f>
        <v/>
      </c>
      <c r="K35" s="3" t="str">
        <f>IF(OR(AND(AO35&gt;=AY$40,AO35&lt;&gt;"",AQ35&gt;=AY$44,AQ35&lt;&gt;"",AN35=""),AND(AR35&gt;=AY$40,AR35&lt;&gt;"",AT35&gt;=AY$44,AT35&lt;&gt;"",AN35=""),AND(AV35&gt;=AY$40,AV35&lt;&gt;"",AX35&gt;=AY$44,AX35&lt;&gt;"",AN35=""),AND(BP35&gt;=BZ$40,BP35&lt;&gt;"",BR35&gt;=BZ$44,BR35&lt;&gt;"",BO35=""),AND(BS35&gt;=BZ$40,BS35&lt;&gt;"",BU35&gt;=BZ$44,BU35&lt;&gt;"",BO35=""),AND(BW35&gt;=BZ$40,BW35&lt;&gt;"",BY35&gt;=BZ$44,BY35&lt;&gt;"",BO35=""),AND(CQ35&gt;=DA$40,CQ35&lt;&gt;"",CS35&gt;=DA$44,CS35&lt;&gt;"",CP35=""),AND(CT35&gt;=DA$40,CT35&lt;&gt;"",CV35&gt;=DA$44,CV35&lt;&gt;"",CP35=""),AND(CX35&gt;=DA$40,CX35&lt;&gt;"",CZ35&gt;=DA$44,CZ35&lt;&gt;"",CP35=""),AND(DX35&gt;=EK$40,DX35&lt;&gt;"",DZ35&gt;=EK$44,DZ35&lt;&gt;""),AND(EA35&gt;=EK$40,EA35&lt;&gt;"",EC35&gt;=EK$44,EC35&lt;&gt;""),AND(EE35&gt;=EK$40,EE35&lt;&gt;"",EG35&gt;=EK$44,EG35&lt;&gt;""),AND(EH35&gt;=EK$40,EH35&lt;&gt;"",EJ35&gt;=EK$44,EJ35&lt;&gt;""),AND(FF35&gt;=FS$40,FF35&lt;&gt;"",FH35&gt;=FS$44,FH35&lt;&gt;""),AND(FI35&gt;=FS$40,FI35&lt;&gt;"",FK35&gt;=FS$44,FK35&lt;&gt;""),AND(FM35&gt;=FS$40,FM35&lt;&gt;"",FO35&gt;=FS$44,FO35&lt;&gt;""),AND(FP35&gt;=FS$40,FP35&lt;&gt;"",FR35&gt;=FS$44,FR35&lt;&gt;""),AND(GN35&gt;=HA$40,GN35&lt;&gt;"",GP35&gt;=HA$44,GP35&lt;&gt;""),AND(GQ35&gt;=HA$40,GQ35&lt;&gt;"",GS35&gt;=HA$44,GS35&lt;&gt;""),AND(GU35&gt;=HA$40,GU35&lt;&gt;"",GW35&gt;=HA$44,GW35&lt;&gt;""),AND(GX35&gt;=HA$40,GX35&lt;&gt;"",GZ35&gt;=HA$44,GZ35&lt;&gt;""),AND(HV35&gt;=II$40,HV35&lt;&gt;"",HX35&gt;=II$44,HX35&lt;&gt;""),AND(HY35&gt;=II$40,HY35&lt;&gt;"",IA35&gt;=II$44,IA35&lt;&gt;""),AND(IC35&gt;=II$40,IC35&lt;&gt;"",IE35&gt;=II$44,IE35&lt;&gt;""),AND(IF35&gt;=II$40,IF35&lt;&gt;"",IH35&gt;=II$44,IH35&lt;&gt;""),AND(JD35&gt;=JQ$40,JD35&lt;&gt;"",JF35&gt;=JQ$44,JF35&lt;&gt;""),AND(JG35&gt;=JQ$40,JG35&lt;&gt;"",JI35&gt;=JQ$44,JI35&lt;&gt;""),AND(JK35&gt;=JQ$40,JK35&lt;&gt;"",JM35&gt;=JQ$44,JM35&lt;&gt;""),AND(JN35&gt;=JQ$40,JN35&lt;&gt;"",JP35&gt;=JQ$44,JP35&lt;&gt;""),AND(KL35&gt;=KY$40,KL35&lt;&gt;"",KN35&gt;=KY$44,KN35&lt;&gt;""),AND(KO35&gt;=KY$40,KO35&lt;&gt;"",KQ35&gt;=KY$44,KQ35&lt;&gt;""),AND(KS35&gt;=KY$40,KS35&lt;&gt;"",KU35&gt;=KY$44,KU35&lt;&gt;""),AND(KV35&gt;=KY$40,KV35&lt;&gt;"",KX35&gt;=KY$44,KX35&lt;&gt;""),AND(LT35&gt;=MG$40,LT35&lt;&gt;"",LV35&gt;=MG$44,LV35&lt;&gt;""),AND(LW35&gt;=MG$40,LW35&lt;&gt;"",LY35&gt;=MG$44,LY35&lt;&gt;""),AND(MA35&gt;=MG$40,MA35&lt;&gt;"",MC35&gt;=MG$44,MC35&lt;&gt;""),AND(MD35&gt;=MG$40,MD35&lt;&gt;"",MF35&gt;=MG$44,MF35&lt;&gt;""),AND(NB35&gt;=NO$40,NB35&lt;&gt;"",ND35&gt;=NO$44,ND35&lt;&gt;""),AND(NE35&gt;=NO$40,NE35&lt;&gt;"",NG35&gt;=NO$44,NG35&lt;&gt;""),AND(NI35&gt;=NO$40,NI35&lt;&gt;"",NK35&gt;=NO$44,NK35&lt;&gt;""),AND(NL35&gt;=NO$40,NL35&lt;&gt;"",NN35&gt;=NO$44,NN35&lt;&gt;""),AND(OJ35&gt;=OW$40,OJ35&lt;&gt;"",OL35&gt;=OW$44,OL35&lt;&gt;""),AND(OM35&gt;=OW$40,OM35&lt;&gt;"",OO35&gt;=OW$44,OO35&lt;&gt;""),AND(OQ35&gt;=OW$40,OQ35&lt;&gt;"",OS35&gt;=OW$44,OS35&lt;&gt;""),AND(OT35&gt;=OW$40,OT35&lt;&gt;"",OV35&gt;=OW$44,OV35&lt;&gt;""),AND(PR35&gt;=QE$40,PR35&lt;&gt;"",PT35&gt;=QE$44,PT35&lt;&gt;""),AND(PU35&gt;=QE$40,PU35&lt;&gt;"",PW35&gt;=QE$44,PW35&lt;&gt;""),AND(PY35&gt;=QE$40,PY35&lt;&gt;"",QA35&gt;=QE$44,QA35&lt;&gt;""),AND(QB35&gt;=QE$40,QB35&lt;&gt;"",QD35&gt;=QE$44,QD35&lt;&gt;""),AND(QZ35&gt;=RM$40,QZ35&lt;&gt;"",RB35&gt;=RM$44,RB35&lt;&gt;""),AND(RC35&gt;=RM$40,RC35&lt;&gt;"",RE35&gt;=RM$44,RE35&lt;&gt;""),AND(RG35&gt;=RM$40,RG35&lt;&gt;"",RI35&gt;=RM$44,RI35&lt;&gt;""),AND(RJ35&gt;=RM$40,RJ35&lt;&gt;"",RL35&gt;=RM$44,RL35&lt;&gt;""),AND(SH35&gt;=SU$40,SH35&lt;&gt;"",SJ35&gt;=SU$44,SJ35&lt;&gt;""),AND(SK35&gt;=SU$40,SK35&lt;&gt;"",SM35&gt;=SU$44,SM35&lt;&gt;""),AND(SO35&gt;=SU$40,SO35&lt;&gt;"",SQ35&gt;=SU$44,SQ35&lt;&gt;""),AND(SR35&gt;=SU$40,SR35&lt;&gt;"",ST35&gt;=SU$44,ST35&lt;&gt;"")),"P","")</f>
        <v/>
      </c>
      <c r="L35" s="8">
        <f>IF(COUNT(AQ35,AT35,BR35,BU35,CS35,CV35)&gt;0,LARGE((AQ35,AT35,BR35,BU35,CS35,CV35),1),0)</f>
        <v>31.849999999999998</v>
      </c>
      <c r="M35" s="8" t="str">
        <f>IF(L35="","",IF(OR(L35=CS35,L35=CV35),$CA$1,IF(OR(L35=BR35,L35=BU35),$AZ$1,IF(OR(L35=AQ35,L35=AT35),$Y$1,""))))</f>
        <v>2024 Nationals</v>
      </c>
      <c r="N35" s="8">
        <f>IF(COUNT(AQ35,AT35,BR35,BU35,CS35,CV35)&gt;1,LARGE((AQ35,AT35,BR35,BU35,CS35,CV35),2),0)</f>
        <v>18.440000000000001</v>
      </c>
      <c r="O35" s="8" t="str">
        <f>IF(N35="","",IF(OR(N35=CS35,N35=CV35),$CA$1,IF(OR(N35=BR35,N35=BU35),$AZ$1,IF(OR(N35=AQ35,N35=AT35),$Y$1,""))))</f>
        <v>2024 Nationals</v>
      </c>
      <c r="P35" s="8">
        <f>IF(COUNT(AQ35,AT35,BR35,BU35,CS35,CV35)&gt;2,MAX(AX35,BY35,CZ35,LARGE((AQ35,AT35,BR35,BU35,CS35,CV35),3)),IF(MAX(AX35,BY35,CZ35)&gt;0,MAX(AX35,BY35,CZ35),0))</f>
        <v>0</v>
      </c>
      <c r="Q35" s="8" t="str">
        <f>IF(P35="","",IF(OR(P35=CS35,P35=CV35,P35=CZ35),$CA$1,IF(OR(P35=BR35,P35=BU35,P35=BY35),$AZ$1,IF(OR(P35=AQ35,P35=AT35,P35=AX35),$Y$1,""))))</f>
        <v/>
      </c>
      <c r="R35" s="8">
        <f>IF(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&gt;0,MAX(AO35,AR35,AV35,BP35,BS35,BW35,CQ35,CT35,CX35,DX35,EA35,EE35,EH35,FF35,FI35,FM35,FP35,GN35,GQ35,GU35,GX35,HV35,HY35,IC35,IF35,JD35,JG35,JK35,JN35,KL35,KO35,KS35,KV35,LT35,LW35,MA35,MD35,NB35,NE35,NI35,NL35,OJ35,OM35,OQ35,OT35,PR35,PU35,PY35,QB35,QZ35,RC35,RG35,RJ35,SH35,SK35,SO35,SR35),0)</f>
        <v>6.1</v>
      </c>
      <c r="S35" s="8" t="str">
        <f>IF(R35=0,"",IF(OR(R35=CQ35,R35=CT35,R35=CX35),$CA$1,IF(OR(R35=BP35,R35=BS35,R35=BW35),$AZ$1,IF(OR(R35=AO35,R35=AR35,R35=AV35),$Y$1,IF(OR(R35=SH35,R35=SK35,R35=SO35,R35=SR35),$RN$1,IF(OR(R35=QZ35,R35=RC35,R35=RG35,R35=RJ35),$QF$1,IF(OR(R35=PR35,R35=PU35,R35=PY35,R35=QB35),$OX$1,IF(OR(R35=OJ35,R35=OM35,R35=OQ35,R35=OT35),$NP$1,IF(OR(R35=NB35,R35=NE35,R35=NI35,R35=NL35),$MH$1,IF(OR(R35=LT35,R35=LW35,R35=MA35,R35=MD35),$KZ$1,IF(OR(R35=KL35,R35=KO35,R35=KS35,R35=KV35),$JR$1,IF(OR(R35=JD35,R35=JG35,R35=JK35,R35=JN35),$IJ$1,IF(OR(R35=HV35,R35=HY35,R35=IC35,R35=IF35),$HB$1,IF(OR(R35=GN35,R35=GQ35,R35=GU35,R35=GX35),$FT$1,IF(OR(R35=FF35,R35=FI35,R35=FM35,R35=FP35),$EL$1,IF(OR(R35=DX35,R35=EA35,R35=EE35,R35=EH35),$DD$1,""))))))))))))))))</f>
        <v>2024 Nationals</v>
      </c>
      <c r="T35" s="8">
        <f>IF(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&gt;0,MAX(IF(AO35&gt;=$AY$39,AP35,0),IF(AR35&gt;=$AY$39,AS35,0),IF(AV35&gt;=$AY$39,AW35,0),IF(BP35&gt;=$BZ$39,BQ35,0),IF(BS35&gt;=$BZ$39,BT35,0),IF(BW35&gt;=$BZ$39,BX35,0),IF(CQ35&gt;=$DA$39,CR35,0),IF(CT35&gt;=$DA$39,CU35,0),IF(CX35&gt;=$DA$39,CY35,0),IF(DX35&gt;=$EK$39,DY35,0),IF(EA35&gt;=$EK$39,EB35,0),IF(EE35&gt;=$EK$39,EF35,0),IF(EH35&gt;=$EK$39,EI35,0),IF(FF35&gt;=$FS$39,FG35,0),IF(FI35&gt;=$FS$39,FJ35,0),IF(FM35&gt;=$FS$39,FN35,0),IF(FP35&gt;=$FS$39,FQ35,0),IF(GN35&gt;=$HA$39,GO35,0),IF(GQ35&gt;=$HA$39,GR35,0),IF(GU35&gt;=$HA$39,GV35,0),IF(GX35&gt;=$HA$39,GY35,0),IF(HV35&gt;=$II$39,HW35,0),IF(HY35&gt;=$II$39,HZ35,0),IF(IC35&gt;=$II$39,ID35,0),IF(IF35&gt;=$II$39,IG35,0),IF(JD35&gt;=$JQ$39,JE35,0),IF(JG35&gt;=$JQ$39,JH35,0),IF(JK35&gt;=$JQ$39,JL35,0),IF(JN35&gt;=$JQ$39,JO35,0),IF(KL35&gt;=$KY$39,KM35,0),IF(KO35&gt;=$KY$39,KP35,0),IF(KS35&gt;=$KY$39,KT35,0),IF(KV35&gt;=$KY$39,KW35,0),IF(LT35&gt;=$MG$39,LU35,0),IF(LW35&gt;=$MG$39,LX35,0),IF(MA35&gt;=$MG$39,MB35,0),IF(MD35&gt;=$MG$39,ME35,0),IF(NB35&gt;=$NO$39,NC35,0),IF(NE35&gt;=$NO$39,NF35,0),IF(NI35&gt;=$NO$39,NJ35,0),IF(NL35&gt;=$NO$39,NM35,0),IF(OJ35&gt;=$OW$39,OK35,0),IF(OM35&gt;=$OW$39,ON35,0),IF(OQ35&gt;=$OW$39,OR35,0),IF(OT35&gt;=$OW$39,OU35,0),IF(PR35&gt;=$QE$39,PS35,0),IF(PU35&gt;=$QE$39,PV35,0),IF(PY35&gt;=$QE$39,PZ35,0),IF(QB35&gt;=$QE$39,QC35,0),IF(QZ35&gt;=$RM$39,RA35,0),IF(RC35&gt;=$RM$39,RD35,0),IF(RG35&gt;=$RM$39,RH35,0),IF(RJ35&gt;=$RM$39,RK35,0),IF(SH35&gt;=$SU$39,SI35,0),IF(SK35&gt;=$SU$39,SL35,0),IF(SO35&gt;=$SU$39,SP35,0),IF(SR35&gt;=$SU$39,SS35,0)),0)</f>
        <v>0</v>
      </c>
      <c r="U35" s="8" t="str">
        <f>IF(T35=0,"",IF(OR(T35=CR35,T35=CU35,T35=CY35),$CA$1,IF(OR(T35=BQ35,T35=BT35,T35=BX35),$AZ$1,IF(OR(T35=AP35,T35=AS35,T35=AW35),$Y$1,IF(OR(T35=SI35,T35=SL35,T35=SP35,T35=SS35),$RN$1,IF(OR(T35=RA35,T35=RD35,T35=RH35,T35=RK35),$QF$1,IF(OR(T35=PS35,T35=PV35,T35=PZ35,T35=QC35),$OX$1,IF(OR(T35=OK35,T35=ON35,T35=OR35,T35=OU35),$NP$1,IF(OR(T35=NC35,T35=NF35,T35=NJ35,T35=NM35),$MH$1,IF(OR(T35=LU35,T35=LX35,T35=MB35,T35=ME35),$KZ$1,IF(OR(T35=KM35,T35=KP35,T35=KT35,T35=KW35),$JR$1,IF(OR(T35=JE35,T35=JH35,T35=JL35,T35=JO35),$IJ$1,IF(OR(T35=HW35,T35=HZ35,T35=ID35,T35=IG35),$HB$1,IF(OR(T35=GO35,T35=GR35,T35=GV35,T35=GY35),$FT$1,IF(OR(T35=FG35,T35=FJ35,T35=FN35,T35=FQ35),$EL$1,IF(OR(T35=DY35,T35=EB35,T35=EF35,T35=EI35),$DD$1,""))))))))))))))))</f>
        <v/>
      </c>
      <c r="V35" s="8" t="str">
        <f>IF(MAX(DB35,DC35)&gt;0,MAX(DB35,DC35),"")</f>
        <v/>
      </c>
      <c r="W35" s="11" t="str">
        <f>IF(V35="","",IF(V35=DB35,"("&amp;DB$2&amp;")",IF(V35=DC35,"("&amp;DC$2&amp;")")))</f>
        <v/>
      </c>
      <c r="X35" s="8" t="str">
        <f>IF(V35="","",IF(V35=DB35,IF(V35+IF(P35="",0,P35)=SM35,$RN$1,IF(V35+IF(P35="",0,P35)=RE35,$QF$1,IF(V35+IF(P35="",0,P35)=PW35,$OX$1,IF(V35+IF(P35="",0,P35)=OO35,$NP$1,IF(V35+IF(P35="",0,P35)=NG35,$MH$1,IF(V35+IF(P35="",0,P35)=LY35,$KZ$1,IF(V35+IF(P35="",0,P35)=KQ35,$JR$1,IF(V35+IF(P35="",0,P35)=JI35,$IJ$1,IF(V35+IF(P35="",0,P35)=IA35,$HB$1,IF(V35+IF(P35="",0,P35)=GS35,$FT$1,IF(V35+IF(P35="",0,P35)=FK35,$EL$1,IF(V35+IF(P35="",0,P35)=EC35,$DD$1,IF(V35+IF(P35="",0,P35)=SJ35,$RN$1,IF(V35+IF(P35="",0,P35)=RB35,$QF$1,IF(V35+IF(P35="",0,P35)=PT35,$OX$1,IF(V35+IF(P35="",0,P35)=OL35,$NP$1,IF(V35+IF(P35="",0,P35)=ND35,$MH$1,IF(V35+IF(P35="",0,P35)=LV35,$KZ$1,IF(V35+IF(P35="",0,P35)=KN35,$JR$1,IF(V35+IF(P35="",0,P35)=JF35,$IJ$1,IF(V35+IF(P35="",0,P35)=HX35,$HB$1,IF(V35+IF(P35="",0,P35)=GP35,$FT$1,IF(V35+IF(P35="",0,P35)=FH35,$EL$1,IF(V35+IF(P35="",0,P35)=DZ35,$DD$1,IF(V35+IF(N35="",0,N35)=SM35,$RN$1,IF(V35+IF(N35="",0,N35)=RE35,$QF$1,IF(V35+IF(N35="",0,N35)=PW35,$OX$1,IF(V35+IF(N35="",0,N35)=OO35,$NP$1,IF(V35+IF(N35="",0,N35)=NG35,$MH$1,IF(V35+IF(N35="",0,N35)=LY35,$KZ$1,IF(V35+IF(N35="",0,N35)=KQ35,$JR$1,IF(V35+IF(N35="",0,N35)=JI35,$IJ$1,IF(V35+IF(N35="",0,N35)=IA35,$HB$1,IF(V35+IF(N35="",0,N35)=GS35,$FT$1,IF(V35+IF(N35="",0,N35)=FK35,$EL$1,IF(V35+IF(N35="",0,N35)=EC35,$DD$1,IF(V35+IF(N35="",0,N35)=SJ35,$RN$1,IF(V35+IF(N35="",0,N35)=RB35,$QF$1,IF(V35+IF(N35="",0,N35)=PT35,$OX$1,IF(V35+IF(N35="",0,N35)=OL35,$NP$1,IF(V35+IF(N35="",0,N35)=ND35,$MH$1,IF(V35+IF(N35="",0,N35)=LV35,$KZ$1,IF(V35+IF(N35="",0,N35)=KN35,$JR$1,IF(V35+IF(N35="",0,N35)=JF35,$IJ$1,IF(V35+IF(N35="",0,N35)=HX35,$HB$1,IF(V35+IF(N35="",0,N35)=GP35,$FT$1,IF(V35+IF(N35="",0,N35)=FH35,$EL$1,IF(V35+IF(N35="",0,N35)=DZ35,$DD$1)))))))))))))))))))))))))))))))))))))))))))))))),IF(V35=DC35,IF(V35+IF(P35="",0,P35)=ST35,$RN$1,IF(V35+IF(P35="",0,P35)=RL35,$QF$1,IF(V35+IF(P35="",0,P35)=QD35,$OX$1,IF(V35+IF(P35="",0,P35)=OV35,$NP$1,IF(V35+IF(P35="",0,P35)=NN35,$MH$1,IF(V35+IF(P35="",0,P35)=MF35,$KZ$1,IF(V35+IF(P35="",0,P35)=KX35,$JR$1,IF(V35+IF(P35="",0,P35)=JP35,$IJ$1,IF(V35+IF(P35="",0,P35)=IH35,$HB$1,IF(V35+IF(P35="",0,P35)=GZ35,$FT$1,IF(V35+IF(P35="",0,P35)=FR35,$EL$1,IF(V35+IF(P35="",0,P35)=EJ35,$DD$1,IF(V35+IF(P35="",0,P35)=SQ35,$RN$1,IF(V35+IF(P35="",0,P35)=RI35,$QF$1,IF(V35+IF(P35="",0,P35)=QA35,$OX$1,IF(V35+IF(P35="",0,P35)=OS35,$NP$1,IF(V35+IF(P35="",0,P35)=NK35,$MH$1,IF(V35+IF(P35="",0,P35)=MC35,$KZ$1,IF(V35+IF(P35="",0,P35)=KU35,$JR$1,IF(V35+IF(P35="",0,P35)=JM35,$IJ$1,IF(V35+IF(P35="",0,P35)=IE35,$HB$1,IF(V35+IF(P35="",0,P35)=GW35,$FT$1,IF(V35+IF(P35="",0,P35)=FO35,$EL$1,IF(V35+IF(P35="",0,P35)=EG35,$DD$1)))))))))))))))))))))))))))</f>
        <v/>
      </c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2"/>
      <c r="AK35" s="22"/>
      <c r="AL35" s="22"/>
      <c r="AM35" s="22"/>
      <c r="AN35" s="27"/>
      <c r="AO35" s="38" t="str">
        <f>IF(AA35&gt;0,AA35,"")</f>
        <v/>
      </c>
      <c r="AP35" s="38" t="str">
        <f>IF(AB35&gt;0,AB35,"")</f>
        <v/>
      </c>
      <c r="AQ35" s="40" t="str">
        <f>IF(SUM(Y35:AB35)-AC35&gt;0,SUM(Y35:AB35)-AC35,"")</f>
        <v/>
      </c>
      <c r="AR35" s="40" t="str">
        <f>IF(AF35&gt;0,AF35,"")</f>
        <v/>
      </c>
      <c r="AS35" s="40" t="str">
        <f>IF(AG35&gt;0,AG35,"")</f>
        <v/>
      </c>
      <c r="AT35" s="40" t="str">
        <f>IF(SUM(AD35:AG35)-AH35&gt;0,SUM(AD35:AG35)-AH35,"")</f>
        <v/>
      </c>
      <c r="AU35" s="40" t="str">
        <f>IF(AQ35="","",MAX(AQ35,AT35))</f>
        <v/>
      </c>
      <c r="AV35" s="40" t="str">
        <f>IF(AK35&gt;0,AK35,"")</f>
        <v/>
      </c>
      <c r="AW35" s="40" t="str">
        <f>IF(AL35&gt;0,AL35,"")</f>
        <v/>
      </c>
      <c r="AX35" s="40" t="str">
        <f>IF(SUM(AI35:AL35)-AM35&gt;0,SUM(AI35:AL35)-AM35,"")</f>
        <v/>
      </c>
      <c r="AY35" s="40" t="str">
        <f>IF(SUM(AU35,AX35)&gt;0,SUM(AU35,AX35),"")</f>
        <v/>
      </c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8"/>
      <c r="BP35" s="39" t="str">
        <f>IF(BB35&gt;0,BB35,"")</f>
        <v/>
      </c>
      <c r="BQ35" s="39" t="str">
        <f>IF(BC35&gt;0,BC35,"")</f>
        <v/>
      </c>
      <c r="BR35" s="11" t="str">
        <f>IF(SUM(AZ35:BC35)-BD35&gt;0,SUM(AZ35:BC35)-BD35,"")</f>
        <v/>
      </c>
      <c r="BS35" s="11" t="str">
        <f>IF(BG35&gt;0,BG35,"")</f>
        <v/>
      </c>
      <c r="BT35" s="11" t="str">
        <f>IF(BH35&gt;0,BH35,"")</f>
        <v/>
      </c>
      <c r="BU35" s="11" t="str">
        <f>IF(SUM(BE35:BH35)-BI35&gt;0,SUM(BE35:BH35)-BI35,"")</f>
        <v/>
      </c>
      <c r="BV35" s="11" t="str">
        <f>IF(BR35="","",MAX(BR35,BU35))</f>
        <v/>
      </c>
      <c r="BW35" s="11" t="str">
        <f>IF(BL35&gt;0,BL35,"")</f>
        <v/>
      </c>
      <c r="BX35" s="11" t="str">
        <f>IF(BM35&gt;0,BM35,"")</f>
        <v/>
      </c>
      <c r="BY35" s="11" t="str">
        <f>IF(SUM(BJ35:BM35)-BN35&gt;0,SUM(BJ35:BM35)-BN35,"")</f>
        <v/>
      </c>
      <c r="BZ35" s="11" t="str">
        <f>IF(SUM(BV35,BY35)&gt;0,SUM(BV35,BY35),"")</f>
        <v/>
      </c>
      <c r="CA35" s="22">
        <v>5.6</v>
      </c>
      <c r="CB35" s="22">
        <v>3.7</v>
      </c>
      <c r="CC35" s="22">
        <v>4</v>
      </c>
      <c r="CD35" s="22">
        <v>5.14</v>
      </c>
      <c r="CE35" s="22">
        <v>0</v>
      </c>
      <c r="CF35" s="22">
        <v>10.1</v>
      </c>
      <c r="CG35" s="22">
        <v>6.6</v>
      </c>
      <c r="CH35" s="22">
        <v>6.1</v>
      </c>
      <c r="CI35" s="22">
        <v>9.0500000000000007</v>
      </c>
      <c r="CJ35" s="22">
        <v>0</v>
      </c>
      <c r="CK35" s="22"/>
      <c r="CL35" s="22"/>
      <c r="CM35" s="22"/>
      <c r="CN35" s="22"/>
      <c r="CO35" s="22"/>
      <c r="CP35" s="27"/>
      <c r="CQ35" s="38">
        <f>IF(CC35&gt;0,CC35,"")</f>
        <v>4</v>
      </c>
      <c r="CR35" s="38">
        <f>IF(CD35&gt;0,CD35,"")</f>
        <v>5.14</v>
      </c>
      <c r="CS35" s="40">
        <f>IF(SUM(CA35:CD35)-CE35&gt;0,SUM(CA35:CD35)-CE35,"")</f>
        <v>18.440000000000001</v>
      </c>
      <c r="CT35" s="40">
        <f>IF(CH35&gt;0,CH35,"")</f>
        <v>6.1</v>
      </c>
      <c r="CU35" s="40">
        <f>IF(CI35&gt;0,CI35,"")</f>
        <v>9.0500000000000007</v>
      </c>
      <c r="CV35" s="40">
        <f>IF(SUM(CF35:CI35)-CJ35&gt;0,SUM(CF35:CI35)-CJ35,"")</f>
        <v>31.849999999999998</v>
      </c>
      <c r="CW35" s="40">
        <f>IF(CS35="","",MAX(CS35,CV35))</f>
        <v>31.849999999999998</v>
      </c>
      <c r="CX35" s="40" t="str">
        <f>IF(CM35&gt;0,CM35,"")</f>
        <v/>
      </c>
      <c r="CY35" s="40" t="str">
        <f>IF(CN35&gt;0,CN35,"")</f>
        <v/>
      </c>
      <c r="CZ35" s="40" t="str">
        <f>IF(SUM(CK35:CN35)-CO35&gt;0,SUM(CK35:CN35)-CO35,"")</f>
        <v/>
      </c>
      <c r="DA35" s="40">
        <f>IF(SUM(CW35,CZ35)&gt;0,SUM(CW35,CZ35),"")</f>
        <v>31.849999999999998</v>
      </c>
      <c r="DB35" s="50" t="str">
        <f>IF(MAX(DZ35,EC35,FH35,FK35,GP35,GS35,HX35,IA35,JF35,JI35,KN35,KQ35,LV35,LY35,ND35,NG35,OL35,OO35,PT35,PW35,RB35,RE35,SJ35,SM35)-MIN(IF(N35="",0,N35),IF(P35="",0,P35))&gt;0.001,MAX(DZ35,EC35,FH35,FK35,GP35,GS35,HX35,IA35,JF35,JI35,KN35,KQ35,LV35,LY35,ND35,NG35,OL35,OO35,PT35,PW35,RB35,RE35,SJ35,SM35)-MIN(IF(N35="",0,N35),IF(P35="",0,P35)),"")</f>
        <v/>
      </c>
      <c r="DC35" s="50" t="str">
        <f>IF(MAX(EG35,EJ35,FO35,FR35,GW35,GZ35,IE35,IH35,JM35,JP35,KU35,KX35,MC35,MF35,NK35,NN35,OS35,OV35,QA35,QD35,RI35,RL35,SQ35,ST35)-IF(P35="",0,P35)&gt;0.001,MAX(EG35,EJ35,FO35,FR35,GW35,GZ35,IE35,IH35,JM35,JP35,KU35,KX35,MC35,MF35,NK35,NN35,OS35,OV35,QA35,QD35,RI35,RL35,SQ35,ST35)-IF(P35="",0,P35),"")</f>
        <v/>
      </c>
      <c r="DD35" s="17"/>
      <c r="DE35" s="17"/>
      <c r="DF35" s="17"/>
      <c r="DG35" s="17"/>
      <c r="DH35" s="17"/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40" t="str">
        <f>IF(DF35&gt;0,DF35,"")</f>
        <v/>
      </c>
      <c r="DY35" s="40" t="str">
        <f>IF(DG35&gt;0,DG35,"")</f>
        <v/>
      </c>
      <c r="DZ35" s="40" t="str">
        <f>IF(SUM(DD35:DG35)-DH35&gt;0,SUM(DD35:DG35)-DH35,"")</f>
        <v/>
      </c>
      <c r="EA35" s="40" t="str">
        <f>IF(DK35&gt;0,DK35,"")</f>
        <v/>
      </c>
      <c r="EB35" s="40" t="str">
        <f>IF(DL35&gt;0,DL35,"")</f>
        <v/>
      </c>
      <c r="EC35" s="40" t="str">
        <f>IF(SUM(DI35:DL35)-DM35&gt;0,SUM(DI35:DL35)-DM35,"")</f>
        <v/>
      </c>
      <c r="ED35" s="40" t="str">
        <f>IF(MAX(DZ35,EC35)&gt;0,MAX(DZ35,EC35),"")</f>
        <v/>
      </c>
      <c r="EE35" s="40" t="str">
        <f>IF(DP35&gt;0,DP35,"")</f>
        <v/>
      </c>
      <c r="EF35" s="40" t="str">
        <f>IF(DQ35&gt;0,DQ35,"")</f>
        <v/>
      </c>
      <c r="EG35" s="40" t="str">
        <f>IF(SUM(DN35:DQ35)-DR35&gt;0,SUM(DN35:DQ35)-DR35,"")</f>
        <v/>
      </c>
      <c r="EH35" s="40" t="str">
        <f>IF(DU35&gt;0,DU35,"")</f>
        <v/>
      </c>
      <c r="EI35" s="40" t="str">
        <f>IF(DV35&gt;0,DV35,"")</f>
        <v/>
      </c>
      <c r="EJ35" s="40" t="str">
        <f>IF(SUM(DS35:DV35)-DW35&gt;0,SUM(DS35:DV35)-DW35,"")</f>
        <v/>
      </c>
      <c r="EK35" s="40" t="str">
        <f>IF(SUM(ED35,EG35,EJ35)&gt;0,SUM(ED35,EG35,EJ35),"")</f>
        <v/>
      </c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1" t="str">
        <f>IF(EN35&gt;0,EN35,"")</f>
        <v/>
      </c>
      <c r="FG35" s="11" t="str">
        <f>IF(EO35&gt;0,EO35,"")</f>
        <v/>
      </c>
      <c r="FH35" s="11" t="str">
        <f>IF(SUM(EL35:EO35)-EP35&gt;0,SUM(EL35:EO35)-EP35,"")</f>
        <v/>
      </c>
      <c r="FI35" s="11" t="str">
        <f>IF(ES35&gt;0,ES35,"")</f>
        <v/>
      </c>
      <c r="FJ35" s="11" t="str">
        <f>IF(ET35&gt;0,ET35,"")</f>
        <v/>
      </c>
      <c r="FK35" s="11" t="str">
        <f>IF(SUM(EQ35:ET35)-EU35&gt;0,SUM(EQ35:ET35)-EU35,"")</f>
        <v/>
      </c>
      <c r="FL35" s="11" t="str">
        <f>IF(MAX(FH35,FK35)&gt;0,MAX(FH35,FK35),"")</f>
        <v/>
      </c>
      <c r="FM35" s="11" t="str">
        <f>IF(EX35&gt;0,EX35,"")</f>
        <v/>
      </c>
      <c r="FN35" s="11" t="str">
        <f>IF(EY35&gt;0,EY35,"")</f>
        <v/>
      </c>
      <c r="FO35" s="11" t="str">
        <f>IF(SUM(EV35:EY35)-EZ35&gt;0,SUM(EV35:EY35)-EZ35,"")</f>
        <v/>
      </c>
      <c r="FP35" s="11" t="str">
        <f>IF(FC35&gt;0,FC35,"")</f>
        <v/>
      </c>
      <c r="FQ35" s="11" t="str">
        <f>IF(FD35&gt;0,FD35,"")</f>
        <v/>
      </c>
      <c r="FR35" s="11" t="str">
        <f>IF(SUM(FA35:FD35)-FE35&gt;0,SUM(FA35:FD35)-FE35,"")</f>
        <v/>
      </c>
      <c r="FS35" s="11" t="str">
        <f>IF(SUM(FL35,FO35,FR35)&gt;0,SUM(FL35,FO35,FR35),"")</f>
        <v/>
      </c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17"/>
      <c r="GH35" s="17"/>
      <c r="GI35" s="17"/>
      <c r="GJ35" s="17"/>
      <c r="GK35" s="17"/>
      <c r="GL35" s="17"/>
      <c r="GM35" s="17"/>
      <c r="GN35" s="40" t="str">
        <f>IF(FV35&gt;0,FV35,"")</f>
        <v/>
      </c>
      <c r="GO35" s="40" t="str">
        <f>IF(FW35&gt;0,FW35,"")</f>
        <v/>
      </c>
      <c r="GP35" s="40" t="str">
        <f>IF(SUM(FT35:FW35)-FX35&gt;0,SUM(FT35:FW35)-FX35,"")</f>
        <v/>
      </c>
      <c r="GQ35" s="40" t="str">
        <f>IF(GA35&gt;0,GA35,"")</f>
        <v/>
      </c>
      <c r="GR35" s="40" t="str">
        <f>IF(GB35&gt;0,GB35,"")</f>
        <v/>
      </c>
      <c r="GS35" s="40" t="str">
        <f>IF(SUM(FY35:GB35)-GC35&gt;0,SUM(FY35:GB35)-GC35,"")</f>
        <v/>
      </c>
      <c r="GT35" s="40" t="str">
        <f>IF(MAX(GP35,GS35)&gt;0,MAX(GP35,GS35),"")</f>
        <v/>
      </c>
      <c r="GU35" s="40" t="str">
        <f>IF(GF35&gt;0,GF35,"")</f>
        <v/>
      </c>
      <c r="GV35" s="40" t="str">
        <f>IF(GG35&gt;0,GG35,"")</f>
        <v/>
      </c>
      <c r="GW35" s="40" t="str">
        <f>IF(SUM(GD35:GG35)-GH35&gt;0,SUM(GD35:GG35)-GH35,"")</f>
        <v/>
      </c>
      <c r="GX35" s="40" t="str">
        <f>IF(GK35&gt;0,GK35,"")</f>
        <v/>
      </c>
      <c r="GY35" s="40" t="str">
        <f>IF(GL35&gt;0,GL35,"")</f>
        <v/>
      </c>
      <c r="GZ35" s="40" t="str">
        <f>IF(SUM(GI35:GL35)-GM35&gt;0,SUM(GI35:GL35)-GM35,"")</f>
        <v/>
      </c>
      <c r="HA35" s="40" t="str">
        <f>IF(SUM(GT35,GW35,GZ35)&gt;0,SUM(GT35,GW35,GZ35),"")</f>
        <v/>
      </c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1" t="str">
        <f>IF(HD35&gt;0,HD35,"")</f>
        <v/>
      </c>
      <c r="HW35" s="11" t="str">
        <f>IF(HE35&gt;0,HE35,"")</f>
        <v/>
      </c>
      <c r="HX35" s="11" t="str">
        <f>IF(SUM(HB35:HE35)-HF35&gt;0,SUM(HB35:HE35)-HF35,"")</f>
        <v/>
      </c>
      <c r="HY35" s="11" t="str">
        <f>IF(HI35&gt;0,HI35,"")</f>
        <v/>
      </c>
      <c r="HZ35" s="11" t="str">
        <f>IF(HJ35&gt;0,HJ35,"")</f>
        <v/>
      </c>
      <c r="IA35" s="11" t="str">
        <f>IF(SUM(HG35:HJ35)-HK35&gt;0,SUM(HG35:HJ35)-HK35,"")</f>
        <v/>
      </c>
      <c r="IB35" s="11" t="str">
        <f>IF(MAX(HX35,IA35)&gt;0,MAX(HX35,IA35),"")</f>
        <v/>
      </c>
      <c r="IC35" s="11" t="str">
        <f>IF(HN35&gt;0,HN35,"")</f>
        <v/>
      </c>
      <c r="ID35" s="11" t="str">
        <f>IF(HO35&gt;0,HO35,"")</f>
        <v/>
      </c>
      <c r="IE35" s="11" t="str">
        <f>IF(SUM(HL35:HO35)-HP35&gt;0,SUM(HL35:HO35)-HP35,"")</f>
        <v/>
      </c>
      <c r="IF35" s="11" t="str">
        <f>IF(HS35&gt;0,HS35,"")</f>
        <v/>
      </c>
      <c r="IG35" s="11" t="str">
        <f>IF(HT35&gt;0,HT35,"")</f>
        <v/>
      </c>
      <c r="IH35" s="11" t="str">
        <f>IF(SUM(HQ35:HT35)-HU35&gt;0,SUM(HQ35:HT35)-HU35,"")</f>
        <v/>
      </c>
      <c r="II35" s="11" t="str">
        <f>IF(SUM(IB35,IE35,IH35)&gt;0,SUM(IB35,IE35,IH35),"")</f>
        <v/>
      </c>
      <c r="IJ35" s="17"/>
      <c r="IK35" s="17"/>
      <c r="IL35" s="17"/>
      <c r="IM35" s="17"/>
      <c r="IN35" s="17"/>
      <c r="IO35" s="17"/>
      <c r="IP35" s="17"/>
      <c r="IQ35" s="17"/>
      <c r="IR35" s="17"/>
      <c r="IS35" s="17"/>
      <c r="IT35" s="17"/>
      <c r="IU35" s="17"/>
      <c r="IV35" s="17"/>
      <c r="IW35" s="17"/>
      <c r="IX35" s="17"/>
      <c r="IY35" s="17"/>
      <c r="IZ35" s="17"/>
      <c r="JA35" s="17"/>
      <c r="JB35" s="17"/>
      <c r="JC35" s="17"/>
      <c r="JD35" s="40" t="str">
        <f>IF(IL35&gt;0,IL35,"")</f>
        <v/>
      </c>
      <c r="JE35" s="40" t="str">
        <f>IF(IM35&gt;0,IM35,"")</f>
        <v/>
      </c>
      <c r="JF35" s="40" t="str">
        <f>IF(SUM(IJ35:IM35)-IN35&gt;0,SUM(IJ35:IM35)-IN35,"")</f>
        <v/>
      </c>
      <c r="JG35" s="40" t="str">
        <f>IF(IQ35&gt;0,IQ35,"")</f>
        <v/>
      </c>
      <c r="JH35" s="40" t="str">
        <f>IF(IR35&gt;0,IR35,"")</f>
        <v/>
      </c>
      <c r="JI35" s="40" t="str">
        <f>IF(SUM(IO35:IR35)-IS35&gt;0,SUM(IO35:IR35)-IS35,"")</f>
        <v/>
      </c>
      <c r="JJ35" s="40" t="str">
        <f>IF(MAX(JF35,JI35)&gt;0,MAX(JF35,JI35),"")</f>
        <v/>
      </c>
      <c r="JK35" s="40" t="str">
        <f>IF(IV35&gt;0,IV35,"")</f>
        <v/>
      </c>
      <c r="JL35" s="40" t="str">
        <f>IF(IW35&gt;0,IW35,"")</f>
        <v/>
      </c>
      <c r="JM35" s="40" t="str">
        <f>IF(SUM(IT35:IW35)-IX35&gt;0,SUM(IT35:IW35)-IX35,"")</f>
        <v/>
      </c>
      <c r="JN35" s="40" t="str">
        <f>IF(JA35&gt;0,JA35,"")</f>
        <v/>
      </c>
      <c r="JO35" s="40" t="str">
        <f>IF(JB35&gt;0,JB35,"")</f>
        <v/>
      </c>
      <c r="JP35" s="40" t="str">
        <f>IF(SUM(IY35:JB35)-JC35&gt;0,SUM(IY35:JB35)-JC35,"")</f>
        <v/>
      </c>
      <c r="JQ35" s="40" t="str">
        <f>IF(SUM(JJ35,JM35,JP35)&gt;0,SUM(JJ35,JM35,JP35),"")</f>
        <v/>
      </c>
      <c r="JR35" s="18"/>
      <c r="JS35" s="18"/>
      <c r="JT35" s="18"/>
      <c r="JU35" s="18"/>
      <c r="JV35" s="18"/>
      <c r="JW35" s="18"/>
      <c r="JX35" s="18"/>
      <c r="JY35" s="18"/>
      <c r="JZ35" s="18"/>
      <c r="KA35" s="18"/>
      <c r="KB35" s="18"/>
      <c r="KC35" s="18"/>
      <c r="KD35" s="18"/>
      <c r="KE35" s="18"/>
      <c r="KF35" s="18"/>
      <c r="KG35" s="18"/>
      <c r="KH35" s="18"/>
      <c r="KI35" s="18"/>
      <c r="KJ35" s="18"/>
      <c r="KK35" s="18"/>
      <c r="KL35" s="11" t="str">
        <f>IF(JT35&gt;0,JT35,"")</f>
        <v/>
      </c>
      <c r="KM35" s="11" t="str">
        <f>IF(JU35&gt;0,JU35,"")</f>
        <v/>
      </c>
      <c r="KN35" s="11" t="str">
        <f>IF(SUM(JR35:JU35)-JV35&gt;0,SUM(JR35:JU35)-JV35,"")</f>
        <v/>
      </c>
      <c r="KO35" s="11" t="str">
        <f>IF(JY35&gt;0,JY35,"")</f>
        <v/>
      </c>
      <c r="KP35" s="11" t="str">
        <f>IF(JZ35&gt;0,JZ35,"")</f>
        <v/>
      </c>
      <c r="KQ35" s="11" t="str">
        <f>IF(SUM(JW35:JZ35)-KA35&gt;0,SUM(JW35:JZ35)-KA35,"")</f>
        <v/>
      </c>
      <c r="KR35" s="11" t="str">
        <f>IF(MAX(KN35,KQ35)&gt;0,MAX(KN35,KQ35),"")</f>
        <v/>
      </c>
      <c r="KS35" s="11" t="str">
        <f>IF(KD35&gt;0,KD35,"")</f>
        <v/>
      </c>
      <c r="KT35" s="11" t="str">
        <f>IF(KE35&gt;0,KE35,"")</f>
        <v/>
      </c>
      <c r="KU35" s="11" t="str">
        <f>IF(SUM(KB35:KE35)-KF35&gt;0,SUM(KB35:KE35)-KF35,"")</f>
        <v/>
      </c>
      <c r="KV35" s="11" t="str">
        <f>IF(KI35&gt;0,KI35,"")</f>
        <v/>
      </c>
      <c r="KW35" s="11" t="str">
        <f>IF(KJ35&gt;0,KJ35,"")</f>
        <v/>
      </c>
      <c r="KX35" s="11" t="str">
        <f>IF(SUM(KG35:KJ35)-KK35&gt;0,SUM(KG35:KJ35)-KK35,"")</f>
        <v/>
      </c>
      <c r="KY35" s="11" t="str">
        <f>IF(SUM(KR35,KU35,KX35)&gt;0,SUM(KR35,KU35,KX35),"")</f>
        <v/>
      </c>
      <c r="KZ35" s="17"/>
      <c r="LA35" s="17"/>
      <c r="LB35" s="17"/>
      <c r="LC35" s="17"/>
      <c r="LD35" s="17"/>
      <c r="LE35" s="17"/>
      <c r="LF35" s="17"/>
      <c r="LG35" s="17"/>
      <c r="LH35" s="17"/>
      <c r="LI35" s="17"/>
      <c r="LJ35" s="17"/>
      <c r="LK35" s="17"/>
      <c r="LL35" s="17"/>
      <c r="LM35" s="17"/>
      <c r="LN35" s="17"/>
      <c r="LO35" s="17"/>
      <c r="LP35" s="17"/>
      <c r="LQ35" s="17"/>
      <c r="LR35" s="17"/>
      <c r="LS35" s="17"/>
      <c r="LT35" s="40" t="str">
        <f>IF(LB35&gt;0,LB35,"")</f>
        <v/>
      </c>
      <c r="LU35" s="40" t="str">
        <f>IF(LC35&gt;0,LC35,"")</f>
        <v/>
      </c>
      <c r="LV35" s="40" t="str">
        <f>IF(SUM(KZ35:LC35)-LD35&gt;0,SUM(KZ35:LC35)-LD35,"")</f>
        <v/>
      </c>
      <c r="LW35" s="40" t="str">
        <f>IF(LG35&gt;0,LG35,"")</f>
        <v/>
      </c>
      <c r="LX35" s="40" t="str">
        <f>IF(LH35&gt;0,LH35,"")</f>
        <v/>
      </c>
      <c r="LY35" s="40" t="str">
        <f>IF(SUM(LE35:LH35)-LI35&gt;0,SUM(LE35:LH35)-LI35,"")</f>
        <v/>
      </c>
      <c r="LZ35" s="40" t="str">
        <f>IF(MAX(LV35,LY35)&gt;0,MAX(LV35,LY35),"")</f>
        <v/>
      </c>
      <c r="MA35" s="40" t="str">
        <f>IF(LL35&gt;0,LL35,"")</f>
        <v/>
      </c>
      <c r="MB35" s="40" t="str">
        <f>IF(LM35&gt;0,LM35,"")</f>
        <v/>
      </c>
      <c r="MC35" s="40" t="str">
        <f>IF(SUM(LJ35:LM35)-LN35&gt;0,SUM(LJ35:LM35)-LN35,"")</f>
        <v/>
      </c>
      <c r="MD35" s="40" t="str">
        <f>IF(LQ35&gt;0,LQ35,"")</f>
        <v/>
      </c>
      <c r="ME35" s="40" t="str">
        <f>IF(LR35&gt;0,LR35,"")</f>
        <v/>
      </c>
      <c r="MF35" s="40" t="str">
        <f>IF(SUM(LO35:LR35)-LS35&gt;0,SUM(LO35:LR35)-LS35,"")</f>
        <v/>
      </c>
      <c r="MG35" s="40" t="str">
        <f>IF(SUM(LZ35,MC35,MF35)&gt;0,SUM(LZ35,MC35,MF35),"")</f>
        <v/>
      </c>
      <c r="MH35" s="18"/>
      <c r="MI35" s="18"/>
      <c r="MJ35" s="18"/>
      <c r="MK35" s="18"/>
      <c r="ML35" s="18"/>
      <c r="MM35" s="18"/>
      <c r="MN35" s="18"/>
      <c r="MO35" s="18"/>
      <c r="MP35" s="18"/>
      <c r="MQ35" s="18"/>
      <c r="MR35" s="18"/>
      <c r="MS35" s="18"/>
      <c r="MT35" s="18"/>
      <c r="MU35" s="18"/>
      <c r="MV35" s="18"/>
      <c r="MW35" s="18"/>
      <c r="MX35" s="18"/>
      <c r="MY35" s="18"/>
      <c r="MZ35" s="18"/>
      <c r="NA35" s="18"/>
      <c r="NB35" s="11" t="str">
        <f>IF(MJ35&gt;0,MJ35,"")</f>
        <v/>
      </c>
      <c r="NC35" s="11" t="str">
        <f>IF(MK35&gt;0,MK35,"")</f>
        <v/>
      </c>
      <c r="ND35" s="11" t="str">
        <f>IF(SUM(MH35:MK35)-ML35&gt;0,SUM(MH35:MK35)-ML35,"")</f>
        <v/>
      </c>
      <c r="NE35" s="11" t="str">
        <f>IF(MO35&gt;0,MO35,"")</f>
        <v/>
      </c>
      <c r="NF35" s="11" t="str">
        <f>IF(MP35&gt;0,MP35,"")</f>
        <v/>
      </c>
      <c r="NG35" s="11" t="str">
        <f>IF(SUM(MM35:MP35)-MQ35&gt;0,SUM(MM35:MP35)-MQ35,"")</f>
        <v/>
      </c>
      <c r="NH35" s="11" t="str">
        <f>IF(MAX(ND35,NG35)&gt;0,MAX(ND35,NG35),"")</f>
        <v/>
      </c>
      <c r="NI35" s="11" t="str">
        <f>IF(MT35&gt;0,MT35,"")</f>
        <v/>
      </c>
      <c r="NJ35" s="11" t="str">
        <f>IF(MU35&gt;0,MU35,"")</f>
        <v/>
      </c>
      <c r="NK35" s="11" t="str">
        <f>IF(SUM(MR35:MU35)-MV35&gt;0,SUM(MR35:MU35)-MV35,"")</f>
        <v/>
      </c>
      <c r="NL35" s="11" t="str">
        <f>IF(MY35&gt;0,MY35,"")</f>
        <v/>
      </c>
      <c r="NM35" s="11" t="str">
        <f>IF(MZ35&gt;0,MZ35,"")</f>
        <v/>
      </c>
      <c r="NN35" s="11" t="str">
        <f>IF(SUM(MW35:MZ35)-NA35&gt;0,SUM(MW35:MZ35)-NA35,"")</f>
        <v/>
      </c>
      <c r="NO35" s="11" t="str">
        <f>IF(SUM(NH35,NK35,NN35)&gt;0,SUM(NH35,NK35,NN35),"")</f>
        <v/>
      </c>
      <c r="NP35" s="17"/>
      <c r="NQ35" s="17"/>
      <c r="NR35" s="17"/>
      <c r="NS35" s="17"/>
      <c r="NT35" s="17"/>
      <c r="NU35" s="17"/>
      <c r="NV35" s="17"/>
      <c r="NW35" s="17"/>
      <c r="NX35" s="17"/>
      <c r="NY35" s="17"/>
      <c r="NZ35" s="17"/>
      <c r="OA35" s="17"/>
      <c r="OB35" s="17"/>
      <c r="OC35" s="17"/>
      <c r="OD35" s="17"/>
      <c r="OE35" s="17"/>
      <c r="OF35" s="17"/>
      <c r="OG35" s="17"/>
      <c r="OH35" s="17"/>
      <c r="OI35" s="17"/>
      <c r="OJ35" s="40" t="str">
        <f>IF(NR35&gt;0,NR35,"")</f>
        <v/>
      </c>
      <c r="OK35" s="40" t="str">
        <f>IF(NS35&gt;0,NS35,"")</f>
        <v/>
      </c>
      <c r="OL35" s="40" t="str">
        <f>IF(SUM(NP35:NS35)-NT35&gt;0,SUM(NP35:NS35)-NT35,"")</f>
        <v/>
      </c>
      <c r="OM35" s="40" t="str">
        <f>IF(NW35&gt;0,NW35,"")</f>
        <v/>
      </c>
      <c r="ON35" s="40" t="str">
        <f>IF(NX35&gt;0,NX35,"")</f>
        <v/>
      </c>
      <c r="OO35" s="40" t="str">
        <f>IF(SUM(NU35:NX35)-NY35&gt;0,SUM(NU35:NX35)-NY35,"")</f>
        <v/>
      </c>
      <c r="OP35" s="40" t="str">
        <f>IF(MAX(OL35,OO35)&gt;0,MAX(OL35,OO35),"")</f>
        <v/>
      </c>
      <c r="OQ35" s="40" t="str">
        <f>IF(OB35&gt;0,OB35,"")</f>
        <v/>
      </c>
      <c r="OR35" s="40" t="str">
        <f>IF(OC35&gt;0,OC35,"")</f>
        <v/>
      </c>
      <c r="OS35" s="40" t="str">
        <f>IF(SUM(NZ35:OC35)-OD35&gt;0,SUM(NZ35:OC35)-OD35,"")</f>
        <v/>
      </c>
      <c r="OT35" s="40" t="str">
        <f>IF(OG35&gt;0,OG35,"")</f>
        <v/>
      </c>
      <c r="OU35" s="40" t="str">
        <f>IF(OH35&gt;0,OH35,"")</f>
        <v/>
      </c>
      <c r="OV35" s="40" t="str">
        <f>IF(SUM(OE35:OH35)-OI35&gt;0,SUM(OE35:OH35)-OI35,"")</f>
        <v/>
      </c>
      <c r="OW35" s="40" t="str">
        <f>IF(SUM(OP35,OS35,OV35)&gt;0,SUM(OP35,OS35,OV35),"")</f>
        <v/>
      </c>
      <c r="OX35" s="18"/>
      <c r="OY35" s="18"/>
      <c r="OZ35" s="18"/>
      <c r="PA35" s="18"/>
      <c r="PB35" s="18"/>
      <c r="PC35" s="18"/>
      <c r="PD35" s="18"/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1" t="str">
        <f>IF(OZ35&gt;0,OZ35,"")</f>
        <v/>
      </c>
      <c r="PS35" s="11" t="str">
        <f>IF(PA35&gt;0,PA35,"")</f>
        <v/>
      </c>
      <c r="PT35" s="11" t="str">
        <f>IF(SUM(OX35:PA35)-PB35&gt;0,SUM(OX35:PA35)-PB35,"")</f>
        <v/>
      </c>
      <c r="PU35" s="11" t="str">
        <f>IF(PE35&gt;0,PE35,"")</f>
        <v/>
      </c>
      <c r="PV35" s="11" t="str">
        <f>IF(PF35&gt;0,PF35,"")</f>
        <v/>
      </c>
      <c r="PW35" s="11" t="str">
        <f>IF(SUM(PC35:PF35)-PG35&gt;0,SUM(PC35:PF35)-PG35,"")</f>
        <v/>
      </c>
      <c r="PX35" s="11" t="str">
        <f>IF(MAX(PT35,PW35)&gt;0,MAX(PT35,PW35),"")</f>
        <v/>
      </c>
      <c r="PY35" s="11" t="str">
        <f>IF(PJ35&gt;0,PJ35,"")</f>
        <v/>
      </c>
      <c r="PZ35" s="11" t="str">
        <f>IF(PK35&gt;0,PK35,"")</f>
        <v/>
      </c>
      <c r="QA35" s="11" t="str">
        <f>IF(SUM(PH35:PK35)-PL35&gt;0,SUM(PH35:PK35)-PL35,"")</f>
        <v/>
      </c>
      <c r="QB35" s="11" t="str">
        <f>IF(PO35&gt;0,PO35,"")</f>
        <v/>
      </c>
      <c r="QC35" s="11" t="str">
        <f>IF(PP35&gt;0,PP35,"")</f>
        <v/>
      </c>
      <c r="QD35" s="11" t="str">
        <f>IF(SUM(PM35:PP35)-PQ35&gt;0,SUM(PM35:PP35)-PQ35,"")</f>
        <v/>
      </c>
      <c r="QE35" s="11" t="str">
        <f>IF(SUM(PX35,QA35,QD35)&gt;0,SUM(PX35,QA35,QD35),"")</f>
        <v/>
      </c>
      <c r="QF35" s="17"/>
      <c r="QG35" s="17"/>
      <c r="QH35" s="17"/>
      <c r="QI35" s="17"/>
      <c r="QJ35" s="17"/>
      <c r="QK35" s="17"/>
      <c r="QL35" s="17"/>
      <c r="QM35" s="17"/>
      <c r="QN35" s="17"/>
      <c r="QO35" s="17"/>
      <c r="QP35" s="17"/>
      <c r="QQ35" s="17"/>
      <c r="QR35" s="17"/>
      <c r="QS35" s="17"/>
      <c r="QT35" s="17"/>
      <c r="QU35" s="17"/>
      <c r="QV35" s="17"/>
      <c r="QW35" s="17"/>
      <c r="QX35" s="17"/>
      <c r="QY35" s="17"/>
      <c r="QZ35" s="40" t="str">
        <f>IF(QH35&gt;0,QH35,"")</f>
        <v/>
      </c>
      <c r="RA35" s="40" t="str">
        <f>IF(QI35&gt;0,QI35,"")</f>
        <v/>
      </c>
      <c r="RB35" s="40" t="str">
        <f>IF(SUM(QF35:QI35)-QJ35&gt;0,SUM(QF35:QI35)-QJ35,"")</f>
        <v/>
      </c>
      <c r="RC35" s="40" t="str">
        <f>IF(QM35&gt;0,QM35,"")</f>
        <v/>
      </c>
      <c r="RD35" s="40" t="str">
        <f>IF(QN35&gt;0,QN35,"")</f>
        <v/>
      </c>
      <c r="RE35" s="40" t="str">
        <f>IF(SUM(QK35:QN35)-QO35&gt;0,SUM(QK35:QN35)-QO35,"")</f>
        <v/>
      </c>
      <c r="RF35" s="40" t="str">
        <f>IF(MAX(RB35,RE35)&gt;0,MAX(RB35,RE35),"")</f>
        <v/>
      </c>
      <c r="RG35" s="40" t="str">
        <f>IF(QR35&gt;0,QR35,"")</f>
        <v/>
      </c>
      <c r="RH35" s="40" t="str">
        <f>IF(QS35&gt;0,QS35,"")</f>
        <v/>
      </c>
      <c r="RI35" s="40" t="str">
        <f>IF(SUM(QP35:QS35)-QT35&gt;0,SUM(QP35:QS35)-QT35,"")</f>
        <v/>
      </c>
      <c r="RJ35" s="40" t="str">
        <f>IF(QW35&gt;0,QW35,"")</f>
        <v/>
      </c>
      <c r="RK35" s="40" t="str">
        <f>IF(QX35&gt;0,QX35,"")</f>
        <v/>
      </c>
      <c r="RL35" s="40" t="str">
        <f>IF(SUM(QU35:QX35)-QY35&gt;0,SUM(QU35:QX35)-QY35,"")</f>
        <v/>
      </c>
      <c r="RM35" s="40" t="str">
        <f>IF(SUM(RF35,RI35,RL35)&gt;0,SUM(RF35,RI35,RL35),"")</f>
        <v/>
      </c>
      <c r="RN35" s="18"/>
      <c r="RO35" s="18"/>
      <c r="RP35" s="18"/>
      <c r="RQ35" s="18"/>
      <c r="RR35" s="18"/>
      <c r="RS35" s="18"/>
      <c r="RT35" s="18"/>
      <c r="RU35" s="18"/>
      <c r="RV35" s="18"/>
      <c r="RW35" s="18"/>
      <c r="RX35" s="18"/>
      <c r="RY35" s="18"/>
      <c r="RZ35" s="18"/>
      <c r="SA35" s="18"/>
      <c r="SB35" s="18"/>
      <c r="SC35" s="18"/>
      <c r="SD35" s="18"/>
      <c r="SE35" s="18"/>
      <c r="SF35" s="18"/>
      <c r="SG35" s="18"/>
      <c r="SH35" s="11" t="str">
        <f>IF(RP35&gt;0,RP35,"")</f>
        <v/>
      </c>
      <c r="SI35" s="11" t="str">
        <f>IF(RQ35&gt;0,RQ35,"")</f>
        <v/>
      </c>
      <c r="SJ35" s="11" t="str">
        <f>IF(SUM(RN35:RQ35)-RR35&gt;0,SUM(RN35:RQ35)-RR35,"")</f>
        <v/>
      </c>
      <c r="SK35" s="11" t="str">
        <f>IF(RU35&gt;0,RU35,"")</f>
        <v/>
      </c>
      <c r="SL35" s="11" t="str">
        <f>IF(RV35&gt;0,RV35,"")</f>
        <v/>
      </c>
      <c r="SM35" s="11" t="str">
        <f>IF(SUM(RS35:RV35)-RW35&gt;0,SUM(RS35:RV35)-RW35,"")</f>
        <v/>
      </c>
      <c r="SN35" s="11" t="str">
        <f>IF(MAX(SJ35,SM35)&gt;0,MAX(SJ35,SM35),"")</f>
        <v/>
      </c>
      <c r="SO35" s="11" t="str">
        <f>IF(RZ35&gt;0,RZ35,"")</f>
        <v/>
      </c>
      <c r="SP35" s="11" t="str">
        <f>IF(SA35&gt;0,SA35,"")</f>
        <v/>
      </c>
      <c r="SQ35" s="11" t="str">
        <f>IF(SUM(RX35:SA35)-SB35&gt;0,SUM(RX35:SA35)-SB35,"")</f>
        <v/>
      </c>
      <c r="SR35" s="11" t="str">
        <f>IF(SE35&gt;0,SE35,"")</f>
        <v/>
      </c>
      <c r="SS35" s="11" t="str">
        <f>IF(SF35&gt;0,SF35,"")</f>
        <v/>
      </c>
      <c r="ST35" s="11" t="str">
        <f>IF(SUM(SC35:SF35)-SG35&gt;0,SUM(SC35:SF35)-SG35,"")</f>
        <v/>
      </c>
      <c r="SU35" s="11" t="str">
        <f>IF(SUM(SN35,SQ35,ST35)&gt;0,SUM(SN35,SQ35,ST35),"")</f>
        <v/>
      </c>
      <c r="SV35" s="22">
        <f>IF($CP35="P",CA35,(CA35+AZ35)/2)</f>
        <v>2.8</v>
      </c>
      <c r="SW35" s="22">
        <f>IF($CP35="P",CB35,(CB35+BA35)/2)</f>
        <v>1.85</v>
      </c>
      <c r="SX35" s="22">
        <f>IF($CP35="P",CC35,(CC35+BB35)/2)</f>
        <v>2</v>
      </c>
      <c r="SY35" s="22">
        <f>IF($CP35="P",CD35,(CD35+BC35)/2)</f>
        <v>2.57</v>
      </c>
      <c r="SZ35" s="22">
        <f>IF($CP35="P",CE35,(CE35+BD35)/2)</f>
        <v>0</v>
      </c>
      <c r="TA35" s="22">
        <f>IF($CP35="P",CF35,(CF35+BE35)/2)</f>
        <v>5.05</v>
      </c>
      <c r="TB35" s="22">
        <f>IF($CP35="P",CG35,(CG35+BF35)/2)</f>
        <v>3.3</v>
      </c>
      <c r="TC35" s="22">
        <f>IF($CP35="P",CH35,(CH35+BG35)/2)</f>
        <v>3.05</v>
      </c>
      <c r="TD35" s="22">
        <f>IF($CP35="P",CI35,(CI35+BH35)/2)</f>
        <v>4.5250000000000004</v>
      </c>
      <c r="TE35" s="22">
        <f>IF($CP35="P",CJ35,(CJ35+BI35)/2)</f>
        <v>0</v>
      </c>
      <c r="TF35" s="22">
        <f>IF($CP35="P",CK35,(CK35+BJ35)/2)</f>
        <v>0</v>
      </c>
      <c r="TG35" s="22">
        <f>IF($CP35="P",CL35,(CL35+BK35)/2)</f>
        <v>0</v>
      </c>
      <c r="TH35" s="22">
        <f>IF($CP35="P",CM35,(CM35+BL35)/2)</f>
        <v>0</v>
      </c>
      <c r="TI35" s="22">
        <f>IF($CP35="P",CN35,(CN35+BM35)/2)</f>
        <v>0</v>
      </c>
      <c r="TJ35" s="22">
        <f>IF($CP35="P",CO35,(CO35+BN35)/2)</f>
        <v>0</v>
      </c>
      <c r="TK35" s="27" t="s">
        <v>46</v>
      </c>
      <c r="TL35" s="40">
        <f>IF(SX35&gt;0,SX35,"")</f>
        <v>2</v>
      </c>
      <c r="TM35" s="40">
        <f>IF(SY35&gt;0,SY35,"")</f>
        <v>2.57</v>
      </c>
      <c r="TN35" s="40">
        <f>IF(SUM(SV35:SY35)-SZ35&gt;0,SUM(SV35:SY35)-SZ35,"")</f>
        <v>9.2200000000000006</v>
      </c>
      <c r="TO35" s="40">
        <f>IF(TC35&gt;0,TC35,"")</f>
        <v>3.05</v>
      </c>
      <c r="TP35" s="40">
        <f>IF(TD35&gt;0,TD35,"")</f>
        <v>4.5250000000000004</v>
      </c>
      <c r="TQ35" s="40">
        <f>IF(SUM(TA35:TD35)-TE35&gt;0,SUM(TA35:TD35)-TE35,"")</f>
        <v>15.924999999999999</v>
      </c>
      <c r="TR35" s="40">
        <f>IF(MAX(TN35,TQ35)&gt;0,MAX(TN35,TQ35),"")</f>
        <v>15.924999999999999</v>
      </c>
      <c r="TS35" s="40" t="str">
        <f>IF(TH35&gt;0,TH35,"")</f>
        <v/>
      </c>
      <c r="TT35" s="40" t="str">
        <f>IF(TI35&gt;0,TI35,"")</f>
        <v/>
      </c>
      <c r="TU35" s="40" t="str">
        <f>IF(SUM(TF35:TI35)-TJ35&gt;0,SUM(TF35:TI35)-TJ35,"")</f>
        <v/>
      </c>
      <c r="TV35" s="40">
        <f>IF(SUM(TR35,TU35)&gt;0,SUM(TR35,TU35),"")</f>
        <v>15.924999999999999</v>
      </c>
    </row>
    <row r="36" spans="1:544" x14ac:dyDescent="0.2">
      <c r="A36" s="4" t="str" cm="1">
        <f t="array" ref="A36">IF(AND(J36&lt;&gt;"",J36&lt;&gt;"No DD"),SUMPRODUCT((J$4:J$37&lt;&gt;"")*(J$4:J$37&lt;&gt;"No DD")*(F$4:F$37&gt;F36))+1,IF(J36="No DD",SUMPRODUCT((J$4:J$37="No DD")*(F$4:F$37&gt;F36))+1+SUMPRODUCT((J$4:J$37&lt;&gt;"")*(J$4:J$37&lt;&gt;"No DD")),""))</f>
        <v/>
      </c>
      <c r="B36" s="4" t="str" cm="1">
        <f t="array" ref="B36">IF(AND(J36&lt;&gt;"",J36&lt;&gt;"No DD",G36=""),SUMPRODUCT((J$4:J$37&lt;&gt;"")*(J$4:J$37&lt;&gt;"No DD")*(G$4:G$37="")*(F$4:F$37&gt;F36))+1,IF(J36="No DD",SUMPRODUCT((J$4:J$37="No DD")*(F$4:F$37&gt;F36)*(G$4:G$37=""))+1+SUMPRODUCT((J$4:J$37&lt;&gt;"")*(G$4:G$37="")*(J$4:J$37&lt;&gt;"No DD")),""))</f>
        <v/>
      </c>
      <c r="C36" s="5" t="s">
        <v>165</v>
      </c>
      <c r="D36" s="4" t="s">
        <v>3</v>
      </c>
      <c r="E36" s="4">
        <v>2004</v>
      </c>
      <c r="F36" s="9">
        <f>SUM(L36:V36)+SUM(L36:T36)*0.0000001+SUM(L36)*0.0000000000001</f>
        <v>52.12000521200401</v>
      </c>
      <c r="G36" s="66"/>
      <c r="H36" s="3" t="str">
        <f>IF(OR(AND(AO36&gt;=AY$39,AO36&lt;&gt;"",AQ36&gt;=AY$43,AQ36&lt;&gt;"",AN36=""),AND(AR36&gt;=AY$39,AR36&lt;&gt;"",AT36&gt;=AY$43,AT36&lt;&gt;"",AN36=""),AND(AV36&gt;=AY$39,AV36&lt;&gt;"",AX36&gt;=AY$43,AX36&lt;&gt;"",AN36=""),AND(BP36&gt;=BZ$39,BP36&lt;&gt;"",BR36&gt;=BZ$43,BR36&lt;&gt;"",BO36=""),AND(BS36&gt;=BZ$39,BS36&lt;&gt;"",BU36&gt;=BZ$43,BU36&lt;&gt;"",BO36=""),AND(BW36&gt;=BZ$39,BW36&lt;&gt;"",BY36&gt;=BZ$43,BY36&lt;&gt;"",BO36=""),AND(CQ36&gt;=DA$39,CQ36&lt;&gt;"",CS36&gt;=DA$43,CS36&lt;&gt;"",CP36=""),AND(CT36&gt;=DA$39,CT36&lt;&gt;"",CV36&gt;=DA$43,CV36&lt;&gt;"",CP36=""),AND(CX36&gt;=DA$39,CX36&lt;&gt;"",CZ36&gt;=DA$43,CZ36&lt;&gt;"",CP36=""),AND(DX36&gt;=EK$39,DX36&lt;&gt;"",DZ36&gt;=EK$43,DZ36&lt;&gt;""),AND(EA36&gt;=EK$39,EA36&lt;&gt;"",EC36&gt;=EK$43,EC36&lt;&gt;""),AND(EE36&gt;=EK$39,EE36&lt;&gt;"",EG36&gt;=EK$43,EG36&lt;&gt;""),AND(EH36&gt;=EK$39,EH36&lt;&gt;"",EJ36&gt;=EK$43,EJ36&lt;&gt;""),AND(FF36&gt;=FS$39,FF36&lt;&gt;"",FH36&gt;=FS$43,FH36&lt;&gt;""),AND(FI36&gt;=FS$39,FI36&lt;&gt;"",FK36&gt;=FS$43,FK36&lt;&gt;""),AND(FM36&gt;=FS$39,FM36&lt;&gt;"",FO36&gt;=FS$43,FO36&lt;&gt;""),AND(FP36&gt;=FS$39,FP36&lt;&gt;"",FR36&gt;=FS$43,FR36&lt;&gt;""),AND(GN36&gt;=HA$39,GN36&lt;&gt;"",GP36&gt;=HA$43,GP36&lt;&gt;""),AND(GQ36&gt;=HA$39,GQ36&lt;&gt;"",GS36&gt;=HA$43,GS36&lt;&gt;""),AND(GU36&gt;=HA$39,GU36&lt;&gt;"",GW36&gt;=HA$43,GW36&lt;&gt;""),AND(GX36&gt;=HA$39,GX36&lt;&gt;"",GZ36&gt;=HA$43,GZ36&lt;&gt;""),AND(HV36&gt;=II$39,HV36&lt;&gt;"",HX36&gt;=II$43,HX36&lt;&gt;""),AND(HY36&gt;=II$39,HY36&lt;&gt;"",IA36&gt;=II$43,IA36&lt;&gt;""),AND(IC36&gt;=II$39,IC36&lt;&gt;"",IE36&gt;=II$43,IE36&lt;&gt;""),AND(IF36&gt;=II$39,IF36&lt;&gt;"",IH36&gt;=II$43,IH36&lt;&gt;""),AND(JD36&gt;=JQ$39,JD36&lt;&gt;"",JF36&gt;=JQ$43,JF36&lt;&gt;""),AND(JG36&gt;=JQ$39,JG36&lt;&gt;"",JI36&gt;=JQ$43,JI36&lt;&gt;""),AND(JK36&gt;=JQ$39,JK36&lt;&gt;"",JM36&gt;=JQ$43,JM36&lt;&gt;""),AND(JN36&gt;=JQ$39,JN36&lt;&gt;"",JP36&gt;=JQ$43,JP36&lt;&gt;""),AND(KL36&gt;=KY$39,KL36&lt;&gt;"",KN36&gt;=KY$43,KN36&lt;&gt;""),AND(KO36&gt;=KY$39,KO36&lt;&gt;"",KQ36&gt;=KY$43,KQ36&lt;&gt;""),AND(KS36&gt;=KY$39,KS36&lt;&gt;"",KU36&gt;=KY$43,KU36&lt;&gt;""),AND(KV36&gt;=KY$39,KV36&lt;&gt;"",KX36&gt;=KY$43,KX36&lt;&gt;""),AND(LT36&gt;=MG$39,LT36&lt;&gt;"",LV36&gt;=MG$43,LV36&lt;&gt;""),AND(LW36&gt;=MG$39,LW36&lt;&gt;"",LY36&gt;=MG$43,LY36&lt;&gt;""),AND(MA36&gt;=MG$39,MA36&lt;&gt;"",MC36&gt;=MG$43,MC36&lt;&gt;""),AND(MD36&gt;=MG$39,MD36&lt;&gt;"",MF36&gt;=MG$43,MF36&lt;&gt;""),AND(NB36&gt;=NO$39,NB36&lt;&gt;"",ND36&gt;=NO$43,ND36&lt;&gt;""),AND(NE36&gt;=NO$39,NE36&lt;&gt;"",NG36&gt;=NO$43,NG36&lt;&gt;""),AND(NI36&gt;=NO$39,NI36&lt;&gt;"",NK36&gt;=NO$43,NK36&lt;&gt;""),AND(NL36&gt;=NO$39,NL36&lt;&gt;"",NN36&gt;=NO$43,NN36&lt;&gt;""),AND(OJ36&gt;=OW$39,OJ36&lt;&gt;"",OL36&gt;=OW$43,OL36&lt;&gt;""),AND(OM36&gt;=OW$39,OM36&lt;&gt;"",OO36&gt;=OW$43,OO36&lt;&gt;""),AND(OQ36&gt;=OW$39,OQ36&lt;&gt;"",OS36&gt;=OW$43,OS36&lt;&gt;""),AND(OT36&gt;=OW$39,OT36&lt;&gt;"",OV36&gt;=OW$43,OV36&lt;&gt;""),AND(PR36&gt;=QE$39,PR36&lt;&gt;"",PT36&gt;=QE$43,PT36&lt;&gt;""),AND(PU36&gt;=QE$39,PU36&lt;&gt;"",PW36&gt;=QE$43,PW36&lt;&gt;""),AND(PY36&gt;=QE$39,PY36&lt;&gt;"",QA36&gt;=QE$43,QA36&lt;&gt;""),AND(QB36&gt;=QE$39,QB36&lt;&gt;"",QD36&gt;=QE$43,QD36&lt;&gt;""),AND(QZ36&gt;=RM$39,QZ36&lt;&gt;"",RB36&gt;=RM$43,RB36&lt;&gt;""),AND(RC36&gt;=RM$39,RC36&lt;&gt;"",RE36&gt;=RM$43,RE36&lt;&gt;""),AND(RG36&gt;=RM$39,RG36&lt;&gt;"",RI36&gt;=RM$43,RI36&lt;&gt;""),AND(RJ36&gt;=RM$39,RJ36&lt;&gt;"",RL36&gt;=RM$43,RL36&lt;&gt;""),AND(SH36&gt;=SU$39,SH36&lt;&gt;"",SJ36&gt;=SU$43,SJ36&lt;&gt;""),AND(SK36&gt;=SU$39,SK36&lt;&gt;"",SM36&gt;=SU$43,SM36&lt;&gt;""),AND(SO36&gt;=SU$39,SO36&lt;&gt;"",SQ36&gt;=SU$43,SQ36&lt;&gt;""),AND(SR36&gt;=SU$39,SR36&lt;&gt;"",ST36&gt;=SU$43,ST36&lt;&gt;"")),"P","")</f>
        <v/>
      </c>
      <c r="I36" s="3" t="str">
        <f>IF(OR(AND(AQ36&gt;=AY$43,AQ36&lt;&gt;"",AN36=""),AND(AT36&gt;=AY$43,AT36&lt;&gt;"",AN36=""),AND(AX36&gt;=AY$43,AX36&lt;&gt;"",AN36=""),AND(BR36&gt;=BZ$43,BR36&lt;&gt;"",BO36=""),AND(BU36&gt;=BZ$43,BU36&lt;&gt;"",BO36=""),AND(BY36&gt;=BZ$43,BY36&lt;&gt;"",BO36=""),AND(CS36&gt;=DA$43,CS36&lt;&gt;"",CP36=""),AND(CV36&gt;=DA$43,CV36&lt;&gt;"",CP36=""),AND(CZ36&gt;=DA$43,CZ36&lt;&gt;"",CP36=""),AND(DZ36&gt;=EK$43,DZ36&lt;&gt;""),AND(EC36&gt;=EK$43,EC36&lt;&gt;""),AND(EG36&gt;=EK$43,EG36&lt;&gt;""),AND(EJ36&gt;=EK$43,EJ36&lt;&gt;""),AND(FH36&gt;=FS$43,FH36&lt;&gt;""),AND(FK36&gt;=FS$43,FK36&lt;&gt;""),AND(FO36&gt;=FS$43,FO36&lt;&gt;""),AND(FR36&gt;=FS$43,FR36&lt;&gt;""),AND(GP36&gt;=HA$43,GP36&lt;&gt;""),AND(GS36&gt;=HA$43,GS36&lt;&gt;""),AND(GW36&gt;=HA$43,GW36&lt;&gt;""),AND(GZ36&gt;=HA$43,GZ36&lt;&gt;""),AND(HX36&gt;=II$43,HX36&lt;&gt;""),AND(IA36&gt;=II$43,IA36&lt;&gt;""),AND(IE36&gt;=II$43,IE36&lt;&gt;""),AND(IH36&gt;=II$43,IH36&lt;&gt;""),AND(JF36&gt;=JQ$43,JF36&lt;&gt;""),AND(JI36&gt;=JQ$43,JI36&lt;&gt;""),AND(JM36&gt;=JQ$43,JM36&lt;&gt;""),AND(JP36&gt;=JQ$43,JP36&lt;&gt;""),AND(KN36&gt;=KY$43,KN36&lt;&gt;""),AND(KQ36&gt;=KY$43,KQ36&lt;&gt;""),AND(KU36&gt;=KY$43,KU36&lt;&gt;""),AND(KX36&gt;=KY$43,KX36&lt;&gt;""),AND(LV36&gt;=MG$43,LV36&lt;&gt;""),AND(LY36&gt;=MG$43,LY36&lt;&gt;""),AND(MC36&gt;=MG$43,MC36&lt;&gt;""),AND(MF36&gt;=MG$43,MF36&lt;&gt;""),AND(ND36&gt;=NO$43,ND36&lt;&gt;""),AND(NG36&gt;=NO$43,NG36&lt;&gt;""),AND(NK36&gt;=NO$43,NK36&lt;&gt;""),AND(NN36&gt;=NO$43,NN36&lt;&gt;""),AND(OL36&gt;=OW$43,OL36&lt;&gt;""),AND(OO36&gt;=OW$43,OO36&lt;&gt;""),AND(OS36&gt;=OW$43,OS36&lt;&gt;""),AND(OV36&gt;=OW$43,OV36&lt;&gt;""),AND(PT36&gt;=QE$43,PT36&lt;&gt;""),AND(PW36&gt;=QE$43,PW36&lt;&gt;""),AND(QA36&gt;=QE$43,QA36&lt;&gt;""),AND(QD36&gt;=QE$43,QD36&lt;&gt;""),AND(RB36&gt;=RM$43,RB36&lt;&gt;""),AND(RE36&gt;=RM$43,RE36&lt;&gt;""),AND(RI36&gt;=RM$43,RI36&lt;&gt;""),AND(RL36&gt;=RM$43,RL36&lt;&gt;""),AND(SJ36&gt;=SU$43,SJ36&lt;&gt;""),AND(SM36&gt;=SU$43,SM36&lt;&gt;""),AND(SQ36&gt;=SU$43,SQ36&lt;&gt;""),AND(ST36&gt;=SU$43,ST36&lt;&gt;"")),"P","")</f>
        <v/>
      </c>
      <c r="J36" s="36" t="str">
        <f>IF(AND(I36="P",H36=""),"No DD",IF(OR(AND(AO36&gt;=AY$42,AO36&lt;&gt;"",AQ36&gt;=AY$46,AQ36&lt;&gt;"",AN36=""),AND(AR36&gt;=AY$42,AR36&lt;&gt;"",AT36&gt;=AY$46,AT36&lt;&gt;"",AN36=""),AND(AV36&gt;=AY$42,AV36&lt;&gt;"",AX36&gt;=AY$46,AX36&lt;&gt;"",AN36=""),AND(BP36&gt;=BZ$42,BP36&lt;&gt;"",BR36&gt;=BZ$46,BR36&lt;&gt;"",BO36=""),AND(BS36&gt;=BZ$42,BS36&lt;&gt;"",BU36&gt;=BZ$46,BU36&lt;&gt;"",BO36=""),AND(BW36&gt;=BZ$42,BW36&lt;&gt;"",BY36&gt;=BZ$46,BY36&lt;&gt;"",BO36=""),AND(CQ36&gt;=DA$42,CQ36&lt;&gt;"",CS36&gt;=DA$46,CS36&lt;&gt;"",CP36=""),AND(CT36&gt;=DA$42,CT36&lt;&gt;"",CV36&gt;=DA$46,CV36&lt;&gt;"",CP36=""),AND(CX36&gt;=DA$42,CX36&lt;&gt;"",CZ36&gt;=DA$46,CZ36&lt;&gt;"",CP36=""),AND(DX36&gt;=EK$42,DX36&lt;&gt;"",DZ36&gt;=EK$46,DZ36&lt;&gt;""),AND(EA36&gt;=EK$42,EA36&lt;&gt;"",EC36&gt;=EK$46,EC36&lt;&gt;""),AND(EE36&gt;=EK$42,EE36&lt;&gt;"",EG36&gt;=EK$46,EG36&lt;&gt;""),AND(EH36&gt;=EK$42,EH36&lt;&gt;"",EJ36&gt;=EK$46,EJ36&lt;&gt;""),AND(FF36&gt;=FS$42,FF36&lt;&gt;"",FH36&gt;=FS$46,FH36&lt;&gt;""),AND(FI36&gt;=FS$42,FI36&lt;&gt;"",FK36&gt;=FS$46,FK36&lt;&gt;""),AND(FM36&gt;=FS$42,FM36&lt;&gt;"",FO36&gt;=FS$46,FO36&lt;&gt;""),AND(FP36&gt;=FS$42,FP36&lt;&gt;"",FR36&gt;=FS$46,FR36&lt;&gt;""),AND(GN36&gt;=HA$42,GN36&lt;&gt;"",GP36&gt;=HA$46,GP36&lt;&gt;""),AND(GQ36&gt;=HA$42,GQ36&lt;&gt;"",GS36&gt;=HA$46,GS36&lt;&gt;""),AND(GU36&gt;=HA$42,GU36&lt;&gt;"",GW36&gt;=HA$46,GW36&lt;&gt;""),AND(GX36&gt;=HA$42,GX36&lt;&gt;"",GZ36&gt;=HA$46,GZ36&lt;&gt;""),AND(HV36&gt;=II$42,HV36&lt;&gt;"",HX36&gt;=II$46,HX36&lt;&gt;""),AND(HY36&gt;=II$42,HY36&lt;&gt;"",IA36&gt;=II$46,IA36&lt;&gt;""),AND(IC36&gt;=II$42,IC36&lt;&gt;"",IE36&gt;=II$46,IE36&lt;&gt;""),AND(IF36&gt;=II$42,IF36&lt;&gt;"",IH36&gt;=II$46,IH36&lt;&gt;""),AND(JD36&gt;=JQ$42,JD36&lt;&gt;"",JF36&gt;=JQ$46,JF36&lt;&gt;""),AND(JG36&gt;=JQ$42,JG36&lt;&gt;"",JI36&gt;=JQ$46,JI36&lt;&gt;""),AND(JK36&gt;=JQ$42,JK36&lt;&gt;"",JM36&gt;=JQ$46,JM36&lt;&gt;""),AND(JN36&gt;=JQ$42,JN36&lt;&gt;"",JP36&gt;=JQ$46,JP36&lt;&gt;""),AND(KL36&gt;=KY$42,KL36&lt;&gt;"",KN36&gt;=KY$46,KN36&lt;&gt;""),AND(KO36&gt;=KY$42,KO36&lt;&gt;"",KQ36&gt;=KY$46,KQ36&lt;&gt;""),AND(KS36&gt;=KY$42,KS36&lt;&gt;"",KU36&gt;=KY$46,KU36&lt;&gt;""),AND(KV36&gt;=KY$42,KV36&lt;&gt;"",KX36&gt;=KY$46,KX36&lt;&gt;""),AND(LT36&gt;=MG$42,LT36&lt;&gt;"",LV36&gt;=MG$46,LV36&lt;&gt;""),AND(LW36&gt;=MG$42,LW36&lt;&gt;"",LY36&gt;=MG$46,LY36&lt;&gt;""),AND(MA36&gt;=MG$42,MA36&lt;&gt;"",MC36&gt;=MG$46,MC36&lt;&gt;""),AND(MD36&gt;=MG$42,MD36&lt;&gt;"",MF36&gt;=MG$46,MF36&lt;&gt;""),AND(NB36&gt;=NO$42,NB36&lt;&gt;"",ND36&gt;=NO$46,ND36&lt;&gt;""),AND(NE36&gt;=NO$42,NE36&lt;&gt;"",NG36&gt;=NO$46,NG36&lt;&gt;""),AND(NI36&gt;=NO$42,NI36&lt;&gt;"",NK36&gt;=NO$46,NK36&lt;&gt;""),AND(NL36&gt;=NO$42,NL36&lt;&gt;"",NN36&gt;=NO$46,NN36&lt;&gt;""),AND(OJ36&gt;=OW$42,OJ36&lt;&gt;"",OL36&gt;=OW$46,OL36&lt;&gt;""),AND(OM36&gt;=OW$42,OM36&lt;&gt;"",OO36&gt;=OW$46,OO36&lt;&gt;""),AND(OQ36&gt;=OW$42,OQ36&lt;&gt;"",OS36&gt;=OW$46,OS36&lt;&gt;""),AND(OT36&gt;=OW$42,OT36&lt;&gt;"",OV36&gt;=OW$46,OV36&lt;&gt;""),AND(PR36&gt;=QE$42,PR36&lt;&gt;"",PT36&gt;=QE$46,PT36&lt;&gt;""),AND(PU36&gt;=QE$42,PU36&lt;&gt;"",PW36&gt;=QE$46,PW36&lt;&gt;""),AND(PY36&gt;=QE$42,PY36&lt;&gt;"",QA36&gt;=QE$46,QA36&lt;&gt;""),AND(QB36&gt;=QE$42,QB36&lt;&gt;"",QD36&gt;=QE$46,QD36&lt;&gt;""),AND(QZ36&gt;=RM$42,QZ36&lt;&gt;"",RB36&gt;=RM$46,RB36&lt;&gt;""),AND(RC36&gt;=RM$42,RC36&lt;&gt;"",RE36&gt;=RM$46,RE36&lt;&gt;""),AND(RG36&gt;=RM$42,RG36&lt;&gt;"",RI36&gt;=RM$46,RI36&lt;&gt;""),AND(RJ36&gt;=RM$42,RJ36&lt;&gt;"",RL36&gt;=RM$46,RL36&lt;&gt;""),AND(SH36&gt;=SU$42,SH36&lt;&gt;"",SJ36&gt;=SU$46,SJ36&lt;&gt;""),AND(SK36&gt;=SU$42,SK36&lt;&gt;"",SM36&gt;=SU$46,SM36&lt;&gt;""),AND(SO36&gt;=SU$42,SO36&lt;&gt;"",SQ36&gt;=SU$46,SQ36&lt;&gt;""),AND(SR36&gt;=SU$42,SR36&lt;&gt;"",ST36&gt;=SU$46,ST36&lt;&gt;"")),"Merit",IF(OR(AND(AO36&gt;=AY$41,AO36&lt;&gt;"",AQ36&gt;=AY$45,AQ36&lt;&gt;"",AN36=""),AND(AR36&gt;=AY$41,AR36&lt;&gt;"",AT36&gt;=AY$45,AT36&lt;&gt;"",AN36=""),AND(AV36&gt;=AY$41,AV36&lt;&gt;"",AX36&gt;=AY$45,AX36&lt;&gt;"",AN36=""),AND(BP36&gt;=BZ$41,BP36&lt;&gt;"",BR36&gt;=BZ$45,BR36&lt;&gt;"",BO36=""),AND(BS36&gt;=BZ$41,BS36&lt;&gt;"",BU36&gt;=BZ$45,BU36&lt;&gt;"",BO36=""),AND(BW36&gt;=BZ$41,BW36&lt;&gt;"",BY36&gt;=BZ$45,BY36&lt;&gt;"",BO36=""),AND(CQ36&gt;=DA$41,CQ36&lt;&gt;"",CS36&gt;=DA$45,CS36&lt;&gt;"",CP36=""),AND(CT36&gt;=DA$41,CT36&lt;&gt;"",CV36&gt;=DA$45,CV36&lt;&gt;"",CP36=""),AND(CX36&gt;=DA$41,CX36&lt;&gt;"",CZ36&gt;=DA$45,CZ36&lt;&gt;"",CP36=""),AND(DX36&gt;=EK$41,DX36&lt;&gt;"",DZ36&gt;=EK$45,DZ36&lt;&gt;""),AND(EA36&gt;=EK$41,EA36&lt;&gt;"",EC36&gt;=EK$45,EC36&lt;&gt;""),AND(EE36&gt;=EK$41,EE36&lt;&gt;"",EG36&gt;=EK$45,EG36&lt;&gt;""),AND(EH36&gt;=EK$41,EH36&lt;&gt;"",EJ36&gt;=EK$45,EJ36&lt;&gt;""),AND(FF36&gt;=FS$41,FF36&lt;&gt;"",FH36&gt;=FS$45,FH36&lt;&gt;""),AND(FI36&gt;=FS$41,FI36&lt;&gt;"",FK36&gt;=FS$45,FK36&lt;&gt;""),AND(FM36&gt;=FS$41,FM36&lt;&gt;"",FO36&gt;=FS$45,FO36&lt;&gt;""),AND(FP36&gt;=FS$41,FP36&lt;&gt;"",FR36&gt;=FS$45,FR36&lt;&gt;""),AND(GN36&gt;=HA$41,GN36&lt;&gt;"",GP36&gt;=HA$45,GP36&lt;&gt;""),AND(GQ36&gt;=HA$41,GQ36&lt;&gt;"",GS36&gt;=HA$45,GS36&lt;&gt;""),AND(GU36&gt;=HA$41,GU36&lt;&gt;"",GW36&gt;=HA$45,GW36&lt;&gt;""),AND(GX36&gt;=HA$41,GX36&lt;&gt;"",GZ36&gt;=HA$45,GZ36&lt;&gt;""),AND(HV36&gt;=II$41,HV36&lt;&gt;"",HX36&gt;=II$45,HX36&lt;&gt;""),AND(HY36&gt;=II$41,HY36&lt;&gt;"",IA36&gt;=II$45,IA36&lt;&gt;""),AND(IC36&gt;=II$41,IC36&lt;&gt;"",IE36&gt;=II$45,IE36&lt;&gt;""),AND(IF36&gt;=II$41,IF36&lt;&gt;"",IH36&gt;=II$45,IH36&lt;&gt;""),AND(JD36&gt;=JQ$41,JD36&lt;&gt;"",JF36&gt;=JQ$45,JF36&lt;&gt;""),AND(JG36&gt;=JQ$41,JG36&lt;&gt;"",JI36&gt;=JQ$45,JI36&lt;&gt;""),AND(JK36&gt;=JQ$41,JK36&lt;&gt;"",JM36&gt;=JQ$45,JM36&lt;&gt;""),AND(JN36&gt;=JQ$41,JN36&lt;&gt;"",JP36&gt;=JQ$45,JP36&lt;&gt;""),AND(KL36&gt;=KY$41,KL36&lt;&gt;"",KN36&gt;=KY$45,KN36&lt;&gt;""),AND(KO36&gt;=KY$41,KO36&lt;&gt;"",KQ36&gt;=KY$45,KQ36&lt;&gt;""),AND(KS36&gt;=KY$41,KS36&lt;&gt;"",KU36&gt;=KY$45,KU36&lt;&gt;""),AND(KV36&gt;=KY$41,KV36&lt;&gt;"",KX36&gt;=KY$45,KX36&lt;&gt;""),AND(LT36&gt;=MG$41,LT36&lt;&gt;"",LV36&gt;=MG$45,LV36&lt;&gt;""),AND(LW36&gt;=MG$41,LW36&lt;&gt;"",LY36&gt;=MG$45,LY36&lt;&gt;""),AND(MA36&gt;=MG$41,MA36&lt;&gt;"",MC36&gt;=MG$45,MC36&lt;&gt;""),AND(MD36&gt;=MG$41,MD36&lt;&gt;"",MF36&gt;=MG$45,MF36&lt;&gt;""),AND(NB36&gt;=NO$41,NB36&lt;&gt;"",ND36&gt;=NO$45,ND36&lt;&gt;""),AND(NE36&gt;=NO$41,NE36&lt;&gt;"",NG36&gt;=NO$45,NG36&lt;&gt;""),AND(NI36&gt;=NO$41,NI36&lt;&gt;"",NK36&gt;=NO$45,NK36&lt;&gt;""),AND(NL36&gt;=NO$41,NL36&lt;&gt;"",NN36&gt;=NO$45,NN36&lt;&gt;""),AND(OJ36&gt;=OW$41,OJ36&lt;&gt;"",OL36&gt;=OW$45,OL36&lt;&gt;""),AND(OM36&gt;=OW$41,OM36&lt;&gt;"",OO36&gt;=OW$45,OO36&lt;&gt;""),AND(OQ36&gt;=OW$41,OQ36&lt;&gt;"",OS36&gt;=OW$45,OS36&lt;&gt;""),AND(OT36&gt;=OW$41,OT36&lt;&gt;"",OV36&gt;=OW$45,OV36&lt;&gt;""),AND(PR36&gt;=QE$41,PR36&lt;&gt;"",PT36&gt;=QE$45,PT36&lt;&gt;""),AND(PU36&gt;=QE$41,PU36&lt;&gt;"",PW36&gt;=QE$45,PW36&lt;&gt;""),AND(PY36&gt;=QE$41,PY36&lt;&gt;"",QA36&gt;=QE$45,QA36&lt;&gt;""),AND(QB36&gt;=QE$41,QB36&lt;&gt;"",QD36&gt;=QE$45,QD36&lt;&gt;""),AND(QZ36&gt;=RM$41,QZ36&lt;&gt;"",RB36&gt;=RM$45,RB36&lt;&gt;""),AND(RC36&gt;=RM$41,RC36&lt;&gt;"",RE36&gt;=RM$45,RE36&lt;&gt;""),AND(RG36&gt;=RM$41,RG36&lt;&gt;"",RI36&gt;=RM$45,RI36&lt;&gt;""),AND(RJ36&gt;=RM$41,RJ36&lt;&gt;"",RL36&gt;=RM$45,RL36&lt;&gt;""),AND(SH36&gt;=SU$41,SH36&lt;&gt;"",SJ36&gt;=SU$45,SJ36&lt;&gt;""),AND(SK36&gt;=SU$41,SK36&lt;&gt;"",SM36&gt;=SU$45,SM36&lt;&gt;""),AND(SO36&gt;=SU$41,SO36&lt;&gt;"",SQ36&gt;=SU$45,SQ36&lt;&gt;""),AND(SR36&gt;=SU$41,SR36&lt;&gt;"",ST36&gt;=SU$45,ST36&lt;&gt;"")),"Excellence",IF(K36="P","Worlds Team",IF(H36="P","National Team","")))))</f>
        <v/>
      </c>
      <c r="K36" s="3" t="str">
        <f>IF(OR(AND(AO36&gt;=AY$40,AO36&lt;&gt;"",AQ36&gt;=AY$44,AQ36&lt;&gt;"",AN36=""),AND(AR36&gt;=AY$40,AR36&lt;&gt;"",AT36&gt;=AY$44,AT36&lt;&gt;"",AN36=""),AND(AV36&gt;=AY$40,AV36&lt;&gt;"",AX36&gt;=AY$44,AX36&lt;&gt;"",AN36=""),AND(BP36&gt;=BZ$40,BP36&lt;&gt;"",BR36&gt;=BZ$44,BR36&lt;&gt;"",BO36=""),AND(BS36&gt;=BZ$40,BS36&lt;&gt;"",BU36&gt;=BZ$44,BU36&lt;&gt;"",BO36=""),AND(BW36&gt;=BZ$40,BW36&lt;&gt;"",BY36&gt;=BZ$44,BY36&lt;&gt;"",BO36=""),AND(CQ36&gt;=DA$40,CQ36&lt;&gt;"",CS36&gt;=DA$44,CS36&lt;&gt;"",CP36=""),AND(CT36&gt;=DA$40,CT36&lt;&gt;"",CV36&gt;=DA$44,CV36&lt;&gt;"",CP36=""),AND(CX36&gt;=DA$40,CX36&lt;&gt;"",CZ36&gt;=DA$44,CZ36&lt;&gt;"",CP36=""),AND(DX36&gt;=EK$40,DX36&lt;&gt;"",DZ36&gt;=EK$44,DZ36&lt;&gt;""),AND(EA36&gt;=EK$40,EA36&lt;&gt;"",EC36&gt;=EK$44,EC36&lt;&gt;""),AND(EE36&gt;=EK$40,EE36&lt;&gt;"",EG36&gt;=EK$44,EG36&lt;&gt;""),AND(EH36&gt;=EK$40,EH36&lt;&gt;"",EJ36&gt;=EK$44,EJ36&lt;&gt;""),AND(FF36&gt;=FS$40,FF36&lt;&gt;"",FH36&gt;=FS$44,FH36&lt;&gt;""),AND(FI36&gt;=FS$40,FI36&lt;&gt;"",FK36&gt;=FS$44,FK36&lt;&gt;""),AND(FM36&gt;=FS$40,FM36&lt;&gt;"",FO36&gt;=FS$44,FO36&lt;&gt;""),AND(FP36&gt;=FS$40,FP36&lt;&gt;"",FR36&gt;=FS$44,FR36&lt;&gt;""),AND(GN36&gt;=HA$40,GN36&lt;&gt;"",GP36&gt;=HA$44,GP36&lt;&gt;""),AND(GQ36&gt;=HA$40,GQ36&lt;&gt;"",GS36&gt;=HA$44,GS36&lt;&gt;""),AND(GU36&gt;=HA$40,GU36&lt;&gt;"",GW36&gt;=HA$44,GW36&lt;&gt;""),AND(GX36&gt;=HA$40,GX36&lt;&gt;"",GZ36&gt;=HA$44,GZ36&lt;&gt;""),AND(HV36&gt;=II$40,HV36&lt;&gt;"",HX36&gt;=II$44,HX36&lt;&gt;""),AND(HY36&gt;=II$40,HY36&lt;&gt;"",IA36&gt;=II$44,IA36&lt;&gt;""),AND(IC36&gt;=II$40,IC36&lt;&gt;"",IE36&gt;=II$44,IE36&lt;&gt;""),AND(IF36&gt;=II$40,IF36&lt;&gt;"",IH36&gt;=II$44,IH36&lt;&gt;""),AND(JD36&gt;=JQ$40,JD36&lt;&gt;"",JF36&gt;=JQ$44,JF36&lt;&gt;""),AND(JG36&gt;=JQ$40,JG36&lt;&gt;"",JI36&gt;=JQ$44,JI36&lt;&gt;""),AND(JK36&gt;=JQ$40,JK36&lt;&gt;"",JM36&gt;=JQ$44,JM36&lt;&gt;""),AND(JN36&gt;=JQ$40,JN36&lt;&gt;"",JP36&gt;=JQ$44,JP36&lt;&gt;""),AND(KL36&gt;=KY$40,KL36&lt;&gt;"",KN36&gt;=KY$44,KN36&lt;&gt;""),AND(KO36&gt;=KY$40,KO36&lt;&gt;"",KQ36&gt;=KY$44,KQ36&lt;&gt;""),AND(KS36&gt;=KY$40,KS36&lt;&gt;"",KU36&gt;=KY$44,KU36&lt;&gt;""),AND(KV36&gt;=KY$40,KV36&lt;&gt;"",KX36&gt;=KY$44,KX36&lt;&gt;""),AND(LT36&gt;=MG$40,LT36&lt;&gt;"",LV36&gt;=MG$44,LV36&lt;&gt;""),AND(LW36&gt;=MG$40,LW36&lt;&gt;"",LY36&gt;=MG$44,LY36&lt;&gt;""),AND(MA36&gt;=MG$40,MA36&lt;&gt;"",MC36&gt;=MG$44,MC36&lt;&gt;""),AND(MD36&gt;=MG$40,MD36&lt;&gt;"",MF36&gt;=MG$44,MF36&lt;&gt;""),AND(NB36&gt;=NO$40,NB36&lt;&gt;"",ND36&gt;=NO$44,ND36&lt;&gt;""),AND(NE36&gt;=NO$40,NE36&lt;&gt;"",NG36&gt;=NO$44,NG36&lt;&gt;""),AND(NI36&gt;=NO$40,NI36&lt;&gt;"",NK36&gt;=NO$44,NK36&lt;&gt;""),AND(NL36&gt;=NO$40,NL36&lt;&gt;"",NN36&gt;=NO$44,NN36&lt;&gt;""),AND(OJ36&gt;=OW$40,OJ36&lt;&gt;"",OL36&gt;=OW$44,OL36&lt;&gt;""),AND(OM36&gt;=OW$40,OM36&lt;&gt;"",OO36&gt;=OW$44,OO36&lt;&gt;""),AND(OQ36&gt;=OW$40,OQ36&lt;&gt;"",OS36&gt;=OW$44,OS36&lt;&gt;""),AND(OT36&gt;=OW$40,OT36&lt;&gt;"",OV36&gt;=OW$44,OV36&lt;&gt;""),AND(PR36&gt;=QE$40,PR36&lt;&gt;"",PT36&gt;=QE$44,PT36&lt;&gt;""),AND(PU36&gt;=QE$40,PU36&lt;&gt;"",PW36&gt;=QE$44,PW36&lt;&gt;""),AND(PY36&gt;=QE$40,PY36&lt;&gt;"",QA36&gt;=QE$44,QA36&lt;&gt;""),AND(QB36&gt;=QE$40,QB36&lt;&gt;"",QD36&gt;=QE$44,QD36&lt;&gt;""),AND(QZ36&gt;=RM$40,QZ36&lt;&gt;"",RB36&gt;=RM$44,RB36&lt;&gt;""),AND(RC36&gt;=RM$40,RC36&lt;&gt;"",RE36&gt;=RM$44,RE36&lt;&gt;""),AND(RG36&gt;=RM$40,RG36&lt;&gt;"",RI36&gt;=RM$44,RI36&lt;&gt;""),AND(RJ36&gt;=RM$40,RJ36&lt;&gt;"",RL36&gt;=RM$44,RL36&lt;&gt;""),AND(SH36&gt;=SU$40,SH36&lt;&gt;"",SJ36&gt;=SU$44,SJ36&lt;&gt;""),AND(SK36&gt;=SU$40,SK36&lt;&gt;"",SM36&gt;=SU$44,SM36&lt;&gt;""),AND(SO36&gt;=SU$40,SO36&lt;&gt;"",SQ36&gt;=SU$44,SQ36&lt;&gt;""),AND(SR36&gt;=SU$40,SR36&lt;&gt;"",ST36&gt;=SU$44,ST36&lt;&gt;"")),"P","")</f>
        <v/>
      </c>
      <c r="L36" s="8">
        <f>IF(COUNT(AQ36,AT36,BR36,BU36,CS36,CV36)&gt;0,LARGE((AQ36,AT36,BR36,BU36,CS36,CV36),1),0)</f>
        <v>40.18</v>
      </c>
      <c r="M36" s="8" t="str">
        <f>IF(L36="","",IF(OR(L36=CS36,L36=CV36),$CA$1,IF(OR(L36=BR36,L36=BU36),$AZ$1,IF(OR(L36=AQ36,L36=AT36),$Y$1,""))))</f>
        <v>2024 Nationals</v>
      </c>
      <c r="N36" s="8">
        <f>IF(COUNT(AQ36,AT36,BR36,BU36,CS36,CV36)&gt;1,LARGE((AQ36,AT36,BR36,BU36,CS36,CV36),2),0)</f>
        <v>5.04</v>
      </c>
      <c r="O36" s="8" t="str">
        <f>IF(N36="","",IF(OR(N36=CS36,N36=CV36),$CA$1,IF(OR(N36=BR36,N36=BU36),$AZ$1,IF(OR(N36=AQ36,N36=AT36),$Y$1,""))))</f>
        <v>2024 Nationals</v>
      </c>
      <c r="P36" s="8">
        <f>IF(COUNT(AQ36,AT36,BR36,BU36,CS36,CV36)&gt;2,MAX(AX36,BY36,CZ36,LARGE((AQ36,AT36,BR36,BU36,CS36,CV36),3)),IF(MAX(AX36,BY36,CZ36)&gt;0,MAX(AX36,BY36,CZ36),0))</f>
        <v>0</v>
      </c>
      <c r="Q36" s="8" t="str">
        <f>IF(P36="","",IF(OR(P36=CS36,P36=CV36,P36=CZ36),$CA$1,IF(OR(P36=BR36,P36=BU36,P36=BY36),$AZ$1,IF(OR(P36=AQ36,P36=AT36,P36=AX36),$Y$1,""))))</f>
        <v/>
      </c>
      <c r="R36" s="8">
        <f>IF(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&gt;0,MAX(AO36,AR36,AV36,BP36,BS36,BW36,CQ36,CT36,CX36,DX36,EA36,EE36,EH36,FF36,FI36,FM36,FP36,GN36,GQ36,GU36,GX36,HV36,HY36,IC36,IF36,JD36,JG36,JK36,JN36,KL36,KO36,KS36,KV36,LT36,LW36,MA36,MD36,NB36,NE36,NI36,NL36,OJ36,OM36,OQ36,OT36,PR36,PU36,PY36,QB36,QZ36,RC36,RG36,RJ36,SH36,SK36,SO36,SR36),0)</f>
        <v>6.9</v>
      </c>
      <c r="S36" s="8" t="str">
        <f>IF(R36=0,"",IF(OR(R36=CQ36,R36=CT36,R36=CX36),$CA$1,IF(OR(R36=BP36,R36=BS36,R36=BW36),$AZ$1,IF(OR(R36=AO36,R36=AR36,R36=AV36),$Y$1,IF(OR(R36=SH36,R36=SK36,R36=SO36,R36=SR36),$RN$1,IF(OR(R36=QZ36,R36=RC36,R36=RG36,R36=RJ36),$QF$1,IF(OR(R36=PR36,R36=PU36,R36=PY36,R36=QB36),$OX$1,IF(OR(R36=OJ36,R36=OM36,R36=OQ36,R36=OT36),$NP$1,IF(OR(R36=NB36,R36=NE36,R36=NI36,R36=NL36),$MH$1,IF(OR(R36=LT36,R36=LW36,R36=MA36,R36=MD36),$KZ$1,IF(OR(R36=KL36,R36=KO36,R36=KS36,R36=KV36),$JR$1,IF(OR(R36=JD36,R36=JG36,R36=JK36,R36=JN36),$IJ$1,IF(OR(R36=HV36,R36=HY36,R36=IC36,R36=IF36),$HB$1,IF(OR(R36=GN36,R36=GQ36,R36=GU36,R36=GX36),$FT$1,IF(OR(R36=FF36,R36=FI36,R36=FM36,R36=FP36),$EL$1,IF(OR(R36=DX36,R36=EA36,R36=EE36,R36=EH36),$DD$1,""))))))))))))))))</f>
        <v>2024 Nationals</v>
      </c>
      <c r="T36" s="8">
        <f>IF(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&gt;0,MAX(IF(AO36&gt;=$AY$39,AP36,0),IF(AR36&gt;=$AY$39,AS36,0),IF(AV36&gt;=$AY$39,AW36,0),IF(BP36&gt;=$BZ$39,BQ36,0),IF(BS36&gt;=$BZ$39,BT36,0),IF(BW36&gt;=$BZ$39,BX36,0),IF(CQ36&gt;=$DA$39,CR36,0),IF(CT36&gt;=$DA$39,CU36,0),IF(CX36&gt;=$DA$39,CY36,0),IF(DX36&gt;=$EK$39,DY36,0),IF(EA36&gt;=$EK$39,EB36,0),IF(EE36&gt;=$EK$39,EF36,0),IF(EH36&gt;=$EK$39,EI36,0),IF(FF36&gt;=$FS$39,FG36,0),IF(FI36&gt;=$FS$39,FJ36,0),IF(FM36&gt;=$FS$39,FN36,0),IF(FP36&gt;=$FS$39,FQ36,0),IF(GN36&gt;=$HA$39,GO36,0),IF(GQ36&gt;=$HA$39,GR36,0),IF(GU36&gt;=$HA$39,GV36,0),IF(GX36&gt;=$HA$39,GY36,0),IF(HV36&gt;=$II$39,HW36,0),IF(HY36&gt;=$II$39,HZ36,0),IF(IC36&gt;=$II$39,ID36,0),IF(IF36&gt;=$II$39,IG36,0),IF(JD36&gt;=$JQ$39,JE36,0),IF(JG36&gt;=$JQ$39,JH36,0),IF(JK36&gt;=$JQ$39,JL36,0),IF(JN36&gt;=$JQ$39,JO36,0),IF(KL36&gt;=$KY$39,KM36,0),IF(KO36&gt;=$KY$39,KP36,0),IF(KS36&gt;=$KY$39,KT36,0),IF(KV36&gt;=$KY$39,KW36,0),IF(LT36&gt;=$MG$39,LU36,0),IF(LW36&gt;=$MG$39,LX36,0),IF(MA36&gt;=$MG$39,MB36,0),IF(MD36&gt;=$MG$39,ME36,0),IF(NB36&gt;=$NO$39,NC36,0),IF(NE36&gt;=$NO$39,NF36,0),IF(NI36&gt;=$NO$39,NJ36,0),IF(NL36&gt;=$NO$39,NM36,0),IF(OJ36&gt;=$OW$39,OK36,0),IF(OM36&gt;=$OW$39,ON36,0),IF(OQ36&gt;=$OW$39,OR36,0),IF(OT36&gt;=$OW$39,OU36,0),IF(PR36&gt;=$QE$39,PS36,0),IF(PU36&gt;=$QE$39,PV36,0),IF(PY36&gt;=$QE$39,PZ36,0),IF(QB36&gt;=$QE$39,QC36,0),IF(QZ36&gt;=$RM$39,RA36,0),IF(RC36&gt;=$RM$39,RD36,0),IF(RG36&gt;=$RM$39,RH36,0),IF(RJ36&gt;=$RM$39,RK36,0),IF(SH36&gt;=$SU$39,SI36,0),IF(SK36&gt;=$SU$39,SL36,0),IF(SO36&gt;=$SU$39,SP36,0),IF(SR36&gt;=$SU$39,SS36,0)),0)</f>
        <v>0</v>
      </c>
      <c r="U36" s="8" t="str">
        <f>IF(T36=0,"",IF(OR(T36=CR36,T36=CU36,T36=CY36),$CA$1,IF(OR(T36=BQ36,T36=BT36,T36=BX36),$AZ$1,IF(OR(T36=AP36,T36=AS36,T36=AW36),$Y$1,IF(OR(T36=SI36,T36=SL36,T36=SP36,T36=SS36),$RN$1,IF(OR(T36=RA36,T36=RD36,T36=RH36,T36=RK36),$QF$1,IF(OR(T36=PS36,T36=PV36,T36=PZ36,T36=QC36),$OX$1,IF(OR(T36=OK36,T36=ON36,T36=OR36,T36=OU36),$NP$1,IF(OR(T36=NC36,T36=NF36,T36=NJ36,T36=NM36),$MH$1,IF(OR(T36=LU36,T36=LX36,T36=MB36,T36=ME36),$KZ$1,IF(OR(T36=KM36,T36=KP36,T36=KT36,T36=KW36),$JR$1,IF(OR(T36=JE36,T36=JH36,T36=JL36,T36=JO36),$IJ$1,IF(OR(T36=HW36,T36=HZ36,T36=ID36,T36=IG36),$HB$1,IF(OR(T36=GO36,T36=GR36,T36=GV36,T36=GY36),$FT$1,IF(OR(T36=FG36,T36=FJ36,T36=FN36,T36=FQ36),$EL$1,IF(OR(T36=DY36,T36=EB36,T36=EF36,T36=EI36),$DD$1,""))))))))))))))))</f>
        <v/>
      </c>
      <c r="V36" s="8" t="str">
        <f>IF(MAX(DB36,DC36)&gt;0,MAX(DB36,DC36),"")</f>
        <v/>
      </c>
      <c r="W36" s="11" t="str">
        <f>IF(V36="","",IF(V36=DB36,"("&amp;DB$2&amp;")",IF(V36=DC36,"("&amp;DC$2&amp;")")))</f>
        <v/>
      </c>
      <c r="X36" s="8" t="str">
        <f>IF(V36="","",IF(V36=DB36,IF(V36+IF(P36="",0,P36)=SM36,$RN$1,IF(V36+IF(P36="",0,P36)=RE36,$QF$1,IF(V36+IF(P36="",0,P36)=PW36,$OX$1,IF(V36+IF(P36="",0,P36)=OO36,$NP$1,IF(V36+IF(P36="",0,P36)=NG36,$MH$1,IF(V36+IF(P36="",0,P36)=LY36,$KZ$1,IF(V36+IF(P36="",0,P36)=KQ36,$JR$1,IF(V36+IF(P36="",0,P36)=JI36,$IJ$1,IF(V36+IF(P36="",0,P36)=IA36,$HB$1,IF(V36+IF(P36="",0,P36)=GS36,$FT$1,IF(V36+IF(P36="",0,P36)=FK36,$EL$1,IF(V36+IF(P36="",0,P36)=EC36,$DD$1,IF(V36+IF(P36="",0,P36)=SJ36,$RN$1,IF(V36+IF(P36="",0,P36)=RB36,$QF$1,IF(V36+IF(P36="",0,P36)=PT36,$OX$1,IF(V36+IF(P36="",0,P36)=OL36,$NP$1,IF(V36+IF(P36="",0,P36)=ND36,$MH$1,IF(V36+IF(P36="",0,P36)=LV36,$KZ$1,IF(V36+IF(P36="",0,P36)=KN36,$JR$1,IF(V36+IF(P36="",0,P36)=JF36,$IJ$1,IF(V36+IF(P36="",0,P36)=HX36,$HB$1,IF(V36+IF(P36="",0,P36)=GP36,$FT$1,IF(V36+IF(P36="",0,P36)=FH36,$EL$1,IF(V36+IF(P36="",0,P36)=DZ36,$DD$1,IF(V36+IF(N36="",0,N36)=SM36,$RN$1,IF(V36+IF(N36="",0,N36)=RE36,$QF$1,IF(V36+IF(N36="",0,N36)=PW36,$OX$1,IF(V36+IF(N36="",0,N36)=OO36,$NP$1,IF(V36+IF(N36="",0,N36)=NG36,$MH$1,IF(V36+IF(N36="",0,N36)=LY36,$KZ$1,IF(V36+IF(N36="",0,N36)=KQ36,$JR$1,IF(V36+IF(N36="",0,N36)=JI36,$IJ$1,IF(V36+IF(N36="",0,N36)=IA36,$HB$1,IF(V36+IF(N36="",0,N36)=GS36,$FT$1,IF(V36+IF(N36="",0,N36)=FK36,$EL$1,IF(V36+IF(N36="",0,N36)=EC36,$DD$1,IF(V36+IF(N36="",0,N36)=SJ36,$RN$1,IF(V36+IF(N36="",0,N36)=RB36,$QF$1,IF(V36+IF(N36="",0,N36)=PT36,$OX$1,IF(V36+IF(N36="",0,N36)=OL36,$NP$1,IF(V36+IF(N36="",0,N36)=ND36,$MH$1,IF(V36+IF(N36="",0,N36)=LV36,$KZ$1,IF(V36+IF(N36="",0,N36)=KN36,$JR$1,IF(V36+IF(N36="",0,N36)=JF36,$IJ$1,IF(V36+IF(N36="",0,N36)=HX36,$HB$1,IF(V36+IF(N36="",0,N36)=GP36,$FT$1,IF(V36+IF(N36="",0,N36)=FH36,$EL$1,IF(V36+IF(N36="",0,N36)=DZ36,$DD$1)))))))))))))))))))))))))))))))))))))))))))))))),IF(V36=DC36,IF(V36+IF(P36="",0,P36)=ST36,$RN$1,IF(V36+IF(P36="",0,P36)=RL36,$QF$1,IF(V36+IF(P36="",0,P36)=QD36,$OX$1,IF(V36+IF(P36="",0,P36)=OV36,$NP$1,IF(V36+IF(P36="",0,P36)=NN36,$MH$1,IF(V36+IF(P36="",0,P36)=MF36,$KZ$1,IF(V36+IF(P36="",0,P36)=KX36,$JR$1,IF(V36+IF(P36="",0,P36)=JP36,$IJ$1,IF(V36+IF(P36="",0,P36)=IH36,$HB$1,IF(V36+IF(P36="",0,P36)=GZ36,$FT$1,IF(V36+IF(P36="",0,P36)=FR36,$EL$1,IF(V36+IF(P36="",0,P36)=EJ36,$DD$1,IF(V36+IF(P36="",0,P36)=SQ36,$RN$1,IF(V36+IF(P36="",0,P36)=RI36,$QF$1,IF(V36+IF(P36="",0,P36)=QA36,$OX$1,IF(V36+IF(P36="",0,P36)=OS36,$NP$1,IF(V36+IF(P36="",0,P36)=NK36,$MH$1,IF(V36+IF(P36="",0,P36)=MC36,$KZ$1,IF(V36+IF(P36="",0,P36)=KU36,$JR$1,IF(V36+IF(P36="",0,P36)=JM36,$IJ$1,IF(V36+IF(P36="",0,P36)=IE36,$HB$1,IF(V36+IF(P36="",0,P36)=GW36,$FT$1,IF(V36+IF(P36="",0,P36)=FO36,$EL$1,IF(V36+IF(P36="",0,P36)=EG36,$DD$1)))))))))))))))))))))))))))</f>
        <v/>
      </c>
      <c r="Y36" s="22"/>
      <c r="Z36" s="22"/>
      <c r="AA36" s="22"/>
      <c r="AB36" s="22"/>
      <c r="AC36" s="22"/>
      <c r="AD36" s="22"/>
      <c r="AE36" s="22"/>
      <c r="AF36" s="22"/>
      <c r="AG36" s="22"/>
      <c r="AH36" s="22"/>
      <c r="AI36" s="22"/>
      <c r="AJ36" s="22"/>
      <c r="AK36" s="22"/>
      <c r="AL36" s="22"/>
      <c r="AM36" s="22"/>
      <c r="AN36" s="27"/>
      <c r="AO36" s="38" t="str">
        <f>IF(AA36&gt;0,AA36,"")</f>
        <v/>
      </c>
      <c r="AP36" s="38" t="str">
        <f>IF(AB36&gt;0,AB36,"")</f>
        <v/>
      </c>
      <c r="AQ36" s="40" t="str">
        <f>IF(SUM(Y36:AB36)-AC36&gt;0,SUM(Y36:AB36)-AC36,"")</f>
        <v/>
      </c>
      <c r="AR36" s="40" t="str">
        <f>IF(AF36&gt;0,AF36,"")</f>
        <v/>
      </c>
      <c r="AS36" s="40" t="str">
        <f>IF(AG36&gt;0,AG36,"")</f>
        <v/>
      </c>
      <c r="AT36" s="40" t="str">
        <f>IF(SUM(AD36:AG36)-AH36&gt;0,SUM(AD36:AG36)-AH36,"")</f>
        <v/>
      </c>
      <c r="AU36" s="40" t="str">
        <f>IF(AQ36="","",MAX(AQ36,AT36))</f>
        <v/>
      </c>
      <c r="AV36" s="40" t="str">
        <f>IF(AK36&gt;0,AK36,"")</f>
        <v/>
      </c>
      <c r="AW36" s="40" t="str">
        <f>IF(AL36&gt;0,AL36,"")</f>
        <v/>
      </c>
      <c r="AX36" s="40" t="str">
        <f>IF(SUM(AI36:AL36)-AM36&gt;0,SUM(AI36:AL36)-AM36,"")</f>
        <v/>
      </c>
      <c r="AY36" s="40" t="str">
        <f>IF(SUM(AU36,AX36)&gt;0,SUM(AU36,AX36),"")</f>
        <v/>
      </c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8"/>
      <c r="BP36" s="39" t="str">
        <f>IF(BB36&gt;0,BB36,"")</f>
        <v/>
      </c>
      <c r="BQ36" s="39" t="str">
        <f>IF(BC36&gt;0,BC36,"")</f>
        <v/>
      </c>
      <c r="BR36" s="11" t="str">
        <f>IF(SUM(AZ36:BC36)-BD36&gt;0,SUM(AZ36:BC36)-BD36,"")</f>
        <v/>
      </c>
      <c r="BS36" s="11" t="str">
        <f>IF(BG36&gt;0,BG36,"")</f>
        <v/>
      </c>
      <c r="BT36" s="11" t="str">
        <f>IF(BH36&gt;0,BH36,"")</f>
        <v/>
      </c>
      <c r="BU36" s="11" t="str">
        <f>IF(SUM(BE36:BH36)-BI36&gt;0,SUM(BE36:BH36)-BI36,"")</f>
        <v/>
      </c>
      <c r="BV36" s="11" t="str">
        <f>IF(BR36="","",MAX(BR36,BU36))</f>
        <v/>
      </c>
      <c r="BW36" s="11" t="str">
        <f>IF(BL36&gt;0,BL36,"")</f>
        <v/>
      </c>
      <c r="BX36" s="11" t="str">
        <f>IF(BM36&gt;0,BM36,"")</f>
        <v/>
      </c>
      <c r="BY36" s="11" t="str">
        <f>IF(SUM(BJ36:BM36)-BN36&gt;0,SUM(BJ36:BM36)-BN36,"")</f>
        <v/>
      </c>
      <c r="BZ36" s="11" t="str">
        <f>IF(SUM(BV36,BY36)&gt;0,SUM(BV36,BY36),"")</f>
        <v/>
      </c>
      <c r="CA36" s="22">
        <v>1.4</v>
      </c>
      <c r="CB36" s="22">
        <v>1</v>
      </c>
      <c r="CC36" s="22">
        <v>1.3</v>
      </c>
      <c r="CD36" s="22">
        <v>1.34</v>
      </c>
      <c r="CE36" s="22">
        <v>0</v>
      </c>
      <c r="CF36" s="22">
        <v>13.5</v>
      </c>
      <c r="CG36" s="22">
        <v>9.1999999999999993</v>
      </c>
      <c r="CH36" s="22">
        <v>6.9</v>
      </c>
      <c r="CI36" s="22">
        <v>12.48</v>
      </c>
      <c r="CJ36" s="22">
        <v>1.9</v>
      </c>
      <c r="CK36" s="22"/>
      <c r="CL36" s="22"/>
      <c r="CM36" s="22"/>
      <c r="CN36" s="22"/>
      <c r="CO36" s="22"/>
      <c r="CP36" s="27"/>
      <c r="CQ36" s="38">
        <f>IF(CC36&gt;0,CC36,"")</f>
        <v>1.3</v>
      </c>
      <c r="CR36" s="38">
        <f>IF(CD36&gt;0,CD36,"")</f>
        <v>1.34</v>
      </c>
      <c r="CS36" s="40">
        <f>IF(SUM(CA36:CD36)-CE36&gt;0,SUM(CA36:CD36)-CE36,"")</f>
        <v>5.04</v>
      </c>
      <c r="CT36" s="40">
        <f>IF(CH36&gt;0,CH36,"")</f>
        <v>6.9</v>
      </c>
      <c r="CU36" s="40">
        <f>IF(CI36&gt;0,CI36,"")</f>
        <v>12.48</v>
      </c>
      <c r="CV36" s="40">
        <f>IF(SUM(CF36:CI36)-CJ36&gt;0,SUM(CF36:CI36)-CJ36,"")</f>
        <v>40.18</v>
      </c>
      <c r="CW36" s="40">
        <f>IF(CS36="","",MAX(CS36,CV36))</f>
        <v>40.18</v>
      </c>
      <c r="CX36" s="40" t="str">
        <f>IF(CM36&gt;0,CM36,"")</f>
        <v/>
      </c>
      <c r="CY36" s="40" t="str">
        <f>IF(CN36&gt;0,CN36,"")</f>
        <v/>
      </c>
      <c r="CZ36" s="40" t="str">
        <f>IF(SUM(CK36:CN36)-CO36&gt;0,SUM(CK36:CN36)-CO36,"")</f>
        <v/>
      </c>
      <c r="DA36" s="40">
        <f>IF(SUM(CW36,CZ36)&gt;0,SUM(CW36,CZ36),"")</f>
        <v>40.18</v>
      </c>
      <c r="DB36" s="50" t="str">
        <f>IF(MAX(DZ36,EC36,FH36,FK36,GP36,GS36,HX36,IA36,JF36,JI36,KN36,KQ36,LV36,LY36,ND36,NG36,OL36,OO36,PT36,PW36,RB36,RE36,SJ36,SM36)-MIN(IF(N36="",0,N36),IF(P36="",0,P36))&gt;0.001,MAX(DZ36,EC36,FH36,FK36,GP36,GS36,HX36,IA36,JF36,JI36,KN36,KQ36,LV36,LY36,ND36,NG36,OL36,OO36,PT36,PW36,RB36,RE36,SJ36,SM36)-MIN(IF(N36="",0,N36),IF(P36="",0,P36)),"")</f>
        <v/>
      </c>
      <c r="DC36" s="50" t="str">
        <f>IF(MAX(EG36,EJ36,FO36,FR36,GW36,GZ36,IE36,IH36,JM36,JP36,KU36,KX36,MC36,MF36,NK36,NN36,OS36,OV36,QA36,QD36,RI36,RL36,SQ36,ST36)-IF(P36="",0,P36)&gt;0.001,MAX(EG36,EJ36,FO36,FR36,GW36,GZ36,IE36,IH36,JM36,JP36,KU36,KX36,MC36,MF36,NK36,NN36,OS36,OV36,QA36,QD36,RI36,RL36,SQ36,ST36)-IF(P36="",0,P36),"")</f>
        <v/>
      </c>
      <c r="DD36" s="17"/>
      <c r="DE36" s="17"/>
      <c r="DF36" s="17"/>
      <c r="DG36" s="17"/>
      <c r="DH36" s="17"/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40" t="str">
        <f>IF(DF36&gt;0,DF36,"")</f>
        <v/>
      </c>
      <c r="DY36" s="40" t="str">
        <f>IF(DG36&gt;0,DG36,"")</f>
        <v/>
      </c>
      <c r="DZ36" s="40" t="str">
        <f>IF(SUM(DD36:DG36)-DH36&gt;0,SUM(DD36:DG36)-DH36,"")</f>
        <v/>
      </c>
      <c r="EA36" s="40" t="str">
        <f>IF(DK36&gt;0,DK36,"")</f>
        <v/>
      </c>
      <c r="EB36" s="40" t="str">
        <f>IF(DL36&gt;0,DL36,"")</f>
        <v/>
      </c>
      <c r="EC36" s="40" t="str">
        <f>IF(SUM(DI36:DL36)-DM36&gt;0,SUM(DI36:DL36)-DM36,"")</f>
        <v/>
      </c>
      <c r="ED36" s="40" t="str">
        <f>IF(MAX(DZ36,EC36)&gt;0,MAX(DZ36,EC36),"")</f>
        <v/>
      </c>
      <c r="EE36" s="40" t="str">
        <f>IF(DP36&gt;0,DP36,"")</f>
        <v/>
      </c>
      <c r="EF36" s="40" t="str">
        <f>IF(DQ36&gt;0,DQ36,"")</f>
        <v/>
      </c>
      <c r="EG36" s="40" t="str">
        <f>IF(SUM(DN36:DQ36)-DR36&gt;0,SUM(DN36:DQ36)-DR36,"")</f>
        <v/>
      </c>
      <c r="EH36" s="40" t="str">
        <f>IF(DU36&gt;0,DU36,"")</f>
        <v/>
      </c>
      <c r="EI36" s="40" t="str">
        <f>IF(DV36&gt;0,DV36,"")</f>
        <v/>
      </c>
      <c r="EJ36" s="40" t="str">
        <f>IF(SUM(DS36:DV36)-DW36&gt;0,SUM(DS36:DV36)-DW36,"")</f>
        <v/>
      </c>
      <c r="EK36" s="40" t="str">
        <f>IF(SUM(ED36,EG36,EJ36)&gt;0,SUM(ED36,EG36,EJ36),"")</f>
        <v/>
      </c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1" t="str">
        <f>IF(EN36&gt;0,EN36,"")</f>
        <v/>
      </c>
      <c r="FG36" s="11" t="str">
        <f>IF(EO36&gt;0,EO36,"")</f>
        <v/>
      </c>
      <c r="FH36" s="11" t="str">
        <f>IF(SUM(EL36:EO36)-EP36&gt;0,SUM(EL36:EO36)-EP36,"")</f>
        <v/>
      </c>
      <c r="FI36" s="11" t="str">
        <f>IF(ES36&gt;0,ES36,"")</f>
        <v/>
      </c>
      <c r="FJ36" s="11" t="str">
        <f>IF(ET36&gt;0,ET36,"")</f>
        <v/>
      </c>
      <c r="FK36" s="11" t="str">
        <f>IF(SUM(EQ36:ET36)-EU36&gt;0,SUM(EQ36:ET36)-EU36,"")</f>
        <v/>
      </c>
      <c r="FL36" s="11" t="str">
        <f>IF(MAX(FH36,FK36)&gt;0,MAX(FH36,FK36),"")</f>
        <v/>
      </c>
      <c r="FM36" s="11" t="str">
        <f>IF(EX36&gt;0,EX36,"")</f>
        <v/>
      </c>
      <c r="FN36" s="11" t="str">
        <f>IF(EY36&gt;0,EY36,"")</f>
        <v/>
      </c>
      <c r="FO36" s="11" t="str">
        <f>IF(SUM(EV36:EY36)-EZ36&gt;0,SUM(EV36:EY36)-EZ36,"")</f>
        <v/>
      </c>
      <c r="FP36" s="11" t="str">
        <f>IF(FC36&gt;0,FC36,"")</f>
        <v/>
      </c>
      <c r="FQ36" s="11" t="str">
        <f>IF(FD36&gt;0,FD36,"")</f>
        <v/>
      </c>
      <c r="FR36" s="11" t="str">
        <f>IF(SUM(FA36:FD36)-FE36&gt;0,SUM(FA36:FD36)-FE36,"")</f>
        <v/>
      </c>
      <c r="FS36" s="11" t="str">
        <f>IF(SUM(FL36,FO36,FR36)&gt;0,SUM(FL36,FO36,FR36),"")</f>
        <v/>
      </c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17"/>
      <c r="GH36" s="17"/>
      <c r="GI36" s="17"/>
      <c r="GJ36" s="17"/>
      <c r="GK36" s="17"/>
      <c r="GL36" s="17"/>
      <c r="GM36" s="17"/>
      <c r="GN36" s="40" t="str">
        <f>IF(FV36&gt;0,FV36,"")</f>
        <v/>
      </c>
      <c r="GO36" s="40" t="str">
        <f>IF(FW36&gt;0,FW36,"")</f>
        <v/>
      </c>
      <c r="GP36" s="40" t="str">
        <f>IF(SUM(FT36:FW36)-FX36&gt;0,SUM(FT36:FW36)-FX36,"")</f>
        <v/>
      </c>
      <c r="GQ36" s="40" t="str">
        <f>IF(GA36&gt;0,GA36,"")</f>
        <v/>
      </c>
      <c r="GR36" s="40" t="str">
        <f>IF(GB36&gt;0,GB36,"")</f>
        <v/>
      </c>
      <c r="GS36" s="40" t="str">
        <f>IF(SUM(FY36:GB36)-GC36&gt;0,SUM(FY36:GB36)-GC36,"")</f>
        <v/>
      </c>
      <c r="GT36" s="40" t="str">
        <f>IF(MAX(GP36,GS36)&gt;0,MAX(GP36,GS36),"")</f>
        <v/>
      </c>
      <c r="GU36" s="40" t="str">
        <f>IF(GF36&gt;0,GF36,"")</f>
        <v/>
      </c>
      <c r="GV36" s="40" t="str">
        <f>IF(GG36&gt;0,GG36,"")</f>
        <v/>
      </c>
      <c r="GW36" s="40" t="str">
        <f>IF(SUM(GD36:GG36)-GH36&gt;0,SUM(GD36:GG36)-GH36,"")</f>
        <v/>
      </c>
      <c r="GX36" s="40" t="str">
        <f>IF(GK36&gt;0,GK36,"")</f>
        <v/>
      </c>
      <c r="GY36" s="40" t="str">
        <f>IF(GL36&gt;0,GL36,"")</f>
        <v/>
      </c>
      <c r="GZ36" s="40" t="str">
        <f>IF(SUM(GI36:GL36)-GM36&gt;0,SUM(GI36:GL36)-GM36,"")</f>
        <v/>
      </c>
      <c r="HA36" s="40" t="str">
        <f>IF(SUM(GT36,GW36,GZ36)&gt;0,SUM(GT36,GW36,GZ36),"")</f>
        <v/>
      </c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1" t="str">
        <f>IF(HD36&gt;0,HD36,"")</f>
        <v/>
      </c>
      <c r="HW36" s="11" t="str">
        <f>IF(HE36&gt;0,HE36,"")</f>
        <v/>
      </c>
      <c r="HX36" s="11" t="str">
        <f>IF(SUM(HB36:HE36)-HF36&gt;0,SUM(HB36:HE36)-HF36,"")</f>
        <v/>
      </c>
      <c r="HY36" s="11" t="str">
        <f>IF(HI36&gt;0,HI36,"")</f>
        <v/>
      </c>
      <c r="HZ36" s="11" t="str">
        <f>IF(HJ36&gt;0,HJ36,"")</f>
        <v/>
      </c>
      <c r="IA36" s="11" t="str">
        <f>IF(SUM(HG36:HJ36)-HK36&gt;0,SUM(HG36:HJ36)-HK36,"")</f>
        <v/>
      </c>
      <c r="IB36" s="11" t="str">
        <f>IF(MAX(HX36,IA36)&gt;0,MAX(HX36,IA36),"")</f>
        <v/>
      </c>
      <c r="IC36" s="11" t="str">
        <f>IF(HN36&gt;0,HN36,"")</f>
        <v/>
      </c>
      <c r="ID36" s="11" t="str">
        <f>IF(HO36&gt;0,HO36,"")</f>
        <v/>
      </c>
      <c r="IE36" s="11" t="str">
        <f>IF(SUM(HL36:HO36)-HP36&gt;0,SUM(HL36:HO36)-HP36,"")</f>
        <v/>
      </c>
      <c r="IF36" s="11" t="str">
        <f>IF(HS36&gt;0,HS36,"")</f>
        <v/>
      </c>
      <c r="IG36" s="11" t="str">
        <f>IF(HT36&gt;0,HT36,"")</f>
        <v/>
      </c>
      <c r="IH36" s="11" t="str">
        <f>IF(SUM(HQ36:HT36)-HU36&gt;0,SUM(HQ36:HT36)-HU36,"")</f>
        <v/>
      </c>
      <c r="II36" s="11" t="str">
        <f>IF(SUM(IB36,IE36,IH36)&gt;0,SUM(IB36,IE36,IH36),"")</f>
        <v/>
      </c>
      <c r="IJ36" s="17"/>
      <c r="IK36" s="17"/>
      <c r="IL36" s="17"/>
      <c r="IM36" s="17"/>
      <c r="IN36" s="17"/>
      <c r="IO36" s="17"/>
      <c r="IP36" s="17"/>
      <c r="IQ36" s="17"/>
      <c r="IR36" s="17"/>
      <c r="IS36" s="17"/>
      <c r="IT36" s="17"/>
      <c r="IU36" s="17"/>
      <c r="IV36" s="17"/>
      <c r="IW36" s="17"/>
      <c r="IX36" s="17"/>
      <c r="IY36" s="17"/>
      <c r="IZ36" s="17"/>
      <c r="JA36" s="17"/>
      <c r="JB36" s="17"/>
      <c r="JC36" s="17"/>
      <c r="JD36" s="40" t="str">
        <f>IF(IL36&gt;0,IL36,"")</f>
        <v/>
      </c>
      <c r="JE36" s="40" t="str">
        <f>IF(IM36&gt;0,IM36,"")</f>
        <v/>
      </c>
      <c r="JF36" s="40" t="str">
        <f>IF(SUM(IJ36:IM36)-IN36&gt;0,SUM(IJ36:IM36)-IN36,"")</f>
        <v/>
      </c>
      <c r="JG36" s="40" t="str">
        <f>IF(IQ36&gt;0,IQ36,"")</f>
        <v/>
      </c>
      <c r="JH36" s="40" t="str">
        <f>IF(IR36&gt;0,IR36,"")</f>
        <v/>
      </c>
      <c r="JI36" s="40" t="str">
        <f>IF(SUM(IO36:IR36)-IS36&gt;0,SUM(IO36:IR36)-IS36,"")</f>
        <v/>
      </c>
      <c r="JJ36" s="40" t="str">
        <f>IF(MAX(JF36,JI36)&gt;0,MAX(JF36,JI36),"")</f>
        <v/>
      </c>
      <c r="JK36" s="40" t="str">
        <f>IF(IV36&gt;0,IV36,"")</f>
        <v/>
      </c>
      <c r="JL36" s="40" t="str">
        <f>IF(IW36&gt;0,IW36,"")</f>
        <v/>
      </c>
      <c r="JM36" s="40" t="str">
        <f>IF(SUM(IT36:IW36)-IX36&gt;0,SUM(IT36:IW36)-IX36,"")</f>
        <v/>
      </c>
      <c r="JN36" s="40" t="str">
        <f>IF(JA36&gt;0,JA36,"")</f>
        <v/>
      </c>
      <c r="JO36" s="40" t="str">
        <f>IF(JB36&gt;0,JB36,"")</f>
        <v/>
      </c>
      <c r="JP36" s="40" t="str">
        <f>IF(SUM(IY36:JB36)-JC36&gt;0,SUM(IY36:JB36)-JC36,"")</f>
        <v/>
      </c>
      <c r="JQ36" s="40" t="str">
        <f>IF(SUM(JJ36,JM36,JP36)&gt;0,SUM(JJ36,JM36,JP36),"")</f>
        <v/>
      </c>
      <c r="JR36" s="18"/>
      <c r="JS36" s="18"/>
      <c r="JT36" s="18"/>
      <c r="JU36" s="18"/>
      <c r="JV36" s="18"/>
      <c r="JW36" s="18"/>
      <c r="JX36" s="18"/>
      <c r="JY36" s="18"/>
      <c r="JZ36" s="18"/>
      <c r="KA36" s="18"/>
      <c r="KB36" s="18"/>
      <c r="KC36" s="18"/>
      <c r="KD36" s="18"/>
      <c r="KE36" s="18"/>
      <c r="KF36" s="18"/>
      <c r="KG36" s="18"/>
      <c r="KH36" s="18"/>
      <c r="KI36" s="18"/>
      <c r="KJ36" s="18"/>
      <c r="KK36" s="18"/>
      <c r="KL36" s="11" t="str">
        <f>IF(JT36&gt;0,JT36,"")</f>
        <v/>
      </c>
      <c r="KM36" s="11" t="str">
        <f>IF(JU36&gt;0,JU36,"")</f>
        <v/>
      </c>
      <c r="KN36" s="11" t="str">
        <f>IF(SUM(JR36:JU36)-JV36&gt;0,SUM(JR36:JU36)-JV36,"")</f>
        <v/>
      </c>
      <c r="KO36" s="11" t="str">
        <f>IF(JY36&gt;0,JY36,"")</f>
        <v/>
      </c>
      <c r="KP36" s="11" t="str">
        <f>IF(JZ36&gt;0,JZ36,"")</f>
        <v/>
      </c>
      <c r="KQ36" s="11" t="str">
        <f>IF(SUM(JW36:JZ36)-KA36&gt;0,SUM(JW36:JZ36)-KA36,"")</f>
        <v/>
      </c>
      <c r="KR36" s="11" t="str">
        <f>IF(MAX(KN36,KQ36)&gt;0,MAX(KN36,KQ36),"")</f>
        <v/>
      </c>
      <c r="KS36" s="11" t="str">
        <f>IF(KD36&gt;0,KD36,"")</f>
        <v/>
      </c>
      <c r="KT36" s="11" t="str">
        <f>IF(KE36&gt;0,KE36,"")</f>
        <v/>
      </c>
      <c r="KU36" s="11" t="str">
        <f>IF(SUM(KB36:KE36)-KF36&gt;0,SUM(KB36:KE36)-KF36,"")</f>
        <v/>
      </c>
      <c r="KV36" s="11" t="str">
        <f>IF(KI36&gt;0,KI36,"")</f>
        <v/>
      </c>
      <c r="KW36" s="11" t="str">
        <f>IF(KJ36&gt;0,KJ36,"")</f>
        <v/>
      </c>
      <c r="KX36" s="11" t="str">
        <f>IF(SUM(KG36:KJ36)-KK36&gt;0,SUM(KG36:KJ36)-KK36,"")</f>
        <v/>
      </c>
      <c r="KY36" s="11" t="str">
        <f>IF(SUM(KR36,KU36,KX36)&gt;0,SUM(KR36,KU36,KX36),"")</f>
        <v/>
      </c>
      <c r="KZ36" s="17"/>
      <c r="LA36" s="17"/>
      <c r="LB36" s="17"/>
      <c r="LC36" s="17"/>
      <c r="LD36" s="17"/>
      <c r="LE36" s="17"/>
      <c r="LF36" s="17"/>
      <c r="LG36" s="17"/>
      <c r="LH36" s="17"/>
      <c r="LI36" s="17"/>
      <c r="LJ36" s="17"/>
      <c r="LK36" s="17"/>
      <c r="LL36" s="17"/>
      <c r="LM36" s="17"/>
      <c r="LN36" s="17"/>
      <c r="LO36" s="17"/>
      <c r="LP36" s="17"/>
      <c r="LQ36" s="17"/>
      <c r="LR36" s="17"/>
      <c r="LS36" s="17"/>
      <c r="LT36" s="40" t="str">
        <f>IF(LB36&gt;0,LB36,"")</f>
        <v/>
      </c>
      <c r="LU36" s="40" t="str">
        <f>IF(LC36&gt;0,LC36,"")</f>
        <v/>
      </c>
      <c r="LV36" s="40" t="str">
        <f>IF(SUM(KZ36:LC36)-LD36&gt;0,SUM(KZ36:LC36)-LD36,"")</f>
        <v/>
      </c>
      <c r="LW36" s="40" t="str">
        <f>IF(LG36&gt;0,LG36,"")</f>
        <v/>
      </c>
      <c r="LX36" s="40" t="str">
        <f>IF(LH36&gt;0,LH36,"")</f>
        <v/>
      </c>
      <c r="LY36" s="40" t="str">
        <f>IF(SUM(LE36:LH36)-LI36&gt;0,SUM(LE36:LH36)-LI36,"")</f>
        <v/>
      </c>
      <c r="LZ36" s="40" t="str">
        <f>IF(MAX(LV36,LY36)&gt;0,MAX(LV36,LY36),"")</f>
        <v/>
      </c>
      <c r="MA36" s="40" t="str">
        <f>IF(LL36&gt;0,LL36,"")</f>
        <v/>
      </c>
      <c r="MB36" s="40" t="str">
        <f>IF(LM36&gt;0,LM36,"")</f>
        <v/>
      </c>
      <c r="MC36" s="40" t="str">
        <f>IF(SUM(LJ36:LM36)-LN36&gt;0,SUM(LJ36:LM36)-LN36,"")</f>
        <v/>
      </c>
      <c r="MD36" s="40" t="str">
        <f>IF(LQ36&gt;0,LQ36,"")</f>
        <v/>
      </c>
      <c r="ME36" s="40" t="str">
        <f>IF(LR36&gt;0,LR36,"")</f>
        <v/>
      </c>
      <c r="MF36" s="40" t="str">
        <f>IF(SUM(LO36:LR36)-LS36&gt;0,SUM(LO36:LR36)-LS36,"")</f>
        <v/>
      </c>
      <c r="MG36" s="40" t="str">
        <f>IF(SUM(LZ36,MC36,MF36)&gt;0,SUM(LZ36,MC36,MF36),"")</f>
        <v/>
      </c>
      <c r="MH36" s="18"/>
      <c r="MI36" s="18"/>
      <c r="MJ36" s="18"/>
      <c r="MK36" s="18"/>
      <c r="ML36" s="18"/>
      <c r="MM36" s="18"/>
      <c r="MN36" s="18"/>
      <c r="MO36" s="18"/>
      <c r="MP36" s="18"/>
      <c r="MQ36" s="18"/>
      <c r="MR36" s="18"/>
      <c r="MS36" s="18"/>
      <c r="MT36" s="18"/>
      <c r="MU36" s="18"/>
      <c r="MV36" s="18"/>
      <c r="MW36" s="18"/>
      <c r="MX36" s="18"/>
      <c r="MY36" s="18"/>
      <c r="MZ36" s="18"/>
      <c r="NA36" s="18"/>
      <c r="NB36" s="11" t="str">
        <f>IF(MJ36&gt;0,MJ36,"")</f>
        <v/>
      </c>
      <c r="NC36" s="11" t="str">
        <f>IF(MK36&gt;0,MK36,"")</f>
        <v/>
      </c>
      <c r="ND36" s="11" t="str">
        <f>IF(SUM(MH36:MK36)-ML36&gt;0,SUM(MH36:MK36)-ML36,"")</f>
        <v/>
      </c>
      <c r="NE36" s="11" t="str">
        <f>IF(MO36&gt;0,MO36,"")</f>
        <v/>
      </c>
      <c r="NF36" s="11" t="str">
        <f>IF(MP36&gt;0,MP36,"")</f>
        <v/>
      </c>
      <c r="NG36" s="11" t="str">
        <f>IF(SUM(MM36:MP36)-MQ36&gt;0,SUM(MM36:MP36)-MQ36,"")</f>
        <v/>
      </c>
      <c r="NH36" s="11" t="str">
        <f>IF(MAX(ND36,NG36)&gt;0,MAX(ND36,NG36),"")</f>
        <v/>
      </c>
      <c r="NI36" s="11" t="str">
        <f>IF(MT36&gt;0,MT36,"")</f>
        <v/>
      </c>
      <c r="NJ36" s="11" t="str">
        <f>IF(MU36&gt;0,MU36,"")</f>
        <v/>
      </c>
      <c r="NK36" s="11" t="str">
        <f>IF(SUM(MR36:MU36)-MV36&gt;0,SUM(MR36:MU36)-MV36,"")</f>
        <v/>
      </c>
      <c r="NL36" s="11" t="str">
        <f>IF(MY36&gt;0,MY36,"")</f>
        <v/>
      </c>
      <c r="NM36" s="11" t="str">
        <f>IF(MZ36&gt;0,MZ36,"")</f>
        <v/>
      </c>
      <c r="NN36" s="11" t="str">
        <f>IF(SUM(MW36:MZ36)-NA36&gt;0,SUM(MW36:MZ36)-NA36,"")</f>
        <v/>
      </c>
      <c r="NO36" s="11" t="str">
        <f>IF(SUM(NH36,NK36,NN36)&gt;0,SUM(NH36,NK36,NN36),"")</f>
        <v/>
      </c>
      <c r="NP36" s="17"/>
      <c r="NQ36" s="17"/>
      <c r="NR36" s="17"/>
      <c r="NS36" s="17"/>
      <c r="NT36" s="17"/>
      <c r="NU36" s="17"/>
      <c r="NV36" s="17"/>
      <c r="NW36" s="17"/>
      <c r="NX36" s="17"/>
      <c r="NY36" s="17"/>
      <c r="NZ36" s="17"/>
      <c r="OA36" s="17"/>
      <c r="OB36" s="17"/>
      <c r="OC36" s="17"/>
      <c r="OD36" s="17"/>
      <c r="OE36" s="17"/>
      <c r="OF36" s="17"/>
      <c r="OG36" s="17"/>
      <c r="OH36" s="17"/>
      <c r="OI36" s="17"/>
      <c r="OJ36" s="40" t="str">
        <f>IF(NR36&gt;0,NR36,"")</f>
        <v/>
      </c>
      <c r="OK36" s="40" t="str">
        <f>IF(NS36&gt;0,NS36,"")</f>
        <v/>
      </c>
      <c r="OL36" s="40" t="str">
        <f>IF(SUM(NP36:NS36)-NT36&gt;0,SUM(NP36:NS36)-NT36,"")</f>
        <v/>
      </c>
      <c r="OM36" s="40" t="str">
        <f>IF(NW36&gt;0,NW36,"")</f>
        <v/>
      </c>
      <c r="ON36" s="40" t="str">
        <f>IF(NX36&gt;0,NX36,"")</f>
        <v/>
      </c>
      <c r="OO36" s="40" t="str">
        <f>IF(SUM(NU36:NX36)-NY36&gt;0,SUM(NU36:NX36)-NY36,"")</f>
        <v/>
      </c>
      <c r="OP36" s="40" t="str">
        <f>IF(MAX(OL36,OO36)&gt;0,MAX(OL36,OO36),"")</f>
        <v/>
      </c>
      <c r="OQ36" s="40" t="str">
        <f>IF(OB36&gt;0,OB36,"")</f>
        <v/>
      </c>
      <c r="OR36" s="40" t="str">
        <f>IF(OC36&gt;0,OC36,"")</f>
        <v/>
      </c>
      <c r="OS36" s="40" t="str">
        <f>IF(SUM(NZ36:OC36)-OD36&gt;0,SUM(NZ36:OC36)-OD36,"")</f>
        <v/>
      </c>
      <c r="OT36" s="40" t="str">
        <f>IF(OG36&gt;0,OG36,"")</f>
        <v/>
      </c>
      <c r="OU36" s="40" t="str">
        <f>IF(OH36&gt;0,OH36,"")</f>
        <v/>
      </c>
      <c r="OV36" s="40" t="str">
        <f>IF(SUM(OE36:OH36)-OI36&gt;0,SUM(OE36:OH36)-OI36,"")</f>
        <v/>
      </c>
      <c r="OW36" s="40" t="str">
        <f>IF(SUM(OP36,OS36,OV36)&gt;0,SUM(OP36,OS36,OV36),"")</f>
        <v/>
      </c>
      <c r="OX36" s="18"/>
      <c r="OY36" s="18"/>
      <c r="OZ36" s="18"/>
      <c r="PA36" s="18"/>
      <c r="PB36" s="18"/>
      <c r="PC36" s="18"/>
      <c r="PD36" s="18"/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1" t="str">
        <f>IF(OZ36&gt;0,OZ36,"")</f>
        <v/>
      </c>
      <c r="PS36" s="11" t="str">
        <f>IF(PA36&gt;0,PA36,"")</f>
        <v/>
      </c>
      <c r="PT36" s="11" t="str">
        <f>IF(SUM(OX36:PA36)-PB36&gt;0,SUM(OX36:PA36)-PB36,"")</f>
        <v/>
      </c>
      <c r="PU36" s="11" t="str">
        <f>IF(PE36&gt;0,PE36,"")</f>
        <v/>
      </c>
      <c r="PV36" s="11" t="str">
        <f>IF(PF36&gt;0,PF36,"")</f>
        <v/>
      </c>
      <c r="PW36" s="11" t="str">
        <f>IF(SUM(PC36:PF36)-PG36&gt;0,SUM(PC36:PF36)-PG36,"")</f>
        <v/>
      </c>
      <c r="PX36" s="11" t="str">
        <f>IF(MAX(PT36,PW36)&gt;0,MAX(PT36,PW36),"")</f>
        <v/>
      </c>
      <c r="PY36" s="11" t="str">
        <f>IF(PJ36&gt;0,PJ36,"")</f>
        <v/>
      </c>
      <c r="PZ36" s="11" t="str">
        <f>IF(PK36&gt;0,PK36,"")</f>
        <v/>
      </c>
      <c r="QA36" s="11" t="str">
        <f>IF(SUM(PH36:PK36)-PL36&gt;0,SUM(PH36:PK36)-PL36,"")</f>
        <v/>
      </c>
      <c r="QB36" s="11" t="str">
        <f>IF(PO36&gt;0,PO36,"")</f>
        <v/>
      </c>
      <c r="QC36" s="11" t="str">
        <f>IF(PP36&gt;0,PP36,"")</f>
        <v/>
      </c>
      <c r="QD36" s="11" t="str">
        <f>IF(SUM(PM36:PP36)-PQ36&gt;0,SUM(PM36:PP36)-PQ36,"")</f>
        <v/>
      </c>
      <c r="QE36" s="11" t="str">
        <f>IF(SUM(PX36,QA36,QD36)&gt;0,SUM(PX36,QA36,QD36),"")</f>
        <v/>
      </c>
      <c r="QF36" s="17"/>
      <c r="QG36" s="17"/>
      <c r="QH36" s="17"/>
      <c r="QI36" s="17"/>
      <c r="QJ36" s="17"/>
      <c r="QK36" s="17"/>
      <c r="QL36" s="17"/>
      <c r="QM36" s="17"/>
      <c r="QN36" s="17"/>
      <c r="QO36" s="17"/>
      <c r="QP36" s="17"/>
      <c r="QQ36" s="17"/>
      <c r="QR36" s="17"/>
      <c r="QS36" s="17"/>
      <c r="QT36" s="17"/>
      <c r="QU36" s="17"/>
      <c r="QV36" s="17"/>
      <c r="QW36" s="17"/>
      <c r="QX36" s="17"/>
      <c r="QY36" s="17"/>
      <c r="QZ36" s="40" t="str">
        <f>IF(QH36&gt;0,QH36,"")</f>
        <v/>
      </c>
      <c r="RA36" s="40" t="str">
        <f>IF(QI36&gt;0,QI36,"")</f>
        <v/>
      </c>
      <c r="RB36" s="40" t="str">
        <f>IF(SUM(QF36:QI36)-QJ36&gt;0,SUM(QF36:QI36)-QJ36,"")</f>
        <v/>
      </c>
      <c r="RC36" s="40" t="str">
        <f>IF(QM36&gt;0,QM36,"")</f>
        <v/>
      </c>
      <c r="RD36" s="40" t="str">
        <f>IF(QN36&gt;0,QN36,"")</f>
        <v/>
      </c>
      <c r="RE36" s="40" t="str">
        <f>IF(SUM(QK36:QN36)-QO36&gt;0,SUM(QK36:QN36)-QO36,"")</f>
        <v/>
      </c>
      <c r="RF36" s="40" t="str">
        <f>IF(MAX(RB36,RE36)&gt;0,MAX(RB36,RE36),"")</f>
        <v/>
      </c>
      <c r="RG36" s="40" t="str">
        <f>IF(QR36&gt;0,QR36,"")</f>
        <v/>
      </c>
      <c r="RH36" s="40" t="str">
        <f>IF(QS36&gt;0,QS36,"")</f>
        <v/>
      </c>
      <c r="RI36" s="40" t="str">
        <f>IF(SUM(QP36:QS36)-QT36&gt;0,SUM(QP36:QS36)-QT36,"")</f>
        <v/>
      </c>
      <c r="RJ36" s="40" t="str">
        <f>IF(QW36&gt;0,QW36,"")</f>
        <v/>
      </c>
      <c r="RK36" s="40" t="str">
        <f>IF(QX36&gt;0,QX36,"")</f>
        <v/>
      </c>
      <c r="RL36" s="40" t="str">
        <f>IF(SUM(QU36:QX36)-QY36&gt;0,SUM(QU36:QX36)-QY36,"")</f>
        <v/>
      </c>
      <c r="RM36" s="40" t="str">
        <f>IF(SUM(RF36,RI36,RL36)&gt;0,SUM(RF36,RI36,RL36),"")</f>
        <v/>
      </c>
      <c r="RN36" s="18"/>
      <c r="RO36" s="18"/>
      <c r="RP36" s="18"/>
      <c r="RQ36" s="18"/>
      <c r="RR36" s="18"/>
      <c r="RS36" s="18"/>
      <c r="RT36" s="18"/>
      <c r="RU36" s="18"/>
      <c r="RV36" s="18"/>
      <c r="RW36" s="18"/>
      <c r="RX36" s="18"/>
      <c r="RY36" s="18"/>
      <c r="RZ36" s="18"/>
      <c r="SA36" s="18"/>
      <c r="SB36" s="18"/>
      <c r="SC36" s="18"/>
      <c r="SD36" s="18"/>
      <c r="SE36" s="18"/>
      <c r="SF36" s="18"/>
      <c r="SG36" s="18"/>
      <c r="SH36" s="11" t="str">
        <f>IF(RP36&gt;0,RP36,"")</f>
        <v/>
      </c>
      <c r="SI36" s="11" t="str">
        <f>IF(RQ36&gt;0,RQ36,"")</f>
        <v/>
      </c>
      <c r="SJ36" s="11" t="str">
        <f>IF(SUM(RN36:RQ36)-RR36&gt;0,SUM(RN36:RQ36)-RR36,"")</f>
        <v/>
      </c>
      <c r="SK36" s="11" t="str">
        <f>IF(RU36&gt;0,RU36,"")</f>
        <v/>
      </c>
      <c r="SL36" s="11" t="str">
        <f>IF(RV36&gt;0,RV36,"")</f>
        <v/>
      </c>
      <c r="SM36" s="11" t="str">
        <f>IF(SUM(RS36:RV36)-RW36&gt;0,SUM(RS36:RV36)-RW36,"")</f>
        <v/>
      </c>
      <c r="SN36" s="11" t="str">
        <f>IF(MAX(SJ36,SM36)&gt;0,MAX(SJ36,SM36),"")</f>
        <v/>
      </c>
      <c r="SO36" s="11" t="str">
        <f>IF(RZ36&gt;0,RZ36,"")</f>
        <v/>
      </c>
      <c r="SP36" s="11" t="str">
        <f>IF(SA36&gt;0,SA36,"")</f>
        <v/>
      </c>
      <c r="SQ36" s="11" t="str">
        <f>IF(SUM(RX36:SA36)-SB36&gt;0,SUM(RX36:SA36)-SB36,"")</f>
        <v/>
      </c>
      <c r="SR36" s="11" t="str">
        <f>IF(SE36&gt;0,SE36,"")</f>
        <v/>
      </c>
      <c r="SS36" s="11" t="str">
        <f>IF(SF36&gt;0,SF36,"")</f>
        <v/>
      </c>
      <c r="ST36" s="11" t="str">
        <f>IF(SUM(SC36:SF36)-SG36&gt;0,SUM(SC36:SF36)-SG36,"")</f>
        <v/>
      </c>
      <c r="SU36" s="11" t="str">
        <f>IF(SUM(SN36,SQ36,ST36)&gt;0,SUM(SN36,SQ36,ST36),"")</f>
        <v/>
      </c>
      <c r="SV36" s="22">
        <f>IF($CP36="P",CA36,(CA36+AZ36)/2)</f>
        <v>0.7</v>
      </c>
      <c r="SW36" s="22">
        <f>IF($CP36="P",CB36,(CB36+BA36)/2)</f>
        <v>0.5</v>
      </c>
      <c r="SX36" s="22">
        <f>IF($CP36="P",CC36,(CC36+BB36)/2)</f>
        <v>0.65</v>
      </c>
      <c r="SY36" s="22">
        <f>IF($CP36="P",CD36,(CD36+BC36)/2)</f>
        <v>0.67</v>
      </c>
      <c r="SZ36" s="22">
        <f>IF($CP36="P",CE36,(CE36+BD36)/2)</f>
        <v>0</v>
      </c>
      <c r="TA36" s="22">
        <f>IF($CP36="P",CF36,(CF36+BE36)/2)</f>
        <v>6.75</v>
      </c>
      <c r="TB36" s="22">
        <f>IF($CP36="P",CG36,(CG36+BF36)/2)</f>
        <v>4.5999999999999996</v>
      </c>
      <c r="TC36" s="22">
        <f>IF($CP36="P",CH36,(CH36+BG36)/2)</f>
        <v>3.45</v>
      </c>
      <c r="TD36" s="22">
        <f>IF($CP36="P",CI36,(CI36+BH36)/2)</f>
        <v>6.24</v>
      </c>
      <c r="TE36" s="22">
        <f>IF($CP36="P",CJ36,(CJ36+BI36)/2)</f>
        <v>0.95</v>
      </c>
      <c r="TF36" s="22">
        <f>IF($CP36="P",CK36,(CK36+BJ36)/2)</f>
        <v>0</v>
      </c>
      <c r="TG36" s="22">
        <f>IF($CP36="P",CL36,(CL36+BK36)/2)</f>
        <v>0</v>
      </c>
      <c r="TH36" s="22">
        <f>IF($CP36="P",CM36,(CM36+BL36)/2)</f>
        <v>0</v>
      </c>
      <c r="TI36" s="22">
        <f>IF($CP36="P",CN36,(CN36+BM36)/2)</f>
        <v>0</v>
      </c>
      <c r="TJ36" s="22">
        <f>IF($CP36="P",CO36,(CO36+BN36)/2)</f>
        <v>0</v>
      </c>
      <c r="TK36" s="27" t="s">
        <v>46</v>
      </c>
      <c r="TL36" s="40">
        <f>IF(SX36&gt;0,SX36,"")</f>
        <v>0.65</v>
      </c>
      <c r="TM36" s="40">
        <f>IF(SY36&gt;0,SY36,"")</f>
        <v>0.67</v>
      </c>
      <c r="TN36" s="40">
        <f>IF(SUM(SV36:SY36)-SZ36&gt;0,SUM(SV36:SY36)-SZ36,"")</f>
        <v>2.52</v>
      </c>
      <c r="TO36" s="40">
        <f>IF(TC36&gt;0,TC36,"")</f>
        <v>3.45</v>
      </c>
      <c r="TP36" s="40">
        <f>IF(TD36&gt;0,TD36,"")</f>
        <v>6.24</v>
      </c>
      <c r="TQ36" s="40">
        <f>IF(SUM(TA36:TD36)-TE36&gt;0,SUM(TA36:TD36)-TE36,"")</f>
        <v>20.09</v>
      </c>
      <c r="TR36" s="40">
        <f>IF(MAX(TN36,TQ36)&gt;0,MAX(TN36,TQ36),"")</f>
        <v>20.09</v>
      </c>
      <c r="TS36" s="40" t="str">
        <f>IF(TH36&gt;0,TH36,"")</f>
        <v/>
      </c>
      <c r="TT36" s="40" t="str">
        <f>IF(TI36&gt;0,TI36,"")</f>
        <v/>
      </c>
      <c r="TU36" s="40" t="str">
        <f>IF(SUM(TF36:TI36)-TJ36&gt;0,SUM(TF36:TI36)-TJ36,"")</f>
        <v/>
      </c>
      <c r="TV36" s="40">
        <f>IF(SUM(TR36,TU36)&gt;0,SUM(TR36,TU36),"")</f>
        <v>20.09</v>
      </c>
    </row>
    <row r="37" spans="1:544" x14ac:dyDescent="0.2">
      <c r="C37" s="5"/>
      <c r="E37" s="1"/>
    </row>
    <row r="38" spans="1:544" x14ac:dyDescent="0.2">
      <c r="I38" s="36"/>
      <c r="K38" s="36"/>
    </row>
    <row r="39" spans="1:544" x14ac:dyDescent="0.2">
      <c r="C39" s="23" t="s">
        <v>44</v>
      </c>
      <c r="D39" s="5"/>
      <c r="I39" s="3"/>
      <c r="AR39" s="41"/>
      <c r="AS39" s="41"/>
      <c r="AT39" s="41"/>
      <c r="AV39" s="32"/>
      <c r="AW39" s="32"/>
      <c r="AY39" s="53">
        <v>11.2</v>
      </c>
      <c r="BS39" s="41"/>
      <c r="BT39" s="41"/>
      <c r="BU39" s="41"/>
      <c r="BW39" s="32"/>
      <c r="BX39" s="32"/>
      <c r="BZ39" s="53">
        <v>11.2</v>
      </c>
      <c r="CT39" s="41"/>
      <c r="CU39" s="41"/>
      <c r="CV39" s="41"/>
      <c r="CX39" s="32"/>
      <c r="CY39" s="32"/>
      <c r="DA39" s="53">
        <v>11.2</v>
      </c>
      <c r="DX39" s="5"/>
      <c r="DY39" s="5"/>
      <c r="EH39" s="2"/>
      <c r="EI39" s="2"/>
      <c r="EK39" s="53">
        <v>11.2</v>
      </c>
      <c r="FF39" s="5"/>
      <c r="FG39" s="5"/>
      <c r="FP39" s="2"/>
      <c r="FQ39" s="2"/>
      <c r="FS39" s="53">
        <v>11.2</v>
      </c>
      <c r="GN39" s="5"/>
      <c r="GO39" s="5"/>
      <c r="GX39" s="2"/>
      <c r="GY39" s="2"/>
      <c r="HA39" s="53">
        <v>11.2</v>
      </c>
      <c r="HV39" s="5"/>
      <c r="HW39" s="5"/>
      <c r="IF39" s="2"/>
      <c r="IG39" s="2"/>
      <c r="II39" s="53">
        <v>11.2</v>
      </c>
      <c r="JD39" s="5"/>
      <c r="JE39" s="5"/>
      <c r="JN39" s="2"/>
      <c r="JO39" s="2"/>
      <c r="JQ39" s="53">
        <v>11.2</v>
      </c>
      <c r="KL39" s="5"/>
      <c r="KM39" s="5"/>
      <c r="KV39" s="2"/>
      <c r="KW39" s="2"/>
      <c r="KY39" s="53">
        <v>11.2</v>
      </c>
      <c r="LT39" s="5"/>
      <c r="LU39" s="5"/>
      <c r="MD39" s="2"/>
      <c r="ME39" s="2"/>
      <c r="MG39" s="53">
        <v>11.2</v>
      </c>
      <c r="NB39" s="5"/>
      <c r="NC39" s="5"/>
      <c r="NL39" s="2"/>
      <c r="NM39" s="2"/>
      <c r="NO39" s="53">
        <v>11.2</v>
      </c>
      <c r="OJ39" s="5"/>
      <c r="OK39" s="5"/>
      <c r="OT39" s="2"/>
      <c r="OU39" s="2"/>
      <c r="OW39" s="53">
        <v>11.2</v>
      </c>
      <c r="PR39" s="5"/>
      <c r="PS39" s="5"/>
      <c r="QB39" s="2"/>
      <c r="QC39" s="2"/>
      <c r="QE39" s="53">
        <v>11.2</v>
      </c>
      <c r="QZ39" s="5"/>
      <c r="RA39" s="5"/>
      <c r="RJ39" s="2"/>
      <c r="RK39" s="2"/>
      <c r="RM39" s="53">
        <v>11.2</v>
      </c>
      <c r="SH39" s="5"/>
      <c r="SI39" s="5"/>
      <c r="SR39" s="2"/>
      <c r="SS39" s="2"/>
      <c r="SU39" s="53">
        <v>11.2</v>
      </c>
    </row>
    <row r="40" spans="1:544" hidden="1" x14ac:dyDescent="0.2">
      <c r="C40" s="30" t="s">
        <v>43</v>
      </c>
      <c r="D40" s="5"/>
      <c r="X40" s="2"/>
      <c r="AR40" s="41"/>
      <c r="AS40" s="41"/>
      <c r="AT40" s="41"/>
      <c r="AV40" s="32"/>
      <c r="AW40" s="32"/>
      <c r="AY40" s="54">
        <v>1000</v>
      </c>
      <c r="BS40" s="41"/>
      <c r="BT40" s="41"/>
      <c r="BU40" s="41"/>
      <c r="BW40" s="32"/>
      <c r="BX40" s="32"/>
      <c r="BZ40" s="54">
        <v>1000</v>
      </c>
      <c r="CT40" s="41"/>
      <c r="CU40" s="41"/>
      <c r="CV40" s="41"/>
      <c r="CX40" s="32"/>
      <c r="CY40" s="32"/>
      <c r="DA40" s="54">
        <v>1000</v>
      </c>
      <c r="DX40" s="5"/>
      <c r="DY40" s="5"/>
      <c r="EH40" s="2"/>
      <c r="EI40" s="2"/>
      <c r="EK40" s="54">
        <v>1000</v>
      </c>
      <c r="FF40" s="5"/>
      <c r="FG40" s="5"/>
      <c r="FP40" s="2"/>
      <c r="FQ40" s="2"/>
      <c r="FS40" s="54">
        <v>1000</v>
      </c>
      <c r="GN40" s="5"/>
      <c r="GO40" s="5"/>
      <c r="GX40" s="2"/>
      <c r="GY40" s="2"/>
      <c r="HA40" s="54">
        <v>1000</v>
      </c>
      <c r="HV40" s="5"/>
      <c r="HW40" s="5"/>
      <c r="IF40" s="2"/>
      <c r="IG40" s="2"/>
      <c r="II40" s="54">
        <v>1000</v>
      </c>
      <c r="JD40" s="5"/>
      <c r="JE40" s="5"/>
      <c r="JN40" s="2"/>
      <c r="JO40" s="2"/>
      <c r="JQ40" s="54">
        <v>1000</v>
      </c>
      <c r="KL40" s="5"/>
      <c r="KM40" s="5"/>
      <c r="KV40" s="2"/>
      <c r="KW40" s="2"/>
      <c r="KY40" s="54">
        <v>1000</v>
      </c>
      <c r="LT40" s="5"/>
      <c r="LU40" s="5"/>
      <c r="MD40" s="2"/>
      <c r="ME40" s="2"/>
      <c r="MG40" s="54">
        <v>1000</v>
      </c>
      <c r="NB40" s="5"/>
      <c r="NC40" s="5"/>
      <c r="NL40" s="2"/>
      <c r="NM40" s="2"/>
      <c r="NO40" s="54">
        <v>1000</v>
      </c>
      <c r="OJ40" s="5"/>
      <c r="OK40" s="5"/>
      <c r="OT40" s="2"/>
      <c r="OU40" s="2"/>
      <c r="OW40" s="54">
        <v>1000</v>
      </c>
      <c r="PR40" s="5"/>
      <c r="PS40" s="5"/>
      <c r="QB40" s="2"/>
      <c r="QC40" s="2"/>
      <c r="QE40" s="54">
        <v>1000</v>
      </c>
      <c r="QZ40" s="5"/>
      <c r="RA40" s="5"/>
      <c r="RJ40" s="2"/>
      <c r="RK40" s="2"/>
      <c r="RM40" s="54">
        <v>1000</v>
      </c>
      <c r="SH40" s="5"/>
      <c r="SI40" s="5"/>
      <c r="SR40" s="2"/>
      <c r="SS40" s="2"/>
      <c r="SU40" s="54">
        <v>1000</v>
      </c>
    </row>
    <row r="41" spans="1:544" hidden="1" x14ac:dyDescent="0.2">
      <c r="A41" s="5"/>
      <c r="B41" s="5"/>
      <c r="C41" s="31" t="s">
        <v>55</v>
      </c>
      <c r="D41" s="5"/>
      <c r="F41" s="2"/>
      <c r="G41" s="66"/>
      <c r="AR41" s="41"/>
      <c r="AS41" s="41"/>
      <c r="AT41" s="41"/>
      <c r="AU41" s="32"/>
      <c r="AV41" s="32"/>
      <c r="AW41" s="32"/>
      <c r="AX41" s="32"/>
      <c r="AY41" s="55">
        <v>1000</v>
      </c>
      <c r="BS41" s="41"/>
      <c r="BT41" s="41"/>
      <c r="BU41" s="41"/>
      <c r="BW41" s="32"/>
      <c r="BX41" s="32"/>
      <c r="BZ41" s="55">
        <v>1000</v>
      </c>
      <c r="CT41" s="41"/>
      <c r="CU41" s="41"/>
      <c r="CV41" s="41"/>
      <c r="CW41" s="32"/>
      <c r="CX41" s="32"/>
      <c r="CY41" s="32"/>
      <c r="CZ41" s="32"/>
      <c r="DA41" s="55">
        <v>1000</v>
      </c>
      <c r="DX41" s="5"/>
      <c r="DY41" s="5"/>
      <c r="EH41" s="2"/>
      <c r="EI41" s="2"/>
      <c r="EK41" s="55">
        <v>1000</v>
      </c>
      <c r="FF41" s="5"/>
      <c r="FG41" s="5"/>
      <c r="FP41" s="2"/>
      <c r="FQ41" s="2"/>
      <c r="FS41" s="55">
        <v>1000</v>
      </c>
      <c r="GN41" s="5"/>
      <c r="GO41" s="5"/>
      <c r="GX41" s="2"/>
      <c r="GY41" s="2"/>
      <c r="HA41" s="55">
        <v>1000</v>
      </c>
      <c r="HV41" s="5"/>
      <c r="HW41" s="5"/>
      <c r="IF41" s="2"/>
      <c r="IG41" s="2"/>
      <c r="II41" s="55">
        <v>1000</v>
      </c>
      <c r="JD41" s="5"/>
      <c r="JE41" s="5"/>
      <c r="JN41" s="2"/>
      <c r="JO41" s="2"/>
      <c r="JQ41" s="55">
        <v>1000</v>
      </c>
      <c r="KL41" s="5"/>
      <c r="KM41" s="5"/>
      <c r="KV41" s="2"/>
      <c r="KW41" s="2"/>
      <c r="KY41" s="55">
        <v>1000</v>
      </c>
      <c r="LT41" s="5"/>
      <c r="LU41" s="5"/>
      <c r="MD41" s="2"/>
      <c r="ME41" s="2"/>
      <c r="MG41" s="55">
        <v>1000</v>
      </c>
      <c r="NB41" s="5"/>
      <c r="NC41" s="5"/>
      <c r="NL41" s="2"/>
      <c r="NM41" s="2"/>
      <c r="NO41" s="55">
        <v>1000</v>
      </c>
      <c r="OJ41" s="5"/>
      <c r="OK41" s="5"/>
      <c r="OT41" s="2"/>
      <c r="OU41" s="2"/>
      <c r="OW41" s="55">
        <v>1000</v>
      </c>
      <c r="PR41" s="5"/>
      <c r="PS41" s="5"/>
      <c r="QB41" s="2"/>
      <c r="QC41" s="2"/>
      <c r="QE41" s="55">
        <v>1000</v>
      </c>
      <c r="QZ41" s="5"/>
      <c r="RA41" s="5"/>
      <c r="RJ41" s="2"/>
      <c r="RK41" s="2"/>
      <c r="RM41" s="55">
        <v>1000</v>
      </c>
      <c r="SH41" s="5"/>
      <c r="SI41" s="5"/>
      <c r="SR41" s="2"/>
      <c r="SS41" s="2"/>
      <c r="SU41" s="55">
        <v>1000</v>
      </c>
    </row>
    <row r="42" spans="1:544" hidden="1" x14ac:dyDescent="0.2">
      <c r="A42" s="5"/>
      <c r="B42" s="5"/>
      <c r="C42" s="35" t="s">
        <v>62</v>
      </c>
      <c r="D42" s="5"/>
      <c r="F42" s="2"/>
      <c r="G42" s="66"/>
      <c r="AR42" s="41"/>
      <c r="AS42" s="41"/>
      <c r="AT42" s="41"/>
      <c r="AU42" s="32"/>
      <c r="AV42" s="32"/>
      <c r="AW42" s="32"/>
      <c r="AX42" s="32"/>
      <c r="AY42" s="56">
        <v>1000</v>
      </c>
      <c r="BS42" s="41"/>
      <c r="BT42" s="41"/>
      <c r="BU42" s="41"/>
      <c r="BW42" s="32"/>
      <c r="BX42" s="32"/>
      <c r="BZ42" s="56">
        <v>1000</v>
      </c>
      <c r="CT42" s="41"/>
      <c r="CU42" s="41"/>
      <c r="CV42" s="41"/>
      <c r="CW42" s="32"/>
      <c r="CX42" s="32"/>
      <c r="CY42" s="32"/>
      <c r="CZ42" s="32"/>
      <c r="DA42" s="56">
        <v>1000</v>
      </c>
      <c r="DX42" s="5"/>
      <c r="DY42" s="5"/>
      <c r="EH42" s="2"/>
      <c r="EI42" s="2"/>
      <c r="EK42" s="56">
        <v>1000</v>
      </c>
      <c r="FF42" s="5"/>
      <c r="FG42" s="5"/>
      <c r="FP42" s="2"/>
      <c r="FQ42" s="2"/>
      <c r="FS42" s="56">
        <v>1000</v>
      </c>
      <c r="GN42" s="5"/>
      <c r="GO42" s="5"/>
      <c r="GX42" s="2"/>
      <c r="GY42" s="2"/>
      <c r="HA42" s="56">
        <v>1000</v>
      </c>
      <c r="HV42" s="5"/>
      <c r="HW42" s="5"/>
      <c r="IF42" s="2"/>
      <c r="IG42" s="2"/>
      <c r="II42" s="56">
        <v>1000</v>
      </c>
      <c r="JD42" s="5"/>
      <c r="JE42" s="5"/>
      <c r="JN42" s="2"/>
      <c r="JO42" s="2"/>
      <c r="JQ42" s="56">
        <v>1000</v>
      </c>
      <c r="KL42" s="5"/>
      <c r="KM42" s="5"/>
      <c r="KV42" s="2"/>
      <c r="KW42" s="2"/>
      <c r="KY42" s="56">
        <v>1000</v>
      </c>
      <c r="LT42" s="5"/>
      <c r="LU42" s="5"/>
      <c r="MD42" s="2"/>
      <c r="ME42" s="2"/>
      <c r="MG42" s="56">
        <v>1000</v>
      </c>
      <c r="NB42" s="5"/>
      <c r="NC42" s="5"/>
      <c r="NL42" s="2"/>
      <c r="NM42" s="2"/>
      <c r="NO42" s="56">
        <v>1000</v>
      </c>
      <c r="OJ42" s="5"/>
      <c r="OK42" s="5"/>
      <c r="OT42" s="2"/>
      <c r="OU42" s="2"/>
      <c r="OW42" s="56">
        <v>1000</v>
      </c>
      <c r="PR42" s="5"/>
      <c r="PS42" s="5"/>
      <c r="QB42" s="2"/>
      <c r="QC42" s="2"/>
      <c r="QE42" s="56">
        <v>1000</v>
      </c>
      <c r="QZ42" s="5"/>
      <c r="RA42" s="5"/>
      <c r="RJ42" s="2"/>
      <c r="RK42" s="2"/>
      <c r="RM42" s="56">
        <v>1000</v>
      </c>
      <c r="SH42" s="5"/>
      <c r="SI42" s="5"/>
      <c r="SR42" s="2"/>
      <c r="SS42" s="2"/>
      <c r="SU42" s="56">
        <v>1000</v>
      </c>
    </row>
    <row r="43" spans="1:544" x14ac:dyDescent="0.2">
      <c r="A43" s="5"/>
      <c r="B43" s="5"/>
      <c r="C43" s="34" t="s">
        <v>41</v>
      </c>
      <c r="D43" s="5"/>
      <c r="AR43" s="41"/>
      <c r="AS43" s="41"/>
      <c r="AT43" s="41"/>
      <c r="AU43" s="32"/>
      <c r="AV43" s="32"/>
      <c r="AW43" s="32"/>
      <c r="AX43" s="32"/>
      <c r="AY43" s="57">
        <v>48.3</v>
      </c>
      <c r="BS43" s="41"/>
      <c r="BT43" s="41"/>
      <c r="BU43" s="41"/>
      <c r="BW43" s="32"/>
      <c r="BX43" s="32"/>
      <c r="BZ43" s="57">
        <v>48.3</v>
      </c>
      <c r="CT43" s="41"/>
      <c r="CU43" s="41"/>
      <c r="CV43" s="41"/>
      <c r="CW43" s="32"/>
      <c r="CX43" s="32"/>
      <c r="CY43" s="32"/>
      <c r="CZ43" s="32"/>
      <c r="DA43" s="57">
        <v>48.3</v>
      </c>
      <c r="DX43" s="5"/>
      <c r="DY43" s="5"/>
      <c r="EH43" s="2"/>
      <c r="EI43" s="2"/>
      <c r="EK43" s="57">
        <v>48.3</v>
      </c>
      <c r="FF43" s="5"/>
      <c r="FG43" s="5"/>
      <c r="FP43" s="2"/>
      <c r="FQ43" s="2"/>
      <c r="FS43" s="57">
        <v>48.3</v>
      </c>
      <c r="GN43" s="5"/>
      <c r="GO43" s="5"/>
      <c r="GX43" s="2"/>
      <c r="GY43" s="2"/>
      <c r="HA43" s="57">
        <v>48.3</v>
      </c>
      <c r="HV43" s="5"/>
      <c r="HW43" s="5"/>
      <c r="IF43" s="2"/>
      <c r="IG43" s="2"/>
      <c r="II43" s="57">
        <v>48.3</v>
      </c>
      <c r="JD43" s="5"/>
      <c r="JE43" s="5"/>
      <c r="JN43" s="2"/>
      <c r="JO43" s="2"/>
      <c r="JQ43" s="57">
        <v>48.3</v>
      </c>
      <c r="KL43" s="5"/>
      <c r="KM43" s="5"/>
      <c r="KV43" s="2"/>
      <c r="KW43" s="2"/>
      <c r="KY43" s="57">
        <v>48.3</v>
      </c>
      <c r="LT43" s="5"/>
      <c r="LU43" s="5"/>
      <c r="MD43" s="2"/>
      <c r="ME43" s="2"/>
      <c r="MG43" s="57">
        <v>48.3</v>
      </c>
      <c r="NB43" s="5"/>
      <c r="NC43" s="5"/>
      <c r="NL43" s="2"/>
      <c r="NM43" s="2"/>
      <c r="NO43" s="57">
        <v>48.3</v>
      </c>
      <c r="OJ43" s="5"/>
      <c r="OK43" s="5"/>
      <c r="OT43" s="2"/>
      <c r="OU43" s="2"/>
      <c r="OW43" s="57">
        <v>48.3</v>
      </c>
      <c r="PR43" s="5"/>
      <c r="PS43" s="5"/>
      <c r="QB43" s="2"/>
      <c r="QC43" s="2"/>
      <c r="QE43" s="57">
        <v>48.3</v>
      </c>
      <c r="QZ43" s="5"/>
      <c r="RA43" s="5"/>
      <c r="RJ43" s="2"/>
      <c r="RK43" s="2"/>
      <c r="RM43" s="57">
        <v>48.3</v>
      </c>
      <c r="SH43" s="5"/>
      <c r="SI43" s="5"/>
      <c r="SR43" s="2"/>
      <c r="SS43" s="2"/>
      <c r="SU43" s="57">
        <v>48.3</v>
      </c>
    </row>
    <row r="44" spans="1:544" hidden="1" x14ac:dyDescent="0.2">
      <c r="A44" s="5"/>
      <c r="B44" s="5"/>
      <c r="C44" s="24" t="s">
        <v>42</v>
      </c>
      <c r="D44" s="5"/>
      <c r="AR44" s="41"/>
      <c r="AS44" s="41"/>
      <c r="AT44" s="41"/>
      <c r="AU44" s="32"/>
      <c r="AV44" s="32"/>
      <c r="AW44" s="32"/>
      <c r="AX44" s="32"/>
      <c r="AY44" s="58">
        <v>1000</v>
      </c>
      <c r="BS44" s="41"/>
      <c r="BT44" s="41"/>
      <c r="BU44" s="41"/>
      <c r="BW44" s="32"/>
      <c r="BX44" s="32"/>
      <c r="BZ44" s="58">
        <v>1000</v>
      </c>
      <c r="CT44" s="41"/>
      <c r="CU44" s="41"/>
      <c r="CV44" s="41"/>
      <c r="CW44" s="32"/>
      <c r="CX44" s="32"/>
      <c r="CY44" s="32"/>
      <c r="CZ44" s="32"/>
      <c r="DA44" s="58">
        <v>1000</v>
      </c>
      <c r="DX44" s="5"/>
      <c r="DY44" s="5"/>
      <c r="EH44" s="2"/>
      <c r="EI44" s="2"/>
      <c r="EK44" s="58">
        <v>1000</v>
      </c>
      <c r="FF44" s="5"/>
      <c r="FG44" s="5"/>
      <c r="FP44" s="2"/>
      <c r="FQ44" s="2"/>
      <c r="FS44" s="58">
        <v>1000</v>
      </c>
      <c r="GN44" s="5"/>
      <c r="GO44" s="5"/>
      <c r="GX44" s="2"/>
      <c r="GY44" s="2"/>
      <c r="HA44" s="58">
        <v>1000</v>
      </c>
      <c r="HV44" s="5"/>
      <c r="HW44" s="5"/>
      <c r="IF44" s="2"/>
      <c r="IG44" s="2"/>
      <c r="II44" s="58">
        <v>1000</v>
      </c>
      <c r="JD44" s="5"/>
      <c r="JE44" s="5"/>
      <c r="JN44" s="2"/>
      <c r="JO44" s="2"/>
      <c r="JQ44" s="58">
        <v>1000</v>
      </c>
      <c r="KL44" s="5"/>
      <c r="KM44" s="5"/>
      <c r="KV44" s="2"/>
      <c r="KW44" s="2"/>
      <c r="KY44" s="58">
        <v>1000</v>
      </c>
      <c r="LT44" s="5"/>
      <c r="LU44" s="5"/>
      <c r="MD44" s="2"/>
      <c r="ME44" s="2"/>
      <c r="MG44" s="58">
        <v>1000</v>
      </c>
      <c r="NB44" s="5"/>
      <c r="NC44" s="5"/>
      <c r="NL44" s="2"/>
      <c r="NM44" s="2"/>
      <c r="NO44" s="58">
        <v>1000</v>
      </c>
      <c r="OJ44" s="5"/>
      <c r="OK44" s="5"/>
      <c r="OT44" s="2"/>
      <c r="OU44" s="2"/>
      <c r="OW44" s="58">
        <v>1000</v>
      </c>
      <c r="PR44" s="5"/>
      <c r="PS44" s="5"/>
      <c r="QB44" s="2"/>
      <c r="QC44" s="2"/>
      <c r="QE44" s="58">
        <v>1000</v>
      </c>
      <c r="QZ44" s="5"/>
      <c r="RA44" s="5"/>
      <c r="RJ44" s="2"/>
      <c r="RK44" s="2"/>
      <c r="RM44" s="58">
        <v>1000</v>
      </c>
      <c r="SH44" s="5"/>
      <c r="SI44" s="5"/>
      <c r="SR44" s="2"/>
      <c r="SS44" s="2"/>
      <c r="SU44" s="58">
        <v>1000</v>
      </c>
    </row>
    <row r="45" spans="1:544" hidden="1" x14ac:dyDescent="0.2">
      <c r="A45" s="5"/>
      <c r="B45" s="5"/>
      <c r="C45" s="33" t="s">
        <v>54</v>
      </c>
      <c r="D45" s="5"/>
      <c r="AR45" s="41"/>
      <c r="AS45" s="41"/>
      <c r="AT45" s="41"/>
      <c r="AU45" s="32"/>
      <c r="AV45" s="32"/>
      <c r="AW45" s="32"/>
      <c r="AX45" s="32"/>
      <c r="AY45" s="59">
        <v>1000</v>
      </c>
      <c r="BS45" s="41"/>
      <c r="BT45" s="41"/>
      <c r="BU45" s="41"/>
      <c r="BW45" s="32"/>
      <c r="BX45" s="32"/>
      <c r="BZ45" s="59">
        <v>1000</v>
      </c>
      <c r="CT45" s="41"/>
      <c r="CU45" s="41"/>
      <c r="CV45" s="41"/>
      <c r="CW45" s="32"/>
      <c r="CX45" s="32"/>
      <c r="CY45" s="32"/>
      <c r="CZ45" s="32"/>
      <c r="DA45" s="59">
        <v>1000</v>
      </c>
      <c r="DX45" s="5"/>
      <c r="DY45" s="5"/>
      <c r="EH45" s="2"/>
      <c r="EI45" s="2"/>
      <c r="EJ45" s="37"/>
      <c r="EK45" s="59">
        <v>1000</v>
      </c>
      <c r="FF45" s="5"/>
      <c r="FG45" s="5"/>
      <c r="FP45" s="2"/>
      <c r="FQ45" s="2"/>
      <c r="FR45" s="37"/>
      <c r="FS45" s="59">
        <v>1000</v>
      </c>
      <c r="GN45" s="5"/>
      <c r="GO45" s="5"/>
      <c r="GX45" s="2"/>
      <c r="GY45" s="2"/>
      <c r="GZ45" s="37"/>
      <c r="HA45" s="59">
        <v>1000</v>
      </c>
      <c r="HV45" s="5"/>
      <c r="HW45" s="5"/>
      <c r="IF45" s="2"/>
      <c r="IG45" s="2"/>
      <c r="IH45" s="37"/>
      <c r="II45" s="59">
        <v>1000</v>
      </c>
      <c r="JD45" s="5"/>
      <c r="JE45" s="5"/>
      <c r="JN45" s="2"/>
      <c r="JO45" s="2"/>
      <c r="JP45" s="37"/>
      <c r="JQ45" s="59">
        <v>1000</v>
      </c>
      <c r="KL45" s="5"/>
      <c r="KM45" s="5"/>
      <c r="KV45" s="2"/>
      <c r="KW45" s="2"/>
      <c r="KX45" s="37"/>
      <c r="KY45" s="59">
        <v>1000</v>
      </c>
      <c r="LT45" s="5"/>
      <c r="LU45" s="5"/>
      <c r="MD45" s="2"/>
      <c r="ME45" s="2"/>
      <c r="MF45" s="37"/>
      <c r="MG45" s="59">
        <v>1000</v>
      </c>
      <c r="NB45" s="5"/>
      <c r="NC45" s="5"/>
      <c r="NL45" s="2"/>
      <c r="NM45" s="2"/>
      <c r="NN45" s="37"/>
      <c r="NO45" s="59">
        <v>1000</v>
      </c>
      <c r="OJ45" s="5"/>
      <c r="OK45" s="5"/>
      <c r="OT45" s="2"/>
      <c r="OU45" s="2"/>
      <c r="OV45" s="37"/>
      <c r="OW45" s="59">
        <v>1000</v>
      </c>
      <c r="PR45" s="5"/>
      <c r="PS45" s="5"/>
      <c r="QB45" s="2"/>
      <c r="QC45" s="2"/>
      <c r="QD45" s="37"/>
      <c r="QE45" s="59">
        <v>1000</v>
      </c>
      <c r="QZ45" s="5"/>
      <c r="RA45" s="5"/>
      <c r="RJ45" s="2"/>
      <c r="RK45" s="2"/>
      <c r="RL45" s="37"/>
      <c r="RM45" s="59">
        <v>1000</v>
      </c>
      <c r="SH45" s="5"/>
      <c r="SI45" s="5"/>
      <c r="SR45" s="2"/>
      <c r="SS45" s="2"/>
      <c r="ST45" s="37"/>
      <c r="SU45" s="59">
        <v>1000</v>
      </c>
    </row>
    <row r="46" spans="1:544" hidden="1" x14ac:dyDescent="0.2">
      <c r="A46" s="5"/>
      <c r="B46" s="5"/>
      <c r="C46" s="25" t="s">
        <v>27</v>
      </c>
      <c r="D46" s="5"/>
      <c r="AR46" s="41"/>
      <c r="AS46" s="41"/>
      <c r="AT46" s="41"/>
      <c r="AU46" s="32"/>
      <c r="AV46" s="41"/>
      <c r="AW46" s="41"/>
      <c r="AX46" s="32"/>
      <c r="AY46" s="60">
        <v>1000</v>
      </c>
      <c r="BS46" s="41"/>
      <c r="BT46" s="41"/>
      <c r="BU46" s="41"/>
      <c r="BW46" s="41"/>
      <c r="BX46" s="32"/>
      <c r="BZ46" s="60">
        <v>1000</v>
      </c>
      <c r="CT46" s="41"/>
      <c r="CU46" s="41"/>
      <c r="CV46" s="41"/>
      <c r="CW46" s="32"/>
      <c r="CX46" s="41"/>
      <c r="CY46" s="32"/>
      <c r="CZ46" s="32"/>
      <c r="DA46" s="60">
        <v>1000</v>
      </c>
      <c r="DX46" s="5"/>
      <c r="DY46" s="5"/>
      <c r="EH46" s="41"/>
      <c r="EI46" s="2"/>
      <c r="EK46" s="60">
        <v>1000</v>
      </c>
      <c r="FF46" s="5"/>
      <c r="FG46" s="5"/>
      <c r="FP46" s="41"/>
      <c r="FQ46" s="2"/>
      <c r="FS46" s="60">
        <v>1000</v>
      </c>
      <c r="GN46" s="5"/>
      <c r="GO46" s="5"/>
      <c r="GX46" s="2"/>
      <c r="GY46" s="2"/>
      <c r="HA46" s="60">
        <v>1000</v>
      </c>
      <c r="HV46" s="5"/>
      <c r="HW46" s="5"/>
      <c r="IF46" s="41"/>
      <c r="IG46" s="2"/>
      <c r="II46" s="60">
        <v>1000</v>
      </c>
      <c r="JD46" s="5"/>
      <c r="JE46" s="5"/>
      <c r="JN46" s="2"/>
      <c r="JO46" s="2"/>
      <c r="JQ46" s="60">
        <v>1000</v>
      </c>
      <c r="KL46" s="5"/>
      <c r="KM46" s="5"/>
      <c r="KV46" s="2"/>
      <c r="KW46" s="2"/>
      <c r="KY46" s="60">
        <v>1000</v>
      </c>
      <c r="LT46" s="5"/>
      <c r="LU46" s="5"/>
      <c r="MD46" s="2"/>
      <c r="ME46" s="2"/>
      <c r="MG46" s="60">
        <v>1000</v>
      </c>
      <c r="NB46" s="5"/>
      <c r="NC46" s="5"/>
      <c r="NL46" s="2"/>
      <c r="NM46" s="2"/>
      <c r="NO46" s="60">
        <v>1000</v>
      </c>
      <c r="OJ46" s="5"/>
      <c r="OK46" s="5"/>
      <c r="OT46" s="2"/>
      <c r="OU46" s="2"/>
      <c r="OW46" s="60">
        <v>1000</v>
      </c>
      <c r="PR46" s="5"/>
      <c r="PS46" s="5"/>
      <c r="QB46" s="2"/>
      <c r="QC46" s="2"/>
      <c r="QE46" s="60">
        <v>1000</v>
      </c>
      <c r="QZ46" s="5"/>
      <c r="RA46" s="5"/>
      <c r="RJ46" s="2"/>
      <c r="RK46" s="2"/>
      <c r="RM46" s="60">
        <v>1000</v>
      </c>
      <c r="SH46" s="5"/>
      <c r="SI46" s="5"/>
      <c r="SR46" s="2"/>
      <c r="SS46" s="2"/>
      <c r="SU46" s="60">
        <v>1000</v>
      </c>
    </row>
    <row r="47" spans="1:544" s="36" customFormat="1" x14ac:dyDescent="0.2">
      <c r="A47"/>
      <c r="B47"/>
      <c r="C47" s="29" t="s">
        <v>47</v>
      </c>
      <c r="D47" s="2"/>
      <c r="E47"/>
      <c r="F47"/>
      <c r="G47" s="6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U47" s="32"/>
      <c r="AX47" s="32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W47" s="32"/>
      <c r="CZ47" s="32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B47"/>
      <c r="HC47"/>
      <c r="HD47"/>
      <c r="HE47"/>
      <c r="HF47"/>
      <c r="HG47"/>
      <c r="HH47"/>
      <c r="HI47"/>
      <c r="HJ47"/>
      <c r="HK47"/>
      <c r="HL47"/>
      <c r="HM47"/>
      <c r="HN47"/>
      <c r="HO47"/>
      <c r="HP47"/>
      <c r="HQ47"/>
      <c r="HR47"/>
      <c r="HS47"/>
      <c r="HT47"/>
      <c r="HU47"/>
      <c r="HV47"/>
      <c r="HW47"/>
      <c r="HX47"/>
      <c r="HY47"/>
      <c r="HZ47"/>
      <c r="IA47"/>
      <c r="IB47"/>
      <c r="IC47"/>
      <c r="ID47"/>
      <c r="IE47"/>
      <c r="IF47"/>
      <c r="IG47"/>
      <c r="IH47"/>
      <c r="IJ47"/>
      <c r="IK47"/>
      <c r="IL47"/>
      <c r="IM47"/>
      <c r="IN47"/>
      <c r="IO47"/>
      <c r="IP47"/>
      <c r="IQ47"/>
      <c r="IR47"/>
      <c r="IS47"/>
      <c r="IT47"/>
      <c r="IU47"/>
      <c r="IV47"/>
      <c r="IW47"/>
      <c r="IX47"/>
      <c r="IY47"/>
      <c r="IZ47"/>
      <c r="JA47"/>
      <c r="JB47"/>
      <c r="JC47"/>
      <c r="JD47"/>
      <c r="JE47"/>
      <c r="JF47"/>
      <c r="JG47"/>
      <c r="JH47"/>
      <c r="JI47"/>
      <c r="JJ47"/>
      <c r="JK47"/>
      <c r="JL47"/>
      <c r="JM47"/>
      <c r="JN47"/>
      <c r="JO47"/>
      <c r="JP47"/>
      <c r="JR47"/>
      <c r="JS47"/>
      <c r="JT47"/>
      <c r="JU47"/>
      <c r="JV47"/>
      <c r="JW47"/>
      <c r="JX47"/>
      <c r="JY47"/>
      <c r="JZ47"/>
      <c r="KA47"/>
      <c r="KB47"/>
      <c r="KC47"/>
      <c r="KD47"/>
      <c r="KE47"/>
      <c r="KF47"/>
      <c r="KG47"/>
      <c r="KH47"/>
      <c r="KI47"/>
      <c r="KJ47"/>
      <c r="KK47"/>
      <c r="KL47"/>
      <c r="KM47"/>
      <c r="KN47"/>
      <c r="KO47"/>
      <c r="KP47"/>
      <c r="KQ47"/>
      <c r="KR47"/>
      <c r="KS47"/>
      <c r="KT47"/>
      <c r="KU47"/>
      <c r="KV47"/>
      <c r="KW47"/>
      <c r="KX47"/>
      <c r="KY47"/>
      <c r="KZ47"/>
      <c r="LA47"/>
      <c r="LB47"/>
      <c r="LC47"/>
      <c r="LD47"/>
      <c r="LE47"/>
      <c r="LF47"/>
      <c r="LG47"/>
      <c r="LH47"/>
      <c r="LI47"/>
      <c r="LJ47"/>
      <c r="LK47"/>
      <c r="LL47"/>
      <c r="LM47"/>
      <c r="LN47"/>
      <c r="LO47"/>
      <c r="LP47"/>
      <c r="LQ47"/>
      <c r="LR47"/>
      <c r="LS47"/>
      <c r="LT47"/>
      <c r="LU47"/>
      <c r="LV47"/>
      <c r="LW47"/>
      <c r="LX47"/>
      <c r="LY47"/>
      <c r="LZ47"/>
      <c r="MA47"/>
      <c r="MB47"/>
      <c r="MC47"/>
      <c r="MD47"/>
      <c r="ME47"/>
      <c r="MF47"/>
      <c r="MG47"/>
      <c r="MH47"/>
      <c r="MI47"/>
      <c r="MJ47"/>
      <c r="MK47"/>
      <c r="ML47"/>
      <c r="MM47"/>
      <c r="MN47"/>
      <c r="MO47"/>
      <c r="MP47"/>
      <c r="MQ47"/>
      <c r="MR47"/>
      <c r="MS47"/>
      <c r="MT47"/>
      <c r="MU47"/>
      <c r="MV47"/>
      <c r="MW47"/>
      <c r="MX47"/>
      <c r="MY47"/>
      <c r="MZ47"/>
      <c r="NA47"/>
      <c r="NB47"/>
      <c r="NC47"/>
      <c r="ND47"/>
      <c r="NE47"/>
      <c r="NF47"/>
      <c r="NG47"/>
      <c r="NH47"/>
      <c r="NI47"/>
      <c r="NJ47"/>
      <c r="NK47"/>
      <c r="NL47"/>
      <c r="NM47"/>
      <c r="NN47"/>
      <c r="NO47"/>
      <c r="NP47"/>
      <c r="NQ47"/>
      <c r="NR47"/>
      <c r="NS47"/>
      <c r="NT47"/>
      <c r="NU47"/>
      <c r="NV47"/>
      <c r="NW47"/>
      <c r="NX47"/>
      <c r="NY47"/>
      <c r="NZ47"/>
      <c r="OA47"/>
      <c r="OB47"/>
      <c r="OC47"/>
      <c r="OD47"/>
      <c r="OE47"/>
      <c r="OF47"/>
      <c r="OG47"/>
      <c r="OH47"/>
      <c r="OI47"/>
      <c r="OJ47"/>
      <c r="OK47"/>
      <c r="OL47"/>
      <c r="OM47"/>
      <c r="ON47"/>
      <c r="OO47"/>
      <c r="OP47"/>
      <c r="OQ47"/>
      <c r="OR47"/>
      <c r="OS47"/>
      <c r="OT47"/>
      <c r="OU47"/>
      <c r="OV47"/>
      <c r="OW47"/>
      <c r="OX47"/>
      <c r="OY47"/>
      <c r="OZ47"/>
      <c r="PA47"/>
      <c r="PB47"/>
      <c r="PC47"/>
      <c r="PD47"/>
      <c r="PE47"/>
      <c r="PF47"/>
      <c r="PG47"/>
      <c r="PH47"/>
      <c r="PI47"/>
      <c r="PJ47"/>
      <c r="PK47"/>
      <c r="PL47"/>
      <c r="PM47"/>
      <c r="PN47"/>
      <c r="PO47"/>
      <c r="PP47"/>
      <c r="PQ47"/>
      <c r="PR47"/>
      <c r="PS47"/>
      <c r="PT47"/>
      <c r="PU47"/>
      <c r="PV47"/>
      <c r="PW47"/>
      <c r="PX47"/>
      <c r="PY47"/>
      <c r="PZ47"/>
      <c r="QA47"/>
      <c r="QB47"/>
      <c r="QC47"/>
      <c r="QD47"/>
      <c r="QE47"/>
      <c r="QF47"/>
      <c r="QG47"/>
      <c r="QH47"/>
      <c r="QI47"/>
      <c r="QJ47"/>
      <c r="QK47"/>
      <c r="QL47"/>
      <c r="QM47"/>
      <c r="QN47"/>
      <c r="QO47"/>
      <c r="QP47"/>
      <c r="QQ47"/>
      <c r="QR47"/>
      <c r="QS47"/>
      <c r="QT47"/>
      <c r="QU47"/>
      <c r="QV47"/>
      <c r="QW47"/>
      <c r="QX47"/>
      <c r="QY47"/>
      <c r="QZ47"/>
      <c r="RA47"/>
      <c r="RB47"/>
      <c r="RC47"/>
      <c r="RD47"/>
      <c r="RE47"/>
      <c r="RF47"/>
      <c r="RG47"/>
      <c r="RH47"/>
      <c r="RI47"/>
      <c r="RJ47"/>
      <c r="RK47"/>
      <c r="RL47"/>
      <c r="RM47"/>
      <c r="RN47"/>
      <c r="RO47"/>
      <c r="RP47"/>
      <c r="RQ47"/>
      <c r="RR47"/>
      <c r="RS47"/>
      <c r="RT47"/>
      <c r="RU47"/>
      <c r="RV47"/>
      <c r="RW47"/>
      <c r="RX47"/>
      <c r="RY47"/>
      <c r="RZ47"/>
      <c r="SA47"/>
      <c r="SB47"/>
      <c r="SC47"/>
      <c r="SD47"/>
      <c r="SE47"/>
      <c r="SF47"/>
      <c r="SG47"/>
      <c r="SH47"/>
      <c r="SI47"/>
      <c r="SJ47"/>
      <c r="SK47"/>
      <c r="SL47"/>
      <c r="SM47"/>
      <c r="SN47"/>
      <c r="SO47"/>
      <c r="SP47"/>
      <c r="SQ47"/>
      <c r="SR47"/>
      <c r="SS47"/>
      <c r="ST47"/>
      <c r="SU47"/>
      <c r="SV47"/>
      <c r="SW47"/>
      <c r="SX47"/>
      <c r="SY47"/>
      <c r="SZ47"/>
      <c r="TA47"/>
      <c r="TB47"/>
      <c r="TC47"/>
      <c r="TD47"/>
      <c r="TE47"/>
      <c r="TF47"/>
      <c r="TG47"/>
      <c r="TH47"/>
      <c r="TI47"/>
      <c r="TJ47"/>
      <c r="TK47"/>
      <c r="TL47"/>
      <c r="TM47"/>
      <c r="TN47"/>
      <c r="TO47"/>
      <c r="TP47"/>
      <c r="TQ47"/>
      <c r="TR47"/>
      <c r="TS47"/>
      <c r="TT47"/>
      <c r="TU47"/>
      <c r="TV47"/>
      <c r="TW47"/>
      <c r="TX47"/>
    </row>
    <row r="48" spans="1:544" s="36" customFormat="1" x14ac:dyDescent="0.2">
      <c r="A48" s="5"/>
      <c r="B48" s="5"/>
      <c r="C48" s="5"/>
      <c r="D48" s="20"/>
      <c r="E48"/>
      <c r="F48"/>
      <c r="G48" s="67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Q48" s="32"/>
      <c r="AR48" s="32"/>
      <c r="AS48" s="32"/>
      <c r="AT48" s="32"/>
      <c r="AU48" s="32"/>
      <c r="AX48" s="32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S48" s="32"/>
      <c r="CT48" s="32"/>
      <c r="CU48" s="32"/>
      <c r="CV48" s="32"/>
      <c r="CW48" s="32"/>
      <c r="CZ48" s="32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B48"/>
      <c r="HC48"/>
      <c r="HD48"/>
      <c r="HE48"/>
      <c r="HF48"/>
      <c r="HG48"/>
      <c r="HH48"/>
      <c r="HI48"/>
      <c r="HJ48"/>
      <c r="HK48"/>
      <c r="HL48"/>
      <c r="HM48"/>
      <c r="HN48"/>
      <c r="HO48"/>
      <c r="HP48"/>
      <c r="HQ48"/>
      <c r="HR48"/>
      <c r="HS48"/>
      <c r="HT48"/>
      <c r="HU48"/>
      <c r="HV48"/>
      <c r="HW48"/>
      <c r="HX48"/>
      <c r="HY48"/>
      <c r="HZ48"/>
      <c r="IA48"/>
      <c r="IB48"/>
      <c r="IC48"/>
      <c r="ID48"/>
      <c r="IE48"/>
      <c r="IF48"/>
      <c r="IG48"/>
      <c r="IH48"/>
      <c r="IJ48"/>
      <c r="IK48"/>
      <c r="IL48"/>
      <c r="IM48"/>
      <c r="IN48"/>
      <c r="IO48"/>
      <c r="IP48"/>
      <c r="IQ48"/>
      <c r="IR48"/>
      <c r="IS48"/>
      <c r="IT48"/>
      <c r="IU48"/>
      <c r="IV48"/>
      <c r="IW48"/>
      <c r="IX48"/>
      <c r="IY48"/>
      <c r="IZ48"/>
      <c r="JA48"/>
      <c r="JB48"/>
      <c r="JC48"/>
      <c r="JD48"/>
      <c r="JE48"/>
      <c r="JF48"/>
      <c r="JG48"/>
      <c r="JH48"/>
      <c r="JI48"/>
      <c r="JJ48"/>
      <c r="JK48"/>
      <c r="JL48"/>
      <c r="JM48"/>
      <c r="JN48"/>
      <c r="JO48"/>
      <c r="JP48"/>
      <c r="JR48"/>
      <c r="JS48"/>
      <c r="JT48"/>
      <c r="JU48"/>
      <c r="JV48"/>
      <c r="JW48"/>
      <c r="JX48"/>
      <c r="JY48"/>
      <c r="JZ48"/>
      <c r="KA48"/>
      <c r="KB48"/>
      <c r="KC48"/>
      <c r="KD48"/>
      <c r="KE48"/>
      <c r="KF48"/>
      <c r="KG48"/>
      <c r="KH48"/>
      <c r="KI48"/>
      <c r="KJ48"/>
      <c r="KK48"/>
      <c r="KL48"/>
      <c r="KM48"/>
      <c r="KN48"/>
      <c r="KO48"/>
      <c r="KP48"/>
      <c r="KQ48"/>
      <c r="KR48"/>
      <c r="KS48"/>
      <c r="KT48"/>
      <c r="KU48"/>
      <c r="KV48"/>
      <c r="KW48"/>
      <c r="KX48"/>
      <c r="KY48"/>
      <c r="KZ48"/>
      <c r="LA48"/>
      <c r="LB48"/>
      <c r="LC48"/>
      <c r="LD48"/>
      <c r="LE48"/>
      <c r="LF48"/>
      <c r="LG48"/>
      <c r="LH48"/>
      <c r="LI48"/>
      <c r="LJ48"/>
      <c r="LK48"/>
      <c r="LL48"/>
      <c r="LM48"/>
      <c r="LN48"/>
      <c r="LO48"/>
      <c r="LP48"/>
      <c r="LQ48"/>
      <c r="LR48"/>
      <c r="LS48"/>
      <c r="LT48"/>
      <c r="LU48"/>
      <c r="LV48"/>
      <c r="LW48"/>
      <c r="LX48"/>
      <c r="LY48"/>
      <c r="LZ48"/>
      <c r="MA48"/>
      <c r="MB48"/>
      <c r="MC48"/>
      <c r="MD48"/>
      <c r="ME48"/>
      <c r="MF48"/>
      <c r="MG48"/>
      <c r="MH48"/>
      <c r="MI48"/>
      <c r="MJ48"/>
      <c r="MK48"/>
      <c r="ML48"/>
      <c r="MM48"/>
      <c r="MN48"/>
      <c r="MO48"/>
      <c r="MP48"/>
      <c r="MQ48"/>
      <c r="MR48"/>
      <c r="MS48"/>
      <c r="MT48"/>
      <c r="MU48"/>
      <c r="MV48"/>
      <c r="MW48"/>
      <c r="MX48"/>
      <c r="MY48"/>
      <c r="MZ48"/>
      <c r="NA48"/>
      <c r="NB48"/>
      <c r="NC48"/>
      <c r="ND48"/>
      <c r="NE48"/>
      <c r="NF48"/>
      <c r="NG48"/>
      <c r="NH48"/>
      <c r="NI48"/>
      <c r="NJ48"/>
      <c r="NK48"/>
      <c r="NL48"/>
      <c r="NM48"/>
      <c r="NN48"/>
      <c r="NO48"/>
      <c r="NP48"/>
      <c r="NQ48"/>
      <c r="NR48"/>
      <c r="NS48"/>
      <c r="NT48"/>
      <c r="NU48"/>
      <c r="NV48"/>
      <c r="NW48"/>
      <c r="NX48"/>
      <c r="NY48"/>
      <c r="NZ48"/>
      <c r="OA48"/>
      <c r="OB48"/>
      <c r="OC48"/>
      <c r="OD48"/>
      <c r="OE48"/>
      <c r="OF48"/>
      <c r="OG48"/>
      <c r="OH48"/>
      <c r="OI48"/>
      <c r="OJ48"/>
      <c r="OK48"/>
      <c r="OL48"/>
      <c r="OM48"/>
      <c r="ON48"/>
      <c r="OO48"/>
      <c r="OP48"/>
      <c r="OQ48"/>
      <c r="OR48"/>
      <c r="OS48"/>
      <c r="OT48"/>
      <c r="OU48"/>
      <c r="OV48"/>
      <c r="OW48"/>
      <c r="OX48"/>
      <c r="OY48"/>
      <c r="OZ48"/>
      <c r="PA48"/>
      <c r="PB48"/>
      <c r="PC48"/>
      <c r="PD48"/>
      <c r="PE48"/>
      <c r="PF48"/>
      <c r="PG48"/>
      <c r="PH48"/>
      <c r="PI48"/>
      <c r="PJ48"/>
      <c r="PK48"/>
      <c r="PL48"/>
      <c r="PM48"/>
      <c r="PN48"/>
      <c r="PO48"/>
      <c r="PP48"/>
      <c r="PQ48"/>
      <c r="PR48"/>
      <c r="PS48"/>
      <c r="PT48"/>
      <c r="PU48"/>
      <c r="PV48"/>
      <c r="PW48"/>
      <c r="PX48"/>
      <c r="PY48"/>
      <c r="PZ48"/>
      <c r="QA48"/>
      <c r="QB48"/>
      <c r="QC48"/>
      <c r="QD48"/>
      <c r="QE48"/>
      <c r="QF48"/>
      <c r="QG48"/>
      <c r="QH48"/>
      <c r="QI48"/>
      <c r="QJ48"/>
      <c r="QK48"/>
      <c r="QL48"/>
      <c r="QM48"/>
      <c r="QN48"/>
      <c r="QO48"/>
      <c r="QP48"/>
      <c r="QQ48"/>
      <c r="QR48"/>
      <c r="QS48"/>
      <c r="QT48"/>
      <c r="QU48"/>
      <c r="QV48"/>
      <c r="QW48"/>
      <c r="QX48"/>
      <c r="QY48"/>
      <c r="QZ48"/>
      <c r="RA48"/>
      <c r="RB48"/>
      <c r="RC48"/>
      <c r="RD48"/>
      <c r="RE48"/>
      <c r="RF48"/>
      <c r="RG48"/>
      <c r="RH48"/>
      <c r="RI48"/>
      <c r="RJ48"/>
      <c r="RK48"/>
      <c r="RL48"/>
      <c r="RM48"/>
      <c r="RN48"/>
      <c r="RO48"/>
      <c r="RP48"/>
      <c r="RQ48"/>
      <c r="RR48"/>
      <c r="RS48"/>
      <c r="RT48"/>
      <c r="RU48"/>
      <c r="RV48"/>
      <c r="RW48"/>
      <c r="RX48"/>
      <c r="RY48"/>
      <c r="RZ48"/>
      <c r="SA48"/>
      <c r="SB48"/>
      <c r="SC48"/>
      <c r="SD48"/>
      <c r="SE48"/>
      <c r="SF48"/>
      <c r="SG48"/>
      <c r="SH48"/>
      <c r="SI48"/>
      <c r="SJ48"/>
      <c r="SK48"/>
      <c r="SL48"/>
      <c r="SM48"/>
      <c r="SN48"/>
      <c r="SO48"/>
      <c r="SP48"/>
      <c r="SQ48"/>
      <c r="SR48"/>
      <c r="SS48"/>
      <c r="ST48"/>
      <c r="SU48"/>
      <c r="SV48"/>
      <c r="SW48"/>
      <c r="SX48"/>
      <c r="SY48"/>
      <c r="SZ48"/>
      <c r="TA48"/>
      <c r="TB48"/>
      <c r="TC48"/>
      <c r="TD48"/>
      <c r="TE48"/>
      <c r="TF48"/>
      <c r="TG48"/>
      <c r="TH48"/>
      <c r="TI48"/>
      <c r="TJ48"/>
      <c r="TK48"/>
      <c r="TL48"/>
      <c r="TM48"/>
      <c r="TN48"/>
      <c r="TO48"/>
      <c r="TP48"/>
      <c r="TQ48"/>
      <c r="TR48"/>
      <c r="TS48"/>
      <c r="TT48"/>
      <c r="TU48"/>
      <c r="TV48"/>
      <c r="TW48"/>
      <c r="TX48"/>
    </row>
    <row r="49" spans="1:544" s="36" customFormat="1" ht="17" x14ac:dyDescent="0.2">
      <c r="A49" s="5"/>
      <c r="B49" s="5"/>
      <c r="C49" s="5"/>
      <c r="D49" s="20"/>
      <c r="E49"/>
      <c r="F49"/>
      <c r="G49" s="67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 s="10"/>
      <c r="W49" s="10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Q49" s="32"/>
      <c r="AR49" s="32"/>
      <c r="AS49" s="32"/>
      <c r="AT49" s="32"/>
      <c r="AU49" s="32"/>
      <c r="AX49" s="32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S49" s="32"/>
      <c r="CT49" s="32"/>
      <c r="CU49" s="32"/>
      <c r="CV49" s="32"/>
      <c r="CW49" s="32"/>
      <c r="CZ49" s="32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B49"/>
      <c r="HC49"/>
      <c r="HD49"/>
      <c r="HE49"/>
      <c r="HF49"/>
      <c r="HG49"/>
      <c r="HH49"/>
      <c r="HI49"/>
      <c r="HJ49"/>
      <c r="HK49"/>
      <c r="HL49"/>
      <c r="HM49"/>
      <c r="HN49"/>
      <c r="HO49"/>
      <c r="HP49"/>
      <c r="HQ49"/>
      <c r="HR49"/>
      <c r="HS49"/>
      <c r="HT49"/>
      <c r="HU49"/>
      <c r="HV49"/>
      <c r="HW49"/>
      <c r="HX49"/>
      <c r="HY49"/>
      <c r="HZ49"/>
      <c r="IA49"/>
      <c r="IB49"/>
      <c r="IC49"/>
      <c r="ID49"/>
      <c r="IE49"/>
      <c r="IF49"/>
      <c r="IG49"/>
      <c r="IH49"/>
      <c r="IJ49"/>
      <c r="IK49"/>
      <c r="IL49"/>
      <c r="IM49"/>
      <c r="IN49"/>
      <c r="IO49"/>
      <c r="IP49"/>
      <c r="IQ49"/>
      <c r="IR49"/>
      <c r="IS49"/>
      <c r="IT49"/>
      <c r="IU49"/>
      <c r="IV49"/>
      <c r="IW49"/>
      <c r="IX49"/>
      <c r="IY49"/>
      <c r="IZ49"/>
      <c r="JA49"/>
      <c r="JB49"/>
      <c r="JC49"/>
      <c r="JD49"/>
      <c r="JE49"/>
      <c r="JF49"/>
      <c r="JG49"/>
      <c r="JH49"/>
      <c r="JI49"/>
      <c r="JJ49"/>
      <c r="JK49"/>
      <c r="JL49"/>
      <c r="JM49"/>
      <c r="JN49"/>
      <c r="JO49"/>
      <c r="JP49"/>
      <c r="JR49"/>
      <c r="JS49"/>
      <c r="JT49"/>
      <c r="JU49"/>
      <c r="JV49"/>
      <c r="JW49"/>
      <c r="JX49"/>
      <c r="JY49"/>
      <c r="JZ49"/>
      <c r="KA49"/>
      <c r="KB49"/>
      <c r="KC49"/>
      <c r="KD49"/>
      <c r="KE49"/>
      <c r="KF49"/>
      <c r="KG49"/>
      <c r="KH49"/>
      <c r="KI49"/>
      <c r="KJ49"/>
      <c r="KK49"/>
      <c r="KL49"/>
      <c r="KM49"/>
      <c r="KN49"/>
      <c r="KO49"/>
      <c r="KP49"/>
      <c r="KQ49"/>
      <c r="KR49"/>
      <c r="KS49"/>
      <c r="KT49"/>
      <c r="KU49"/>
      <c r="KV49"/>
      <c r="KW49"/>
      <c r="KX49"/>
      <c r="KY49"/>
      <c r="KZ49"/>
      <c r="LA49"/>
      <c r="LB49"/>
      <c r="LC49"/>
      <c r="LD49"/>
      <c r="LE49"/>
      <c r="LF49"/>
      <c r="LG49"/>
      <c r="LH49"/>
      <c r="LI49"/>
      <c r="LJ49"/>
      <c r="LK49"/>
      <c r="LL49"/>
      <c r="LM49"/>
      <c r="LN49"/>
      <c r="LO49"/>
      <c r="LP49"/>
      <c r="LQ49"/>
      <c r="LR49"/>
      <c r="LS49"/>
      <c r="LT49"/>
      <c r="LU49"/>
      <c r="LV49"/>
      <c r="LW49"/>
      <c r="LX49"/>
      <c r="LY49"/>
      <c r="LZ49"/>
      <c r="MA49"/>
      <c r="MB49"/>
      <c r="MC49"/>
      <c r="MD49"/>
      <c r="ME49"/>
      <c r="MF49"/>
      <c r="MG49"/>
      <c r="MH49"/>
      <c r="MI49"/>
      <c r="MJ49"/>
      <c r="MK49"/>
      <c r="ML49"/>
      <c r="MM49"/>
      <c r="MN49"/>
      <c r="MO49"/>
      <c r="MP49"/>
      <c r="MQ49"/>
      <c r="MR49"/>
      <c r="MS49"/>
      <c r="MT49"/>
      <c r="MU49"/>
      <c r="MV49"/>
      <c r="MW49"/>
      <c r="MX49"/>
      <c r="MY49"/>
      <c r="MZ49"/>
      <c r="NA49"/>
      <c r="NB49"/>
      <c r="NC49"/>
      <c r="ND49"/>
      <c r="NE49"/>
      <c r="NF49"/>
      <c r="NG49"/>
      <c r="NH49"/>
      <c r="NI49"/>
      <c r="NJ49"/>
      <c r="NK49"/>
      <c r="NL49"/>
      <c r="NM49"/>
      <c r="NN49"/>
      <c r="NO49"/>
      <c r="NP49"/>
      <c r="NQ49"/>
      <c r="NR49"/>
      <c r="NS49"/>
      <c r="NT49"/>
      <c r="NU49"/>
      <c r="NV49"/>
      <c r="NW49"/>
      <c r="NX49"/>
      <c r="NY49"/>
      <c r="NZ49"/>
      <c r="OA49"/>
      <c r="OB49"/>
      <c r="OC49"/>
      <c r="OD49"/>
      <c r="OE49"/>
      <c r="OF49"/>
      <c r="OG49"/>
      <c r="OH49"/>
      <c r="OI49"/>
      <c r="OJ49"/>
      <c r="OK49"/>
      <c r="OL49"/>
      <c r="OM49"/>
      <c r="ON49"/>
      <c r="OO49"/>
      <c r="OP49"/>
      <c r="OQ49"/>
      <c r="OR49"/>
      <c r="OS49"/>
      <c r="OT49"/>
      <c r="OU49"/>
      <c r="OV49"/>
      <c r="OW49"/>
      <c r="OX49"/>
      <c r="OY49"/>
      <c r="OZ49"/>
      <c r="PA49"/>
      <c r="PB49"/>
      <c r="PC49"/>
      <c r="PD49"/>
      <c r="PE49"/>
      <c r="PF49"/>
      <c r="PG49"/>
      <c r="PH49"/>
      <c r="PI49"/>
      <c r="PJ49"/>
      <c r="PK49"/>
      <c r="PL49"/>
      <c r="PM49"/>
      <c r="PN49"/>
      <c r="PO49"/>
      <c r="PP49"/>
      <c r="PQ49"/>
      <c r="PR49"/>
      <c r="PS49"/>
      <c r="PT49"/>
      <c r="PU49"/>
      <c r="PV49"/>
      <c r="PW49"/>
      <c r="PX49"/>
      <c r="PY49"/>
      <c r="PZ49"/>
      <c r="QA49"/>
      <c r="QB49"/>
      <c r="QC49"/>
      <c r="QD49"/>
      <c r="QE49"/>
      <c r="QF49"/>
      <c r="QG49"/>
      <c r="QH49"/>
      <c r="QI49"/>
      <c r="QJ49"/>
      <c r="QK49"/>
      <c r="QL49"/>
      <c r="QM49"/>
      <c r="QN49"/>
      <c r="QO49"/>
      <c r="QP49"/>
      <c r="QQ49"/>
      <c r="QR49"/>
      <c r="QS49"/>
      <c r="QT49"/>
      <c r="QU49"/>
      <c r="QV49"/>
      <c r="QW49"/>
      <c r="QX49"/>
      <c r="QY49"/>
      <c r="QZ49"/>
      <c r="RA49"/>
      <c r="RB49"/>
      <c r="RC49"/>
      <c r="RD49"/>
      <c r="RE49"/>
      <c r="RF49"/>
      <c r="RG49"/>
      <c r="RH49"/>
      <c r="RI49"/>
      <c r="RJ49"/>
      <c r="RK49"/>
      <c r="RL49"/>
      <c r="RM49"/>
      <c r="RN49"/>
      <c r="RO49"/>
      <c r="RP49"/>
      <c r="RQ49"/>
      <c r="RR49"/>
      <c r="RS49"/>
      <c r="RT49"/>
      <c r="RU49"/>
      <c r="RV49"/>
      <c r="RW49"/>
      <c r="RX49"/>
      <c r="RY49"/>
      <c r="RZ49"/>
      <c r="SA49"/>
      <c r="SB49"/>
      <c r="SC49"/>
      <c r="SD49"/>
      <c r="SE49"/>
      <c r="SF49"/>
      <c r="SG49"/>
      <c r="SH49"/>
      <c r="SI49"/>
      <c r="SJ49"/>
      <c r="SK49"/>
      <c r="SL49"/>
      <c r="SM49"/>
      <c r="SN49"/>
      <c r="SO49"/>
      <c r="SP49"/>
      <c r="SQ49"/>
      <c r="SR49"/>
      <c r="SS49"/>
      <c r="ST49"/>
      <c r="SU49"/>
      <c r="SV49"/>
      <c r="SW49"/>
      <c r="SX49"/>
      <c r="SY49"/>
      <c r="SZ49"/>
      <c r="TA49"/>
      <c r="TB49"/>
      <c r="TC49"/>
      <c r="TD49"/>
      <c r="TE49"/>
      <c r="TF49"/>
      <c r="TG49"/>
      <c r="TH49"/>
      <c r="TI49"/>
      <c r="TJ49"/>
      <c r="TK49"/>
      <c r="TL49"/>
      <c r="TM49"/>
      <c r="TN49"/>
      <c r="TO49"/>
      <c r="TP49"/>
      <c r="TQ49"/>
      <c r="TR49"/>
      <c r="TS49"/>
      <c r="TT49"/>
      <c r="TU49"/>
      <c r="TV49"/>
      <c r="TW49"/>
      <c r="TX49"/>
    </row>
    <row r="50" spans="1:544" s="36" customFormat="1" ht="17" x14ac:dyDescent="0.2">
      <c r="A50" s="5"/>
      <c r="B50" s="5"/>
      <c r="C50" s="5"/>
      <c r="D50" s="20"/>
      <c r="E50"/>
      <c r="F50"/>
      <c r="G50" s="67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 s="1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Q50" s="32"/>
      <c r="AR50" s="32"/>
      <c r="AS50" s="32"/>
      <c r="AT50" s="32"/>
      <c r="AU50" s="32"/>
      <c r="AX50" s="32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S50" s="32"/>
      <c r="CT50" s="32"/>
      <c r="CU50" s="32"/>
      <c r="CV50" s="32"/>
      <c r="CW50" s="32"/>
      <c r="CZ50" s="32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B50"/>
      <c r="HC50"/>
      <c r="HD50"/>
      <c r="HE50"/>
      <c r="HF50"/>
      <c r="HG50"/>
      <c r="HH50"/>
      <c r="HI50"/>
      <c r="HJ50"/>
      <c r="HK50"/>
      <c r="HL50"/>
      <c r="HM50"/>
      <c r="HN50"/>
      <c r="HO50"/>
      <c r="HP50"/>
      <c r="HQ50"/>
      <c r="HR50"/>
      <c r="HS50"/>
      <c r="HT50"/>
      <c r="HU50"/>
      <c r="HV50"/>
      <c r="HW50"/>
      <c r="HX50"/>
      <c r="HY50"/>
      <c r="HZ50"/>
      <c r="IA50"/>
      <c r="IB50"/>
      <c r="IC50"/>
      <c r="ID50"/>
      <c r="IE50"/>
      <c r="IF50"/>
      <c r="IG50"/>
      <c r="IH50"/>
      <c r="IJ50"/>
      <c r="IK50"/>
      <c r="IL50"/>
      <c r="IM50"/>
      <c r="IN50"/>
      <c r="IO50"/>
      <c r="IP50"/>
      <c r="IQ50"/>
      <c r="IR50"/>
      <c r="IS50"/>
      <c r="IT50"/>
      <c r="IU50"/>
      <c r="IV50"/>
      <c r="IW50"/>
      <c r="IX50"/>
      <c r="IY50"/>
      <c r="IZ50"/>
      <c r="JA50"/>
      <c r="JB50"/>
      <c r="JC50"/>
      <c r="JD50"/>
      <c r="JE50"/>
      <c r="JF50"/>
      <c r="JG50"/>
      <c r="JH50"/>
      <c r="JI50"/>
      <c r="JJ50"/>
      <c r="JK50"/>
      <c r="JL50"/>
      <c r="JM50"/>
      <c r="JN50"/>
      <c r="JO50"/>
      <c r="JP50"/>
      <c r="JR50"/>
      <c r="JS50"/>
      <c r="JT50"/>
      <c r="JU50"/>
      <c r="JV50"/>
      <c r="JW50"/>
      <c r="JX50"/>
      <c r="JY50"/>
      <c r="JZ50"/>
      <c r="KA50"/>
      <c r="KB50"/>
      <c r="KC50"/>
      <c r="KD50"/>
      <c r="KE50"/>
      <c r="KF50"/>
      <c r="KG50"/>
      <c r="KH50"/>
      <c r="KI50"/>
      <c r="KJ50"/>
      <c r="KK50"/>
      <c r="KL50"/>
      <c r="KM50"/>
      <c r="KN50"/>
      <c r="KO50"/>
      <c r="KP50"/>
      <c r="KQ50"/>
      <c r="KR50"/>
      <c r="KS50"/>
      <c r="KT50"/>
      <c r="KU50"/>
      <c r="KV50"/>
      <c r="KW50"/>
      <c r="KX50"/>
      <c r="KY50"/>
      <c r="KZ50"/>
      <c r="LA50"/>
      <c r="LB50"/>
      <c r="LC50"/>
      <c r="LD50"/>
      <c r="LE50"/>
      <c r="LF50"/>
      <c r="LG50"/>
      <c r="LH50"/>
      <c r="LI50"/>
      <c r="LJ50"/>
      <c r="LK50"/>
      <c r="LL50"/>
      <c r="LM50"/>
      <c r="LN50"/>
      <c r="LO50"/>
      <c r="LP50"/>
      <c r="LQ50"/>
      <c r="LR50"/>
      <c r="LS50"/>
      <c r="LT50"/>
      <c r="LU50"/>
      <c r="LV50"/>
      <c r="LW50"/>
      <c r="LX50"/>
      <c r="LY50"/>
      <c r="LZ50"/>
      <c r="MA50"/>
      <c r="MB50"/>
      <c r="MC50"/>
      <c r="MD50"/>
      <c r="ME50"/>
      <c r="MF50"/>
      <c r="MG50"/>
      <c r="MH50"/>
      <c r="MI50"/>
      <c r="MJ50"/>
      <c r="MK50"/>
      <c r="ML50"/>
      <c r="MM50"/>
      <c r="MN50"/>
      <c r="MO50"/>
      <c r="MP50"/>
      <c r="MQ50"/>
      <c r="MR50"/>
      <c r="MS50"/>
      <c r="MT50"/>
      <c r="MU50"/>
      <c r="MV50"/>
      <c r="MW50"/>
      <c r="MX50"/>
      <c r="MY50"/>
      <c r="MZ50"/>
      <c r="NA50"/>
      <c r="NB50"/>
      <c r="NC50"/>
      <c r="ND50"/>
      <c r="NE50"/>
      <c r="NF50"/>
      <c r="NG50"/>
      <c r="NH50"/>
      <c r="NI50"/>
      <c r="NJ50"/>
      <c r="NK50"/>
      <c r="NL50"/>
      <c r="NM50"/>
      <c r="NN50"/>
      <c r="NO50"/>
      <c r="NP50"/>
      <c r="NQ50"/>
      <c r="NR50"/>
      <c r="NS50"/>
      <c r="NT50"/>
      <c r="NU50"/>
      <c r="NV50"/>
      <c r="NW50"/>
      <c r="NX50"/>
      <c r="NY50"/>
      <c r="NZ50"/>
      <c r="OA50"/>
      <c r="OB50"/>
      <c r="OC50"/>
      <c r="OD50"/>
      <c r="OE50"/>
      <c r="OF50"/>
      <c r="OG50"/>
      <c r="OH50"/>
      <c r="OI50"/>
      <c r="OJ50"/>
      <c r="OK50"/>
      <c r="OL50"/>
      <c r="OM50"/>
      <c r="ON50"/>
      <c r="OO50"/>
      <c r="OP50"/>
      <c r="OQ50"/>
      <c r="OR50"/>
      <c r="OS50"/>
      <c r="OT50"/>
      <c r="OU50"/>
      <c r="OV50"/>
      <c r="OW50"/>
      <c r="OX50"/>
      <c r="OY50"/>
      <c r="OZ50"/>
      <c r="PA50"/>
      <c r="PB50"/>
      <c r="PC50"/>
      <c r="PD50"/>
      <c r="PE50"/>
      <c r="PF50"/>
      <c r="PG50"/>
      <c r="PH50"/>
      <c r="PI50"/>
      <c r="PJ50"/>
      <c r="PK50"/>
      <c r="PL50"/>
      <c r="PM50"/>
      <c r="PN50"/>
      <c r="PO50"/>
      <c r="PP50"/>
      <c r="PQ50"/>
      <c r="PR50"/>
      <c r="PS50"/>
      <c r="PT50"/>
      <c r="PU50"/>
      <c r="PV50"/>
      <c r="PW50"/>
      <c r="PX50"/>
      <c r="PY50"/>
      <c r="PZ50"/>
      <c r="QA50"/>
      <c r="QB50"/>
      <c r="QC50"/>
      <c r="QD50"/>
      <c r="QE50"/>
      <c r="QF50"/>
      <c r="QG50"/>
      <c r="QH50"/>
      <c r="QI50"/>
      <c r="QJ50"/>
      <c r="QK50"/>
      <c r="QL50"/>
      <c r="QM50"/>
      <c r="QN50"/>
      <c r="QO50"/>
      <c r="QP50"/>
      <c r="QQ50"/>
      <c r="QR50"/>
      <c r="QS50"/>
      <c r="QT50"/>
      <c r="QU50"/>
      <c r="QV50"/>
      <c r="QW50"/>
      <c r="QX50"/>
      <c r="QY50"/>
      <c r="QZ50"/>
      <c r="RA50"/>
      <c r="RB50"/>
      <c r="RC50"/>
      <c r="RD50"/>
      <c r="RE50"/>
      <c r="RF50"/>
      <c r="RG50"/>
      <c r="RH50"/>
      <c r="RI50"/>
      <c r="RJ50"/>
      <c r="RK50"/>
      <c r="RL50"/>
      <c r="RM50"/>
      <c r="RN50"/>
      <c r="RO50"/>
      <c r="RP50"/>
      <c r="RQ50"/>
      <c r="RR50"/>
      <c r="RS50"/>
      <c r="RT50"/>
      <c r="RU50"/>
      <c r="RV50"/>
      <c r="RW50"/>
      <c r="RX50"/>
      <c r="RY50"/>
      <c r="RZ50"/>
      <c r="SA50"/>
      <c r="SB50"/>
      <c r="SC50"/>
      <c r="SD50"/>
      <c r="SE50"/>
      <c r="SF50"/>
      <c r="SG50"/>
      <c r="SH50"/>
      <c r="SI50"/>
      <c r="SJ50"/>
      <c r="SK50"/>
      <c r="SL50"/>
      <c r="SM50"/>
      <c r="SN50"/>
      <c r="SO50"/>
      <c r="SP50"/>
      <c r="SQ50"/>
      <c r="SR50"/>
      <c r="SS50"/>
      <c r="ST50"/>
      <c r="SU50"/>
      <c r="SV50"/>
      <c r="SW50"/>
      <c r="SX50"/>
      <c r="SY50"/>
      <c r="SZ50"/>
      <c r="TA50"/>
      <c r="TB50"/>
      <c r="TC50"/>
      <c r="TD50"/>
      <c r="TE50"/>
      <c r="TF50"/>
      <c r="TG50"/>
      <c r="TH50"/>
      <c r="TI50"/>
      <c r="TJ50"/>
      <c r="TK50"/>
      <c r="TL50"/>
      <c r="TM50"/>
      <c r="TN50"/>
      <c r="TO50"/>
      <c r="TP50"/>
      <c r="TQ50"/>
      <c r="TR50"/>
      <c r="TS50"/>
      <c r="TT50"/>
      <c r="TU50"/>
      <c r="TV50"/>
      <c r="TW50"/>
      <c r="TX50"/>
    </row>
    <row r="51" spans="1:544" s="36" customFormat="1" ht="17" x14ac:dyDescent="0.2">
      <c r="A51"/>
      <c r="B51"/>
      <c r="C51"/>
      <c r="D51"/>
      <c r="E51"/>
      <c r="F51"/>
      <c r="G51" s="67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 s="10"/>
      <c r="W51" s="10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Q51" s="32"/>
      <c r="AR51" s="32"/>
      <c r="AS51" s="32"/>
      <c r="AT51" s="32"/>
      <c r="AU51" s="32"/>
      <c r="AX51" s="32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S51" s="32"/>
      <c r="CT51" s="32"/>
      <c r="CU51" s="32"/>
      <c r="CV51" s="32"/>
      <c r="CW51" s="32"/>
      <c r="CZ51" s="32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B51"/>
      <c r="HC51"/>
      <c r="HD51"/>
      <c r="HE51"/>
      <c r="HF51"/>
      <c r="HG51"/>
      <c r="HH51"/>
      <c r="HI51"/>
      <c r="HJ51"/>
      <c r="HK51"/>
      <c r="HL51"/>
      <c r="HM51"/>
      <c r="HN51"/>
      <c r="HO51"/>
      <c r="HP51"/>
      <c r="HQ51"/>
      <c r="HR51"/>
      <c r="HS51"/>
      <c r="HT51"/>
      <c r="HU51"/>
      <c r="HV51"/>
      <c r="HW51"/>
      <c r="HX51"/>
      <c r="HY51"/>
      <c r="HZ51"/>
      <c r="IA51"/>
      <c r="IB51"/>
      <c r="IC51"/>
      <c r="ID51"/>
      <c r="IE51"/>
      <c r="IF51"/>
      <c r="IG51"/>
      <c r="IH51"/>
      <c r="IJ51"/>
      <c r="IK51"/>
      <c r="IL51"/>
      <c r="IM51"/>
      <c r="IN51"/>
      <c r="IO51"/>
      <c r="IP51"/>
      <c r="IQ51"/>
      <c r="IR51"/>
      <c r="IS51"/>
      <c r="IT51"/>
      <c r="IU51"/>
      <c r="IV51"/>
      <c r="IW51"/>
      <c r="IX51"/>
      <c r="IY51"/>
      <c r="IZ51"/>
      <c r="JA51"/>
      <c r="JB51"/>
      <c r="JC51"/>
      <c r="JD51"/>
      <c r="JE51"/>
      <c r="JF51"/>
      <c r="JG51"/>
      <c r="JH51"/>
      <c r="JI51"/>
      <c r="JJ51"/>
      <c r="JK51"/>
      <c r="JL51"/>
      <c r="JM51"/>
      <c r="JN51"/>
      <c r="JO51"/>
      <c r="JP51"/>
      <c r="JR51"/>
      <c r="JS51"/>
      <c r="JT51"/>
      <c r="JU51"/>
      <c r="JV51"/>
      <c r="JW51"/>
      <c r="JX51"/>
      <c r="JY51"/>
      <c r="JZ51"/>
      <c r="KA51"/>
      <c r="KB51"/>
      <c r="KC51"/>
      <c r="KD51"/>
      <c r="KE51"/>
      <c r="KF51"/>
      <c r="KG51"/>
      <c r="KH51"/>
      <c r="KI51"/>
      <c r="KJ51"/>
      <c r="KK51"/>
      <c r="KL51"/>
      <c r="KM51"/>
      <c r="KN51"/>
      <c r="KO51"/>
      <c r="KP51"/>
      <c r="KQ51"/>
      <c r="KR51"/>
      <c r="KS51"/>
      <c r="KT51"/>
      <c r="KU51"/>
      <c r="KV51"/>
      <c r="KW51"/>
      <c r="KX51"/>
      <c r="KY51"/>
      <c r="KZ51"/>
      <c r="LA51"/>
      <c r="LB51"/>
      <c r="LC51"/>
      <c r="LD51"/>
      <c r="LE51"/>
      <c r="LF51"/>
      <c r="LG51"/>
      <c r="LH51"/>
      <c r="LI51"/>
      <c r="LJ51"/>
      <c r="LK51"/>
      <c r="LL51"/>
      <c r="LM51"/>
      <c r="LN51"/>
      <c r="LO51"/>
      <c r="LP51"/>
      <c r="LQ51"/>
      <c r="LR51"/>
      <c r="LS51"/>
      <c r="LT51"/>
      <c r="LU51"/>
      <c r="LV51"/>
      <c r="LW51"/>
      <c r="LX51"/>
      <c r="LY51"/>
      <c r="LZ51"/>
      <c r="MA51"/>
      <c r="MB51"/>
      <c r="MC51"/>
      <c r="MD51"/>
      <c r="ME51"/>
      <c r="MF51"/>
      <c r="MG51"/>
      <c r="MH51"/>
      <c r="MI51"/>
      <c r="MJ51"/>
      <c r="MK51"/>
      <c r="ML51"/>
      <c r="MM51"/>
      <c r="MN51"/>
      <c r="MO51"/>
      <c r="MP51"/>
      <c r="MQ51"/>
      <c r="MR51"/>
      <c r="MS51"/>
      <c r="MT51"/>
      <c r="MU51"/>
      <c r="MV51"/>
      <c r="MW51"/>
      <c r="MX51"/>
      <c r="MY51"/>
      <c r="MZ51"/>
      <c r="NA51"/>
      <c r="NB51"/>
      <c r="NC51"/>
      <c r="ND51"/>
      <c r="NE51"/>
      <c r="NF51"/>
      <c r="NG51"/>
      <c r="NH51"/>
      <c r="NI51"/>
      <c r="NJ51"/>
      <c r="NK51"/>
      <c r="NL51"/>
      <c r="NM51"/>
      <c r="NN51"/>
      <c r="NO51"/>
      <c r="NP51"/>
      <c r="NQ51"/>
      <c r="NR51"/>
      <c r="NS51"/>
      <c r="NT51"/>
      <c r="NU51"/>
      <c r="NV51"/>
      <c r="NW51"/>
      <c r="NX51"/>
      <c r="NY51"/>
      <c r="NZ51"/>
      <c r="OA51"/>
      <c r="OB51"/>
      <c r="OC51"/>
      <c r="OD51"/>
      <c r="OE51"/>
      <c r="OF51"/>
      <c r="OG51"/>
      <c r="OH51"/>
      <c r="OI51"/>
      <c r="OJ51"/>
      <c r="OK51"/>
      <c r="OL51"/>
      <c r="OM51"/>
      <c r="ON51"/>
      <c r="OO51"/>
      <c r="OP51"/>
      <c r="OQ51"/>
      <c r="OR51"/>
      <c r="OS51"/>
      <c r="OT51"/>
      <c r="OU51"/>
      <c r="OV51"/>
      <c r="OW51"/>
      <c r="OX51"/>
      <c r="OY51"/>
      <c r="OZ51"/>
      <c r="PA51"/>
      <c r="PB51"/>
      <c r="PC51"/>
      <c r="PD51"/>
      <c r="PE51"/>
      <c r="PF51"/>
      <c r="PG51"/>
      <c r="PH51"/>
      <c r="PI51"/>
      <c r="PJ51"/>
      <c r="PK51"/>
      <c r="PL51"/>
      <c r="PM51"/>
      <c r="PN51"/>
      <c r="PO51"/>
      <c r="PP51"/>
      <c r="PQ51"/>
      <c r="PR51"/>
      <c r="PS51"/>
      <c r="PT51"/>
      <c r="PU51"/>
      <c r="PV51"/>
      <c r="PW51"/>
      <c r="PX51"/>
      <c r="PY51"/>
      <c r="PZ51"/>
      <c r="QA51"/>
      <c r="QB51"/>
      <c r="QC51"/>
      <c r="QD51"/>
      <c r="QE51"/>
      <c r="QF51"/>
      <c r="QG51"/>
      <c r="QH51"/>
      <c r="QI51"/>
      <c r="QJ51"/>
      <c r="QK51"/>
      <c r="QL51"/>
      <c r="QM51"/>
      <c r="QN51"/>
      <c r="QO51"/>
      <c r="QP51"/>
      <c r="QQ51"/>
      <c r="QR51"/>
      <c r="QS51"/>
      <c r="QT51"/>
      <c r="QU51"/>
      <c r="QV51"/>
      <c r="QW51"/>
      <c r="QX51"/>
      <c r="QY51"/>
      <c r="QZ51"/>
      <c r="RA51"/>
      <c r="RB51"/>
      <c r="RC51"/>
      <c r="RD51"/>
      <c r="RE51"/>
      <c r="RF51"/>
      <c r="RG51"/>
      <c r="RH51"/>
      <c r="RI51"/>
      <c r="RJ51"/>
      <c r="RK51"/>
      <c r="RL51"/>
      <c r="RM51"/>
      <c r="RN51"/>
      <c r="RO51"/>
      <c r="RP51"/>
      <c r="RQ51"/>
      <c r="RR51"/>
      <c r="RS51"/>
      <c r="RT51"/>
      <c r="RU51"/>
      <c r="RV51"/>
      <c r="RW51"/>
      <c r="RX51"/>
      <c r="RY51"/>
      <c r="RZ51"/>
      <c r="SA51"/>
      <c r="SB51"/>
      <c r="SC51"/>
      <c r="SD51"/>
      <c r="SE51"/>
      <c r="SF51"/>
      <c r="SG51"/>
      <c r="SH51"/>
      <c r="SI51"/>
      <c r="SJ51"/>
      <c r="SK51"/>
      <c r="SL51"/>
      <c r="SM51"/>
      <c r="SN51"/>
      <c r="SO51"/>
      <c r="SP51"/>
      <c r="SQ51"/>
      <c r="SR51"/>
      <c r="SS51"/>
      <c r="ST51"/>
      <c r="SU51"/>
      <c r="SV51"/>
      <c r="SW51"/>
      <c r="SX51"/>
      <c r="SY51"/>
      <c r="SZ51"/>
      <c r="TA51"/>
      <c r="TB51"/>
      <c r="TC51"/>
      <c r="TD51"/>
      <c r="TE51"/>
      <c r="TF51"/>
      <c r="TG51"/>
      <c r="TH51"/>
      <c r="TI51"/>
      <c r="TJ51"/>
      <c r="TK51"/>
      <c r="TL51"/>
      <c r="TM51"/>
      <c r="TN51"/>
      <c r="TO51"/>
      <c r="TP51"/>
      <c r="TQ51"/>
      <c r="TR51"/>
      <c r="TS51"/>
      <c r="TT51"/>
      <c r="TU51"/>
      <c r="TV51"/>
      <c r="TW51"/>
      <c r="TX51"/>
    </row>
    <row r="52" spans="1:544" s="36" customFormat="1" ht="17" x14ac:dyDescent="0.2">
      <c r="A52"/>
      <c r="B52"/>
      <c r="C52"/>
      <c r="D52"/>
      <c r="E52"/>
      <c r="F52"/>
      <c r="G52" s="67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 s="10"/>
      <c r="W52" s="10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Q52" s="32"/>
      <c r="AR52" s="32"/>
      <c r="AS52" s="32"/>
      <c r="AT52" s="32"/>
      <c r="AU52" s="32"/>
      <c r="AX52" s="3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S52" s="32"/>
      <c r="CT52" s="32"/>
      <c r="CU52" s="32"/>
      <c r="CV52" s="32"/>
      <c r="CW52" s="32"/>
      <c r="CZ52" s="3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B52"/>
      <c r="HC52"/>
      <c r="HD52"/>
      <c r="HE52"/>
      <c r="HF52"/>
      <c r="HG52"/>
      <c r="HH52"/>
      <c r="HI52"/>
      <c r="HJ52"/>
      <c r="HK52"/>
      <c r="HL52"/>
      <c r="HM52"/>
      <c r="HN52"/>
      <c r="HO52"/>
      <c r="HP52"/>
      <c r="HQ52"/>
      <c r="HR52"/>
      <c r="HS52"/>
      <c r="HT52"/>
      <c r="HU52"/>
      <c r="HV52"/>
      <c r="HW52"/>
      <c r="HX52"/>
      <c r="HY52"/>
      <c r="HZ52"/>
      <c r="IA52"/>
      <c r="IB52"/>
      <c r="IC52"/>
      <c r="ID52"/>
      <c r="IE52"/>
      <c r="IF52"/>
      <c r="IG52"/>
      <c r="IH52"/>
      <c r="IJ52"/>
      <c r="IK52"/>
      <c r="IL52"/>
      <c r="IM52"/>
      <c r="IN52"/>
      <c r="IO52"/>
      <c r="IP52"/>
      <c r="IQ52"/>
      <c r="IR52"/>
      <c r="IS52"/>
      <c r="IT52"/>
      <c r="IU52"/>
      <c r="IV52"/>
      <c r="IW52"/>
      <c r="IX52"/>
      <c r="IY52"/>
      <c r="IZ52"/>
      <c r="JA52"/>
      <c r="JB52"/>
      <c r="JC52"/>
      <c r="JD52"/>
      <c r="JE52"/>
      <c r="JF52"/>
      <c r="JG52"/>
      <c r="JH52"/>
      <c r="JI52"/>
      <c r="JJ52"/>
      <c r="JK52"/>
      <c r="JL52"/>
      <c r="JM52"/>
      <c r="JN52"/>
      <c r="JO52"/>
      <c r="JP52"/>
      <c r="JR52"/>
      <c r="JS52"/>
      <c r="JT52"/>
      <c r="JU52"/>
      <c r="JV52"/>
      <c r="JW52"/>
      <c r="JX52"/>
      <c r="JY52"/>
      <c r="JZ52"/>
      <c r="KA52"/>
      <c r="KB52"/>
      <c r="KC52"/>
      <c r="KD52"/>
      <c r="KE52"/>
      <c r="KF52"/>
      <c r="KG52"/>
      <c r="KH52"/>
      <c r="KI52"/>
      <c r="KJ52"/>
      <c r="KK52"/>
      <c r="KL52"/>
      <c r="KM52"/>
      <c r="KN52"/>
      <c r="KO52"/>
      <c r="KP52"/>
      <c r="KQ52"/>
      <c r="KR52"/>
      <c r="KS52"/>
      <c r="KT52"/>
      <c r="KU52"/>
      <c r="KV52"/>
      <c r="KW52"/>
      <c r="KX52"/>
      <c r="KY52"/>
      <c r="KZ52"/>
      <c r="LA52"/>
      <c r="LB52"/>
      <c r="LC52"/>
      <c r="LD52"/>
      <c r="LE52"/>
      <c r="LF52"/>
      <c r="LG52"/>
      <c r="LH52"/>
      <c r="LI52"/>
      <c r="LJ52"/>
      <c r="LK52"/>
      <c r="LL52"/>
      <c r="LM52"/>
      <c r="LN52"/>
      <c r="LO52"/>
      <c r="LP52"/>
      <c r="LQ52"/>
      <c r="LR52"/>
      <c r="LS52"/>
      <c r="LT52"/>
      <c r="LU52"/>
      <c r="LV52"/>
      <c r="LW52"/>
      <c r="LX52"/>
      <c r="LY52"/>
      <c r="LZ52"/>
      <c r="MA52"/>
      <c r="MB52"/>
      <c r="MC52"/>
      <c r="MD52"/>
      <c r="ME52"/>
      <c r="MF52"/>
      <c r="MG52"/>
      <c r="MH52"/>
      <c r="MI52"/>
      <c r="MJ52"/>
      <c r="MK52"/>
      <c r="ML52"/>
      <c r="MM52"/>
      <c r="MN52"/>
      <c r="MO52"/>
      <c r="MP52"/>
      <c r="MQ52"/>
      <c r="MR52"/>
      <c r="MS52"/>
      <c r="MT52"/>
      <c r="MU52"/>
      <c r="MV52"/>
      <c r="MW52"/>
      <c r="MX52"/>
      <c r="MY52"/>
      <c r="MZ52"/>
      <c r="NA52"/>
      <c r="NB52"/>
      <c r="NC52"/>
      <c r="ND52"/>
      <c r="NE52"/>
      <c r="NF52"/>
      <c r="NG52"/>
      <c r="NH52"/>
      <c r="NI52"/>
      <c r="NJ52"/>
      <c r="NK52"/>
      <c r="NL52"/>
      <c r="NM52"/>
      <c r="NN52"/>
      <c r="NO52"/>
      <c r="NP52"/>
      <c r="NQ52"/>
      <c r="NR52"/>
      <c r="NS52"/>
      <c r="NT52"/>
      <c r="NU52"/>
      <c r="NV52"/>
      <c r="NW52"/>
      <c r="NX52"/>
      <c r="NY52"/>
      <c r="NZ52"/>
      <c r="OA52"/>
      <c r="OB52"/>
      <c r="OC52"/>
      <c r="OD52"/>
      <c r="OE52"/>
      <c r="OF52"/>
      <c r="OG52"/>
      <c r="OH52"/>
      <c r="OI52"/>
      <c r="OJ52"/>
      <c r="OK52"/>
      <c r="OL52"/>
      <c r="OM52"/>
      <c r="ON52"/>
      <c r="OO52"/>
      <c r="OP52"/>
      <c r="OQ52"/>
      <c r="OR52"/>
      <c r="OS52"/>
      <c r="OT52"/>
      <c r="OU52"/>
      <c r="OV52"/>
      <c r="OW52"/>
      <c r="OX52"/>
      <c r="OY52"/>
      <c r="OZ52"/>
      <c r="PA52"/>
      <c r="PB52"/>
      <c r="PC52"/>
      <c r="PD52"/>
      <c r="PE52"/>
      <c r="PF52"/>
      <c r="PG52"/>
      <c r="PH52"/>
      <c r="PI52"/>
      <c r="PJ52"/>
      <c r="PK52"/>
      <c r="PL52"/>
      <c r="PM52"/>
      <c r="PN52"/>
      <c r="PO52"/>
      <c r="PP52"/>
      <c r="PQ52"/>
      <c r="PR52"/>
      <c r="PS52"/>
      <c r="PT52"/>
      <c r="PU52"/>
      <c r="PV52"/>
      <c r="PW52"/>
      <c r="PX52"/>
      <c r="PY52"/>
      <c r="PZ52"/>
      <c r="QA52"/>
      <c r="QB52"/>
      <c r="QC52"/>
      <c r="QD52"/>
      <c r="QE52"/>
      <c r="QF52"/>
      <c r="QG52"/>
      <c r="QH52"/>
      <c r="QI52"/>
      <c r="QJ52"/>
      <c r="QK52"/>
      <c r="QL52"/>
      <c r="QM52"/>
      <c r="QN52"/>
      <c r="QO52"/>
      <c r="QP52"/>
      <c r="QQ52"/>
      <c r="QR52"/>
      <c r="QS52"/>
      <c r="QT52"/>
      <c r="QU52"/>
      <c r="QV52"/>
      <c r="QW52"/>
      <c r="QX52"/>
      <c r="QY52"/>
      <c r="QZ52"/>
      <c r="RA52"/>
      <c r="RB52"/>
      <c r="RC52"/>
      <c r="RD52"/>
      <c r="RE52"/>
      <c r="RF52"/>
      <c r="RG52"/>
      <c r="RH52"/>
      <c r="RI52"/>
      <c r="RJ52"/>
      <c r="RK52"/>
      <c r="RL52"/>
      <c r="RM52"/>
      <c r="RN52"/>
      <c r="RO52"/>
      <c r="RP52"/>
      <c r="RQ52"/>
      <c r="RR52"/>
      <c r="RS52"/>
      <c r="RT52"/>
      <c r="RU52"/>
      <c r="RV52"/>
      <c r="RW52"/>
      <c r="RX52"/>
      <c r="RY52"/>
      <c r="RZ52"/>
      <c r="SA52"/>
      <c r="SB52"/>
      <c r="SC52"/>
      <c r="SD52"/>
      <c r="SE52"/>
      <c r="SF52"/>
      <c r="SG52"/>
      <c r="SH52"/>
      <c r="SI52"/>
      <c r="SJ52"/>
      <c r="SK52"/>
      <c r="SL52"/>
      <c r="SM52"/>
      <c r="SN52"/>
      <c r="SO52"/>
      <c r="SP52"/>
      <c r="SQ52"/>
      <c r="SR52"/>
      <c r="SS52"/>
      <c r="ST52"/>
      <c r="SU52"/>
      <c r="SV52"/>
      <c r="SW52"/>
      <c r="SX52"/>
      <c r="SY52"/>
      <c r="SZ52"/>
      <c r="TA52"/>
      <c r="TB52"/>
      <c r="TC52"/>
      <c r="TD52"/>
      <c r="TE52"/>
      <c r="TF52"/>
      <c r="TG52"/>
      <c r="TH52"/>
      <c r="TI52"/>
      <c r="TJ52"/>
      <c r="TK52"/>
      <c r="TL52"/>
      <c r="TM52"/>
      <c r="TN52"/>
      <c r="TO52"/>
      <c r="TP52"/>
      <c r="TQ52"/>
      <c r="TR52"/>
      <c r="TS52"/>
      <c r="TT52"/>
      <c r="TU52"/>
      <c r="TV52"/>
      <c r="TW52"/>
      <c r="TX52"/>
    </row>
    <row r="53" spans="1:544" s="36" customFormat="1" ht="17" x14ac:dyDescent="0.2">
      <c r="A53"/>
      <c r="B53"/>
      <c r="C53"/>
      <c r="D53"/>
      <c r="E53"/>
      <c r="F53"/>
      <c r="G53" s="67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 s="10"/>
      <c r="W53" s="10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Q53" s="32"/>
      <c r="AR53" s="32"/>
      <c r="AS53" s="32"/>
      <c r="AT53" s="32"/>
      <c r="AU53" s="32"/>
      <c r="AX53" s="32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S53" s="32"/>
      <c r="CT53" s="32"/>
      <c r="CU53" s="32"/>
      <c r="CV53" s="32"/>
      <c r="CW53" s="32"/>
      <c r="CZ53" s="32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B53"/>
      <c r="HC53"/>
      <c r="HD53"/>
      <c r="HE53"/>
      <c r="HF53"/>
      <c r="HG53"/>
      <c r="HH53"/>
      <c r="HI53"/>
      <c r="HJ53"/>
      <c r="HK53"/>
      <c r="HL53"/>
      <c r="HM53"/>
      <c r="HN53"/>
      <c r="HO53"/>
      <c r="HP53"/>
      <c r="HQ53"/>
      <c r="HR53"/>
      <c r="HS53"/>
      <c r="HT53"/>
      <c r="HU53"/>
      <c r="HV53"/>
      <c r="HW53"/>
      <c r="HX53"/>
      <c r="HY53"/>
      <c r="HZ53"/>
      <c r="IA53"/>
      <c r="IB53"/>
      <c r="IC53"/>
      <c r="ID53"/>
      <c r="IE53"/>
      <c r="IF53"/>
      <c r="IG53"/>
      <c r="IH53"/>
      <c r="IJ53"/>
      <c r="IK53"/>
      <c r="IL53"/>
      <c r="IM53"/>
      <c r="IN53"/>
      <c r="IO53"/>
      <c r="IP53"/>
      <c r="IQ53"/>
      <c r="IR53"/>
      <c r="IS53"/>
      <c r="IT53"/>
      <c r="IU53"/>
      <c r="IV53"/>
      <c r="IW53"/>
      <c r="IX53"/>
      <c r="IY53"/>
      <c r="IZ53"/>
      <c r="JA53"/>
      <c r="JB53"/>
      <c r="JC53"/>
      <c r="JD53"/>
      <c r="JE53"/>
      <c r="JF53"/>
      <c r="JG53"/>
      <c r="JH53"/>
      <c r="JI53"/>
      <c r="JJ53"/>
      <c r="JK53"/>
      <c r="JL53"/>
      <c r="JM53"/>
      <c r="JN53"/>
      <c r="JO53"/>
      <c r="JP53"/>
      <c r="JR53"/>
      <c r="JS53"/>
      <c r="JT53"/>
      <c r="JU53"/>
      <c r="JV53"/>
      <c r="JW53"/>
      <c r="JX53"/>
      <c r="JY53"/>
      <c r="JZ53"/>
      <c r="KA53"/>
      <c r="KB53"/>
      <c r="KC53"/>
      <c r="KD53"/>
      <c r="KE53"/>
      <c r="KF53"/>
      <c r="KG53"/>
      <c r="KH53"/>
      <c r="KI53"/>
      <c r="KJ53"/>
      <c r="KK53"/>
      <c r="KL53"/>
      <c r="KM53"/>
      <c r="KN53"/>
      <c r="KO53"/>
      <c r="KP53"/>
      <c r="KQ53"/>
      <c r="KR53"/>
      <c r="KS53"/>
      <c r="KT53"/>
      <c r="KU53"/>
      <c r="KV53"/>
      <c r="KW53"/>
      <c r="KX53"/>
      <c r="KY53"/>
      <c r="KZ53"/>
      <c r="LA53"/>
      <c r="LB53"/>
      <c r="LC53"/>
      <c r="LD53"/>
      <c r="LE53"/>
      <c r="LF53"/>
      <c r="LG53"/>
      <c r="LH53"/>
      <c r="LI53"/>
      <c r="LJ53"/>
      <c r="LK53"/>
      <c r="LL53"/>
      <c r="LM53"/>
      <c r="LN53"/>
      <c r="LO53"/>
      <c r="LP53"/>
      <c r="LQ53"/>
      <c r="LR53"/>
      <c r="LS53"/>
      <c r="LT53"/>
      <c r="LU53"/>
      <c r="LV53"/>
      <c r="LW53"/>
      <c r="LX53"/>
      <c r="LY53"/>
      <c r="LZ53"/>
      <c r="MA53"/>
      <c r="MB53"/>
      <c r="MC53"/>
      <c r="MD53"/>
      <c r="ME53"/>
      <c r="MF53"/>
      <c r="MG53"/>
      <c r="MH53"/>
      <c r="MI53"/>
      <c r="MJ53"/>
      <c r="MK53"/>
      <c r="ML53"/>
      <c r="MM53"/>
      <c r="MN53"/>
      <c r="MO53"/>
      <c r="MP53"/>
      <c r="MQ53"/>
      <c r="MR53"/>
      <c r="MS53"/>
      <c r="MT53"/>
      <c r="MU53"/>
      <c r="MV53"/>
      <c r="MW53"/>
      <c r="MX53"/>
      <c r="MY53"/>
      <c r="MZ53"/>
      <c r="NA53"/>
      <c r="NB53"/>
      <c r="NC53"/>
      <c r="ND53"/>
      <c r="NE53"/>
      <c r="NF53"/>
      <c r="NG53"/>
      <c r="NH53"/>
      <c r="NI53"/>
      <c r="NJ53"/>
      <c r="NK53"/>
      <c r="NL53"/>
      <c r="NM53"/>
      <c r="NN53"/>
      <c r="NO53"/>
      <c r="NP53"/>
      <c r="NQ53"/>
      <c r="NR53"/>
      <c r="NS53"/>
      <c r="NT53"/>
      <c r="NU53"/>
      <c r="NV53"/>
      <c r="NW53"/>
      <c r="NX53"/>
      <c r="NY53"/>
      <c r="NZ53"/>
      <c r="OA53"/>
      <c r="OB53"/>
      <c r="OC53"/>
      <c r="OD53"/>
      <c r="OE53"/>
      <c r="OF53"/>
      <c r="OG53"/>
      <c r="OH53"/>
      <c r="OI53"/>
      <c r="OJ53"/>
      <c r="OK53"/>
      <c r="OL53"/>
      <c r="OM53"/>
      <c r="ON53"/>
      <c r="OO53"/>
      <c r="OP53"/>
      <c r="OQ53"/>
      <c r="OR53"/>
      <c r="OS53"/>
      <c r="OT53"/>
      <c r="OU53"/>
      <c r="OV53"/>
      <c r="OW53"/>
      <c r="OX53"/>
      <c r="OY53"/>
      <c r="OZ53"/>
      <c r="PA53"/>
      <c r="PB53"/>
      <c r="PC53"/>
      <c r="PD53"/>
      <c r="PE53"/>
      <c r="PF53"/>
      <c r="PG53"/>
      <c r="PH53"/>
      <c r="PI53"/>
      <c r="PJ53"/>
      <c r="PK53"/>
      <c r="PL53"/>
      <c r="PM53"/>
      <c r="PN53"/>
      <c r="PO53"/>
      <c r="PP53"/>
      <c r="PQ53"/>
      <c r="PR53"/>
      <c r="PS53"/>
      <c r="PT53"/>
      <c r="PU53"/>
      <c r="PV53"/>
      <c r="PW53"/>
      <c r="PX53"/>
      <c r="PY53"/>
      <c r="PZ53"/>
      <c r="QA53"/>
      <c r="QB53"/>
      <c r="QC53"/>
      <c r="QD53"/>
      <c r="QE53"/>
      <c r="QF53"/>
      <c r="QG53"/>
      <c r="QH53"/>
      <c r="QI53"/>
      <c r="QJ53"/>
      <c r="QK53"/>
      <c r="QL53"/>
      <c r="QM53"/>
      <c r="QN53"/>
      <c r="QO53"/>
      <c r="QP53"/>
      <c r="QQ53"/>
      <c r="QR53"/>
      <c r="QS53"/>
      <c r="QT53"/>
      <c r="QU53"/>
      <c r="QV53"/>
      <c r="QW53"/>
      <c r="QX53"/>
      <c r="QY53"/>
      <c r="QZ53"/>
      <c r="RA53"/>
      <c r="RB53"/>
      <c r="RC53"/>
      <c r="RD53"/>
      <c r="RE53"/>
      <c r="RF53"/>
      <c r="RG53"/>
      <c r="RH53"/>
      <c r="RI53"/>
      <c r="RJ53"/>
      <c r="RK53"/>
      <c r="RL53"/>
      <c r="RM53"/>
      <c r="RN53"/>
      <c r="RO53"/>
      <c r="RP53"/>
      <c r="RQ53"/>
      <c r="RR53"/>
      <c r="RS53"/>
      <c r="RT53"/>
      <c r="RU53"/>
      <c r="RV53"/>
      <c r="RW53"/>
      <c r="RX53"/>
      <c r="RY53"/>
      <c r="RZ53"/>
      <c r="SA53"/>
      <c r="SB53"/>
      <c r="SC53"/>
      <c r="SD53"/>
      <c r="SE53"/>
      <c r="SF53"/>
      <c r="SG53"/>
      <c r="SH53"/>
      <c r="SI53"/>
      <c r="SJ53"/>
      <c r="SK53"/>
      <c r="SL53"/>
      <c r="SM53"/>
      <c r="SN53"/>
      <c r="SO53"/>
      <c r="SP53"/>
      <c r="SQ53"/>
      <c r="SR53"/>
      <c r="SS53"/>
      <c r="ST53"/>
      <c r="SU53"/>
      <c r="SV53"/>
      <c r="SW53"/>
      <c r="SX53"/>
      <c r="SY53"/>
      <c r="SZ53"/>
      <c r="TA53"/>
      <c r="TB53"/>
      <c r="TC53"/>
      <c r="TD53"/>
      <c r="TE53"/>
      <c r="TF53"/>
      <c r="TG53"/>
      <c r="TH53"/>
      <c r="TI53"/>
      <c r="TJ53"/>
      <c r="TK53"/>
      <c r="TL53"/>
      <c r="TM53"/>
      <c r="TN53"/>
      <c r="TO53"/>
      <c r="TP53"/>
      <c r="TQ53"/>
      <c r="TR53"/>
      <c r="TS53"/>
      <c r="TT53"/>
      <c r="TU53"/>
      <c r="TV53"/>
      <c r="TW53"/>
      <c r="TX53"/>
    </row>
    <row r="54" spans="1:544" s="36" customFormat="1" ht="17" x14ac:dyDescent="0.2">
      <c r="A54"/>
      <c r="B54"/>
      <c r="C54"/>
      <c r="D54"/>
      <c r="E54"/>
      <c r="F54"/>
      <c r="G54" s="67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10"/>
      <c r="W54" s="10"/>
      <c r="X54" s="10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B54"/>
      <c r="HC54"/>
      <c r="HD54"/>
      <c r="HE54"/>
      <c r="HF54"/>
      <c r="HG54"/>
      <c r="HH54"/>
      <c r="HI54"/>
      <c r="HJ54"/>
      <c r="HK54"/>
      <c r="HL54"/>
      <c r="HM54"/>
      <c r="HN54"/>
      <c r="HO54"/>
      <c r="HP54"/>
      <c r="HQ54"/>
      <c r="HR54"/>
      <c r="HS54"/>
      <c r="HT54"/>
      <c r="HU54"/>
      <c r="HV54"/>
      <c r="HW54"/>
      <c r="HX54"/>
      <c r="HY54"/>
      <c r="HZ54"/>
      <c r="IA54"/>
      <c r="IB54"/>
      <c r="IC54"/>
      <c r="ID54"/>
      <c r="IE54"/>
      <c r="IF54"/>
      <c r="IG54"/>
      <c r="IH54"/>
      <c r="IJ54"/>
      <c r="IK54"/>
      <c r="IL54"/>
      <c r="IM54"/>
      <c r="IN54"/>
      <c r="IO54"/>
      <c r="IP54"/>
      <c r="IQ54"/>
      <c r="IR54"/>
      <c r="IS54"/>
      <c r="IT54"/>
      <c r="IU54"/>
      <c r="IV54"/>
      <c r="IW54"/>
      <c r="IX54"/>
      <c r="IY54"/>
      <c r="IZ54"/>
      <c r="JA54"/>
      <c r="JB54"/>
      <c r="JC54"/>
      <c r="JD54"/>
      <c r="JE54"/>
      <c r="JF54"/>
      <c r="JG54"/>
      <c r="JH54"/>
      <c r="JI54"/>
      <c r="JJ54"/>
      <c r="JK54"/>
      <c r="JL54"/>
      <c r="JM54"/>
      <c r="JN54"/>
      <c r="JO54"/>
      <c r="JP54"/>
      <c r="JR54"/>
      <c r="JS54"/>
      <c r="JT54"/>
      <c r="JU54"/>
      <c r="JV54"/>
      <c r="JW54"/>
      <c r="JX54"/>
      <c r="JY54"/>
      <c r="JZ54"/>
      <c r="KA54"/>
      <c r="KB54"/>
      <c r="KC54"/>
      <c r="KD54"/>
      <c r="KE54"/>
      <c r="KF54"/>
      <c r="KG54"/>
      <c r="KH54"/>
      <c r="KI54"/>
      <c r="KJ54"/>
      <c r="KK54"/>
      <c r="KL54"/>
      <c r="KM54"/>
      <c r="KN54"/>
      <c r="KO54"/>
      <c r="KP54"/>
      <c r="KQ54"/>
      <c r="KR54"/>
      <c r="KS54"/>
      <c r="KT54"/>
      <c r="KU54"/>
      <c r="KV54"/>
      <c r="KW54"/>
      <c r="KX54"/>
      <c r="KY54"/>
      <c r="KZ54"/>
      <c r="LA54"/>
      <c r="LB54"/>
      <c r="LC54"/>
      <c r="LD54"/>
      <c r="LE54"/>
      <c r="LF54"/>
      <c r="LG54"/>
      <c r="LH54"/>
      <c r="LI54"/>
      <c r="LJ54"/>
      <c r="LK54"/>
      <c r="LL54"/>
      <c r="LM54"/>
      <c r="LN54"/>
      <c r="LO54"/>
      <c r="LP54"/>
      <c r="LQ54"/>
      <c r="LR54"/>
      <c r="LS54"/>
      <c r="LT54"/>
      <c r="LU54"/>
      <c r="LV54"/>
      <c r="LW54"/>
      <c r="LX54"/>
      <c r="LY54"/>
      <c r="LZ54"/>
      <c r="MA54"/>
      <c r="MB54"/>
      <c r="MC54"/>
      <c r="MD54"/>
      <c r="ME54"/>
      <c r="MF54"/>
      <c r="MG54"/>
      <c r="MH54"/>
      <c r="MI54"/>
      <c r="MJ54"/>
      <c r="MK54"/>
      <c r="ML54"/>
      <c r="MM54"/>
      <c r="MN54"/>
      <c r="MO54"/>
      <c r="MP54"/>
      <c r="MQ54"/>
      <c r="MR54"/>
      <c r="MS54"/>
      <c r="MT54"/>
      <c r="MU54"/>
      <c r="MV54"/>
      <c r="MW54"/>
      <c r="MX54"/>
      <c r="MY54"/>
      <c r="MZ54"/>
      <c r="NA54"/>
      <c r="NB54"/>
      <c r="NC54"/>
      <c r="ND54"/>
      <c r="NE54"/>
      <c r="NF54"/>
      <c r="NG54"/>
      <c r="NH54"/>
      <c r="NI54"/>
      <c r="NJ54"/>
      <c r="NK54"/>
      <c r="NL54"/>
      <c r="NM54"/>
      <c r="NN54"/>
      <c r="NO54"/>
      <c r="NP54"/>
      <c r="NQ54"/>
      <c r="NR54"/>
      <c r="NS54"/>
      <c r="NT54"/>
      <c r="NU54"/>
      <c r="NV54"/>
      <c r="NW54"/>
      <c r="NX54"/>
      <c r="NY54"/>
      <c r="NZ54"/>
      <c r="OA54"/>
      <c r="OB54"/>
      <c r="OC54"/>
      <c r="OD54"/>
      <c r="OE54"/>
      <c r="OF54"/>
      <c r="OG54"/>
      <c r="OH54"/>
      <c r="OI54"/>
      <c r="OJ54"/>
      <c r="OK54"/>
      <c r="OL54"/>
      <c r="OM54"/>
      <c r="ON54"/>
      <c r="OO54"/>
      <c r="OP54"/>
      <c r="OQ54"/>
      <c r="OR54"/>
      <c r="OS54"/>
      <c r="OT54"/>
      <c r="OU54"/>
      <c r="OV54"/>
      <c r="OW54"/>
      <c r="OX54"/>
      <c r="OY54"/>
      <c r="OZ54"/>
      <c r="PA54"/>
      <c r="PB54"/>
      <c r="PC54"/>
      <c r="PD54"/>
      <c r="PE54"/>
      <c r="PF54"/>
      <c r="PG54"/>
      <c r="PH54"/>
      <c r="PI54"/>
      <c r="PJ54"/>
      <c r="PK54"/>
      <c r="PL54"/>
      <c r="PM54"/>
      <c r="PN54"/>
      <c r="PO54"/>
      <c r="PP54"/>
      <c r="PQ54"/>
      <c r="PR54"/>
      <c r="PS54"/>
      <c r="PT54"/>
      <c r="PU54"/>
      <c r="PV54"/>
      <c r="PW54"/>
      <c r="PX54"/>
      <c r="PY54"/>
      <c r="PZ54"/>
      <c r="QA54"/>
      <c r="QB54"/>
      <c r="QC54"/>
      <c r="QD54"/>
      <c r="QE54"/>
      <c r="QF54"/>
      <c r="QG54"/>
      <c r="QH54"/>
      <c r="QI54"/>
      <c r="QJ54"/>
      <c r="QK54"/>
      <c r="QL54"/>
      <c r="QM54"/>
      <c r="QN54"/>
      <c r="QO54"/>
      <c r="QP54"/>
      <c r="QQ54"/>
      <c r="QR54"/>
      <c r="QS54"/>
      <c r="QT54"/>
      <c r="QU54"/>
      <c r="QV54"/>
      <c r="QW54"/>
      <c r="QX54"/>
      <c r="QY54"/>
      <c r="QZ54"/>
      <c r="RA54"/>
      <c r="RB54"/>
      <c r="RC54"/>
      <c r="RD54"/>
      <c r="RE54"/>
      <c r="RF54"/>
      <c r="RG54"/>
      <c r="RH54"/>
      <c r="RI54"/>
      <c r="RJ54"/>
      <c r="RK54"/>
      <c r="RL54"/>
      <c r="RM54"/>
      <c r="RN54"/>
      <c r="RO54"/>
      <c r="RP54"/>
      <c r="RQ54"/>
      <c r="RR54"/>
      <c r="RS54"/>
      <c r="RT54"/>
      <c r="RU54"/>
      <c r="RV54"/>
      <c r="RW54"/>
      <c r="RX54"/>
      <c r="RY54"/>
      <c r="RZ54"/>
      <c r="SA54"/>
      <c r="SB54"/>
      <c r="SC54"/>
      <c r="SD54"/>
      <c r="SE54"/>
      <c r="SF54"/>
      <c r="SG54"/>
      <c r="SH54"/>
      <c r="SI54"/>
      <c r="SJ54"/>
      <c r="SK54"/>
      <c r="SL54"/>
      <c r="SM54"/>
      <c r="SN54"/>
      <c r="SO54"/>
      <c r="SP54"/>
      <c r="SQ54"/>
      <c r="SR54"/>
      <c r="SS54"/>
      <c r="ST54"/>
      <c r="SU54"/>
      <c r="SV54"/>
      <c r="SW54"/>
      <c r="SX54"/>
      <c r="SY54"/>
      <c r="SZ54"/>
      <c r="TA54"/>
      <c r="TB54"/>
      <c r="TC54"/>
      <c r="TD54"/>
      <c r="TE54"/>
      <c r="TF54"/>
      <c r="TG54"/>
      <c r="TH54"/>
      <c r="TI54"/>
      <c r="TJ54"/>
      <c r="TK54"/>
      <c r="TL54"/>
      <c r="TM54"/>
      <c r="TN54"/>
      <c r="TO54"/>
      <c r="TP54"/>
      <c r="TQ54"/>
      <c r="TR54"/>
      <c r="TS54"/>
      <c r="TT54"/>
      <c r="TU54"/>
      <c r="TV54"/>
      <c r="TW54"/>
      <c r="TX54"/>
    </row>
    <row r="55" spans="1:544" s="36" customFormat="1" ht="17" x14ac:dyDescent="0.2">
      <c r="A55"/>
      <c r="B55"/>
      <c r="C55"/>
      <c r="D55"/>
      <c r="E55"/>
      <c r="F55"/>
      <c r="G55" s="67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 s="10"/>
      <c r="W55" s="10"/>
      <c r="X55" s="10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B55"/>
      <c r="HC55"/>
      <c r="HD55"/>
      <c r="HE55"/>
      <c r="HF55"/>
      <c r="HG55"/>
      <c r="HH55"/>
      <c r="HI55"/>
      <c r="HJ55"/>
      <c r="HK55"/>
      <c r="HL55"/>
      <c r="HM55"/>
      <c r="HN55"/>
      <c r="HO55"/>
      <c r="HP55"/>
      <c r="HQ55"/>
      <c r="HR55"/>
      <c r="HS55"/>
      <c r="HT55"/>
      <c r="HU55"/>
      <c r="HV55"/>
      <c r="HW55"/>
      <c r="HX55"/>
      <c r="HY55"/>
      <c r="HZ55"/>
      <c r="IA55"/>
      <c r="IB55"/>
      <c r="IC55"/>
      <c r="ID55"/>
      <c r="IE55"/>
      <c r="IF55"/>
      <c r="IG55"/>
      <c r="IH55"/>
      <c r="IJ55"/>
      <c r="IK55"/>
      <c r="IL55"/>
      <c r="IM55"/>
      <c r="IN55"/>
      <c r="IO55"/>
      <c r="IP55"/>
      <c r="IQ55"/>
      <c r="IR55"/>
      <c r="IS55"/>
      <c r="IT55"/>
      <c r="IU55"/>
      <c r="IV55"/>
      <c r="IW55"/>
      <c r="IX55"/>
      <c r="IY55"/>
      <c r="IZ55"/>
      <c r="JA55"/>
      <c r="JB55"/>
      <c r="JC55"/>
      <c r="JD55"/>
      <c r="JE55"/>
      <c r="JF55"/>
      <c r="JG55"/>
      <c r="JH55"/>
      <c r="JI55"/>
      <c r="JJ55"/>
      <c r="JK55"/>
      <c r="JL55"/>
      <c r="JM55"/>
      <c r="JN55"/>
      <c r="JO55"/>
      <c r="JP55"/>
      <c r="JR55"/>
      <c r="JS55"/>
      <c r="JT55"/>
      <c r="JU55"/>
      <c r="JV55"/>
      <c r="JW55"/>
      <c r="JX55"/>
      <c r="JY55"/>
      <c r="JZ55"/>
      <c r="KA55"/>
      <c r="KB55"/>
      <c r="KC55"/>
      <c r="KD55"/>
      <c r="KE55"/>
      <c r="KF55"/>
      <c r="KG55"/>
      <c r="KH55"/>
      <c r="KI55"/>
      <c r="KJ55"/>
      <c r="KK55"/>
      <c r="KL55"/>
      <c r="KM55"/>
      <c r="KN55"/>
      <c r="KO55"/>
      <c r="KP55"/>
      <c r="KQ55"/>
      <c r="KR55"/>
      <c r="KS55"/>
      <c r="KT55"/>
      <c r="KU55"/>
      <c r="KV55"/>
      <c r="KW55"/>
      <c r="KX55"/>
      <c r="KY55"/>
      <c r="KZ55"/>
      <c r="LA55"/>
      <c r="LB55"/>
      <c r="LC55"/>
      <c r="LD55"/>
      <c r="LE55"/>
      <c r="LF55"/>
      <c r="LG55"/>
      <c r="LH55"/>
      <c r="LI55"/>
      <c r="LJ55"/>
      <c r="LK55"/>
      <c r="LL55"/>
      <c r="LM55"/>
      <c r="LN55"/>
      <c r="LO55"/>
      <c r="LP55"/>
      <c r="LQ55"/>
      <c r="LR55"/>
      <c r="LS55"/>
      <c r="LT55"/>
      <c r="LU55"/>
      <c r="LV55"/>
      <c r="LW55"/>
      <c r="LX55"/>
      <c r="LY55"/>
      <c r="LZ55"/>
      <c r="MA55"/>
      <c r="MB55"/>
      <c r="MC55"/>
      <c r="MD55"/>
      <c r="ME55"/>
      <c r="MF55"/>
      <c r="MG55"/>
      <c r="MH55"/>
      <c r="MI55"/>
      <c r="MJ55"/>
      <c r="MK55"/>
      <c r="ML55"/>
      <c r="MM55"/>
      <c r="MN55"/>
      <c r="MO55"/>
      <c r="MP55"/>
      <c r="MQ55"/>
      <c r="MR55"/>
      <c r="MS55"/>
      <c r="MT55"/>
      <c r="MU55"/>
      <c r="MV55"/>
      <c r="MW55"/>
      <c r="MX55"/>
      <c r="MY55"/>
      <c r="MZ55"/>
      <c r="NA55"/>
      <c r="NB55"/>
      <c r="NC55"/>
      <c r="ND55"/>
      <c r="NE55"/>
      <c r="NF55"/>
      <c r="NG55"/>
      <c r="NH55"/>
      <c r="NI55"/>
      <c r="NJ55"/>
      <c r="NK55"/>
      <c r="NL55"/>
      <c r="NM55"/>
      <c r="NN55"/>
      <c r="NO55"/>
      <c r="NP55"/>
      <c r="NQ55"/>
      <c r="NR55"/>
      <c r="NS55"/>
      <c r="NT55"/>
      <c r="NU55"/>
      <c r="NV55"/>
      <c r="NW55"/>
      <c r="NX55"/>
      <c r="NY55"/>
      <c r="NZ55"/>
      <c r="OA55"/>
      <c r="OB55"/>
      <c r="OC55"/>
      <c r="OD55"/>
      <c r="OE55"/>
      <c r="OF55"/>
      <c r="OG55"/>
      <c r="OH55"/>
      <c r="OI55"/>
      <c r="OJ55"/>
      <c r="OK55"/>
      <c r="OL55"/>
      <c r="OM55"/>
      <c r="ON55"/>
      <c r="OO55"/>
      <c r="OP55"/>
      <c r="OQ55"/>
      <c r="OR55"/>
      <c r="OS55"/>
      <c r="OT55"/>
      <c r="OU55"/>
      <c r="OV55"/>
      <c r="OW55"/>
      <c r="OX55"/>
      <c r="OY55"/>
      <c r="OZ55"/>
      <c r="PA55"/>
      <c r="PB55"/>
      <c r="PC55"/>
      <c r="PD55"/>
      <c r="PE55"/>
      <c r="PF55"/>
      <c r="PG55"/>
      <c r="PH55"/>
      <c r="PI55"/>
      <c r="PJ55"/>
      <c r="PK55"/>
      <c r="PL55"/>
      <c r="PM55"/>
      <c r="PN55"/>
      <c r="PO55"/>
      <c r="PP55"/>
      <c r="PQ55"/>
      <c r="PR55"/>
      <c r="PS55"/>
      <c r="PT55"/>
      <c r="PU55"/>
      <c r="PV55"/>
      <c r="PW55"/>
      <c r="PX55"/>
      <c r="PY55"/>
      <c r="PZ55"/>
      <c r="QA55"/>
      <c r="QB55"/>
      <c r="QC55"/>
      <c r="QD55"/>
      <c r="QE55"/>
      <c r="QF55"/>
      <c r="QG55"/>
      <c r="QH55"/>
      <c r="QI55"/>
      <c r="QJ55"/>
      <c r="QK55"/>
      <c r="QL55"/>
      <c r="QM55"/>
      <c r="QN55"/>
      <c r="QO55"/>
      <c r="QP55"/>
      <c r="QQ55"/>
      <c r="QR55"/>
      <c r="QS55"/>
      <c r="QT55"/>
      <c r="QU55"/>
      <c r="QV55"/>
      <c r="QW55"/>
      <c r="QX55"/>
      <c r="QY55"/>
      <c r="QZ55"/>
      <c r="RA55"/>
      <c r="RB55"/>
      <c r="RC55"/>
      <c r="RD55"/>
      <c r="RE55"/>
      <c r="RF55"/>
      <c r="RG55"/>
      <c r="RH55"/>
      <c r="RI55"/>
      <c r="RJ55"/>
      <c r="RK55"/>
      <c r="RL55"/>
      <c r="RM55"/>
      <c r="RN55"/>
      <c r="RO55"/>
      <c r="RP55"/>
      <c r="RQ55"/>
      <c r="RR55"/>
      <c r="RS55"/>
      <c r="RT55"/>
      <c r="RU55"/>
      <c r="RV55"/>
      <c r="RW55"/>
      <c r="RX55"/>
      <c r="RY55"/>
      <c r="RZ55"/>
      <c r="SA55"/>
      <c r="SB55"/>
      <c r="SC55"/>
      <c r="SD55"/>
      <c r="SE55"/>
      <c r="SF55"/>
      <c r="SG55"/>
      <c r="SH55"/>
      <c r="SI55"/>
      <c r="SJ55"/>
      <c r="SK55"/>
      <c r="SL55"/>
      <c r="SM55"/>
      <c r="SN55"/>
      <c r="SO55"/>
      <c r="SP55"/>
      <c r="SQ55"/>
      <c r="SR55"/>
      <c r="SS55"/>
      <c r="ST55"/>
      <c r="SU55"/>
      <c r="SV55"/>
      <c r="SW55"/>
      <c r="SX55"/>
      <c r="SY55"/>
      <c r="SZ55"/>
      <c r="TA55"/>
      <c r="TB55"/>
      <c r="TC55"/>
      <c r="TD55"/>
      <c r="TE55"/>
      <c r="TF55"/>
      <c r="TG55"/>
      <c r="TH55"/>
      <c r="TI55"/>
      <c r="TJ55"/>
      <c r="TK55"/>
      <c r="TL55"/>
      <c r="TM55"/>
      <c r="TN55"/>
      <c r="TO55"/>
      <c r="TP55"/>
      <c r="TQ55"/>
      <c r="TR55"/>
      <c r="TS55"/>
      <c r="TT55"/>
      <c r="TU55"/>
      <c r="TV55"/>
      <c r="TW55"/>
      <c r="TX55"/>
    </row>
    <row r="56" spans="1:544" s="36" customFormat="1" ht="17" x14ac:dyDescent="0.2">
      <c r="A56"/>
      <c r="B56"/>
      <c r="C56"/>
      <c r="D56"/>
      <c r="E56"/>
      <c r="F56"/>
      <c r="G56" s="67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 s="10"/>
      <c r="W56" s="10"/>
      <c r="X56" s="10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B56"/>
      <c r="HC56"/>
      <c r="HD56"/>
      <c r="HE56"/>
      <c r="HF56"/>
      <c r="HG56"/>
      <c r="HH56"/>
      <c r="HI56"/>
      <c r="HJ56"/>
      <c r="HK56"/>
      <c r="HL56"/>
      <c r="HM56"/>
      <c r="HN56"/>
      <c r="HO56"/>
      <c r="HP56"/>
      <c r="HQ56"/>
      <c r="HR56"/>
      <c r="HS56"/>
      <c r="HT56"/>
      <c r="HU56"/>
      <c r="HV56"/>
      <c r="HW56"/>
      <c r="HX56"/>
      <c r="HY56"/>
      <c r="HZ56"/>
      <c r="IA56"/>
      <c r="IB56"/>
      <c r="IC56"/>
      <c r="ID56"/>
      <c r="IE56"/>
      <c r="IF56"/>
      <c r="IG56"/>
      <c r="IH56"/>
      <c r="IJ56"/>
      <c r="IK56"/>
      <c r="IL56"/>
      <c r="IM56"/>
      <c r="IN56"/>
      <c r="IO56"/>
      <c r="IP56"/>
      <c r="IQ56"/>
      <c r="IR56"/>
      <c r="IS56"/>
      <c r="IT56"/>
      <c r="IU56"/>
      <c r="IV56"/>
      <c r="IW56"/>
      <c r="IX56"/>
      <c r="IY56"/>
      <c r="IZ56"/>
      <c r="JA56"/>
      <c r="JB56"/>
      <c r="JC56"/>
      <c r="JD56"/>
      <c r="JE56"/>
      <c r="JF56"/>
      <c r="JG56"/>
      <c r="JH56"/>
      <c r="JI56"/>
      <c r="JJ56"/>
      <c r="JK56"/>
      <c r="JL56"/>
      <c r="JM56"/>
      <c r="JN56"/>
      <c r="JO56"/>
      <c r="JP56"/>
      <c r="JR56"/>
      <c r="JS56"/>
      <c r="JT56"/>
      <c r="JU56"/>
      <c r="JV56"/>
      <c r="JW56"/>
      <c r="JX56"/>
      <c r="JY56"/>
      <c r="JZ56"/>
      <c r="KA56"/>
      <c r="KB56"/>
      <c r="KC56"/>
      <c r="KD56"/>
      <c r="KE56"/>
      <c r="KF56"/>
      <c r="KG56"/>
      <c r="KH56"/>
      <c r="KI56"/>
      <c r="KJ56"/>
      <c r="KK56"/>
      <c r="KL56"/>
      <c r="KM56"/>
      <c r="KN56"/>
      <c r="KO56"/>
      <c r="KP56"/>
      <c r="KQ56"/>
      <c r="KR56"/>
      <c r="KS56"/>
      <c r="KT56"/>
      <c r="KU56"/>
      <c r="KV56"/>
      <c r="KW56"/>
      <c r="KX56"/>
      <c r="KY56"/>
      <c r="KZ56"/>
      <c r="LA56"/>
      <c r="LB56"/>
      <c r="LC56"/>
      <c r="LD56"/>
      <c r="LE56"/>
      <c r="LF56"/>
      <c r="LG56"/>
      <c r="LH56"/>
      <c r="LI56"/>
      <c r="LJ56"/>
      <c r="LK56"/>
      <c r="LL56"/>
      <c r="LM56"/>
      <c r="LN56"/>
      <c r="LO56"/>
      <c r="LP56"/>
      <c r="LQ56"/>
      <c r="LR56"/>
      <c r="LS56"/>
      <c r="LT56"/>
      <c r="LU56"/>
      <c r="LV56"/>
      <c r="LW56"/>
      <c r="LX56"/>
      <c r="LY56"/>
      <c r="LZ56"/>
      <c r="MA56"/>
      <c r="MB56"/>
      <c r="MC56"/>
      <c r="MD56"/>
      <c r="ME56"/>
      <c r="MF56"/>
      <c r="MG56"/>
      <c r="MH56"/>
      <c r="MI56"/>
      <c r="MJ56"/>
      <c r="MK56"/>
      <c r="ML56"/>
      <c r="MM56"/>
      <c r="MN56"/>
      <c r="MO56"/>
      <c r="MP56"/>
      <c r="MQ56"/>
      <c r="MR56"/>
      <c r="MS56"/>
      <c r="MT56"/>
      <c r="MU56"/>
      <c r="MV56"/>
      <c r="MW56"/>
      <c r="MX56"/>
      <c r="MY56"/>
      <c r="MZ56"/>
      <c r="NA56"/>
      <c r="NB56"/>
      <c r="NC56"/>
      <c r="ND56"/>
      <c r="NE56"/>
      <c r="NF56"/>
      <c r="NG56"/>
      <c r="NH56"/>
      <c r="NI56"/>
      <c r="NJ56"/>
      <c r="NK56"/>
      <c r="NL56"/>
      <c r="NM56"/>
      <c r="NN56"/>
      <c r="NO56"/>
      <c r="NP56"/>
      <c r="NQ56"/>
      <c r="NR56"/>
      <c r="NS56"/>
      <c r="NT56"/>
      <c r="NU56"/>
      <c r="NV56"/>
      <c r="NW56"/>
      <c r="NX56"/>
      <c r="NY56"/>
      <c r="NZ56"/>
      <c r="OA56"/>
      <c r="OB56"/>
      <c r="OC56"/>
      <c r="OD56"/>
      <c r="OE56"/>
      <c r="OF56"/>
      <c r="OG56"/>
      <c r="OH56"/>
      <c r="OI56"/>
      <c r="OJ56"/>
      <c r="OK56"/>
      <c r="OL56"/>
      <c r="OM56"/>
      <c r="ON56"/>
      <c r="OO56"/>
      <c r="OP56"/>
      <c r="OQ56"/>
      <c r="OR56"/>
      <c r="OS56"/>
      <c r="OT56"/>
      <c r="OU56"/>
      <c r="OV56"/>
      <c r="OW56"/>
      <c r="OX56"/>
      <c r="OY56"/>
      <c r="OZ56"/>
      <c r="PA56"/>
      <c r="PB56"/>
      <c r="PC56"/>
      <c r="PD56"/>
      <c r="PE56"/>
      <c r="PF56"/>
      <c r="PG56"/>
      <c r="PH56"/>
      <c r="PI56"/>
      <c r="PJ56"/>
      <c r="PK56"/>
      <c r="PL56"/>
      <c r="PM56"/>
      <c r="PN56"/>
      <c r="PO56"/>
      <c r="PP56"/>
      <c r="PQ56"/>
      <c r="PR56"/>
      <c r="PS56"/>
      <c r="PT56"/>
      <c r="PU56"/>
      <c r="PV56"/>
      <c r="PW56"/>
      <c r="PX56"/>
      <c r="PY56"/>
      <c r="PZ56"/>
      <c r="QA56"/>
      <c r="QB56"/>
      <c r="QC56"/>
      <c r="QD56"/>
      <c r="QE56"/>
      <c r="QF56"/>
      <c r="QG56"/>
      <c r="QH56"/>
      <c r="QI56"/>
      <c r="QJ56"/>
      <c r="QK56"/>
      <c r="QL56"/>
      <c r="QM56"/>
      <c r="QN56"/>
      <c r="QO56"/>
      <c r="QP56"/>
      <c r="QQ56"/>
      <c r="QR56"/>
      <c r="QS56"/>
      <c r="QT56"/>
      <c r="QU56"/>
      <c r="QV56"/>
      <c r="QW56"/>
      <c r="QX56"/>
      <c r="QY56"/>
      <c r="QZ56"/>
      <c r="RA56"/>
      <c r="RB56"/>
      <c r="RC56"/>
      <c r="RD56"/>
      <c r="RE56"/>
      <c r="RF56"/>
      <c r="RG56"/>
      <c r="RH56"/>
      <c r="RI56"/>
      <c r="RJ56"/>
      <c r="RK56"/>
      <c r="RL56"/>
      <c r="RM56"/>
      <c r="RN56"/>
      <c r="RO56"/>
      <c r="RP56"/>
      <c r="RQ56"/>
      <c r="RR56"/>
      <c r="RS56"/>
      <c r="RT56"/>
      <c r="RU56"/>
      <c r="RV56"/>
      <c r="RW56"/>
      <c r="RX56"/>
      <c r="RY56"/>
      <c r="RZ56"/>
      <c r="SA56"/>
      <c r="SB56"/>
      <c r="SC56"/>
      <c r="SD56"/>
      <c r="SE56"/>
      <c r="SF56"/>
      <c r="SG56"/>
      <c r="SH56"/>
      <c r="SI56"/>
      <c r="SJ56"/>
      <c r="SK56"/>
      <c r="SL56"/>
      <c r="SM56"/>
      <c r="SN56"/>
      <c r="SO56"/>
      <c r="SP56"/>
      <c r="SQ56"/>
      <c r="SR56"/>
      <c r="SS56"/>
      <c r="ST56"/>
      <c r="SU56"/>
      <c r="SV56"/>
      <c r="SW56"/>
      <c r="SX56"/>
      <c r="SY56"/>
      <c r="SZ56"/>
      <c r="TA56"/>
      <c r="TB56"/>
      <c r="TC56"/>
      <c r="TD56"/>
      <c r="TE56"/>
      <c r="TF56"/>
      <c r="TG56"/>
      <c r="TH56"/>
      <c r="TI56"/>
      <c r="TJ56"/>
      <c r="TK56"/>
      <c r="TL56"/>
      <c r="TM56"/>
      <c r="TN56"/>
      <c r="TO56"/>
      <c r="TP56"/>
      <c r="TQ56"/>
      <c r="TR56"/>
      <c r="TS56"/>
      <c r="TT56"/>
      <c r="TU56"/>
      <c r="TV56"/>
      <c r="TW56"/>
      <c r="TX56"/>
    </row>
    <row r="57" spans="1:544" s="36" customFormat="1" ht="17" x14ac:dyDescent="0.2">
      <c r="A57"/>
      <c r="B57"/>
      <c r="C57"/>
      <c r="D57"/>
      <c r="E57"/>
      <c r="F57"/>
      <c r="G57" s="6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 s="10"/>
      <c r="W57" s="10"/>
      <c r="X57" s="10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B57"/>
      <c r="HC57"/>
      <c r="HD57"/>
      <c r="HE57"/>
      <c r="HF57"/>
      <c r="HG57"/>
      <c r="HH57"/>
      <c r="HI57"/>
      <c r="HJ57"/>
      <c r="HK57"/>
      <c r="HL57"/>
      <c r="HM57"/>
      <c r="HN57"/>
      <c r="HO57"/>
      <c r="HP57"/>
      <c r="HQ57"/>
      <c r="HR57"/>
      <c r="HS57"/>
      <c r="HT57"/>
      <c r="HU57"/>
      <c r="HV57"/>
      <c r="HW57"/>
      <c r="HX57"/>
      <c r="HY57"/>
      <c r="HZ57"/>
      <c r="IA57"/>
      <c r="IB57"/>
      <c r="IC57"/>
      <c r="ID57"/>
      <c r="IE57"/>
      <c r="IF57"/>
      <c r="IG57"/>
      <c r="IH57"/>
      <c r="IJ57"/>
      <c r="IK57"/>
      <c r="IL57"/>
      <c r="IM57"/>
      <c r="IN57"/>
      <c r="IO57"/>
      <c r="IP57"/>
      <c r="IQ57"/>
      <c r="IR57"/>
      <c r="IS57"/>
      <c r="IT57"/>
      <c r="IU57"/>
      <c r="IV57"/>
      <c r="IW57"/>
      <c r="IX57"/>
      <c r="IY57"/>
      <c r="IZ57"/>
      <c r="JA57"/>
      <c r="JB57"/>
      <c r="JC57"/>
      <c r="JD57"/>
      <c r="JE57"/>
      <c r="JF57"/>
      <c r="JG57"/>
      <c r="JH57"/>
      <c r="JI57"/>
      <c r="JJ57"/>
      <c r="JK57"/>
      <c r="JL57"/>
      <c r="JM57"/>
      <c r="JN57"/>
      <c r="JO57"/>
      <c r="JP57"/>
      <c r="JR57"/>
      <c r="JS57"/>
      <c r="JT57"/>
      <c r="JU57"/>
      <c r="JV57"/>
      <c r="JW57"/>
      <c r="JX57"/>
      <c r="JY57"/>
      <c r="JZ57"/>
      <c r="KA57"/>
      <c r="KB57"/>
      <c r="KC57"/>
      <c r="KD57"/>
      <c r="KE57"/>
      <c r="KF57"/>
      <c r="KG57"/>
      <c r="KH57"/>
      <c r="KI57"/>
      <c r="KJ57"/>
      <c r="KK57"/>
      <c r="KL57"/>
      <c r="KM57"/>
      <c r="KN57"/>
      <c r="KO57"/>
      <c r="KP57"/>
      <c r="KQ57"/>
      <c r="KR57"/>
      <c r="KS57"/>
      <c r="KT57"/>
      <c r="KU57"/>
      <c r="KV57"/>
      <c r="KW57"/>
      <c r="KX57"/>
      <c r="KY57"/>
      <c r="KZ57"/>
      <c r="LA57"/>
      <c r="LB57"/>
      <c r="LC57"/>
      <c r="LD57"/>
      <c r="LE57"/>
      <c r="LF57"/>
      <c r="LG57"/>
      <c r="LH57"/>
      <c r="LI57"/>
      <c r="LJ57"/>
      <c r="LK57"/>
      <c r="LL57"/>
      <c r="LM57"/>
      <c r="LN57"/>
      <c r="LO57"/>
      <c r="LP57"/>
      <c r="LQ57"/>
      <c r="LR57"/>
      <c r="LS57"/>
      <c r="LT57"/>
      <c r="LU57"/>
      <c r="LV57"/>
      <c r="LW57"/>
      <c r="LX57"/>
      <c r="LY57"/>
      <c r="LZ57"/>
      <c r="MA57"/>
      <c r="MB57"/>
      <c r="MC57"/>
      <c r="MD57"/>
      <c r="ME57"/>
      <c r="MF57"/>
      <c r="MG57"/>
      <c r="MH57"/>
      <c r="MI57"/>
      <c r="MJ57"/>
      <c r="MK57"/>
      <c r="ML57"/>
      <c r="MM57"/>
      <c r="MN57"/>
      <c r="MO57"/>
      <c r="MP57"/>
      <c r="MQ57"/>
      <c r="MR57"/>
      <c r="MS57"/>
      <c r="MT57"/>
      <c r="MU57"/>
      <c r="MV57"/>
      <c r="MW57"/>
      <c r="MX57"/>
      <c r="MY57"/>
      <c r="MZ57"/>
      <c r="NA57"/>
      <c r="NB57"/>
      <c r="NC57"/>
      <c r="ND57"/>
      <c r="NE57"/>
      <c r="NF57"/>
      <c r="NG57"/>
      <c r="NH57"/>
      <c r="NI57"/>
      <c r="NJ57"/>
      <c r="NK57"/>
      <c r="NL57"/>
      <c r="NM57"/>
      <c r="NN57"/>
      <c r="NO57"/>
      <c r="NP57"/>
      <c r="NQ57"/>
      <c r="NR57"/>
      <c r="NS57"/>
      <c r="NT57"/>
      <c r="NU57"/>
      <c r="NV57"/>
      <c r="NW57"/>
      <c r="NX57"/>
      <c r="NY57"/>
      <c r="NZ57"/>
      <c r="OA57"/>
      <c r="OB57"/>
      <c r="OC57"/>
      <c r="OD57"/>
      <c r="OE57"/>
      <c r="OF57"/>
      <c r="OG57"/>
      <c r="OH57"/>
      <c r="OI57"/>
      <c r="OJ57"/>
      <c r="OK57"/>
      <c r="OL57"/>
      <c r="OM57"/>
      <c r="ON57"/>
      <c r="OO57"/>
      <c r="OP57"/>
      <c r="OQ57"/>
      <c r="OR57"/>
      <c r="OS57"/>
      <c r="OT57"/>
      <c r="OU57"/>
      <c r="OV57"/>
      <c r="OW57"/>
      <c r="OX57"/>
      <c r="OY57"/>
      <c r="OZ57"/>
      <c r="PA57"/>
      <c r="PB57"/>
      <c r="PC57"/>
      <c r="PD57"/>
      <c r="PE57"/>
      <c r="PF57"/>
      <c r="PG57"/>
      <c r="PH57"/>
      <c r="PI57"/>
      <c r="PJ57"/>
      <c r="PK57"/>
      <c r="PL57"/>
      <c r="PM57"/>
      <c r="PN57"/>
      <c r="PO57"/>
      <c r="PP57"/>
      <c r="PQ57"/>
      <c r="PR57"/>
      <c r="PS57"/>
      <c r="PT57"/>
      <c r="PU57"/>
      <c r="PV57"/>
      <c r="PW57"/>
      <c r="PX57"/>
      <c r="PY57"/>
      <c r="PZ57"/>
      <c r="QA57"/>
      <c r="QB57"/>
      <c r="QC57"/>
      <c r="QD57"/>
      <c r="QE57"/>
      <c r="QF57"/>
      <c r="QG57"/>
      <c r="QH57"/>
      <c r="QI57"/>
      <c r="QJ57"/>
      <c r="QK57"/>
      <c r="QL57"/>
      <c r="QM57"/>
      <c r="QN57"/>
      <c r="QO57"/>
      <c r="QP57"/>
      <c r="QQ57"/>
      <c r="QR57"/>
      <c r="QS57"/>
      <c r="QT57"/>
      <c r="QU57"/>
      <c r="QV57"/>
      <c r="QW57"/>
      <c r="QX57"/>
      <c r="QY57"/>
      <c r="QZ57"/>
      <c r="RA57"/>
      <c r="RB57"/>
      <c r="RC57"/>
      <c r="RD57"/>
      <c r="RE57"/>
      <c r="RF57"/>
      <c r="RG57"/>
      <c r="RH57"/>
      <c r="RI57"/>
      <c r="RJ57"/>
      <c r="RK57"/>
      <c r="RL57"/>
      <c r="RM57"/>
      <c r="RN57"/>
      <c r="RO57"/>
      <c r="RP57"/>
      <c r="RQ57"/>
      <c r="RR57"/>
      <c r="RS57"/>
      <c r="RT57"/>
      <c r="RU57"/>
      <c r="RV57"/>
      <c r="RW57"/>
      <c r="RX57"/>
      <c r="RY57"/>
      <c r="RZ57"/>
      <c r="SA57"/>
      <c r="SB57"/>
      <c r="SC57"/>
      <c r="SD57"/>
      <c r="SE57"/>
      <c r="SF57"/>
      <c r="SG57"/>
      <c r="SH57"/>
      <c r="SI57"/>
      <c r="SJ57"/>
      <c r="SK57"/>
      <c r="SL57"/>
      <c r="SM57"/>
      <c r="SN57"/>
      <c r="SO57"/>
      <c r="SP57"/>
      <c r="SQ57"/>
      <c r="SR57"/>
      <c r="SS57"/>
      <c r="ST57"/>
      <c r="SU57"/>
      <c r="SV57"/>
      <c r="SW57"/>
      <c r="SX57"/>
      <c r="SY57"/>
      <c r="SZ57"/>
      <c r="TA57"/>
      <c r="TB57"/>
      <c r="TC57"/>
      <c r="TD57"/>
      <c r="TE57"/>
      <c r="TF57"/>
      <c r="TG57"/>
      <c r="TH57"/>
      <c r="TI57"/>
      <c r="TJ57"/>
      <c r="TK57"/>
      <c r="TL57"/>
      <c r="TM57"/>
      <c r="TN57"/>
      <c r="TO57"/>
      <c r="TP57"/>
      <c r="TQ57"/>
      <c r="TR57"/>
      <c r="TS57"/>
      <c r="TT57"/>
      <c r="TU57"/>
      <c r="TV57"/>
      <c r="TW57"/>
      <c r="TX57"/>
    </row>
    <row r="58" spans="1:544" s="36" customFormat="1" ht="17" x14ac:dyDescent="0.2">
      <c r="A58"/>
      <c r="B58"/>
      <c r="C58"/>
      <c r="D58"/>
      <c r="E58"/>
      <c r="F58"/>
      <c r="G58" s="67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 s="10"/>
      <c r="W58" s="10"/>
      <c r="X58" s="10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B58"/>
      <c r="HC58"/>
      <c r="HD58"/>
      <c r="HE58"/>
      <c r="HF58"/>
      <c r="HG58"/>
      <c r="HH58"/>
      <c r="HI58"/>
      <c r="HJ58"/>
      <c r="HK58"/>
      <c r="HL58"/>
      <c r="HM58"/>
      <c r="HN58"/>
      <c r="HO58"/>
      <c r="HP58"/>
      <c r="HQ58"/>
      <c r="HR58"/>
      <c r="HS58"/>
      <c r="HT58"/>
      <c r="HU58"/>
      <c r="HV58"/>
      <c r="HW58"/>
      <c r="HX58"/>
      <c r="HY58"/>
      <c r="HZ58"/>
      <c r="IA58"/>
      <c r="IB58"/>
      <c r="IC58"/>
      <c r="ID58"/>
      <c r="IE58"/>
      <c r="IF58"/>
      <c r="IG58"/>
      <c r="IH58"/>
      <c r="IJ58"/>
      <c r="IK58"/>
      <c r="IL58"/>
      <c r="IM58"/>
      <c r="IN58"/>
      <c r="IO58"/>
      <c r="IP58"/>
      <c r="IQ58"/>
      <c r="IR58"/>
      <c r="IS58"/>
      <c r="IT58"/>
      <c r="IU58"/>
      <c r="IV58"/>
      <c r="IW58"/>
      <c r="IX58"/>
      <c r="IY58"/>
      <c r="IZ58"/>
      <c r="JA58"/>
      <c r="JB58"/>
      <c r="JC58"/>
      <c r="JD58"/>
      <c r="JE58"/>
      <c r="JF58"/>
      <c r="JG58"/>
      <c r="JH58"/>
      <c r="JI58"/>
      <c r="JJ58"/>
      <c r="JK58"/>
      <c r="JL58"/>
      <c r="JM58"/>
      <c r="JN58"/>
      <c r="JO58"/>
      <c r="JP58"/>
      <c r="JR58"/>
      <c r="JS58"/>
      <c r="JT58"/>
      <c r="JU58"/>
      <c r="JV58"/>
      <c r="JW58"/>
      <c r="JX58"/>
      <c r="JY58"/>
      <c r="JZ58"/>
      <c r="KA58"/>
      <c r="KB58"/>
      <c r="KC58"/>
      <c r="KD58"/>
      <c r="KE58"/>
      <c r="KF58"/>
      <c r="KG58"/>
      <c r="KH58"/>
      <c r="KI58"/>
      <c r="KJ58"/>
      <c r="KK58"/>
      <c r="KL58"/>
      <c r="KM58"/>
      <c r="KN58"/>
      <c r="KO58"/>
      <c r="KP58"/>
      <c r="KQ58"/>
      <c r="KR58"/>
      <c r="KS58"/>
      <c r="KT58"/>
      <c r="KU58"/>
      <c r="KV58"/>
      <c r="KW58"/>
      <c r="KX58"/>
      <c r="KY58"/>
      <c r="KZ58"/>
      <c r="LA58"/>
      <c r="LB58"/>
      <c r="LC58"/>
      <c r="LD58"/>
      <c r="LE58"/>
      <c r="LF58"/>
      <c r="LG58"/>
      <c r="LH58"/>
      <c r="LI58"/>
      <c r="LJ58"/>
      <c r="LK58"/>
      <c r="LL58"/>
      <c r="LM58"/>
      <c r="LN58"/>
      <c r="LO58"/>
      <c r="LP58"/>
      <c r="LQ58"/>
      <c r="LR58"/>
      <c r="LS58"/>
      <c r="LT58"/>
      <c r="LU58"/>
      <c r="LV58"/>
      <c r="LW58"/>
      <c r="LX58"/>
      <c r="LY58"/>
      <c r="LZ58"/>
      <c r="MA58"/>
      <c r="MB58"/>
      <c r="MC58"/>
      <c r="MD58"/>
      <c r="ME58"/>
      <c r="MF58"/>
      <c r="MG58"/>
      <c r="MH58"/>
      <c r="MI58"/>
      <c r="MJ58"/>
      <c r="MK58"/>
      <c r="ML58"/>
      <c r="MM58"/>
      <c r="MN58"/>
      <c r="MO58"/>
      <c r="MP58"/>
      <c r="MQ58"/>
      <c r="MR58"/>
      <c r="MS58"/>
      <c r="MT58"/>
      <c r="MU58"/>
      <c r="MV58"/>
      <c r="MW58"/>
      <c r="MX58"/>
      <c r="MY58"/>
      <c r="MZ58"/>
      <c r="NA58"/>
      <c r="NB58"/>
      <c r="NC58"/>
      <c r="ND58"/>
      <c r="NE58"/>
      <c r="NF58"/>
      <c r="NG58"/>
      <c r="NH58"/>
      <c r="NI58"/>
      <c r="NJ58"/>
      <c r="NK58"/>
      <c r="NL58"/>
      <c r="NM58"/>
      <c r="NN58"/>
      <c r="NO58"/>
      <c r="NP58"/>
      <c r="NQ58"/>
      <c r="NR58"/>
      <c r="NS58"/>
      <c r="NT58"/>
      <c r="NU58"/>
      <c r="NV58"/>
      <c r="NW58"/>
      <c r="NX58"/>
      <c r="NY58"/>
      <c r="NZ58"/>
      <c r="OA58"/>
      <c r="OB58"/>
      <c r="OC58"/>
      <c r="OD58"/>
      <c r="OE58"/>
      <c r="OF58"/>
      <c r="OG58"/>
      <c r="OH58"/>
      <c r="OI58"/>
      <c r="OJ58"/>
      <c r="OK58"/>
      <c r="OL58"/>
      <c r="OM58"/>
      <c r="ON58"/>
      <c r="OO58"/>
      <c r="OP58"/>
      <c r="OQ58"/>
      <c r="OR58"/>
      <c r="OS58"/>
      <c r="OT58"/>
      <c r="OU58"/>
      <c r="OV58"/>
      <c r="OW58"/>
      <c r="OX58"/>
      <c r="OY58"/>
      <c r="OZ58"/>
      <c r="PA58"/>
      <c r="PB58"/>
      <c r="PC58"/>
      <c r="PD58"/>
      <c r="PE58"/>
      <c r="PF58"/>
      <c r="PG58"/>
      <c r="PH58"/>
      <c r="PI58"/>
      <c r="PJ58"/>
      <c r="PK58"/>
      <c r="PL58"/>
      <c r="PM58"/>
      <c r="PN58"/>
      <c r="PO58"/>
      <c r="PP58"/>
      <c r="PQ58"/>
      <c r="PR58"/>
      <c r="PS58"/>
      <c r="PT58"/>
      <c r="PU58"/>
      <c r="PV58"/>
      <c r="PW58"/>
      <c r="PX58"/>
      <c r="PY58"/>
      <c r="PZ58"/>
      <c r="QA58"/>
      <c r="QB58"/>
      <c r="QC58"/>
      <c r="QD58"/>
      <c r="QE58"/>
      <c r="QF58"/>
      <c r="QG58"/>
      <c r="QH58"/>
      <c r="QI58"/>
      <c r="QJ58"/>
      <c r="QK58"/>
      <c r="QL58"/>
      <c r="QM58"/>
      <c r="QN58"/>
      <c r="QO58"/>
      <c r="QP58"/>
      <c r="QQ58"/>
      <c r="QR58"/>
      <c r="QS58"/>
      <c r="QT58"/>
      <c r="QU58"/>
      <c r="QV58"/>
      <c r="QW58"/>
      <c r="QX58"/>
      <c r="QY58"/>
      <c r="QZ58"/>
      <c r="RA58"/>
      <c r="RB58"/>
      <c r="RC58"/>
      <c r="RD58"/>
      <c r="RE58"/>
      <c r="RF58"/>
      <c r="RG58"/>
      <c r="RH58"/>
      <c r="RI58"/>
      <c r="RJ58"/>
      <c r="RK58"/>
      <c r="RL58"/>
      <c r="RM58"/>
      <c r="RN58"/>
      <c r="RO58"/>
      <c r="RP58"/>
      <c r="RQ58"/>
      <c r="RR58"/>
      <c r="RS58"/>
      <c r="RT58"/>
      <c r="RU58"/>
      <c r="RV58"/>
      <c r="RW58"/>
      <c r="RX58"/>
      <c r="RY58"/>
      <c r="RZ58"/>
      <c r="SA58"/>
      <c r="SB58"/>
      <c r="SC58"/>
      <c r="SD58"/>
      <c r="SE58"/>
      <c r="SF58"/>
      <c r="SG58"/>
      <c r="SH58"/>
      <c r="SI58"/>
      <c r="SJ58"/>
      <c r="SK58"/>
      <c r="SL58"/>
      <c r="SM58"/>
      <c r="SN58"/>
      <c r="SO58"/>
      <c r="SP58"/>
      <c r="SQ58"/>
      <c r="SR58"/>
      <c r="SS58"/>
      <c r="ST58"/>
      <c r="SU58"/>
      <c r="SV58"/>
      <c r="SW58"/>
      <c r="SX58"/>
      <c r="SY58"/>
      <c r="SZ58"/>
      <c r="TA58"/>
      <c r="TB58"/>
      <c r="TC58"/>
      <c r="TD58"/>
      <c r="TE58"/>
      <c r="TF58"/>
      <c r="TG58"/>
      <c r="TH58"/>
      <c r="TI58"/>
      <c r="TJ58"/>
      <c r="TK58"/>
      <c r="TL58"/>
      <c r="TM58"/>
      <c r="TN58"/>
      <c r="TO58"/>
      <c r="TP58"/>
      <c r="TQ58"/>
      <c r="TR58"/>
      <c r="TS58"/>
      <c r="TT58"/>
      <c r="TU58"/>
      <c r="TV58"/>
      <c r="TW58"/>
      <c r="TX58"/>
    </row>
    <row r="59" spans="1:544" s="36" customFormat="1" ht="17" x14ac:dyDescent="0.2">
      <c r="A59"/>
      <c r="B59"/>
      <c r="C59"/>
      <c r="D59"/>
      <c r="E59"/>
      <c r="F59"/>
      <c r="G59" s="67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 s="10"/>
      <c r="W59" s="10"/>
      <c r="X59" s="10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B59"/>
      <c r="HC59"/>
      <c r="HD59"/>
      <c r="HE59"/>
      <c r="HF59"/>
      <c r="HG59"/>
      <c r="HH59"/>
      <c r="HI59"/>
      <c r="HJ59"/>
      <c r="HK59"/>
      <c r="HL59"/>
      <c r="HM59"/>
      <c r="HN59"/>
      <c r="HO59"/>
      <c r="HP59"/>
      <c r="HQ59"/>
      <c r="HR59"/>
      <c r="HS59"/>
      <c r="HT59"/>
      <c r="HU59"/>
      <c r="HV59"/>
      <c r="HW59"/>
      <c r="HX59"/>
      <c r="HY59"/>
      <c r="HZ59"/>
      <c r="IA59"/>
      <c r="IB59"/>
      <c r="IC59"/>
      <c r="ID59"/>
      <c r="IE59"/>
      <c r="IF59"/>
      <c r="IG59"/>
      <c r="IH59"/>
      <c r="IJ59"/>
      <c r="IK59"/>
      <c r="IL59"/>
      <c r="IM59"/>
      <c r="IN59"/>
      <c r="IO59"/>
      <c r="IP59"/>
      <c r="IQ59"/>
      <c r="IR59"/>
      <c r="IS59"/>
      <c r="IT59"/>
      <c r="IU59"/>
      <c r="IV59"/>
      <c r="IW59"/>
      <c r="IX59"/>
      <c r="IY59"/>
      <c r="IZ59"/>
      <c r="JA59"/>
      <c r="JB59"/>
      <c r="JC59"/>
      <c r="JD59"/>
      <c r="JE59"/>
      <c r="JF59"/>
      <c r="JG59"/>
      <c r="JH59"/>
      <c r="JI59"/>
      <c r="JJ59"/>
      <c r="JK59"/>
      <c r="JL59"/>
      <c r="JM59"/>
      <c r="JN59"/>
      <c r="JO59"/>
      <c r="JP59"/>
      <c r="JR59"/>
      <c r="JS59"/>
      <c r="JT59"/>
      <c r="JU59"/>
      <c r="JV59"/>
      <c r="JW59"/>
      <c r="JX59"/>
      <c r="JY59"/>
      <c r="JZ59"/>
      <c r="KA59"/>
      <c r="KB59"/>
      <c r="KC59"/>
      <c r="KD59"/>
      <c r="KE59"/>
      <c r="KF59"/>
      <c r="KG59"/>
      <c r="KH59"/>
      <c r="KI59"/>
      <c r="KJ59"/>
      <c r="KK59"/>
      <c r="KL59"/>
      <c r="KM59"/>
      <c r="KN59"/>
      <c r="KO59"/>
      <c r="KP59"/>
      <c r="KQ59"/>
      <c r="KR59"/>
      <c r="KS59"/>
      <c r="KT59"/>
      <c r="KU59"/>
      <c r="KV59"/>
      <c r="KW59"/>
      <c r="KX59"/>
      <c r="KY59"/>
      <c r="KZ59"/>
      <c r="LA59"/>
      <c r="LB59"/>
      <c r="LC59"/>
      <c r="LD59"/>
      <c r="LE59"/>
      <c r="LF59"/>
      <c r="LG59"/>
      <c r="LH59"/>
      <c r="LI59"/>
      <c r="LJ59"/>
      <c r="LK59"/>
      <c r="LL59"/>
      <c r="LM59"/>
      <c r="LN59"/>
      <c r="LO59"/>
      <c r="LP59"/>
      <c r="LQ59"/>
      <c r="LR59"/>
      <c r="LS59"/>
      <c r="LT59"/>
      <c r="LU59"/>
      <c r="LV59"/>
      <c r="LW59"/>
      <c r="LX59"/>
      <c r="LY59"/>
      <c r="LZ59"/>
      <c r="MA59"/>
      <c r="MB59"/>
      <c r="MC59"/>
      <c r="MD59"/>
      <c r="ME59"/>
      <c r="MF59"/>
      <c r="MG59"/>
      <c r="MH59"/>
      <c r="MI59"/>
      <c r="MJ59"/>
      <c r="MK59"/>
      <c r="ML59"/>
      <c r="MM59"/>
      <c r="MN59"/>
      <c r="MO59"/>
      <c r="MP59"/>
      <c r="MQ59"/>
      <c r="MR59"/>
      <c r="MS59"/>
      <c r="MT59"/>
      <c r="MU59"/>
      <c r="MV59"/>
      <c r="MW59"/>
      <c r="MX59"/>
      <c r="MY59"/>
      <c r="MZ59"/>
      <c r="NA59"/>
      <c r="NB59"/>
      <c r="NC59"/>
      <c r="ND59"/>
      <c r="NE59"/>
      <c r="NF59"/>
      <c r="NG59"/>
      <c r="NH59"/>
      <c r="NI59"/>
      <c r="NJ59"/>
      <c r="NK59"/>
      <c r="NL59"/>
      <c r="NM59"/>
      <c r="NN59"/>
      <c r="NO59"/>
      <c r="NP59"/>
      <c r="NQ59"/>
      <c r="NR59"/>
      <c r="NS59"/>
      <c r="NT59"/>
      <c r="NU59"/>
      <c r="NV59"/>
      <c r="NW59"/>
      <c r="NX59"/>
      <c r="NY59"/>
      <c r="NZ59"/>
      <c r="OA59"/>
      <c r="OB59"/>
      <c r="OC59"/>
      <c r="OD59"/>
      <c r="OE59"/>
      <c r="OF59"/>
      <c r="OG59"/>
      <c r="OH59"/>
      <c r="OI59"/>
      <c r="OJ59"/>
      <c r="OK59"/>
      <c r="OL59"/>
      <c r="OM59"/>
      <c r="ON59"/>
      <c r="OO59"/>
      <c r="OP59"/>
      <c r="OQ59"/>
      <c r="OR59"/>
      <c r="OS59"/>
      <c r="OT59"/>
      <c r="OU59"/>
      <c r="OV59"/>
      <c r="OW59"/>
      <c r="OX59"/>
      <c r="OY59"/>
      <c r="OZ59"/>
      <c r="PA59"/>
      <c r="PB59"/>
      <c r="PC59"/>
      <c r="PD59"/>
      <c r="PE59"/>
      <c r="PF59"/>
      <c r="PG59"/>
      <c r="PH59"/>
      <c r="PI59"/>
      <c r="PJ59"/>
      <c r="PK59"/>
      <c r="PL59"/>
      <c r="PM59"/>
      <c r="PN59"/>
      <c r="PO59"/>
      <c r="PP59"/>
      <c r="PQ59"/>
      <c r="PR59"/>
      <c r="PS59"/>
      <c r="PT59"/>
      <c r="PU59"/>
      <c r="PV59"/>
      <c r="PW59"/>
      <c r="PX59"/>
      <c r="PY59"/>
      <c r="PZ59"/>
      <c r="QA59"/>
      <c r="QB59"/>
      <c r="QC59"/>
      <c r="QD59"/>
      <c r="QE59"/>
      <c r="QF59"/>
      <c r="QG59"/>
      <c r="QH59"/>
      <c r="QI59"/>
      <c r="QJ59"/>
      <c r="QK59"/>
      <c r="QL59"/>
      <c r="QM59"/>
      <c r="QN59"/>
      <c r="QO59"/>
      <c r="QP59"/>
      <c r="QQ59"/>
      <c r="QR59"/>
      <c r="QS59"/>
      <c r="QT59"/>
      <c r="QU59"/>
      <c r="QV59"/>
      <c r="QW59"/>
      <c r="QX59"/>
      <c r="QY59"/>
      <c r="QZ59"/>
      <c r="RA59"/>
      <c r="RB59"/>
      <c r="RC59"/>
      <c r="RD59"/>
      <c r="RE59"/>
      <c r="RF59"/>
      <c r="RG59"/>
      <c r="RH59"/>
      <c r="RI59"/>
      <c r="RJ59"/>
      <c r="RK59"/>
      <c r="RL59"/>
      <c r="RM59"/>
      <c r="RN59"/>
      <c r="RO59"/>
      <c r="RP59"/>
      <c r="RQ59"/>
      <c r="RR59"/>
      <c r="RS59"/>
      <c r="RT59"/>
      <c r="RU59"/>
      <c r="RV59"/>
      <c r="RW59"/>
      <c r="RX59"/>
      <c r="RY59"/>
      <c r="RZ59"/>
      <c r="SA59"/>
      <c r="SB59"/>
      <c r="SC59"/>
      <c r="SD59"/>
      <c r="SE59"/>
      <c r="SF59"/>
      <c r="SG59"/>
      <c r="SH59"/>
      <c r="SI59"/>
      <c r="SJ59"/>
      <c r="SK59"/>
      <c r="SL59"/>
      <c r="SM59"/>
      <c r="SN59"/>
      <c r="SO59"/>
      <c r="SP59"/>
      <c r="SQ59"/>
      <c r="SR59"/>
      <c r="SS59"/>
      <c r="ST59"/>
      <c r="SU59"/>
      <c r="SV59"/>
      <c r="SW59"/>
      <c r="SX59"/>
      <c r="SY59"/>
      <c r="SZ59"/>
      <c r="TA59"/>
      <c r="TB59"/>
      <c r="TC59"/>
      <c r="TD59"/>
      <c r="TE59"/>
      <c r="TF59"/>
      <c r="TG59"/>
      <c r="TH59"/>
      <c r="TI59"/>
      <c r="TJ59"/>
      <c r="TK59"/>
      <c r="TL59"/>
      <c r="TM59"/>
      <c r="TN59"/>
      <c r="TO59"/>
      <c r="TP59"/>
      <c r="TQ59"/>
      <c r="TR59"/>
      <c r="TS59"/>
      <c r="TT59"/>
      <c r="TU59"/>
      <c r="TV59"/>
      <c r="TW59"/>
      <c r="TX59"/>
    </row>
    <row r="60" spans="1:544" s="36" customFormat="1" ht="17" x14ac:dyDescent="0.2">
      <c r="A60"/>
      <c r="B60"/>
      <c r="C60"/>
      <c r="D60"/>
      <c r="E60"/>
      <c r="F60"/>
      <c r="G60" s="67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 s="10"/>
      <c r="W60" s="10"/>
      <c r="X60" s="1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B60"/>
      <c r="HC60"/>
      <c r="HD60"/>
      <c r="HE60"/>
      <c r="HF60"/>
      <c r="HG60"/>
      <c r="HH60"/>
      <c r="HI60"/>
      <c r="HJ60"/>
      <c r="HK60"/>
      <c r="HL60"/>
      <c r="HM60"/>
      <c r="HN60"/>
      <c r="HO60"/>
      <c r="HP60"/>
      <c r="HQ60"/>
      <c r="HR60"/>
      <c r="HS60"/>
      <c r="HT60"/>
      <c r="HU60"/>
      <c r="HV60"/>
      <c r="HW60"/>
      <c r="HX60"/>
      <c r="HY60"/>
      <c r="HZ60"/>
      <c r="IA60"/>
      <c r="IB60"/>
      <c r="IC60"/>
      <c r="ID60"/>
      <c r="IE60"/>
      <c r="IF60"/>
      <c r="IG60"/>
      <c r="IH60"/>
      <c r="IJ60"/>
      <c r="IK60"/>
      <c r="IL60"/>
      <c r="IM60"/>
      <c r="IN60"/>
      <c r="IO60"/>
      <c r="IP60"/>
      <c r="IQ60"/>
      <c r="IR60"/>
      <c r="IS60"/>
      <c r="IT60"/>
      <c r="IU60"/>
      <c r="IV60"/>
      <c r="IW60"/>
      <c r="IX60"/>
      <c r="IY60"/>
      <c r="IZ60"/>
      <c r="JA60"/>
      <c r="JB60"/>
      <c r="JC60"/>
      <c r="JD60"/>
      <c r="JE60"/>
      <c r="JF60"/>
      <c r="JG60"/>
      <c r="JH60"/>
      <c r="JI60"/>
      <c r="JJ60"/>
      <c r="JK60"/>
      <c r="JL60"/>
      <c r="JM60"/>
      <c r="JN60"/>
      <c r="JO60"/>
      <c r="JP60"/>
      <c r="JR60"/>
      <c r="JS60"/>
      <c r="JT60"/>
      <c r="JU60"/>
      <c r="JV60"/>
      <c r="JW60"/>
      <c r="JX60"/>
      <c r="JY60"/>
      <c r="JZ60"/>
      <c r="KA60"/>
      <c r="KB60"/>
      <c r="KC60"/>
      <c r="KD60"/>
      <c r="KE60"/>
      <c r="KF60"/>
      <c r="KG60"/>
      <c r="KH60"/>
      <c r="KI60"/>
      <c r="KJ60"/>
      <c r="KK60"/>
      <c r="KL60"/>
      <c r="KM60"/>
      <c r="KN60"/>
      <c r="KO60"/>
      <c r="KP60"/>
      <c r="KQ60"/>
      <c r="KR60"/>
      <c r="KS60"/>
      <c r="KT60"/>
      <c r="KU60"/>
      <c r="KV60"/>
      <c r="KW60"/>
      <c r="KX60"/>
      <c r="KY60"/>
      <c r="KZ60"/>
      <c r="LA60"/>
      <c r="LB60"/>
      <c r="LC60"/>
      <c r="LD60"/>
      <c r="LE60"/>
      <c r="LF60"/>
      <c r="LG60"/>
      <c r="LH60"/>
      <c r="LI60"/>
      <c r="LJ60"/>
      <c r="LK60"/>
      <c r="LL60"/>
      <c r="LM60"/>
      <c r="LN60"/>
      <c r="LO60"/>
      <c r="LP60"/>
      <c r="LQ60"/>
      <c r="LR60"/>
      <c r="LS60"/>
      <c r="LT60"/>
      <c r="LU60"/>
      <c r="LV60"/>
      <c r="LW60"/>
      <c r="LX60"/>
      <c r="LY60"/>
      <c r="LZ60"/>
      <c r="MA60"/>
      <c r="MB60"/>
      <c r="MC60"/>
      <c r="MD60"/>
      <c r="ME60"/>
      <c r="MF60"/>
      <c r="MG60"/>
      <c r="MH60"/>
      <c r="MI60"/>
      <c r="MJ60"/>
      <c r="MK60"/>
      <c r="ML60"/>
      <c r="MM60"/>
      <c r="MN60"/>
      <c r="MO60"/>
      <c r="MP60"/>
      <c r="MQ60"/>
      <c r="MR60"/>
      <c r="MS60"/>
      <c r="MT60"/>
      <c r="MU60"/>
      <c r="MV60"/>
      <c r="MW60"/>
      <c r="MX60"/>
      <c r="MY60"/>
      <c r="MZ60"/>
      <c r="NA60"/>
      <c r="NB60"/>
      <c r="NC60"/>
      <c r="ND60"/>
      <c r="NE60"/>
      <c r="NF60"/>
      <c r="NG60"/>
      <c r="NH60"/>
      <c r="NI60"/>
      <c r="NJ60"/>
      <c r="NK60"/>
      <c r="NL60"/>
      <c r="NM60"/>
      <c r="NN60"/>
      <c r="NO60"/>
      <c r="NP60"/>
      <c r="NQ60"/>
      <c r="NR60"/>
      <c r="NS60"/>
      <c r="NT60"/>
      <c r="NU60"/>
      <c r="NV60"/>
      <c r="NW60"/>
      <c r="NX60"/>
      <c r="NY60"/>
      <c r="NZ60"/>
      <c r="OA60"/>
      <c r="OB60"/>
      <c r="OC60"/>
      <c r="OD60"/>
      <c r="OE60"/>
      <c r="OF60"/>
      <c r="OG60"/>
      <c r="OH60"/>
      <c r="OI60"/>
      <c r="OJ60"/>
      <c r="OK60"/>
      <c r="OL60"/>
      <c r="OM60"/>
      <c r="ON60"/>
      <c r="OO60"/>
      <c r="OP60"/>
      <c r="OQ60"/>
      <c r="OR60"/>
      <c r="OS60"/>
      <c r="OT60"/>
      <c r="OU60"/>
      <c r="OV60"/>
      <c r="OW60"/>
      <c r="OX60"/>
      <c r="OY60"/>
      <c r="OZ60"/>
      <c r="PA60"/>
      <c r="PB60"/>
      <c r="PC60"/>
      <c r="PD60"/>
      <c r="PE60"/>
      <c r="PF60"/>
      <c r="PG60"/>
      <c r="PH60"/>
      <c r="PI60"/>
      <c r="PJ60"/>
      <c r="PK60"/>
      <c r="PL60"/>
      <c r="PM60"/>
      <c r="PN60"/>
      <c r="PO60"/>
      <c r="PP60"/>
      <c r="PQ60"/>
      <c r="PR60"/>
      <c r="PS60"/>
      <c r="PT60"/>
      <c r="PU60"/>
      <c r="PV60"/>
      <c r="PW60"/>
      <c r="PX60"/>
      <c r="PY60"/>
      <c r="PZ60"/>
      <c r="QA60"/>
      <c r="QB60"/>
      <c r="QC60"/>
      <c r="QD60"/>
      <c r="QE60"/>
      <c r="QF60"/>
      <c r="QG60"/>
      <c r="QH60"/>
      <c r="QI60"/>
      <c r="QJ60"/>
      <c r="QK60"/>
      <c r="QL60"/>
      <c r="QM60"/>
      <c r="QN60"/>
      <c r="QO60"/>
      <c r="QP60"/>
      <c r="QQ60"/>
      <c r="QR60"/>
      <c r="QS60"/>
      <c r="QT60"/>
      <c r="QU60"/>
      <c r="QV60"/>
      <c r="QW60"/>
      <c r="QX60"/>
      <c r="QY60"/>
      <c r="QZ60"/>
      <c r="RA60"/>
      <c r="RB60"/>
      <c r="RC60"/>
      <c r="RD60"/>
      <c r="RE60"/>
      <c r="RF60"/>
      <c r="RG60"/>
      <c r="RH60"/>
      <c r="RI60"/>
      <c r="RJ60"/>
      <c r="RK60"/>
      <c r="RL60"/>
      <c r="RM60"/>
      <c r="RN60"/>
      <c r="RO60"/>
      <c r="RP60"/>
      <c r="RQ60"/>
      <c r="RR60"/>
      <c r="RS60"/>
      <c r="RT60"/>
      <c r="RU60"/>
      <c r="RV60"/>
      <c r="RW60"/>
      <c r="RX60"/>
      <c r="RY60"/>
      <c r="RZ60"/>
      <c r="SA60"/>
      <c r="SB60"/>
      <c r="SC60"/>
      <c r="SD60"/>
      <c r="SE60"/>
      <c r="SF60"/>
      <c r="SG60"/>
      <c r="SH60"/>
      <c r="SI60"/>
      <c r="SJ60"/>
      <c r="SK60"/>
      <c r="SL60"/>
      <c r="SM60"/>
      <c r="SN60"/>
      <c r="SO60"/>
      <c r="SP60"/>
      <c r="SQ60"/>
      <c r="SR60"/>
      <c r="SS60"/>
      <c r="ST60"/>
      <c r="SU60"/>
      <c r="SV60"/>
      <c r="SW60"/>
      <c r="SX60"/>
      <c r="SY60"/>
      <c r="SZ60"/>
      <c r="TA60"/>
      <c r="TB60"/>
      <c r="TC60"/>
      <c r="TD60"/>
      <c r="TE60"/>
      <c r="TF60"/>
      <c r="TG60"/>
      <c r="TH60"/>
      <c r="TI60"/>
      <c r="TJ60"/>
      <c r="TK60"/>
      <c r="TL60"/>
      <c r="TM60"/>
      <c r="TN60"/>
      <c r="TO60"/>
      <c r="TP60"/>
      <c r="TQ60"/>
      <c r="TR60"/>
      <c r="TS60"/>
      <c r="TT60"/>
      <c r="TU60"/>
      <c r="TV60"/>
      <c r="TW60"/>
      <c r="TX60"/>
    </row>
    <row r="61" spans="1:544" s="36" customFormat="1" ht="17" x14ac:dyDescent="0.2">
      <c r="A61"/>
      <c r="B61"/>
      <c r="C61"/>
      <c r="D61"/>
      <c r="E61"/>
      <c r="F61"/>
      <c r="G61" s="67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 s="10"/>
      <c r="W61" s="10"/>
      <c r="X61" s="10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B61"/>
      <c r="HC61"/>
      <c r="HD61"/>
      <c r="HE61"/>
      <c r="HF61"/>
      <c r="HG61"/>
      <c r="HH61"/>
      <c r="HI61"/>
      <c r="HJ61"/>
      <c r="HK61"/>
      <c r="HL61"/>
      <c r="HM61"/>
      <c r="HN61"/>
      <c r="HO61"/>
      <c r="HP61"/>
      <c r="HQ61"/>
      <c r="HR61"/>
      <c r="HS61"/>
      <c r="HT61"/>
      <c r="HU61"/>
      <c r="HV61"/>
      <c r="HW61"/>
      <c r="HX61"/>
      <c r="HY61"/>
      <c r="HZ61"/>
      <c r="IA61"/>
      <c r="IB61"/>
      <c r="IC61"/>
      <c r="ID61"/>
      <c r="IE61"/>
      <c r="IF61"/>
      <c r="IG61"/>
      <c r="IH61"/>
      <c r="IJ61"/>
      <c r="IK61"/>
      <c r="IL61"/>
      <c r="IM61"/>
      <c r="IN61"/>
      <c r="IO61"/>
      <c r="IP61"/>
      <c r="IQ61"/>
      <c r="IR61"/>
      <c r="IS61"/>
      <c r="IT61"/>
      <c r="IU61"/>
      <c r="IV61"/>
      <c r="IW61"/>
      <c r="IX61"/>
      <c r="IY61"/>
      <c r="IZ61"/>
      <c r="JA61"/>
      <c r="JB61"/>
      <c r="JC61"/>
      <c r="JD61"/>
      <c r="JE61"/>
      <c r="JF61"/>
      <c r="JG61"/>
      <c r="JH61"/>
      <c r="JI61"/>
      <c r="JJ61"/>
      <c r="JK61"/>
      <c r="JL61"/>
      <c r="JM61"/>
      <c r="JN61"/>
      <c r="JO61"/>
      <c r="JP61"/>
      <c r="JR61"/>
      <c r="JS61"/>
      <c r="JT61"/>
      <c r="JU61"/>
      <c r="JV61"/>
      <c r="JW61"/>
      <c r="JX61"/>
      <c r="JY61"/>
      <c r="JZ61"/>
      <c r="KA61"/>
      <c r="KB61"/>
      <c r="KC61"/>
      <c r="KD61"/>
      <c r="KE61"/>
      <c r="KF61"/>
      <c r="KG61"/>
      <c r="KH61"/>
      <c r="KI61"/>
      <c r="KJ61"/>
      <c r="KK61"/>
      <c r="KL61"/>
      <c r="KM61"/>
      <c r="KN61"/>
      <c r="KO61"/>
      <c r="KP61"/>
      <c r="KQ61"/>
      <c r="KR61"/>
      <c r="KS61"/>
      <c r="KT61"/>
      <c r="KU61"/>
      <c r="KV61"/>
      <c r="KW61"/>
      <c r="KX61"/>
      <c r="KY61"/>
      <c r="KZ61"/>
      <c r="LA61"/>
      <c r="LB61"/>
      <c r="LC61"/>
      <c r="LD61"/>
      <c r="LE61"/>
      <c r="LF61"/>
      <c r="LG61"/>
      <c r="LH61"/>
      <c r="LI61"/>
      <c r="LJ61"/>
      <c r="LK61"/>
      <c r="LL61"/>
      <c r="LM61"/>
      <c r="LN61"/>
      <c r="LO61"/>
      <c r="LP61"/>
      <c r="LQ61"/>
      <c r="LR61"/>
      <c r="LS61"/>
      <c r="LT61"/>
      <c r="LU61"/>
      <c r="LV61"/>
      <c r="LW61"/>
      <c r="LX61"/>
      <c r="LY61"/>
      <c r="LZ61"/>
      <c r="MA61"/>
      <c r="MB61"/>
      <c r="MC61"/>
      <c r="MD61"/>
      <c r="ME61"/>
      <c r="MF61"/>
      <c r="MG61"/>
      <c r="MH61"/>
      <c r="MI61"/>
      <c r="MJ61"/>
      <c r="MK61"/>
      <c r="ML61"/>
      <c r="MM61"/>
      <c r="MN61"/>
      <c r="MO61"/>
      <c r="MP61"/>
      <c r="MQ61"/>
      <c r="MR61"/>
      <c r="MS61"/>
      <c r="MT61"/>
      <c r="MU61"/>
      <c r="MV61"/>
      <c r="MW61"/>
      <c r="MX61"/>
      <c r="MY61"/>
      <c r="MZ61"/>
      <c r="NA61"/>
      <c r="NB61"/>
      <c r="NC61"/>
      <c r="ND61"/>
      <c r="NE61"/>
      <c r="NF61"/>
      <c r="NG61"/>
      <c r="NH61"/>
      <c r="NI61"/>
      <c r="NJ61"/>
      <c r="NK61"/>
      <c r="NL61"/>
      <c r="NM61"/>
      <c r="NN61"/>
      <c r="NO61"/>
      <c r="NP61"/>
      <c r="NQ61"/>
      <c r="NR61"/>
      <c r="NS61"/>
      <c r="NT61"/>
      <c r="NU61"/>
      <c r="NV61"/>
      <c r="NW61"/>
      <c r="NX61"/>
      <c r="NY61"/>
      <c r="NZ61"/>
      <c r="OA61"/>
      <c r="OB61"/>
      <c r="OC61"/>
      <c r="OD61"/>
      <c r="OE61"/>
      <c r="OF61"/>
      <c r="OG61"/>
      <c r="OH61"/>
      <c r="OI61"/>
      <c r="OJ61"/>
      <c r="OK61"/>
      <c r="OL61"/>
      <c r="OM61"/>
      <c r="ON61"/>
      <c r="OO61"/>
      <c r="OP61"/>
      <c r="OQ61"/>
      <c r="OR61"/>
      <c r="OS61"/>
      <c r="OT61"/>
      <c r="OU61"/>
      <c r="OV61"/>
      <c r="OW61"/>
      <c r="OX61"/>
      <c r="OY61"/>
      <c r="OZ61"/>
      <c r="PA61"/>
      <c r="PB61"/>
      <c r="PC61"/>
      <c r="PD61"/>
      <c r="PE61"/>
      <c r="PF61"/>
      <c r="PG61"/>
      <c r="PH61"/>
      <c r="PI61"/>
      <c r="PJ61"/>
      <c r="PK61"/>
      <c r="PL61"/>
      <c r="PM61"/>
      <c r="PN61"/>
      <c r="PO61"/>
      <c r="PP61"/>
      <c r="PQ61"/>
      <c r="PR61"/>
      <c r="PS61"/>
      <c r="PT61"/>
      <c r="PU61"/>
      <c r="PV61"/>
      <c r="PW61"/>
      <c r="PX61"/>
      <c r="PY61"/>
      <c r="PZ61"/>
      <c r="QA61"/>
      <c r="QB61"/>
      <c r="QC61"/>
      <c r="QD61"/>
      <c r="QE61"/>
      <c r="QF61"/>
      <c r="QG61"/>
      <c r="QH61"/>
      <c r="QI61"/>
      <c r="QJ61"/>
      <c r="QK61"/>
      <c r="QL61"/>
      <c r="QM61"/>
      <c r="QN61"/>
      <c r="QO61"/>
      <c r="QP61"/>
      <c r="QQ61"/>
      <c r="QR61"/>
      <c r="QS61"/>
      <c r="QT61"/>
      <c r="QU61"/>
      <c r="QV61"/>
      <c r="QW61"/>
      <c r="QX61"/>
      <c r="QY61"/>
      <c r="QZ61"/>
      <c r="RA61"/>
      <c r="RB61"/>
      <c r="RC61"/>
      <c r="RD61"/>
      <c r="RE61"/>
      <c r="RF61"/>
      <c r="RG61"/>
      <c r="RH61"/>
      <c r="RI61"/>
      <c r="RJ61"/>
      <c r="RK61"/>
      <c r="RL61"/>
      <c r="RM61"/>
      <c r="RN61"/>
      <c r="RO61"/>
      <c r="RP61"/>
      <c r="RQ61"/>
      <c r="RR61"/>
      <c r="RS61"/>
      <c r="RT61"/>
      <c r="RU61"/>
      <c r="RV61"/>
      <c r="RW61"/>
      <c r="RX61"/>
      <c r="RY61"/>
      <c r="RZ61"/>
      <c r="SA61"/>
      <c r="SB61"/>
      <c r="SC61"/>
      <c r="SD61"/>
      <c r="SE61"/>
      <c r="SF61"/>
      <c r="SG61"/>
      <c r="SH61"/>
      <c r="SI61"/>
      <c r="SJ61"/>
      <c r="SK61"/>
      <c r="SL61"/>
      <c r="SM61"/>
      <c r="SN61"/>
      <c r="SO61"/>
      <c r="SP61"/>
      <c r="SQ61"/>
      <c r="SR61"/>
      <c r="SS61"/>
      <c r="ST61"/>
      <c r="SU61"/>
      <c r="SV61"/>
      <c r="SW61"/>
      <c r="SX61"/>
      <c r="SY61"/>
      <c r="SZ61"/>
      <c r="TA61"/>
      <c r="TB61"/>
      <c r="TC61"/>
      <c r="TD61"/>
      <c r="TE61"/>
      <c r="TF61"/>
      <c r="TG61"/>
      <c r="TH61"/>
      <c r="TI61"/>
      <c r="TJ61"/>
      <c r="TK61"/>
      <c r="TL61"/>
      <c r="TM61"/>
      <c r="TN61"/>
      <c r="TO61"/>
      <c r="TP61"/>
      <c r="TQ61"/>
      <c r="TR61"/>
      <c r="TS61"/>
      <c r="TT61"/>
      <c r="TU61"/>
      <c r="TV61"/>
      <c r="TW61"/>
      <c r="TX61"/>
    </row>
    <row r="62" spans="1:544" s="36" customFormat="1" ht="17" x14ac:dyDescent="0.2">
      <c r="A62"/>
      <c r="B62"/>
      <c r="C62"/>
      <c r="D62"/>
      <c r="E62"/>
      <c r="F62"/>
      <c r="G62" s="67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 s="10"/>
      <c r="W62" s="10"/>
      <c r="X62" s="10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B62"/>
      <c r="HC62"/>
      <c r="HD62"/>
      <c r="HE62"/>
      <c r="HF62"/>
      <c r="HG62"/>
      <c r="HH62"/>
      <c r="HI62"/>
      <c r="HJ62"/>
      <c r="HK62"/>
      <c r="HL62"/>
      <c r="HM62"/>
      <c r="HN62"/>
      <c r="HO62"/>
      <c r="HP62"/>
      <c r="HQ62"/>
      <c r="HR62"/>
      <c r="HS62"/>
      <c r="HT62"/>
      <c r="HU62"/>
      <c r="HV62"/>
      <c r="HW62"/>
      <c r="HX62"/>
      <c r="HY62"/>
      <c r="HZ62"/>
      <c r="IA62"/>
      <c r="IB62"/>
      <c r="IC62"/>
      <c r="ID62"/>
      <c r="IE62"/>
      <c r="IF62"/>
      <c r="IG62"/>
      <c r="IH62"/>
      <c r="IJ62"/>
      <c r="IK62"/>
      <c r="IL62"/>
      <c r="IM62"/>
      <c r="IN62"/>
      <c r="IO62"/>
      <c r="IP62"/>
      <c r="IQ62"/>
      <c r="IR62"/>
      <c r="IS62"/>
      <c r="IT62"/>
      <c r="IU62"/>
      <c r="IV62"/>
      <c r="IW62"/>
      <c r="IX62"/>
      <c r="IY62"/>
      <c r="IZ62"/>
      <c r="JA62"/>
      <c r="JB62"/>
      <c r="JC62"/>
      <c r="JD62"/>
      <c r="JE62"/>
      <c r="JF62"/>
      <c r="JG62"/>
      <c r="JH62"/>
      <c r="JI62"/>
      <c r="JJ62"/>
      <c r="JK62"/>
      <c r="JL62"/>
      <c r="JM62"/>
      <c r="JN62"/>
      <c r="JO62"/>
      <c r="JP62"/>
      <c r="JR62"/>
      <c r="JS62"/>
      <c r="JT62"/>
      <c r="JU62"/>
      <c r="JV62"/>
      <c r="JW62"/>
      <c r="JX62"/>
      <c r="JY62"/>
      <c r="JZ62"/>
      <c r="KA62"/>
      <c r="KB62"/>
      <c r="KC62"/>
      <c r="KD62"/>
      <c r="KE62"/>
      <c r="KF62"/>
      <c r="KG62"/>
      <c r="KH62"/>
      <c r="KI62"/>
      <c r="KJ62"/>
      <c r="KK62"/>
      <c r="KL62"/>
      <c r="KM62"/>
      <c r="KN62"/>
      <c r="KO62"/>
      <c r="KP62"/>
      <c r="KQ62"/>
      <c r="KR62"/>
      <c r="KS62"/>
      <c r="KT62"/>
      <c r="KU62"/>
      <c r="KV62"/>
      <c r="KW62"/>
      <c r="KX62"/>
      <c r="KY62"/>
      <c r="KZ62"/>
      <c r="LA62"/>
      <c r="LB62"/>
      <c r="LC62"/>
      <c r="LD62"/>
      <c r="LE62"/>
      <c r="LF62"/>
      <c r="LG62"/>
      <c r="LH62"/>
      <c r="LI62"/>
      <c r="LJ62"/>
      <c r="LK62"/>
      <c r="LL62"/>
      <c r="LM62"/>
      <c r="LN62"/>
      <c r="LO62"/>
      <c r="LP62"/>
      <c r="LQ62"/>
      <c r="LR62"/>
      <c r="LS62"/>
      <c r="LT62"/>
      <c r="LU62"/>
      <c r="LV62"/>
      <c r="LW62"/>
      <c r="LX62"/>
      <c r="LY62"/>
      <c r="LZ62"/>
      <c r="MA62"/>
      <c r="MB62"/>
      <c r="MC62"/>
      <c r="MD62"/>
      <c r="ME62"/>
      <c r="MF62"/>
      <c r="MG62"/>
      <c r="MH62"/>
      <c r="MI62"/>
      <c r="MJ62"/>
      <c r="MK62"/>
      <c r="ML62"/>
      <c r="MM62"/>
      <c r="MN62"/>
      <c r="MO62"/>
      <c r="MP62"/>
      <c r="MQ62"/>
      <c r="MR62"/>
      <c r="MS62"/>
      <c r="MT62"/>
      <c r="MU62"/>
      <c r="MV62"/>
      <c r="MW62"/>
      <c r="MX62"/>
      <c r="MY62"/>
      <c r="MZ62"/>
      <c r="NA62"/>
      <c r="NB62"/>
      <c r="NC62"/>
      <c r="ND62"/>
      <c r="NE62"/>
      <c r="NF62"/>
      <c r="NG62"/>
      <c r="NH62"/>
      <c r="NI62"/>
      <c r="NJ62"/>
      <c r="NK62"/>
      <c r="NL62"/>
      <c r="NM62"/>
      <c r="NN62"/>
      <c r="NO62"/>
      <c r="NP62"/>
      <c r="NQ62"/>
      <c r="NR62"/>
      <c r="NS62"/>
      <c r="NT62"/>
      <c r="NU62"/>
      <c r="NV62"/>
      <c r="NW62"/>
      <c r="NX62"/>
      <c r="NY62"/>
      <c r="NZ62"/>
      <c r="OA62"/>
      <c r="OB62"/>
      <c r="OC62"/>
      <c r="OD62"/>
      <c r="OE62"/>
      <c r="OF62"/>
      <c r="OG62"/>
      <c r="OH62"/>
      <c r="OI62"/>
      <c r="OJ62"/>
      <c r="OK62"/>
      <c r="OL62"/>
      <c r="OM62"/>
      <c r="ON62"/>
      <c r="OO62"/>
      <c r="OP62"/>
      <c r="OQ62"/>
      <c r="OR62"/>
      <c r="OS62"/>
      <c r="OT62"/>
      <c r="OU62"/>
      <c r="OV62"/>
      <c r="OW62"/>
      <c r="OX62"/>
      <c r="OY62"/>
      <c r="OZ62"/>
      <c r="PA62"/>
      <c r="PB62"/>
      <c r="PC62"/>
      <c r="PD62"/>
      <c r="PE62"/>
      <c r="PF62"/>
      <c r="PG62"/>
      <c r="PH62"/>
      <c r="PI62"/>
      <c r="PJ62"/>
      <c r="PK62"/>
      <c r="PL62"/>
      <c r="PM62"/>
      <c r="PN62"/>
      <c r="PO62"/>
      <c r="PP62"/>
      <c r="PQ62"/>
      <c r="PR62"/>
      <c r="PS62"/>
      <c r="PT62"/>
      <c r="PU62"/>
      <c r="PV62"/>
      <c r="PW62"/>
      <c r="PX62"/>
      <c r="PY62"/>
      <c r="PZ62"/>
      <c r="QA62"/>
      <c r="QB62"/>
      <c r="QC62"/>
      <c r="QD62"/>
      <c r="QE62"/>
      <c r="QF62"/>
      <c r="QG62"/>
      <c r="QH62"/>
      <c r="QI62"/>
      <c r="QJ62"/>
      <c r="QK62"/>
      <c r="QL62"/>
      <c r="QM62"/>
      <c r="QN62"/>
      <c r="QO62"/>
      <c r="QP62"/>
      <c r="QQ62"/>
      <c r="QR62"/>
      <c r="QS62"/>
      <c r="QT62"/>
      <c r="QU62"/>
      <c r="QV62"/>
      <c r="QW62"/>
      <c r="QX62"/>
      <c r="QY62"/>
      <c r="QZ62"/>
      <c r="RA62"/>
      <c r="RB62"/>
      <c r="RC62"/>
      <c r="RD62"/>
      <c r="RE62"/>
      <c r="RF62"/>
      <c r="RG62"/>
      <c r="RH62"/>
      <c r="RI62"/>
      <c r="RJ62"/>
      <c r="RK62"/>
      <c r="RL62"/>
      <c r="RM62"/>
      <c r="RN62"/>
      <c r="RO62"/>
      <c r="RP62"/>
      <c r="RQ62"/>
      <c r="RR62"/>
      <c r="RS62"/>
      <c r="RT62"/>
      <c r="RU62"/>
      <c r="RV62"/>
      <c r="RW62"/>
      <c r="RX62"/>
      <c r="RY62"/>
      <c r="RZ62"/>
      <c r="SA62"/>
      <c r="SB62"/>
      <c r="SC62"/>
      <c r="SD62"/>
      <c r="SE62"/>
      <c r="SF62"/>
      <c r="SG62"/>
      <c r="SH62"/>
      <c r="SI62"/>
      <c r="SJ62"/>
      <c r="SK62"/>
      <c r="SL62"/>
      <c r="SM62"/>
      <c r="SN62"/>
      <c r="SO62"/>
      <c r="SP62"/>
      <c r="SQ62"/>
      <c r="SR62"/>
      <c r="SS62"/>
      <c r="ST62"/>
      <c r="SU62"/>
      <c r="SV62"/>
      <c r="SW62"/>
      <c r="SX62"/>
      <c r="SY62"/>
      <c r="SZ62"/>
      <c r="TA62"/>
      <c r="TB62"/>
      <c r="TC62"/>
      <c r="TD62"/>
      <c r="TE62"/>
      <c r="TF62"/>
      <c r="TG62"/>
      <c r="TH62"/>
      <c r="TI62"/>
      <c r="TJ62"/>
      <c r="TK62"/>
      <c r="TL62"/>
      <c r="TM62"/>
      <c r="TN62"/>
      <c r="TO62"/>
      <c r="TP62"/>
      <c r="TQ62"/>
      <c r="TR62"/>
      <c r="TS62"/>
      <c r="TT62"/>
      <c r="TU62"/>
      <c r="TV62"/>
      <c r="TW62"/>
      <c r="TX62"/>
    </row>
    <row r="63" spans="1:544" ht="17" x14ac:dyDescent="0.2">
      <c r="V63" s="10"/>
      <c r="W63" s="10"/>
      <c r="X63" s="10"/>
    </row>
    <row r="64" spans="1:544" ht="17" x14ac:dyDescent="0.2">
      <c r="V64" s="10"/>
      <c r="W64" s="10"/>
      <c r="X64" s="10"/>
    </row>
    <row r="65" spans="22:24" ht="17" x14ac:dyDescent="0.2">
      <c r="V65" s="10"/>
      <c r="W65" s="10"/>
      <c r="X65" s="10"/>
    </row>
    <row r="66" spans="22:24" ht="17" x14ac:dyDescent="0.2">
      <c r="V66" s="10"/>
      <c r="W66" s="10"/>
      <c r="X66" s="10"/>
    </row>
    <row r="67" spans="22:24" ht="17" x14ac:dyDescent="0.2">
      <c r="V67" s="10"/>
      <c r="W67" s="10"/>
      <c r="X67" s="10"/>
    </row>
    <row r="68" spans="22:24" ht="17" x14ac:dyDescent="0.2">
      <c r="V68" s="10"/>
      <c r="W68" s="10"/>
      <c r="X68" s="10"/>
    </row>
  </sheetData>
  <sheetProtection sheet="1" formatCells="0" formatColumns="0" formatRows="0"/>
  <autoFilter ref="A1:TV25" xr:uid="{00000000-0001-0000-0100-000000000000}"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8" showButton="0"/>
    <filterColumn colId="79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5" showButton="0"/>
    <filterColumn colId="106" showButton="0"/>
    <filterColumn colId="107" showButton="0"/>
    <filterColumn colId="108" showButton="0"/>
    <filterColumn colId="109" showButton="0"/>
    <filterColumn colId="110" showButton="0"/>
    <filterColumn colId="111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39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7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5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3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1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7" showButton="0"/>
    <filterColumn colId="278" showButton="0"/>
    <filterColumn colId="279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7" showButton="0"/>
    <filterColumn colId="308" showButton="0"/>
    <filterColumn colId="309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5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3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1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19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7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filterColumn colId="476" showButton="0"/>
    <filterColumn colId="477" showButton="0"/>
    <filterColumn colId="478" showButton="0"/>
    <filterColumn colId="479" showButton="0"/>
    <filterColumn colId="481" showButton="0"/>
    <filterColumn colId="482" showButton="0"/>
    <filterColumn colId="483" showButton="0"/>
    <filterColumn colId="484" showButton="0"/>
    <filterColumn colId="485" showButton="0"/>
    <filterColumn colId="486" showButton="0"/>
    <filterColumn colId="487" showButton="0"/>
    <filterColumn colId="488" showButton="0"/>
    <filterColumn colId="489" showButton="0"/>
    <filterColumn colId="490" showButton="0"/>
    <filterColumn colId="491" showButton="0"/>
    <filterColumn colId="492" showButton="0"/>
    <filterColumn colId="493" showButton="0"/>
    <filterColumn colId="494" showButton="0"/>
    <filterColumn colId="495" showButton="0"/>
    <filterColumn colId="496" showButton="0"/>
    <filterColumn colId="497" showButton="0"/>
    <filterColumn colId="498" showButton="0"/>
    <filterColumn colId="499" showButton="0"/>
    <filterColumn colId="500" showButton="0"/>
    <filterColumn colId="501" showButton="0"/>
    <filterColumn colId="502" showButton="0"/>
    <filterColumn colId="503" showButton="0"/>
    <filterColumn colId="504" showButton="0"/>
    <filterColumn colId="505" showButton="0"/>
    <filterColumn colId="506" showButton="0"/>
    <filterColumn colId="507" showButton="0"/>
    <filterColumn colId="508" showButton="0"/>
    <filterColumn colId="509" showButton="0"/>
    <filterColumn colId="510" showButton="0"/>
    <filterColumn colId="511" showButton="0"/>
    <filterColumn colId="512" showButton="0"/>
    <filterColumn colId="513" showButton="0"/>
    <filterColumn colId="515" showButton="0"/>
    <filterColumn colId="516" showButton="0"/>
    <filterColumn colId="517" showButton="0"/>
    <filterColumn colId="518" showButton="0"/>
    <filterColumn colId="519" showButton="0"/>
    <filterColumn colId="520" showButton="0"/>
    <filterColumn colId="521" showButton="0"/>
    <filterColumn colId="522" showButton="0"/>
    <filterColumn colId="523" showButton="0"/>
    <filterColumn colId="524" showButton="0"/>
    <filterColumn colId="525" showButton="0"/>
    <filterColumn colId="526" showButton="0"/>
    <filterColumn colId="527" showButton="0"/>
    <filterColumn colId="528" showButton="0"/>
    <filterColumn colId="529" showButton="0"/>
    <filterColumn colId="530" showButton="0"/>
    <filterColumn colId="531" showButton="0"/>
    <filterColumn colId="532" showButton="0"/>
    <filterColumn colId="533" showButton="0"/>
    <filterColumn colId="534" showButton="0"/>
    <filterColumn colId="535" showButton="0"/>
    <filterColumn colId="536" showButton="0"/>
    <filterColumn colId="537" showButton="0"/>
    <filterColumn colId="538" showButton="0"/>
    <filterColumn colId="539" showButton="0"/>
    <filterColumn colId="540" showButton="0"/>
    <sortState xmlns:xlrd2="http://schemas.microsoft.com/office/spreadsheetml/2017/richdata2" ref="A4:TV36">
      <sortCondition descending="1" ref="H1:H37"/>
    </sortState>
  </autoFilter>
  <mergeCells count="101">
    <mergeCell ref="N1:N3"/>
    <mergeCell ref="A1:A3"/>
    <mergeCell ref="C1:C3"/>
    <mergeCell ref="D1:D3"/>
    <mergeCell ref="E1:E3"/>
    <mergeCell ref="F1:F3"/>
    <mergeCell ref="H1:H3"/>
    <mergeCell ref="I1:I3"/>
    <mergeCell ref="J1:J3"/>
    <mergeCell ref="K1:K3"/>
    <mergeCell ref="L1:L3"/>
    <mergeCell ref="M1:M3"/>
    <mergeCell ref="B1:B3"/>
    <mergeCell ref="G1:G3"/>
    <mergeCell ref="X1:X3"/>
    <mergeCell ref="O1:O3"/>
    <mergeCell ref="P1:P3"/>
    <mergeCell ref="Q1:Q3"/>
    <mergeCell ref="R1:R3"/>
    <mergeCell ref="S1:S3"/>
    <mergeCell ref="T1:T3"/>
    <mergeCell ref="U1:U3"/>
    <mergeCell ref="V1:V3"/>
    <mergeCell ref="W1:W3"/>
    <mergeCell ref="RN1:SU1"/>
    <mergeCell ref="SV1:TV1"/>
    <mergeCell ref="Y2:AC2"/>
    <mergeCell ref="AD2:AH2"/>
    <mergeCell ref="AI2:AM2"/>
    <mergeCell ref="AZ2:BD2"/>
    <mergeCell ref="BE2:BI2"/>
    <mergeCell ref="FT1:HA1"/>
    <mergeCell ref="HB1:II1"/>
    <mergeCell ref="IJ1:JQ1"/>
    <mergeCell ref="JR1:KY1"/>
    <mergeCell ref="KZ1:MG1"/>
    <mergeCell ref="MH1:NO1"/>
    <mergeCell ref="Y1:AY1"/>
    <mergeCell ref="AZ1:BZ1"/>
    <mergeCell ref="CA1:DA1"/>
    <mergeCell ref="DB1:DC1"/>
    <mergeCell ref="DD1:EK1"/>
    <mergeCell ref="EL1:FS1"/>
    <mergeCell ref="BJ2:BN2"/>
    <mergeCell ref="CA2:CE2"/>
    <mergeCell ref="CF2:CJ2"/>
    <mergeCell ref="CK2:CO2"/>
    <mergeCell ref="DD2:DH2"/>
    <mergeCell ref="QF1:RM1"/>
    <mergeCell ref="FT2:FX2"/>
    <mergeCell ref="FY2:GC2"/>
    <mergeCell ref="GD2:GH2"/>
    <mergeCell ref="GI2:GM2"/>
    <mergeCell ref="HB2:HF2"/>
    <mergeCell ref="HG2:HK2"/>
    <mergeCell ref="DN2:DR2"/>
    <mergeCell ref="DS2:DW2"/>
    <mergeCell ref="EL2:EP2"/>
    <mergeCell ref="EQ2:EU2"/>
    <mergeCell ref="EV2:EZ2"/>
    <mergeCell ref="FA2:FE2"/>
    <mergeCell ref="HL2:HP2"/>
    <mergeCell ref="HQ2:HU2"/>
    <mergeCell ref="IJ2:IN2"/>
    <mergeCell ref="IO2:IS2"/>
    <mergeCell ref="IT2:IX2"/>
    <mergeCell ref="IY2:JC2"/>
    <mergeCell ref="NP2:NT2"/>
    <mergeCell ref="NU2:NY2"/>
    <mergeCell ref="JR2:JV2"/>
    <mergeCell ref="JW2:KA2"/>
    <mergeCell ref="KB2:KF2"/>
    <mergeCell ref="KG2:KK2"/>
    <mergeCell ref="KZ2:LD2"/>
    <mergeCell ref="LE2:LI2"/>
    <mergeCell ref="DI2:DM2"/>
    <mergeCell ref="NP1:OW1"/>
    <mergeCell ref="OX1:QE1"/>
    <mergeCell ref="PC2:PG2"/>
    <mergeCell ref="LJ2:LN2"/>
    <mergeCell ref="LO2:LS2"/>
    <mergeCell ref="MH2:ML2"/>
    <mergeCell ref="MM2:MQ2"/>
    <mergeCell ref="MR2:MV2"/>
    <mergeCell ref="MW2:NA2"/>
    <mergeCell ref="NZ2:OD2"/>
    <mergeCell ref="OE2:OI2"/>
    <mergeCell ref="OX2:PB2"/>
    <mergeCell ref="TF2:TJ2"/>
    <mergeCell ref="RN2:RR2"/>
    <mergeCell ref="RS2:RW2"/>
    <mergeCell ref="RX2:SB2"/>
    <mergeCell ref="SC2:SG2"/>
    <mergeCell ref="SV2:SZ2"/>
    <mergeCell ref="TA2:TE2"/>
    <mergeCell ref="PH2:PL2"/>
    <mergeCell ref="PM2:PQ2"/>
    <mergeCell ref="QF2:QJ2"/>
    <mergeCell ref="QK2:QO2"/>
    <mergeCell ref="QP2:QT2"/>
    <mergeCell ref="QU2:QY2"/>
  </mergeCells>
  <conditionalFormatting sqref="J1:J1048576">
    <cfRule type="containsText" dxfId="283" priority="37" operator="containsText" text="No DD">
      <formula>NOT(ISERROR(SEARCH("No DD",J1)))</formula>
    </cfRule>
    <cfRule type="containsText" dxfId="282" priority="38" operator="containsText" text="Merit">
      <formula>NOT(ISERROR(SEARCH("Merit",J1)))</formula>
    </cfRule>
    <cfRule type="containsText" dxfId="281" priority="39" operator="containsText" text="Excellence">
      <formula>NOT(ISERROR(SEARCH("Excellence",J1)))</formula>
    </cfRule>
    <cfRule type="containsText" dxfId="280" priority="40" operator="containsText" text="Worlds Team">
      <formula>NOT(ISERROR(SEARCH("Worlds Team",J1)))</formula>
    </cfRule>
    <cfRule type="containsText" dxfId="279" priority="41" operator="containsText" text="National Team">
      <formula>NOT(ISERROR(SEARCH("National Team",J1)))</formula>
    </cfRule>
  </conditionalFormatting>
  <conditionalFormatting sqref="A4:B1048576">
    <cfRule type="expression" dxfId="278" priority="1">
      <formula>AND($I4&lt;&gt;"",$H4="")</formula>
    </cfRule>
    <cfRule type="expression" dxfId="277" priority="42">
      <formula>IF(A4&gt;4,1,0)</formula>
    </cfRule>
  </conditionalFormatting>
  <conditionalFormatting sqref="Y4:AY36">
    <cfRule type="expression" dxfId="276" priority="43" stopIfTrue="1">
      <formula>IF($AN4&lt;&gt;"",1,0)</formula>
    </cfRule>
  </conditionalFormatting>
  <conditionalFormatting sqref="AZ4:BZ36">
    <cfRule type="expression" dxfId="275" priority="36" stopIfTrue="1">
      <formula>IF($BO4&lt;&gt;"",1,0)</formula>
    </cfRule>
  </conditionalFormatting>
  <conditionalFormatting sqref="CA4:DA36">
    <cfRule type="expression" dxfId="274" priority="35" stopIfTrue="1">
      <formula>IF($CP4&lt;&gt;"",1,0)</formula>
    </cfRule>
  </conditionalFormatting>
  <conditionalFormatting sqref="BW47:BW1048576 BP1:BP1048576 BS1:BS1048576 BW1:BW45">
    <cfRule type="cellIs" dxfId="273" priority="48" operator="between">
      <formula>$BZ$42</formula>
      <formula>1000</formula>
    </cfRule>
    <cfRule type="cellIs" dxfId="272" priority="49" operator="between">
      <formula>$BZ$41</formula>
      <formula>$BZ$42</formula>
    </cfRule>
    <cfRule type="cellIs" dxfId="271" priority="50" operator="between">
      <formula>$BZ$40</formula>
      <formula>$BZ$41</formula>
    </cfRule>
    <cfRule type="cellIs" dxfId="270" priority="51" operator="between">
      <formula>$BZ$39</formula>
      <formula>$BZ$40</formula>
    </cfRule>
  </conditionalFormatting>
  <conditionalFormatting sqref="CX47:CX1048576 CQ1:CQ1048576 CT1:CT1048576 CX1:CX45">
    <cfRule type="cellIs" dxfId="269" priority="44" operator="between">
      <formula>$DA$42</formula>
      <formula>1000</formula>
    </cfRule>
    <cfRule type="cellIs" dxfId="268" priority="45" operator="between">
      <formula>$DA$41</formula>
      <formula>$DA$42</formula>
    </cfRule>
    <cfRule type="cellIs" dxfId="267" priority="46" operator="between">
      <formula>$DA$40</formula>
      <formula>$DA$41</formula>
    </cfRule>
    <cfRule type="cellIs" dxfId="266" priority="47" operator="between">
      <formula>$DA$39</formula>
      <formula>$DA$40</formula>
    </cfRule>
  </conditionalFormatting>
  <conditionalFormatting sqref="EH47:EH1048576 DX1:DX1048576 EA1:EA1048576 EE1:EE1048576 EH1:EH45">
    <cfRule type="cellIs" dxfId="265" priority="55" operator="between">
      <formula>$EK$42</formula>
      <formula>1000</formula>
    </cfRule>
    <cfRule type="cellIs" dxfId="264" priority="56" operator="between">
      <formula>$EK$41</formula>
      <formula>$EK$42</formula>
    </cfRule>
    <cfRule type="cellIs" dxfId="263" priority="57" operator="between">
      <formula>$EK$40</formula>
      <formula>$EK$41</formula>
    </cfRule>
    <cfRule type="cellIs" dxfId="262" priority="58" operator="between">
      <formula>$EK$39</formula>
      <formula>$EK$40</formula>
    </cfRule>
  </conditionalFormatting>
  <conditionalFormatting sqref="FP47:FP1048576 FF1:FF1048576 FI1:FI1048576 FM1:FM1048576 FP1:FP45">
    <cfRule type="cellIs" dxfId="261" priority="31" operator="between">
      <formula>$FS$42</formula>
      <formula>1000</formula>
    </cfRule>
    <cfRule type="cellIs" dxfId="260" priority="32" operator="between">
      <formula>$FS$41</formula>
      <formula>$FS$42</formula>
    </cfRule>
    <cfRule type="cellIs" dxfId="259" priority="33" operator="between">
      <formula>$FS$40</formula>
      <formula>$FS$41</formula>
    </cfRule>
    <cfRule type="cellIs" dxfId="258" priority="34" operator="between">
      <formula>$FS$39</formula>
      <formula>$FS$40</formula>
    </cfRule>
  </conditionalFormatting>
  <conditionalFormatting sqref="IF47:IF1048576 HV1:HV1048576 HY1:HY1048576 IC1:IC1048576 IF1:IF45">
    <cfRule type="cellIs" dxfId="257" priority="27" operator="between">
      <formula>$II$42</formula>
      <formula>1000</formula>
    </cfRule>
    <cfRule type="cellIs" dxfId="256" priority="28" operator="between">
      <formula>$II$41</formula>
      <formula>$II$42</formula>
    </cfRule>
    <cfRule type="cellIs" dxfId="255" priority="29" operator="between">
      <formula>$II$40</formula>
      <formula>$II$41</formula>
    </cfRule>
    <cfRule type="cellIs" dxfId="254" priority="30" operator="between">
      <formula>$II$39</formula>
      <formula>$II$40</formula>
    </cfRule>
  </conditionalFormatting>
  <conditionalFormatting sqref="AW46 AO1:AO1048576 AR1:AR1048576 AV1:AV1048576">
    <cfRule type="cellIs" dxfId="253" priority="23" operator="between">
      <formula>$AY$42</formula>
      <formula>1000</formula>
    </cfRule>
    <cfRule type="cellIs" dxfId="252" priority="24" operator="between">
      <formula>$AY$41</formula>
      <formula>$AY$42</formula>
    </cfRule>
    <cfRule type="cellIs" dxfId="251" priority="25" operator="between">
      <formula>$AY$40</formula>
      <formula>$AY$41</formula>
    </cfRule>
    <cfRule type="cellIs" dxfId="250" priority="26" operator="between">
      <formula>$AY$39</formula>
      <formula>$AY$40</formula>
    </cfRule>
  </conditionalFormatting>
  <conditionalFormatting sqref="BW46">
    <cfRule type="cellIs" dxfId="249" priority="19" operator="between">
      <formula>$AY$42</formula>
      <formula>1000</formula>
    </cfRule>
    <cfRule type="cellIs" dxfId="248" priority="20" operator="between">
      <formula>$AY$41</formula>
      <formula>$AY$42</formula>
    </cfRule>
    <cfRule type="cellIs" dxfId="247" priority="21" operator="between">
      <formula>$AY$40</formula>
      <formula>$AY$41</formula>
    </cfRule>
    <cfRule type="cellIs" dxfId="246" priority="22" operator="between">
      <formula>$AY$39</formula>
      <formula>$AY$40</formula>
    </cfRule>
  </conditionalFormatting>
  <conditionalFormatting sqref="CX46">
    <cfRule type="cellIs" dxfId="245" priority="15" operator="between">
      <formula>$AY$42</formula>
      <formula>1000</formula>
    </cfRule>
    <cfRule type="cellIs" dxfId="244" priority="16" operator="between">
      <formula>$AY$41</formula>
      <formula>$AY$42</formula>
    </cfRule>
    <cfRule type="cellIs" dxfId="243" priority="17" operator="between">
      <formula>$AY$40</formula>
      <formula>$AY$41</formula>
    </cfRule>
    <cfRule type="cellIs" dxfId="242" priority="18" operator="between">
      <formula>$AY$39</formula>
      <formula>$AY$40</formula>
    </cfRule>
  </conditionalFormatting>
  <conditionalFormatting sqref="EH46">
    <cfRule type="cellIs" dxfId="241" priority="11" operator="between">
      <formula>$AY$42</formula>
      <formula>1000</formula>
    </cfRule>
    <cfRule type="cellIs" dxfId="240" priority="12" operator="between">
      <formula>$AY$41</formula>
      <formula>$AY$42</formula>
    </cfRule>
    <cfRule type="cellIs" dxfId="239" priority="13" operator="between">
      <formula>$AY$40</formula>
      <formula>$AY$41</formula>
    </cfRule>
    <cfRule type="cellIs" dxfId="238" priority="14" operator="between">
      <formula>$AY$39</formula>
      <formula>$AY$40</formula>
    </cfRule>
  </conditionalFormatting>
  <conditionalFormatting sqref="FP46">
    <cfRule type="cellIs" dxfId="237" priority="7" operator="between">
      <formula>$AY$42</formula>
      <formula>1000</formula>
    </cfRule>
    <cfRule type="cellIs" dxfId="236" priority="8" operator="between">
      <formula>$AY$41</formula>
      <formula>$AY$42</formula>
    </cfRule>
    <cfRule type="cellIs" dxfId="235" priority="9" operator="between">
      <formula>$AY$40</formula>
      <formula>$AY$41</formula>
    </cfRule>
    <cfRule type="cellIs" dxfId="234" priority="10" operator="between">
      <formula>$AY$39</formula>
      <formula>$AY$40</formula>
    </cfRule>
  </conditionalFormatting>
  <conditionalFormatting sqref="IF46">
    <cfRule type="cellIs" dxfId="233" priority="3" operator="between">
      <formula>$AY$42</formula>
      <formula>1000</formula>
    </cfRule>
    <cfRule type="cellIs" dxfId="232" priority="4" operator="between">
      <formula>$AY$41</formula>
      <formula>$AY$42</formula>
    </cfRule>
    <cfRule type="cellIs" dxfId="231" priority="5" operator="between">
      <formula>$AY$40</formula>
      <formula>$AY$41</formula>
    </cfRule>
    <cfRule type="cellIs" dxfId="230" priority="6" operator="between">
      <formula>$AY$39</formula>
      <formula>$AY$40</formula>
    </cfRule>
  </conditionalFormatting>
  <conditionalFormatting sqref="M1:M1048576 O1:O1048576 S1:S1048576 U1:U1048576 Q1:Q1048576">
    <cfRule type="expression" dxfId="229" priority="52">
      <formula>IF(M1=$CA$1,1,0)</formula>
    </cfRule>
    <cfRule type="expression" dxfId="228" priority="53" stopIfTrue="1">
      <formula>IF(M1=$AZ$1,1,0)</formula>
    </cfRule>
    <cfRule type="expression" dxfId="227" priority="54">
      <formula>IF(M1=$Y$1,1,0)</formula>
    </cfRule>
  </conditionalFormatting>
  <conditionalFormatting sqref="A1:B3">
    <cfRule type="expression" dxfId="226" priority="2">
      <formula>AND(I1&lt;&gt;"",H1="")</formula>
    </cfRule>
  </conditionalFormatting>
  <conditionalFormatting sqref="CV1:CV1048576 AT1:AT1048576">
    <cfRule type="cellIs" dxfId="225" priority="157572" operator="between">
      <formula>AY$46</formula>
      <formula>1000</formula>
    </cfRule>
    <cfRule type="cellIs" dxfId="224" priority="157573" operator="between">
      <formula>AY$45</formula>
      <formula>AY$46</formula>
    </cfRule>
  </conditionalFormatting>
  <conditionalFormatting sqref="EC1:EC1048576 FK1:FK1048576 GS1:GS1048576 IA1:IA1048576 JI1:JI1048576 KQ1:KQ1048576 LY1:LY1048576 NG1:NG1048576 OO1:OO1048576 PW1:PW1048576 RE1:RE1048576 SM1:SM1048576">
    <cfRule type="cellIs" dxfId="223" priority="157584" operator="between">
      <formula>EK$46</formula>
      <formula>1000</formula>
    </cfRule>
    <cfRule type="cellIs" dxfId="222" priority="157585" operator="between">
      <formula>EK$45</formula>
      <formula>EK$46</formula>
    </cfRule>
  </conditionalFormatting>
  <conditionalFormatting sqref="AQ1:AQ1048576 AT1:AT1048576 AX1:AX1048576">
    <cfRule type="cellIs" dxfId="221" priority="157656" operator="between">
      <formula>$AY$46</formula>
      <formula>1000</formula>
    </cfRule>
    <cfRule type="cellIs" dxfId="220" priority="157657" operator="between">
      <formula>$AY$45</formula>
      <formula>$AY$46</formula>
    </cfRule>
    <cfRule type="cellIs" dxfId="219" priority="157658" operator="between">
      <formula>$AY$44</formula>
      <formula>$AY$45</formula>
    </cfRule>
    <cfRule type="cellIs" dxfId="218" priority="157659" operator="between">
      <formula>$AY$43</formula>
      <formula>$AY$44</formula>
    </cfRule>
  </conditionalFormatting>
  <conditionalFormatting sqref="BR1:BR1048576 BU1:BU1048576 BY1:BY1048576">
    <cfRule type="cellIs" dxfId="217" priority="157692" operator="between">
      <formula>$BZ$46</formula>
      <formula>1000</formula>
    </cfRule>
    <cfRule type="cellIs" dxfId="216" priority="157693" operator="between">
      <formula>$BZ$45</formula>
      <formula>$BZ$46</formula>
    </cfRule>
    <cfRule type="cellIs" dxfId="215" priority="157694" operator="between">
      <formula>$BZ$44</formula>
      <formula>$BZ$45</formula>
    </cfRule>
    <cfRule type="cellIs" dxfId="214" priority="157695" operator="between">
      <formula>$BZ$43</formula>
      <formula>$BZ$44</formula>
    </cfRule>
  </conditionalFormatting>
  <conditionalFormatting sqref="CS1:CS1048576 CV1:CV1048576 CZ1:CZ1048576">
    <cfRule type="cellIs" dxfId="213" priority="157728" operator="between">
      <formula>$DA$46</formula>
      <formula>1000</formula>
    </cfRule>
    <cfRule type="cellIs" dxfId="212" priority="157729" operator="between">
      <formula>$DA$45</formula>
      <formula>$DA$46</formula>
    </cfRule>
    <cfRule type="cellIs" dxfId="211" priority="157730" operator="between">
      <formula>$DA$44</formula>
      <formula>$DA$45</formula>
    </cfRule>
    <cfRule type="cellIs" dxfId="210" priority="157731" operator="between">
      <formula>$DA$43</formula>
      <formula>$DA$44</formula>
    </cfRule>
  </conditionalFormatting>
  <conditionalFormatting sqref="NB1:NB1048576 NE1:NE1048576 NI1:NI1048576 NL1:NL1048576">
    <cfRule type="cellIs" dxfId="209" priority="157764" operator="between">
      <formula>$NO$39</formula>
      <formula>$NO$40</formula>
    </cfRule>
  </conditionalFormatting>
  <conditionalFormatting sqref="DZ1:DZ1048576 EC1:EC1048576 EG1:EG1048576 EJ1:EJ1048576">
    <cfRule type="cellIs" dxfId="208" priority="157776" operator="between">
      <formula>$EK$46</formula>
      <formula>1000</formula>
    </cfRule>
    <cfRule type="cellIs" dxfId="207" priority="157777" operator="between">
      <formula>$EK$45</formula>
      <formula>$EK$46</formula>
    </cfRule>
    <cfRule type="cellIs" dxfId="206" priority="157778" operator="between">
      <formula>$EK$44</formula>
      <formula>$EK$45</formula>
    </cfRule>
    <cfRule type="cellIs" dxfId="205" priority="157779" operator="between">
      <formula>$EK$43</formula>
      <formula>$EK$44</formula>
    </cfRule>
  </conditionalFormatting>
  <conditionalFormatting sqref="FH1:FH1048576 FK1:FK1048576 FO1:FO1048576 FR1:FR1048576">
    <cfRule type="cellIs" dxfId="204" priority="157824" operator="between">
      <formula>$FS$46</formula>
      <formula>1000</formula>
    </cfRule>
    <cfRule type="cellIs" dxfId="203" priority="157825" operator="between">
      <formula>$FS$45</formula>
      <formula>$FS$46</formula>
    </cfRule>
    <cfRule type="cellIs" dxfId="202" priority="157826" operator="between">
      <formula>$FS$44</formula>
      <formula>$FS$45</formula>
    </cfRule>
    <cfRule type="cellIs" dxfId="201" priority="157827" operator="between">
      <formula>$FS$43</formula>
      <formula>$FS$44</formula>
    </cfRule>
  </conditionalFormatting>
  <conditionalFormatting sqref="GN1:GN1048576 GQ1:GQ1048576 GU1:GU1048576 GX1:GX1048576">
    <cfRule type="cellIs" dxfId="200" priority="157872" operator="between">
      <formula>$HA$42</formula>
      <formula>1000</formula>
    </cfRule>
    <cfRule type="cellIs" dxfId="199" priority="157873" operator="between">
      <formula>$HA$41</formula>
      <formula>$HA$42</formula>
    </cfRule>
    <cfRule type="cellIs" dxfId="198" priority="157874" operator="between">
      <formula>$HA$40</formula>
      <formula>$HA$41</formula>
    </cfRule>
    <cfRule type="cellIs" dxfId="197" priority="157875" operator="between">
      <formula>$HA$39</formula>
      <formula>$HA$40</formula>
    </cfRule>
  </conditionalFormatting>
  <conditionalFormatting sqref="GP1:GP1048576 GS1:GS1048576 GW1:GW1048576 GZ1:GZ1048576">
    <cfRule type="cellIs" dxfId="196" priority="157920" operator="between">
      <formula>$HA$46</formula>
      <formula>1000</formula>
    </cfRule>
    <cfRule type="cellIs" dxfId="195" priority="157921" operator="between">
      <formula>$HA$45</formula>
      <formula>$HA$46</formula>
    </cfRule>
    <cfRule type="cellIs" dxfId="194" priority="157922" operator="between">
      <formula>$HA$44</formula>
      <formula>$HA$45</formula>
    </cfRule>
    <cfRule type="cellIs" dxfId="193" priority="157923" operator="between">
      <formula>$HA$43</formula>
      <formula>$HA$44</formula>
    </cfRule>
  </conditionalFormatting>
  <conditionalFormatting sqref="HX1:HX1048576 IA1:IA1048576 IE1:IE1048576 IH1:IH1048576">
    <cfRule type="cellIs" dxfId="192" priority="157968" operator="between">
      <formula>$II$46</formula>
      <formula>1000</formula>
    </cfRule>
    <cfRule type="cellIs" dxfId="191" priority="157969" operator="between">
      <formula>$II$45</formula>
      <formula>$II$46</formula>
    </cfRule>
    <cfRule type="cellIs" dxfId="190" priority="157970" operator="between">
      <formula>$II$44</formula>
      <formula>$II$45</formula>
    </cfRule>
    <cfRule type="cellIs" dxfId="189" priority="157971" operator="between">
      <formula>$II$43</formula>
      <formula>$II$44</formula>
    </cfRule>
  </conditionalFormatting>
  <conditionalFormatting sqref="JD1:JD1048576 JG1:JG1048576 JK1:JK1048576 JN1:JN1048576">
    <cfRule type="cellIs" dxfId="188" priority="158016" operator="between">
      <formula>$JQ$42</formula>
      <formula>1000</formula>
    </cfRule>
    <cfRule type="cellIs" dxfId="187" priority="158017" operator="between">
      <formula>$JQ$41</formula>
      <formula>$JQ$42</formula>
    </cfRule>
    <cfRule type="cellIs" dxfId="186" priority="158018" operator="between">
      <formula>$JQ$40</formula>
      <formula>$JQ$41</formula>
    </cfRule>
    <cfRule type="cellIs" dxfId="185" priority="158019" operator="between">
      <formula>$JQ$39</formula>
      <formula>$JQ$40</formula>
    </cfRule>
  </conditionalFormatting>
  <conditionalFormatting sqref="JF1:JF1048576 JI1:JI1048576 JM1:JM1048576 JP1:JP1048576">
    <cfRule type="cellIs" dxfId="184" priority="158064" operator="between">
      <formula>$JQ$46</formula>
      <formula>1000</formula>
    </cfRule>
    <cfRule type="cellIs" dxfId="183" priority="158065" operator="between">
      <formula>$JQ$45</formula>
      <formula>$JQ$46</formula>
    </cfRule>
    <cfRule type="cellIs" dxfId="182" priority="158066" operator="between">
      <formula>$JQ$44</formula>
      <formula>$JQ$45</formula>
    </cfRule>
    <cfRule type="cellIs" dxfId="181" priority="158067" operator="between">
      <formula>$JQ$43</formula>
      <formula>$JQ$44</formula>
    </cfRule>
  </conditionalFormatting>
  <conditionalFormatting sqref="KL1:KL1048576 KO1:KO1048576 KS1:KS1048576 KV1:KV1048576">
    <cfRule type="cellIs" dxfId="180" priority="158112" operator="between">
      <formula>$KY$42</formula>
      <formula>1000</formula>
    </cfRule>
    <cfRule type="cellIs" dxfId="179" priority="158113" operator="between">
      <formula>$KY$41</formula>
      <formula>$KY$42</formula>
    </cfRule>
    <cfRule type="cellIs" dxfId="178" priority="158114" operator="between">
      <formula>$KY$40</formula>
      <formula>$KY$41</formula>
    </cfRule>
    <cfRule type="cellIs" dxfId="177" priority="158115" operator="between">
      <formula>$KY$39</formula>
      <formula>$KY$40</formula>
    </cfRule>
  </conditionalFormatting>
  <conditionalFormatting sqref="KN1:KN1048576 KQ1:KQ1048576 KU1:KU1048576 KX1:KX1048576">
    <cfRule type="cellIs" dxfId="176" priority="158160" operator="between">
      <formula>$KY$46</formula>
      <formula>1000</formula>
    </cfRule>
    <cfRule type="cellIs" dxfId="175" priority="158161" operator="between">
      <formula>$KY$45</formula>
      <formula>$KY$46</formula>
    </cfRule>
    <cfRule type="cellIs" dxfId="174" priority="158162" operator="between">
      <formula>$KY$44</formula>
      <formula>$KY$45</formula>
    </cfRule>
    <cfRule type="cellIs" dxfId="173" priority="158163" operator="between">
      <formula>$KY$43</formula>
      <formula>$KY$44</formula>
    </cfRule>
  </conditionalFormatting>
  <conditionalFormatting sqref="LT1:LT1048576 LW1:LW1048576 MA1:MA1048576 MD1:MD1048576">
    <cfRule type="cellIs" dxfId="172" priority="158208" operator="between">
      <formula>$MG$42</formula>
      <formula>1000</formula>
    </cfRule>
    <cfRule type="cellIs" dxfId="171" priority="158209" operator="between">
      <formula>$MG$41</formula>
      <formula>$MG$42</formula>
    </cfRule>
    <cfRule type="cellIs" dxfId="170" priority="158210" operator="between">
      <formula>$MG$40</formula>
      <formula>$MG$41</formula>
    </cfRule>
    <cfRule type="cellIs" dxfId="169" priority="158211" operator="between">
      <formula>$MG$39</formula>
      <formula>$MG$40</formula>
    </cfRule>
  </conditionalFormatting>
  <conditionalFormatting sqref="LV1:LV1048576 LY1:LY1048576 MC1:MC1048576 MF1:MF1048576">
    <cfRule type="cellIs" dxfId="168" priority="158256" operator="between">
      <formula>$MG$46</formula>
      <formula>1000</formula>
    </cfRule>
    <cfRule type="cellIs" dxfId="167" priority="158257" operator="between">
      <formula>$MG$45</formula>
      <formula>$MG$46</formula>
    </cfRule>
    <cfRule type="cellIs" dxfId="166" priority="158258" operator="between">
      <formula>$MG$44</formula>
      <formula>$MG$45</formula>
    </cfRule>
    <cfRule type="cellIs" dxfId="165" priority="158259" operator="between">
      <formula>$MG$43</formula>
      <formula>$MG$44</formula>
    </cfRule>
  </conditionalFormatting>
  <conditionalFormatting sqref="NB1:NB1048576 NE1:NE1048576 NI1:NI1048576">
    <cfRule type="cellIs" dxfId="164" priority="158304" operator="between">
      <formula>$NO$42</formula>
      <formula>1000</formula>
    </cfRule>
    <cfRule type="cellIs" dxfId="163" priority="158305" operator="between">
      <formula>$NO$41</formula>
      <formula>$NO$42</formula>
    </cfRule>
    <cfRule type="cellIs" dxfId="162" priority="158306" operator="between">
      <formula>$NO$40</formula>
      <formula>$NO$41</formula>
    </cfRule>
  </conditionalFormatting>
  <conditionalFormatting sqref="ND1:ND1048576 NG1:NG1048576 NK1:NK1048576 NN1:NN1048576">
    <cfRule type="cellIs" dxfId="161" priority="158331" operator="between">
      <formula>$NO$46</formula>
      <formula>1000</formula>
    </cfRule>
    <cfRule type="cellIs" dxfId="160" priority="158332" operator="between">
      <formula>$NO$45</formula>
      <formula>$NO$46</formula>
    </cfRule>
    <cfRule type="cellIs" dxfId="159" priority="158333" operator="between">
      <formula>$NO$44</formula>
      <formula>$NO$45</formula>
    </cfRule>
    <cfRule type="cellIs" dxfId="158" priority="158334" operator="between">
      <formula>$NO$43</formula>
      <formula>$NO$44</formula>
    </cfRule>
  </conditionalFormatting>
  <conditionalFormatting sqref="OJ1:OJ1048576 OM1:OM1048576 OQ1:OQ1048576 OT1:OT1048576">
    <cfRule type="cellIs" dxfId="157" priority="158379" operator="between">
      <formula>$OW$42</formula>
      <formula>1000</formula>
    </cfRule>
    <cfRule type="cellIs" dxfId="156" priority="158380" operator="between">
      <formula>$OW$41</formula>
      <formula>$OW$42</formula>
    </cfRule>
    <cfRule type="cellIs" dxfId="155" priority="158381" operator="between">
      <formula>$OW$40</formula>
      <formula>$OW$41</formula>
    </cfRule>
    <cfRule type="cellIs" dxfId="154" priority="158382" operator="between">
      <formula>$OW$39</formula>
      <formula>$OW$40</formula>
    </cfRule>
  </conditionalFormatting>
  <conditionalFormatting sqref="OL1:OL1048576 OO1:OO1048576 OS1:OS1048576 OV1:OV1048576">
    <cfRule type="cellIs" dxfId="153" priority="158427" operator="between">
      <formula>$OW$46</formula>
      <formula>1000</formula>
    </cfRule>
    <cfRule type="cellIs" dxfId="152" priority="158428" operator="between">
      <formula>$OW$45</formula>
      <formula>$OW$46</formula>
    </cfRule>
    <cfRule type="cellIs" dxfId="151" priority="158429" operator="between">
      <formula>$OW$44</formula>
      <formula>$OW$45</formula>
    </cfRule>
    <cfRule type="cellIs" dxfId="150" priority="158430" operator="between">
      <formula>$OW$43</formula>
      <formula>$OW$44</formula>
    </cfRule>
  </conditionalFormatting>
  <conditionalFormatting sqref="PR1:PR1048576 PU1:PU1048576 PY1:PY1048576 QB1:QB1048576">
    <cfRule type="cellIs" dxfId="149" priority="158475" operator="between">
      <formula>$QE$42</formula>
      <formula>1000</formula>
    </cfRule>
    <cfRule type="cellIs" dxfId="148" priority="158476" operator="between">
      <formula>$QE$41</formula>
      <formula>$QE$42</formula>
    </cfRule>
    <cfRule type="cellIs" dxfId="147" priority="158477" operator="between">
      <formula>$QE$40</formula>
      <formula>$QE$41</formula>
    </cfRule>
    <cfRule type="cellIs" dxfId="146" priority="158478" operator="between">
      <formula>$QE$39</formula>
      <formula>$QE$40</formula>
    </cfRule>
  </conditionalFormatting>
  <conditionalFormatting sqref="PT1:PT1048576 PW1:PW1048576 QA1:QA1048576 QD1:QD1048576">
    <cfRule type="cellIs" dxfId="145" priority="158523" operator="between">
      <formula>$QE$46</formula>
      <formula>1000</formula>
    </cfRule>
    <cfRule type="cellIs" dxfId="144" priority="158524" operator="between">
      <formula>$QE$45</formula>
      <formula>$QE$46</formula>
    </cfRule>
    <cfRule type="cellIs" dxfId="143" priority="158525" operator="between">
      <formula>$QE$44</formula>
      <formula>$QE$45</formula>
    </cfRule>
    <cfRule type="cellIs" dxfId="142" priority="158526" operator="between">
      <formula>$QE$43</formula>
      <formula>$QE$44</formula>
    </cfRule>
  </conditionalFormatting>
  <conditionalFormatting sqref="QZ1:QZ1048576 RC1:RC1048576 RG1:RG1048576 RJ1:RJ1048576">
    <cfRule type="cellIs" dxfId="141" priority="158571" operator="between">
      <formula>$RM$42</formula>
      <formula>1000</formula>
    </cfRule>
    <cfRule type="cellIs" dxfId="140" priority="158572" operator="between">
      <formula>$RM$41</formula>
      <formula>$RM$42</formula>
    </cfRule>
    <cfRule type="cellIs" dxfId="139" priority="158573" operator="between">
      <formula>$RM$40</formula>
      <formula>$RM$41</formula>
    </cfRule>
    <cfRule type="cellIs" dxfId="138" priority="158574" operator="between">
      <formula>$RM$39</formula>
      <formula>$RM$40</formula>
    </cfRule>
  </conditionalFormatting>
  <conditionalFormatting sqref="RB1:RB1048576 RE1:RE1048576 RI1:RI1048576 RL1:RL1048576">
    <cfRule type="cellIs" dxfId="137" priority="158619" operator="between">
      <formula>$RM$46</formula>
      <formula>1000</formula>
    </cfRule>
    <cfRule type="cellIs" dxfId="136" priority="158620" operator="between">
      <formula>$RM$45</formula>
      <formula>$RM$46</formula>
    </cfRule>
    <cfRule type="cellIs" dxfId="135" priority="158621" operator="between">
      <formula>$RM$44</formula>
      <formula>$RM$45</formula>
    </cfRule>
    <cfRule type="cellIs" dxfId="134" priority="158622" operator="between">
      <formula>$RM$43</formula>
      <formula>$RM$44</formula>
    </cfRule>
  </conditionalFormatting>
  <conditionalFormatting sqref="SH1:SH1048576 SK1:SK1048576 SO1:SO1048576 SR1:SR1048576">
    <cfRule type="cellIs" dxfId="133" priority="158667" operator="between">
      <formula>$SU$42</formula>
      <formula>1000</formula>
    </cfRule>
    <cfRule type="cellIs" dxfId="132" priority="158668" operator="between">
      <formula>$SU$41</formula>
      <formula>$SU$42</formula>
    </cfRule>
    <cfRule type="cellIs" dxfId="131" priority="158669" operator="between">
      <formula>$SU$40</formula>
      <formula>$SU$41</formula>
    </cfRule>
    <cfRule type="cellIs" dxfId="130" priority="158670" operator="between">
      <formula>$SU$39</formula>
      <formula>$SU$40</formula>
    </cfRule>
  </conditionalFormatting>
  <conditionalFormatting sqref="SJ1:SJ1048576 SM1:SM1048576 SQ1:SQ1048576 ST1:ST1048576">
    <cfRule type="cellIs" dxfId="129" priority="158715" operator="between">
      <formula>$SU$46</formula>
      <formula>1000</formula>
    </cfRule>
    <cfRule type="cellIs" dxfId="128" priority="158716" operator="between">
      <formula>$SU$45</formula>
      <formula>$SU$46</formula>
    </cfRule>
    <cfRule type="cellIs" dxfId="127" priority="158717" operator="between">
      <formula>$SU$44</formula>
      <formula>$SU$45</formula>
    </cfRule>
    <cfRule type="cellIs" dxfId="126" priority="158718" operator="between">
      <formula>$SU$43</formula>
      <formula>$SU$44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C6DCA-CC42-3044-B5F7-4065DAFFC028}">
  <sheetPr codeName="Sheet15"/>
  <dimension ref="A1:RI53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177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DD"),SUMPRODUCT((J$4:J$24&lt;&gt;"")*(J$4:J$24&lt;&gt;"No DD")*(F$4:F$24&gt;F4))+1,IF(J4="No DD",SUMPRODUCT((J$4:J$24="No DD")*(F$4:F$24&gt;F4))+1+SUMPRODUCT((J$4:J$24&lt;&gt;"")*(J$4:J$24&lt;&gt;"No DD")),""))</f>
        <v>1</v>
      </c>
      <c r="B4" s="4" t="str" cm="1">
        <f t="array" ref="B4">IF(AND(J4&lt;&gt;"",J4&lt;&gt;"No DD",G4=""),SUMPRODUCT((J$4:J$24&lt;&gt;"")*(J$4:J$24&lt;&gt;"No DD")*(G$4:G$24="")*(F$4:F$24&gt;F4))+1,IF(J4="No DD",SUMPRODUCT((J$4:J$24="No DD")*(F$4:F$24&gt;F4)*(G$4:G$24=""))+1+SUMPRODUCT((J$4:J$24&lt;&gt;"")*(G$4:G$24="")*(J$4:J$24&lt;&gt;"No DD")),""))</f>
        <v/>
      </c>
      <c r="C4" s="5" t="s">
        <v>144</v>
      </c>
      <c r="D4" s="4" t="s">
        <v>3</v>
      </c>
      <c r="E4" s="4">
        <v>2006</v>
      </c>
      <c r="F4" s="9">
        <f>SUM(L4:T4)+SUM(L4:P4)*0.0000001+SUM(L4)*0.0000000000001</f>
        <v>188.0000132200052</v>
      </c>
      <c r="G4" s="66" t="s">
        <v>46</v>
      </c>
      <c r="H4" s="3" t="str">
        <f>IF(OR(AND(AR4&gt;=AY$26,AS4&gt;=AY$30,AR4&lt;&gt;"",AQ4=""),AND(AW4&gt;=AY$26,AX4&gt;=AY$30,AW4&lt;&gt;"",AQ4=""),AND(BU4&gt;=CB$26,BV4&gt;=CB$30,BU4&lt;&gt;"",BT4=""),AND(BZ4&gt;=CB$26,CA4&gt;=CB$30,BZ4&lt;&gt;"",BT4=""),AND(CX4&gt;=DE$26,CY4&gt;=DE$30,CX4&lt;&gt;"",CW4=""),AND(DC4&gt;=DE$26,DD4&gt;=DE$30,DC4&lt;&gt;""),AND(EC4&gt;=EJ$26,ED4&gt;=EJ$30,EC4&lt;&gt;""),AND(EH4&gt;=EJ$26,EI4&gt;=EJ$30,EH4&lt;&gt;""),AND(FE4&gt;=FL$26,FF4&gt;=FL$30,FE4&lt;&gt;""),AND(FJ4&gt;=FL$26,FK4&gt;=FL$30,FJ4&lt;&gt;""),AND(GG4&gt;=GN$26,GH4&gt;=GN$30,GG4&lt;&gt;""),AND(GL4&gt;=GN$26,GM4&gt;=GN$30,GL4&lt;&gt;""),AND(HI4&gt;=HP$26,HJ4&gt;=HP$30,HI4&lt;&gt;""),AND(HN4&gt;=HP$26,HO4&gt;=HP$30,HN4&lt;&gt;""),AND(IK4&gt;=IR$26,IL4&gt;=IR$30,IK4&lt;&gt;""),AND(IP4&gt;=IR$26,IQ4&gt;=IR$30,IP4&lt;&gt;""),AND(JM4&gt;=JT$26,JN4&gt;=JT$30,JM4&lt;&gt;""),AND(JR4&gt;=JT$26,JS4&gt;=JT$30,JR4&lt;&gt;""),AND(KO4&gt;=KV$26,KP4&gt;=KV$30,KO4&lt;&gt;""),AND(KT4&gt;=KV$26,KU4&gt;=KV$30,KT4&lt;&gt;""),AND(LQ4&gt;=LX$26,LR4&gt;=LX$30,LQ4&lt;&gt;""),AND(LV4&gt;=LX$26,LW4&gt;=LX$30,LV4&lt;&gt;""),AND(MS4&gt;=MZ$26,MT4&gt;=MZ$30,MS4&lt;&gt;""),AND(MX4&gt;=MZ$26,MY4&gt;=MZ$30,MX4&lt;&gt;""),AND(NU4&gt;=OB$26,NV4&gt;=OB$30,NU4&lt;&gt;""),AND(NZ4&gt;=OB$26,OA4&gt;=OB$30,NZ4&lt;&gt;""),AND(OW4&gt;=PD$26,OX4&gt;=PD$30,OW4&lt;&gt;""),AND(PB4&gt;=PD$26,PC4&gt;=PD$30,PB4&lt;&gt;""),AND(PY4&gt;=QF$26,PZ4&gt;=QF$30,PY4&lt;&gt;""),AND(QD4&gt;=QF$26,QE4&gt;=QF$30,QD4&lt;&gt;"")),"P","")</f>
        <v>P</v>
      </c>
      <c r="I4" s="3" t="str">
        <f>IF(OR(AND(AS4&gt;=AY$30,AS4&lt;&gt;"",AQ4=""),AND(AX4&gt;=AY$30,AX4&lt;&gt;"",AQ4=""),AND(BV4&gt;=CB$30,BV4&lt;&gt;"",BT4=""),AND(CA4&gt;=CB$30,CA4&lt;&gt;"",BT4=""),AND(CY4&gt;=DE$30,CY4&lt;&gt;"",CW4=""),AND(DD4&gt;=DE$30,DD4&lt;&gt;"",CW4=""),AND(ED4&gt;=EJ$30,ED4&lt;&gt;""),AND(EI4&gt;=EJ$30,EI4&lt;&gt;""),AND(FF4&gt;=FL$30,FF4&lt;&gt;""),AND(FK4&gt;=FL$30,FK4&lt;&gt;""),AND(GH4&gt;=GN$30,GH4&lt;&gt;""),AND(GM4&gt;=GN$30,GM4&lt;&gt;""),AND(HJ4&gt;=HP$30,HJ4&lt;&gt;""),AND(HO4&gt;=HP$30,HO4&lt;&gt;""),AND(IL4&gt;=IR$30,IL4&lt;&gt;""),AND(IQ4&gt;=IR$30,IQ4&lt;&gt;""),AND(JN4&gt;=JT$30,JN4&lt;&gt;""),AND(JS4&gt;=JT$30,JS4&lt;&gt;""),AND(KP4&gt;=KV$30,KP4&lt;&gt;""),AND(KU4&gt;=KV$30,KU4&lt;&gt;""),AND(LR4&gt;=LX$30,LR4&lt;&gt;""),AND(LW4&gt;=LX$30,LW4&lt;&gt;""),AND(MT4&gt;=MZ$30,MT4&lt;&gt;""),AND(MY4&gt;=MZ$30,MY4&lt;&gt;""),AND(NV4&gt;=OB$30,NV4&lt;&gt;""),AND(OA4&gt;=OB$30,OA4&lt;&gt;""),AND(OX4&gt;=PD$30,OX4&lt;&gt;""),AND(PC4&gt;=PD$30,PC4&lt;&gt;""),AND(PZ4&gt;=QF$30,PZ4&lt;&gt;""),AND(QE4&gt;=QF$30,QE4&lt;&gt;"")),"P","")</f>
        <v>P</v>
      </c>
      <c r="J4" s="36" t="str">
        <f>IF(AND(I4="P",H4=""),"No DD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Merit",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Excellence",IF(K4="P","Worlds Team",IF(H4="P","National Team","")))))</f>
        <v>National Team</v>
      </c>
      <c r="K4" s="3" t="str">
        <f>IF(OR(AND(AU4&gt;=AY$27,AV4&gt;=AY$31,AU4&lt;&gt;"",AQ4=""),AND(BX4&gt;=CB$27,BY4&gt;=CB$31,BX4&lt;&gt;"",BT4=""),AND(DA4&gt;=DE$27,DB4&gt;=DE$31,DA4&lt;&gt;"",CW4=""),AND(EF4&gt;=EJ$27,EG4&gt;=EJ$31,EF4&lt;&gt;""),AND(FH4&gt;=FL$27,FI4&gt;=FL$31,FH4&lt;&gt;""),AND(GJ4&gt;=GN$27,GK4&gt;=GN$31,GJ4&lt;&gt;""),AND(HL4&gt;=HP$27,HM4&gt;=HP$31,HL4&lt;&gt;""),AND(IN4&gt;=IR$27,IO4&gt;=IR$31,IN4&lt;&gt;""),AND(JP4&gt;=JT$27,JQ4&gt;=JT$31,JP4&lt;&gt;""),AND(KR4&gt;=KV$27,KS4&gt;=KV$31,KR4&lt;&gt;""),AND(LT4&gt;=LX$27,LU4&gt;=LX$31,LT4&lt;&gt;""),AND(MV4&gt;=MZ$27,MW4&gt;=MZ$31,MV4&lt;&gt;""),AND(NX4&gt;=OB$27,NY4&gt;=OB$31,NX4&lt;&gt;""),AND(OZ4&gt;=PD$27,PA4&gt;=PD$31,OZ4&lt;&gt;""),AND(QB4&gt;=QF$27,QC4&gt;=QF$31,QB4&lt;&gt;"")),"P","")</f>
        <v/>
      </c>
      <c r="L4" s="8">
        <f>IF(COUNT(AS4,BV4,CY4)&gt;0,LARGE((AS4,BV4,CY4),1),0)</f>
        <v>51.900000000000006</v>
      </c>
      <c r="M4" s="8" t="str">
        <f>IF(L4=0,"",IF(L4=CY4,$CC$1,IF(L4=BV4,$AZ$1,IF(L4=AS4,$W$1,""))))</f>
        <v>2023 3rd Domestic Trial</v>
      </c>
      <c r="N4" s="8">
        <f>IF(COUNT(AS4,BV4,CY4)&gt;1,LARGE((AS4,BV4,CY4),2),0)</f>
        <v>51.8</v>
      </c>
      <c r="O4" s="8" t="str">
        <f>IF(N4=0,"",IF(AND(N4=L4,N4=AS4,N4=BV4),$W$1,IF(AND(N4=L4,N4=AS4,N4=CY4),$W$1,IF(AND(N4=L4,N4=BV4,N4=CY4),$AZ$1,IF(N4=CY4,$CC$1,IF(N4=BV4,$AZ$1,IF(N4=AS4,$W$1,"")))))))</f>
        <v>2024 Nationals</v>
      </c>
      <c r="P4" s="8">
        <f>IF(COUNT(AT4,BW4,CZ4)&gt;0,LARGE((AT4,BW4,CZ4),1),0)</f>
        <v>28.5</v>
      </c>
      <c r="Q4" s="8" t="str">
        <f>IF(P4=0,"",IF(P4=CZ4,$CC$1,IF(P4=BW4,$AZ$1,IF(P4=AT4,$W$1,""))))</f>
        <v>2024 Elite Canada</v>
      </c>
      <c r="R4" s="8">
        <f>IF(MAX(AX4,CA4,DD4)&gt;0,MAX(AX4,CA4,DD4),0)</f>
        <v>52.900000000000006</v>
      </c>
      <c r="S4" s="8" t="str">
        <f>IF(R4=0,"",IF(R4=DD4,$CC$1,IF(R4=CA4,$AZ$1,IF(R4=AX4,$W$1,""))))</f>
        <v>2024 Elite Canada</v>
      </c>
      <c r="T4" s="8">
        <f>IF(MAX(DF4:DH4)&gt;0,MAX(DF4:DH4),"")</f>
        <v>2.9000000000000057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17.8</v>
      </c>
      <c r="X4" s="19">
        <v>8.1999999999999993</v>
      </c>
      <c r="Y4" s="19">
        <v>0</v>
      </c>
      <c r="Z4" s="19">
        <v>0</v>
      </c>
      <c r="AA4" s="19">
        <v>18.2</v>
      </c>
      <c r="AB4" s="19">
        <v>7.7</v>
      </c>
      <c r="AC4" s="19">
        <v>0</v>
      </c>
      <c r="AD4" s="19">
        <v>0</v>
      </c>
      <c r="AE4" s="19">
        <v>17.600000000000001</v>
      </c>
      <c r="AF4" s="19">
        <v>8.1999999999999993</v>
      </c>
      <c r="AG4" s="19">
        <v>0</v>
      </c>
      <c r="AH4" s="19">
        <v>0</v>
      </c>
      <c r="AI4" s="19">
        <v>18.100000000000001</v>
      </c>
      <c r="AJ4" s="19">
        <v>8.1999999999999993</v>
      </c>
      <c r="AK4" s="19">
        <v>0</v>
      </c>
      <c r="AL4" s="19">
        <v>0</v>
      </c>
      <c r="AM4" s="19">
        <v>18.2</v>
      </c>
      <c r="AN4" s="19">
        <v>7.7</v>
      </c>
      <c r="AO4" s="19">
        <v>0</v>
      </c>
      <c r="AP4" s="19">
        <v>0</v>
      </c>
      <c r="AQ4" s="27"/>
      <c r="AR4" s="40">
        <f>IF(SUM(X4,AB4)&gt;0,SUM(X4,AB4),"")</f>
        <v>15.899999999999999</v>
      </c>
      <c r="AS4" s="40">
        <f>IF(SUM(W4:X4,Z4:AB4,AD4)-Y4-AC4&gt;0,SUM(W4:X4,Z4:AB4,AD4)-Y4-AC4,"")</f>
        <v>51.900000000000006</v>
      </c>
      <c r="AT4" s="40">
        <f>IF(SUM(AE4:AF4,AH4)-AG4&gt;0,SUM(AE4:AF4,AH4)-AG4,"")</f>
        <v>25.8</v>
      </c>
      <c r="AU4" s="40">
        <f>IF(SUM(X4,AB4,AF4)&gt;0,SUM(X4,AB4,AF4),"")</f>
        <v>24.099999999999998</v>
      </c>
      <c r="AV4" s="40">
        <f>IF(SUM(AS4,AT4)&gt;0,SUM(AS4,AT4),"")</f>
        <v>77.7</v>
      </c>
      <c r="AW4" s="40">
        <f>IF(SUM(AJ4,AN4)&gt;0,SUM(AJ4,AN4),"")</f>
        <v>15.899999999999999</v>
      </c>
      <c r="AX4" s="40">
        <f>IF(SUM(AI4:AJ4,AL4:AN4,AP4)-SUM(AK4,AO4)&gt;0,SUM(AI4:AJ4,AL4:AN4,AP4)-SUM(AK4,AO4),"")</f>
        <v>52.2</v>
      </c>
      <c r="AY4" s="40">
        <f>IF(SUM(AS4,AT4,AX4)&gt;0,SUM(AS4,AT4,AX4),"")</f>
        <v>129.9</v>
      </c>
      <c r="AZ4" s="18">
        <v>18.600000000000001</v>
      </c>
      <c r="BA4" s="18">
        <v>8.1999999999999993</v>
      </c>
      <c r="BB4" s="18">
        <v>0</v>
      </c>
      <c r="BC4" s="18">
        <v>0</v>
      </c>
      <c r="BD4" s="18">
        <v>18.399999999999999</v>
      </c>
      <c r="BE4" s="18">
        <v>6.5</v>
      </c>
      <c r="BF4" s="18">
        <v>0</v>
      </c>
      <c r="BG4" s="18">
        <v>0</v>
      </c>
      <c r="BH4" s="18">
        <v>19.2</v>
      </c>
      <c r="BI4" s="18">
        <v>9.3000000000000007</v>
      </c>
      <c r="BJ4" s="18">
        <v>0</v>
      </c>
      <c r="BK4" s="18">
        <v>0</v>
      </c>
      <c r="BL4" s="18">
        <v>18.5</v>
      </c>
      <c r="BM4" s="18">
        <v>8.1999999999999993</v>
      </c>
      <c r="BN4" s="18">
        <v>0</v>
      </c>
      <c r="BO4" s="18">
        <v>0</v>
      </c>
      <c r="BP4" s="18">
        <v>18.5</v>
      </c>
      <c r="BQ4" s="18">
        <v>7.7</v>
      </c>
      <c r="BR4" s="18">
        <v>0</v>
      </c>
      <c r="BS4" s="18">
        <v>0</v>
      </c>
      <c r="BT4" s="28"/>
      <c r="BU4" s="11">
        <f>IF(SUM(BA4,BE4)&gt;0,SUM(BA4,BE4),"")</f>
        <v>14.7</v>
      </c>
      <c r="BV4" s="11">
        <f>IF(SUM(AZ4:BA4,BC4:BE4,BG4)-BB4-BF4&gt;0,SUM(AZ4:BA4,BC4:BE4,BG4)-BB4-BF4,"")</f>
        <v>51.7</v>
      </c>
      <c r="BW4" s="11">
        <f>IF(SUM(BH4:BI4,BK4)-BJ4&gt;0,SUM(BH4:BI4,BK4)-BJ4,"")</f>
        <v>28.5</v>
      </c>
      <c r="BX4" s="11">
        <f>IF(SUM(BA4,BE4,BI4)&gt;0,SUM(BA4,BE4,BI4),"")</f>
        <v>24</v>
      </c>
      <c r="BY4" s="11">
        <f>IF(SUM(BV4,BW4)&gt;0,SUM(BV4,BW4),"")</f>
        <v>80.2</v>
      </c>
      <c r="BZ4" s="11">
        <f>IF(SUM(BM4,BQ4)&gt;0,SUM(BM4,BQ4),"")</f>
        <v>15.899999999999999</v>
      </c>
      <c r="CA4" s="11">
        <f>IF(SUM(BL4:BM4,BO4:BQ4,BS4)-SUM(BN4,BR4)&gt;0,SUM(BL4:BM4,BO4:BQ4,BS4)-SUM(BN4,BR4),"")</f>
        <v>52.900000000000006</v>
      </c>
      <c r="CB4" s="11">
        <f>IF(SUM(BV4,BW4,CA4)&gt;0,SUM(BV4,BW4,CA4),"")</f>
        <v>133.10000000000002</v>
      </c>
      <c r="CC4" s="19">
        <v>18.600000000000001</v>
      </c>
      <c r="CD4" s="19">
        <v>8.5</v>
      </c>
      <c r="CE4" s="19">
        <v>0</v>
      </c>
      <c r="CF4" s="19">
        <v>0</v>
      </c>
      <c r="CG4" s="19">
        <v>18.2</v>
      </c>
      <c r="CH4" s="19">
        <v>6.5</v>
      </c>
      <c r="CI4" s="19">
        <v>0</v>
      </c>
      <c r="CJ4" s="19">
        <v>0</v>
      </c>
      <c r="CK4" s="19">
        <v>18.399999999999999</v>
      </c>
      <c r="CL4" s="19">
        <v>7.7</v>
      </c>
      <c r="CM4" s="19">
        <v>0</v>
      </c>
      <c r="CN4" s="19">
        <v>0</v>
      </c>
      <c r="CO4" s="19">
        <v>18.600000000000001</v>
      </c>
      <c r="CP4" s="19">
        <v>6.9</v>
      </c>
      <c r="CQ4" s="19">
        <v>0</v>
      </c>
      <c r="CR4" s="19">
        <v>0</v>
      </c>
      <c r="CS4" s="19">
        <v>18.600000000000001</v>
      </c>
      <c r="CT4" s="19">
        <v>6.9</v>
      </c>
      <c r="CU4" s="19">
        <v>0</v>
      </c>
      <c r="CV4" s="19">
        <v>0</v>
      </c>
      <c r="CW4" s="27"/>
      <c r="CX4" s="40">
        <f>IF(SUM(CD4,CH4)&gt;0,SUM(CD4,CH4),"")</f>
        <v>15</v>
      </c>
      <c r="CY4" s="40">
        <f>IF(SUM(CC4:CD4,CF4:CH4,CJ4)-CE4-CI4&gt;0,SUM(CC4:CD4,CF4:CH4,CJ4)-CE4-CI4,"")</f>
        <v>51.8</v>
      </c>
      <c r="CZ4" s="40">
        <f>IF(SUM(CK4:CL4,CN4)-CM4&gt;0,SUM(CK4:CL4,CN4)-CM4,"")</f>
        <v>26.099999999999998</v>
      </c>
      <c r="DA4" s="40">
        <f>IF(SUM(CD4,CH4,CL4)&gt;0,SUM(CD4,CH4,CL4),"")</f>
        <v>22.7</v>
      </c>
      <c r="DB4" s="40">
        <f>IF(SUM(CY4,CZ4)&gt;0,SUM(CY4,CZ4),"")</f>
        <v>77.899999999999991</v>
      </c>
      <c r="DC4" s="40">
        <f>IF(SUM(CP4,CT4)&gt;0,SUM(CP4,CT4),"")</f>
        <v>13.8</v>
      </c>
      <c r="DD4" s="40">
        <f>IF(SUM(CO4:CP4,CR4:CT4,CV4)-SUM(CQ4,CU4)&gt;0,SUM(CO4:CP4,CR4:CT4,CV4)-SUM(CQ4,CU4),"")</f>
        <v>51</v>
      </c>
      <c r="DE4" s="40">
        <f>IF(SUM(CY4,CZ4,DD4)&gt;0,SUM(CY4,CZ4,DD4),"")</f>
        <v>128.89999999999998</v>
      </c>
      <c r="DF4" s="50">
        <f>IF(MAX(ED4,FF4,GH4,HJ4,IL4,JN4,KP4,LR4,MT4,NV4,OX4,PZ4)-IF(N4="",0,N4)&gt;0.001,MAX(ED4,FF4,GH4,HJ4,IL4,JN4,KP4,LR4,MT4,NV4,OX4,PZ4)-IF(N4="",0,N4),"")</f>
        <v>2.9000000000000057</v>
      </c>
      <c r="DG4" s="50" t="str">
        <f>IF(MAX(EE4,FG4,GI4,HK4,IM4,JO4,KQ4,LS4,MU4,NW4,OY4,QA4)-IF(P4="",0,P4)&gt;0.001,MAX(EE4,FG4,GI4,HK4,IM4,JO4,KQ4,LS4,MU4,NW4,OY4,QA4)-IF(P4="",0,P4),"")</f>
        <v/>
      </c>
      <c r="DH4" s="50">
        <f>IF(MAX(EI4,FK4,GM4,HO4,IQ4,JS4,KU4,LW4,MY4,OA4,PC4,QE4)-IF(R4="",0,R4)&gt;0.001,MAX(EI4,FK4,GM4,HO4,IQ4,JS4,KU4,LW4,MY4,OA4,PC4,QE4)-IF(R4="",0,R4),"")</f>
        <v>0.60000000000000142</v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>
        <v>17.899999999999999</v>
      </c>
      <c r="EL4" s="18">
        <v>8.1999999999999993</v>
      </c>
      <c r="EM4" s="18">
        <v>0</v>
      </c>
      <c r="EN4" s="18">
        <v>0</v>
      </c>
      <c r="EO4" s="18">
        <v>18.2</v>
      </c>
      <c r="EP4" s="18">
        <v>8.5</v>
      </c>
      <c r="EQ4" s="18">
        <v>0</v>
      </c>
      <c r="ER4" s="18">
        <v>0</v>
      </c>
      <c r="ES4" s="18"/>
      <c r="ET4" s="18"/>
      <c r="EU4" s="18"/>
      <c r="EV4" s="18"/>
      <c r="EW4" s="18">
        <v>18.3</v>
      </c>
      <c r="EX4" s="18">
        <v>9</v>
      </c>
      <c r="EY4" s="18">
        <v>0</v>
      </c>
      <c r="EZ4" s="18">
        <v>0</v>
      </c>
      <c r="FA4" s="18">
        <v>18.100000000000001</v>
      </c>
      <c r="FB4" s="18">
        <v>8.1</v>
      </c>
      <c r="FC4" s="18">
        <v>0</v>
      </c>
      <c r="FD4" s="18">
        <v>0</v>
      </c>
      <c r="FE4" s="11">
        <f>IF(SUM(EL4,EP4)&gt;0,SUM(EL4,EP4),"")</f>
        <v>16.7</v>
      </c>
      <c r="FF4" s="11">
        <f>IF(SUM(EK4:EL4,EN4:EP4,ER4)-EM4-EQ4&gt;0,SUM(EK4:EL4,EN4:EP4,ER4)-EM4-EQ4,"")</f>
        <v>52.8</v>
      </c>
      <c r="FG4" s="11" t="str">
        <f>IF(SUM(ES4:ET4,EV4)-EU4&gt;0,SUM(ES4:ET4,EV4)-EU4,"")</f>
        <v/>
      </c>
      <c r="FH4" s="11">
        <f>IF(SUM(EL4,EP4,ET4)&gt;0,SUM(EL4,EP4,ET4),"")</f>
        <v>16.7</v>
      </c>
      <c r="FI4" s="11">
        <f>IF(SUM(FF4,FG4)&gt;0,SUM(FF4,FG4),"")</f>
        <v>52.8</v>
      </c>
      <c r="FJ4" s="11">
        <f>IF(SUM(EX4,FB4)&gt;0,SUM(EX4,FB4),"")</f>
        <v>17.100000000000001</v>
      </c>
      <c r="FK4" s="11">
        <f>IF(SUM(EW4:EX4,EZ4:FB4,FD4)-SUM(EY4,FC4)&gt;0,SUM(EW4:EX4,EZ4:FB4,FD4)-SUM(EY4,FC4),"")</f>
        <v>53.500000000000007</v>
      </c>
      <c r="FL4" s="11">
        <f>IF(SUM(FF4,FG4,FK4)&gt;0,SUM(FF4,FG4,FK4),"")</f>
        <v>106.30000000000001</v>
      </c>
      <c r="FM4" s="17">
        <v>18.600000000000001</v>
      </c>
      <c r="FN4" s="17">
        <v>8.1999999999999993</v>
      </c>
      <c r="FO4" s="17">
        <v>0</v>
      </c>
      <c r="FP4" s="17">
        <v>0</v>
      </c>
      <c r="FQ4" s="17">
        <v>18.600000000000001</v>
      </c>
      <c r="FR4" s="17">
        <v>9.3000000000000007</v>
      </c>
      <c r="FS4" s="17">
        <v>0</v>
      </c>
      <c r="FT4" s="17">
        <v>0</v>
      </c>
      <c r="FU4" s="17">
        <v>17.399999999999999</v>
      </c>
      <c r="FV4" s="17">
        <v>7.7</v>
      </c>
      <c r="FW4" s="17">
        <v>0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17.5</v>
      </c>
      <c r="GH4" s="40">
        <f>IF(SUM(FM4:FN4,FP4:FR4,FT4)-FO4-FS4&gt;0,SUM(FM4:FN4,FP4:FR4,FT4)-FO4-FS4,"")</f>
        <v>54.7</v>
      </c>
      <c r="GI4" s="40">
        <f>IF(SUM(FU4:FV4,FX4)-FW4&gt;0,SUM(FU4:FV4,FX4)-FW4,"")</f>
        <v>25.099999999999998</v>
      </c>
      <c r="GJ4" s="40">
        <f>IF(SUM(FN4,FR4,FV4)&gt;0,SUM(FN4,FR4,FV4),"")</f>
        <v>25.2</v>
      </c>
      <c r="GK4" s="40">
        <f>IF(SUM(GH4,GI4)&gt;0,SUM(GH4,GI4),"")</f>
        <v>79.8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79.8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18.600000000000001</v>
      </c>
      <c r="QH4" s="22">
        <f>IF($CW4="P",CD4,(CD4+BA4)/2)</f>
        <v>8.35</v>
      </c>
      <c r="QI4" s="22">
        <f>IF($CW4="P",CE4,(CE4+BB4)/2)</f>
        <v>0</v>
      </c>
      <c r="QJ4" s="22">
        <f>IF($CW4="P",CF4,(CF4+BC4)/2)</f>
        <v>0</v>
      </c>
      <c r="QK4" s="22">
        <f>IF($CW4="P",CG4,(CG4+BD4)/2)</f>
        <v>18.299999999999997</v>
      </c>
      <c r="QL4" s="22">
        <f>IF($CW4="P",CH4,(CH4+BE4)/2)</f>
        <v>6.5</v>
      </c>
      <c r="QM4" s="22">
        <f>IF($CW4="P",CI4,(CI4+BF4)/2)</f>
        <v>0</v>
      </c>
      <c r="QN4" s="22">
        <f>IF($CW4="P",CJ4,(CJ4+BG4)/2)</f>
        <v>0</v>
      </c>
      <c r="QO4" s="22">
        <f>IF($CW4="P",CK4,(CK4+BH4)/2)</f>
        <v>18.799999999999997</v>
      </c>
      <c r="QP4" s="22">
        <f>IF($CW4="P",CL4,(CL4+BI4)/2)</f>
        <v>8.5</v>
      </c>
      <c r="QQ4" s="22">
        <f>IF($CW4="P",CM4,(CM4+BJ4)/2)</f>
        <v>0</v>
      </c>
      <c r="QR4" s="22">
        <f>IF($CW4="P",CN4,(CN4+BK4)/2)</f>
        <v>0</v>
      </c>
      <c r="QS4" s="22">
        <f>IF($CW4="P",CO4,(CO4+BL4)/2)</f>
        <v>18.55</v>
      </c>
      <c r="QT4" s="22">
        <f>IF($CW4="P",CP4,(CP4+BM4)/2)</f>
        <v>7.55</v>
      </c>
      <c r="QU4" s="22">
        <f>IF($CW4="P",CQ4,(CQ4+BN4)/2)</f>
        <v>0</v>
      </c>
      <c r="QV4" s="22">
        <f>IF($CW4="P",CR4,(CR4+BO4)/2)</f>
        <v>0</v>
      </c>
      <c r="QW4" s="22">
        <f>IF($CW4="P",CS4,(CS4+BP4)/2)</f>
        <v>18.55</v>
      </c>
      <c r="QX4" s="22">
        <f>IF($CW4="P",CT4,(CT4+BQ4)/2)</f>
        <v>7.3000000000000007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14.85</v>
      </c>
      <c r="RC4" s="40">
        <f>IF(SUM(QG4:QH4,QJ4:QL4,QN4)-QI4-QM4&gt;0,SUM(QG4:QH4,QJ4:QL4,QN4)-QI4-QM4,"")</f>
        <v>51.75</v>
      </c>
      <c r="RD4" s="40">
        <f>IF(SUM(QO4:QP4,QR4)-QQ4&gt;0,SUM(QO4:QP4,QR4)-QQ4,"")</f>
        <v>27.299999999999997</v>
      </c>
      <c r="RE4" s="40">
        <f>IF(SUM(QH4,QL4,QP4)&gt;0,SUM(QH4,QL4,QP4),"")</f>
        <v>23.35</v>
      </c>
      <c r="RF4" s="40">
        <f>IF(SUM(RC4,RD4)&gt;0,SUM(RC4,RD4),"")</f>
        <v>79.05</v>
      </c>
      <c r="RG4" s="40">
        <f>IF(SUM(QT4,QX4)&gt;0,SUM(QT4,QX4),"")</f>
        <v>14.850000000000001</v>
      </c>
      <c r="RH4" s="40">
        <f>IF(SUM(QS4:QT4,QV4:QX4,QZ4)-SUM(QU4,QY4)&gt;0,SUM(QS4:QT4,QV4:QX4,QZ4)-SUM(QU4,QY4),"")</f>
        <v>51.95</v>
      </c>
      <c r="RI4" s="40">
        <f>IF(SUM(RC4,RD4,RH4)&gt;0,SUM(RC4,RD4,RH4),"")</f>
        <v>131</v>
      </c>
    </row>
    <row r="5" spans="1:477" x14ac:dyDescent="0.2">
      <c r="A5" s="4" cm="1">
        <f t="array" ref="A5">IF(AND(J5&lt;&gt;"",J5&lt;&gt;"No DD"),SUMPRODUCT((J$4:J$24&lt;&gt;"")*(J$4:J$24&lt;&gt;"No DD")*(F$4:F$24&gt;F5))+1,IF(J5="No DD",SUMPRODUCT((J$4:J$24="No DD")*(F$4:F$24&gt;F5))+1+SUMPRODUCT((J$4:J$24&lt;&gt;"")*(J$4:J$24&lt;&gt;"No DD")),""))</f>
        <v>2</v>
      </c>
      <c r="B5" s="4" t="str" cm="1">
        <f t="array" ref="B5">IF(AND(J5&lt;&gt;"",J5&lt;&gt;"No DD",G5=""),SUMPRODUCT((J$4:J$24&lt;&gt;"")*(J$4:J$24&lt;&gt;"No DD")*(G$4:G$24="")*(F$4:F$24&gt;F5))+1,IF(J5="No DD",SUMPRODUCT((J$4:J$24="No DD")*(F$4:F$24&gt;F5)*(G$4:G$24=""))+1+SUMPRODUCT((J$4:J$24&lt;&gt;"")*(G$4:G$24="")*(J$4:J$24&lt;&gt;"No DD")),""))</f>
        <v/>
      </c>
      <c r="C5" s="5" t="s">
        <v>94</v>
      </c>
      <c r="D5" s="4" t="s">
        <v>3</v>
      </c>
      <c r="E5" s="4">
        <v>2003</v>
      </c>
      <c r="F5" s="9">
        <f>SUM(L5:T5)+SUM(L5:P5)*0.0000001+SUM(L5)*0.0000000000001</f>
        <v>184.25001253000511</v>
      </c>
      <c r="G5" s="66" t="s">
        <v>46</v>
      </c>
      <c r="H5" s="3" t="str">
        <f>IF(OR(AND(AR5&gt;=AY$26,AS5&gt;=AY$30,AR5&lt;&gt;"",AQ5=""),AND(AW5&gt;=AY$26,AX5&gt;=AY$30,AW5&lt;&gt;"",AQ5=""),AND(BU5&gt;=CB$26,BV5&gt;=CB$30,BU5&lt;&gt;"",BT5=""),AND(BZ5&gt;=CB$26,CA5&gt;=CB$30,BZ5&lt;&gt;"",BT5=""),AND(CX5&gt;=DE$26,CY5&gt;=DE$30,CX5&lt;&gt;"",CW5=""),AND(DC5&gt;=DE$26,DD5&gt;=DE$30,DC5&lt;&gt;""),AND(EC5&gt;=EJ$26,ED5&gt;=EJ$30,EC5&lt;&gt;""),AND(EH5&gt;=EJ$26,EI5&gt;=EJ$30,EH5&lt;&gt;""),AND(FE5&gt;=FL$26,FF5&gt;=FL$30,FE5&lt;&gt;""),AND(FJ5&gt;=FL$26,FK5&gt;=FL$30,FJ5&lt;&gt;""),AND(GG5&gt;=GN$26,GH5&gt;=GN$30,GG5&lt;&gt;""),AND(GL5&gt;=GN$26,GM5&gt;=GN$30,GL5&lt;&gt;""),AND(HI5&gt;=HP$26,HJ5&gt;=HP$30,HI5&lt;&gt;""),AND(HN5&gt;=HP$26,HO5&gt;=HP$30,HN5&lt;&gt;""),AND(IK5&gt;=IR$26,IL5&gt;=IR$30,IK5&lt;&gt;""),AND(IP5&gt;=IR$26,IQ5&gt;=IR$30,IP5&lt;&gt;""),AND(JM5&gt;=JT$26,JN5&gt;=JT$30,JM5&lt;&gt;""),AND(JR5&gt;=JT$26,JS5&gt;=JT$30,JR5&lt;&gt;""),AND(KO5&gt;=KV$26,KP5&gt;=KV$30,KO5&lt;&gt;""),AND(KT5&gt;=KV$26,KU5&gt;=KV$30,KT5&lt;&gt;""),AND(LQ5&gt;=LX$26,LR5&gt;=LX$30,LQ5&lt;&gt;""),AND(LV5&gt;=LX$26,LW5&gt;=LX$30,LV5&lt;&gt;""),AND(MS5&gt;=MZ$26,MT5&gt;=MZ$30,MS5&lt;&gt;""),AND(MX5&gt;=MZ$26,MY5&gt;=MZ$30,MX5&lt;&gt;""),AND(NU5&gt;=OB$26,NV5&gt;=OB$30,NU5&lt;&gt;""),AND(NZ5&gt;=OB$26,OA5&gt;=OB$30,NZ5&lt;&gt;""),AND(OW5&gt;=PD$26,OX5&gt;=PD$30,OW5&lt;&gt;""),AND(PB5&gt;=PD$26,PC5&gt;=PD$30,PB5&lt;&gt;""),AND(PY5&gt;=QF$26,PZ5&gt;=QF$30,PY5&lt;&gt;""),AND(QD5&gt;=QF$26,QE5&gt;=QF$30,QD5&lt;&gt;"")),"P","")</f>
        <v>P</v>
      </c>
      <c r="I5" s="3" t="str">
        <f>IF(OR(AND(AS5&gt;=AY$30,AS5&lt;&gt;"",AQ5=""),AND(AX5&gt;=AY$30,AX5&lt;&gt;"",AQ5=""),AND(BV5&gt;=CB$30,BV5&lt;&gt;"",BT5=""),AND(CA5&gt;=CB$30,CA5&lt;&gt;"",BT5=""),AND(CY5&gt;=DE$30,CY5&lt;&gt;"",CW5=""),AND(DD5&gt;=DE$30,DD5&lt;&gt;"",CW5=""),AND(ED5&gt;=EJ$30,ED5&lt;&gt;""),AND(EI5&gt;=EJ$30,EI5&lt;&gt;""),AND(FF5&gt;=FL$30,FF5&lt;&gt;""),AND(FK5&gt;=FL$30,FK5&lt;&gt;""),AND(GH5&gt;=GN$30,GH5&lt;&gt;""),AND(GM5&gt;=GN$30,GM5&lt;&gt;""),AND(HJ5&gt;=HP$30,HJ5&lt;&gt;""),AND(HO5&gt;=HP$30,HO5&lt;&gt;""),AND(IL5&gt;=IR$30,IL5&lt;&gt;""),AND(IQ5&gt;=IR$30,IQ5&lt;&gt;""),AND(JN5&gt;=JT$30,JN5&lt;&gt;""),AND(JS5&gt;=JT$30,JS5&lt;&gt;""),AND(KP5&gt;=KV$30,KP5&lt;&gt;""),AND(KU5&gt;=KV$30,KU5&lt;&gt;""),AND(LR5&gt;=LX$30,LR5&lt;&gt;""),AND(LW5&gt;=LX$30,LW5&lt;&gt;""),AND(MT5&gt;=MZ$30,MT5&lt;&gt;""),AND(MY5&gt;=MZ$30,MY5&lt;&gt;""),AND(NV5&gt;=OB$30,NV5&lt;&gt;""),AND(OA5&gt;=OB$30,OA5&lt;&gt;""),AND(OX5&gt;=PD$30,OX5&lt;&gt;""),AND(PC5&gt;=PD$30,PC5&lt;&gt;""),AND(PZ5&gt;=QF$30,PZ5&lt;&gt;""),AND(QE5&gt;=QF$30,QE5&lt;&gt;"")),"P","")</f>
        <v>P</v>
      </c>
      <c r="J5" s="36" t="str">
        <f>IF(AND(I5="P",H5=""),"No DD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Merit",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Excellence",IF(K5="P","Worlds Team",IF(H5="P","National Team","")))))</f>
        <v>National Team</v>
      </c>
      <c r="K5" s="3" t="str">
        <f>IF(OR(AND(AU5&gt;=AY$27,AV5&gt;=AY$31,AU5&lt;&gt;"",AQ5=""),AND(BX5&gt;=CB$27,BY5&gt;=CB$31,BX5&lt;&gt;"",BT5=""),AND(DA5&gt;=DE$27,DB5&gt;=DE$31,DA5&lt;&gt;"",CW5=""),AND(EF5&gt;=EJ$27,EG5&gt;=EJ$31,EF5&lt;&gt;""),AND(FH5&gt;=FL$27,FI5&gt;=FL$31,FH5&lt;&gt;""),AND(GJ5&gt;=GN$27,GK5&gt;=GN$31,GJ5&lt;&gt;""),AND(HL5&gt;=HP$27,HM5&gt;=HP$31,HL5&lt;&gt;""),AND(IN5&gt;=IR$27,IO5&gt;=IR$31,IN5&lt;&gt;""),AND(JP5&gt;=JT$27,JQ5&gt;=JT$31,JP5&lt;&gt;""),AND(KR5&gt;=KV$27,KS5&gt;=KV$31,KR5&lt;&gt;""),AND(LT5&gt;=LX$27,LU5&gt;=LX$31,LT5&lt;&gt;""),AND(MV5&gt;=MZ$27,MW5&gt;=MZ$31,MV5&lt;&gt;""),AND(NX5&gt;=OB$27,NY5&gt;=OB$31,NX5&lt;&gt;""),AND(OZ5&gt;=PD$27,PA5&gt;=PD$31,OZ5&lt;&gt;""),AND(QB5&gt;=QF$27,QC5&gt;=QF$31,QB5&lt;&gt;"")),"P","")</f>
        <v/>
      </c>
      <c r="L5" s="8">
        <f>IF(COUNT(AS5,BV5,CY5)&gt;0,LARGE((AS5,BV5,CY5),1),0)</f>
        <v>51.5</v>
      </c>
      <c r="M5" s="8" t="str">
        <f>IF(L5=0,"",IF(L5=CY5,$CC$1,IF(L5=BV5,$AZ$1,IF(L5=AS5,$W$1,""))))</f>
        <v>2023 3rd Domestic Trial</v>
      </c>
      <c r="N5" s="8">
        <f>IF(COUNT(AS5,BV5,CY5)&gt;1,LARGE((AS5,BV5,CY5),2),0)</f>
        <v>46.8</v>
      </c>
      <c r="O5" s="8" t="str">
        <f>IF(N5=0,"",IF(AND(N5=L5,N5=AS5,N5=BV5),$W$1,IF(AND(N5=L5,N5=AS5,N5=CY5),$W$1,IF(AND(N5=L5,N5=BV5,N5=CY5),$AZ$1,IF(N5=CY5,$CC$1,IF(N5=BV5,$AZ$1,IF(N5=AS5,$W$1,"")))))))</f>
        <v>2024 Nationals</v>
      </c>
      <c r="P5" s="8">
        <f>IF(COUNT(AT5,BW5,CZ5)&gt;0,LARGE((AT5,BW5,CZ5),1),0)</f>
        <v>27</v>
      </c>
      <c r="Q5" s="8" t="str">
        <f>IF(P5=0,"",IF(P5=CZ5,$CC$1,IF(P5=BW5,$AZ$1,IF(P5=AT5,$W$1,""))))</f>
        <v>2024 Elite Canada</v>
      </c>
      <c r="R5" s="8">
        <f>IF(MAX(AX5,CA5,DD5)&gt;0,MAX(AX5,CA5,DD5),0)</f>
        <v>53.349999999999994</v>
      </c>
      <c r="S5" s="8" t="str">
        <f>IF(R5=0,"",IF(R5=DD5,$CC$1,IF(R5=CA5,$AZ$1,IF(R5=AX5,$W$1,""))))</f>
        <v>2023 3rd Domestic Trial</v>
      </c>
      <c r="T5" s="8">
        <f>IF(MAX(DF5:DH5)&gt;0,MAX(DF5:DH5),"")</f>
        <v>5.6000000000000014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18.100000000000001</v>
      </c>
      <c r="X5" s="19">
        <v>8.6999999999999993</v>
      </c>
      <c r="Y5" s="19">
        <v>0</v>
      </c>
      <c r="Z5" s="19">
        <v>0</v>
      </c>
      <c r="AA5" s="19">
        <v>18</v>
      </c>
      <c r="AB5" s="19">
        <v>6.7</v>
      </c>
      <c r="AC5" s="19">
        <v>0</v>
      </c>
      <c r="AD5" s="19">
        <v>0</v>
      </c>
      <c r="AE5" s="19">
        <v>18.399999999999999</v>
      </c>
      <c r="AF5" s="19">
        <v>8.3000000000000007</v>
      </c>
      <c r="AG5" s="19">
        <v>0</v>
      </c>
      <c r="AH5" s="19">
        <v>0</v>
      </c>
      <c r="AI5" s="19">
        <v>18.75</v>
      </c>
      <c r="AJ5" s="19">
        <v>8.5</v>
      </c>
      <c r="AK5" s="19">
        <v>0</v>
      </c>
      <c r="AL5" s="19">
        <v>0</v>
      </c>
      <c r="AM5" s="19">
        <v>18.8</v>
      </c>
      <c r="AN5" s="19">
        <v>7.3000000000000007</v>
      </c>
      <c r="AO5" s="19">
        <v>0</v>
      </c>
      <c r="AP5" s="19">
        <v>0</v>
      </c>
      <c r="AQ5" s="27" t="s">
        <v>46</v>
      </c>
      <c r="AR5" s="40">
        <f>IF(SUM(X5,AB5)&gt;0,SUM(X5,AB5),"")</f>
        <v>15.399999999999999</v>
      </c>
      <c r="AS5" s="40">
        <f>IF(SUM(W5:X5,Z5:AB5,AD5)-Y5-AC5&gt;0,SUM(W5:X5,Z5:AB5,AD5)-Y5-AC5,"")</f>
        <v>51.5</v>
      </c>
      <c r="AT5" s="40">
        <f>IF(SUM(AE5:AF5,AH5)-AG5&gt;0,SUM(AE5:AF5,AH5)-AG5,"")</f>
        <v>26.7</v>
      </c>
      <c r="AU5" s="40">
        <f>IF(SUM(X5,AB5,AF5)&gt;0,SUM(X5,AB5,AF5),"")</f>
        <v>23.7</v>
      </c>
      <c r="AV5" s="40">
        <f>IF(SUM(AS5,AT5)&gt;0,SUM(AS5,AT5),"")</f>
        <v>78.2</v>
      </c>
      <c r="AW5" s="40">
        <f>IF(SUM(AJ5,AN5)&gt;0,SUM(AJ5,AN5),"")</f>
        <v>15.8</v>
      </c>
      <c r="AX5" s="40">
        <f>IF(SUM(AI5:AJ5,AL5:AN5,AP5)-SUM(AK5,AO5)&gt;0,SUM(AI5:AJ5,AL5:AN5,AP5)-SUM(AK5,AO5),"")</f>
        <v>53.349999999999994</v>
      </c>
      <c r="AY5" s="40">
        <f>IF(SUM(AS5,AT5,AX5)&gt;0,SUM(AS5,AT5,AX5),"")</f>
        <v>131.55000000000001</v>
      </c>
      <c r="AZ5" s="18">
        <v>17.2</v>
      </c>
      <c r="BA5" s="18">
        <v>3.7</v>
      </c>
      <c r="BB5" s="18">
        <v>0</v>
      </c>
      <c r="BC5" s="18">
        <v>0</v>
      </c>
      <c r="BD5" s="18">
        <v>16.100000000000001</v>
      </c>
      <c r="BE5" s="18">
        <v>5.0999999999999996</v>
      </c>
      <c r="BF5" s="18">
        <v>0</v>
      </c>
      <c r="BG5" s="18">
        <v>0</v>
      </c>
      <c r="BH5" s="18">
        <v>18.3</v>
      </c>
      <c r="BI5" s="18">
        <v>8.6999999999999993</v>
      </c>
      <c r="BJ5" s="18">
        <v>0</v>
      </c>
      <c r="BK5" s="18">
        <v>0</v>
      </c>
      <c r="BL5" s="18">
        <v>17.3</v>
      </c>
      <c r="BM5" s="18">
        <v>8.3000000000000007</v>
      </c>
      <c r="BN5" s="18">
        <v>0</v>
      </c>
      <c r="BO5" s="18">
        <v>0</v>
      </c>
      <c r="BP5" s="18">
        <v>18.600000000000001</v>
      </c>
      <c r="BQ5" s="18">
        <v>6.1</v>
      </c>
      <c r="BR5" s="18">
        <v>0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42.1</v>
      </c>
      <c r="BW5" s="11">
        <f>IF(SUM(BH5:BI5,BK5)-BJ5&gt;0,SUM(BH5:BI5,BK5)-BJ5,"")</f>
        <v>27</v>
      </c>
      <c r="BX5" s="11">
        <f>IF(SUM(BA5,BE5,BI5)&gt;0,SUM(BA5,BE5,BI5),"")</f>
        <v>17.5</v>
      </c>
      <c r="BY5" s="11">
        <f>IF(SUM(BV5,BW5)&gt;0,SUM(BV5,BW5),"")</f>
        <v>69.099999999999994</v>
      </c>
      <c r="BZ5" s="11">
        <f>IF(SUM(BM5,BQ5)&gt;0,SUM(BM5,BQ5),"")</f>
        <v>14.4</v>
      </c>
      <c r="CA5" s="11">
        <f>IF(SUM(BL5:BM5,BO5:BQ5,BS5)-SUM(BN5,BR5)&gt;0,SUM(BL5:BM5,BO5:BQ5,BS5)-SUM(BN5,BR5),"")</f>
        <v>50.300000000000004</v>
      </c>
      <c r="CB5" s="11">
        <f>IF(SUM(BV5,BW5,CA5)&gt;0,SUM(BV5,BW5,CA5),"")</f>
        <v>119.4</v>
      </c>
      <c r="CC5" s="19">
        <v>17.649999999999999</v>
      </c>
      <c r="CD5" s="19">
        <v>6.1999999999999993</v>
      </c>
      <c r="CE5" s="19">
        <v>0</v>
      </c>
      <c r="CF5" s="19">
        <v>0</v>
      </c>
      <c r="CG5" s="19">
        <v>17.05</v>
      </c>
      <c r="CH5" s="19">
        <v>5.9</v>
      </c>
      <c r="CI5" s="19">
        <v>0</v>
      </c>
      <c r="CJ5" s="19">
        <v>0</v>
      </c>
      <c r="CK5" s="19">
        <v>18.350000000000001</v>
      </c>
      <c r="CL5" s="19">
        <v>8.5</v>
      </c>
      <c r="CM5" s="19">
        <v>0</v>
      </c>
      <c r="CN5" s="19">
        <v>0</v>
      </c>
      <c r="CO5" s="19">
        <v>18.024999999999999</v>
      </c>
      <c r="CP5" s="19">
        <v>8.4</v>
      </c>
      <c r="CQ5" s="19">
        <v>0</v>
      </c>
      <c r="CR5" s="19">
        <v>0</v>
      </c>
      <c r="CS5" s="19">
        <v>18.700000000000003</v>
      </c>
      <c r="CT5" s="19">
        <v>6.7</v>
      </c>
      <c r="CU5" s="19">
        <v>0</v>
      </c>
      <c r="CV5" s="19">
        <v>0</v>
      </c>
      <c r="CW5" s="27" t="s">
        <v>46</v>
      </c>
      <c r="CX5" s="40">
        <f>IF(SUM(CD5,CH5)&gt;0,SUM(CD5,CH5),"")</f>
        <v>12.1</v>
      </c>
      <c r="CY5" s="40">
        <f>IF(SUM(CC5:CD5,CF5:CH5,CJ5)-CE5-CI5&gt;0,SUM(CC5:CD5,CF5:CH5,CJ5)-CE5-CI5,"")</f>
        <v>46.8</v>
      </c>
      <c r="CZ5" s="40">
        <f>IF(SUM(CK5:CL5,CN5)-CM5&gt;0,SUM(CK5:CL5,CN5)-CM5,"")</f>
        <v>26.85</v>
      </c>
      <c r="DA5" s="40">
        <f>IF(SUM(CD5,CH5,CL5)&gt;0,SUM(CD5,CH5,CL5),"")</f>
        <v>20.6</v>
      </c>
      <c r="DB5" s="40">
        <f>IF(SUM(CY5,CZ5)&gt;0,SUM(CY5,CZ5),"")</f>
        <v>73.650000000000006</v>
      </c>
      <c r="DC5" s="40">
        <f>IF(SUM(CP5,CT5)&gt;0,SUM(CP5,CT5),"")</f>
        <v>15.100000000000001</v>
      </c>
      <c r="DD5" s="40">
        <f>IF(SUM(CO5:CP5,CR5:CT5,CV5)-SUM(CQ5,CU5)&gt;0,SUM(CO5:CP5,CR5:CT5,CV5)-SUM(CQ5,CU5),"")</f>
        <v>51.825000000000003</v>
      </c>
      <c r="DE5" s="40">
        <f>IF(SUM(CY5,CZ5,DD5)&gt;0,SUM(CY5,CZ5,DD5),"")</f>
        <v>125.47500000000001</v>
      </c>
      <c r="DF5" s="50">
        <f>IF(MAX(ED5,FF5,GH5,HJ5,IL5,JN5,KP5,LR5,MT5,NV5,OX5,PZ5)-IF(N5="",0,N5)&gt;0.001,MAX(ED5,FF5,GH5,HJ5,IL5,JN5,KP5,LR5,MT5,NV5,OX5,PZ5)-IF(N5="",0,N5),"")</f>
        <v>5.6000000000000014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</v>
      </c>
      <c r="DJ5" s="17">
        <v>8.9</v>
      </c>
      <c r="DK5" s="17">
        <v>0</v>
      </c>
      <c r="DL5" s="17">
        <v>0</v>
      </c>
      <c r="DM5" s="17">
        <v>17.8</v>
      </c>
      <c r="DN5" s="17">
        <v>6.9</v>
      </c>
      <c r="DO5" s="17">
        <v>0</v>
      </c>
      <c r="DP5" s="17">
        <v>0</v>
      </c>
      <c r="DQ5" s="17"/>
      <c r="DR5" s="17"/>
      <c r="DS5" s="17"/>
      <c r="DT5" s="17"/>
      <c r="DU5" s="17">
        <v>18.100000000000001</v>
      </c>
      <c r="DV5" s="17">
        <v>9.3000000000000007</v>
      </c>
      <c r="DW5" s="17">
        <v>0</v>
      </c>
      <c r="DX5" s="17">
        <v>0</v>
      </c>
      <c r="DY5" s="17">
        <v>17.8</v>
      </c>
      <c r="DZ5" s="17">
        <v>8.1</v>
      </c>
      <c r="EA5" s="17">
        <v>0</v>
      </c>
      <c r="EB5" s="17">
        <v>0</v>
      </c>
      <c r="EC5" s="40">
        <f>IF(SUM(DJ5,DN5)&gt;0,SUM(DJ5,DN5),"")</f>
        <v>15.8</v>
      </c>
      <c r="ED5" s="40">
        <f>IF(SUM(DI5:DJ5,DL5:DN5,DP5)-DK5-DO5&gt;0,SUM(DI5:DJ5,DL5:DN5,DP5)-DK5-DO5,"")</f>
        <v>51.6</v>
      </c>
      <c r="EE5" s="40" t="str">
        <f>IF(SUM(DQ5:DR5,DT5)-DS5&gt;0,SUM(DQ5:DR5,DT5)-DS5,"")</f>
        <v/>
      </c>
      <c r="EF5" s="40">
        <f>IF(SUM(DJ5,DN5,DR5)&gt;0,SUM(DJ5,DN5,DR5),"")</f>
        <v>15.8</v>
      </c>
      <c r="EG5" s="40">
        <f>IF(SUM(ED5,EE5)&gt;0,SUM(ED5,EE5),"")</f>
        <v>51.6</v>
      </c>
      <c r="EH5" s="40">
        <f>IF(SUM(DV5,DZ5)&gt;0,SUM(DV5,DZ5),"")</f>
        <v>17.399999999999999</v>
      </c>
      <c r="EI5" s="40">
        <f>IF(SUM(DU5:DV5,DX5:DZ5,EB5)-SUM(DW5,EA5)&gt;0,SUM(DU5:DV5,DX5:DZ5,EB5)-SUM(DW5,EA5),"")</f>
        <v>53.300000000000004</v>
      </c>
      <c r="EJ5" s="40">
        <f>IF(SUM(ED5,EE5,EI5)&gt;0,SUM(ED5,EE5,EI5),"")</f>
        <v>104.9</v>
      </c>
      <c r="EK5" s="18">
        <v>18.100000000000001</v>
      </c>
      <c r="EL5" s="18">
        <v>8.9</v>
      </c>
      <c r="EM5" s="18">
        <v>0</v>
      </c>
      <c r="EN5" s="18">
        <v>0</v>
      </c>
      <c r="EO5" s="18">
        <v>18.2</v>
      </c>
      <c r="EP5" s="18">
        <v>6.9</v>
      </c>
      <c r="EQ5" s="18">
        <v>0</v>
      </c>
      <c r="ER5" s="18">
        <v>0</v>
      </c>
      <c r="ES5" s="18"/>
      <c r="ET5" s="18"/>
      <c r="EU5" s="18"/>
      <c r="EV5" s="18"/>
      <c r="EW5" s="18">
        <v>17.7</v>
      </c>
      <c r="EX5" s="18">
        <v>8.9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15.8</v>
      </c>
      <c r="FF5" s="11">
        <f>IF(SUM(EK5:EL5,EN5:EP5,ER5)-EM5-EQ5&gt;0,SUM(EK5:EL5,EN5:EP5,ER5)-EM5-EQ5,"")</f>
        <v>52.1</v>
      </c>
      <c r="FG5" s="11" t="str">
        <f>IF(SUM(ES5:ET5,EV5)-EU5&gt;0,SUM(ES5:ET5,EV5)-EU5,"")</f>
        <v/>
      </c>
      <c r="FH5" s="11">
        <f>IF(SUM(EL5,EP5,ET5)&gt;0,SUM(EL5,EP5,ET5),"")</f>
        <v>15.8</v>
      </c>
      <c r="FI5" s="11">
        <f>IF(SUM(FF5,FG5)&gt;0,SUM(FF5,FG5),"")</f>
        <v>52.1</v>
      </c>
      <c r="FJ5" s="11">
        <f>IF(SUM(EX5,FB5)&gt;0,SUM(EX5,FB5),"")</f>
        <v>8.9</v>
      </c>
      <c r="FK5" s="11">
        <f>IF(SUM(EW5:EX5,EZ5:FB5,FD5)-SUM(EY5,FC5)&gt;0,SUM(EW5:EX5,EZ5:FB5,FD5)-SUM(EY5,FC5),"")</f>
        <v>26.6</v>
      </c>
      <c r="FL5" s="11">
        <f>IF(SUM(FF5,FG5,FK5)&gt;0,SUM(FF5,FG5,FK5),"")</f>
        <v>78.7</v>
      </c>
      <c r="FM5" s="17">
        <v>18.8</v>
      </c>
      <c r="FN5" s="17">
        <v>8.1</v>
      </c>
      <c r="FO5" s="17">
        <v>0</v>
      </c>
      <c r="FP5" s="17">
        <v>0</v>
      </c>
      <c r="FQ5" s="17">
        <v>17.600000000000001</v>
      </c>
      <c r="FR5" s="17">
        <v>7.9</v>
      </c>
      <c r="FS5" s="17">
        <v>0</v>
      </c>
      <c r="FT5" s="17">
        <v>0</v>
      </c>
      <c r="FU5" s="17">
        <v>17.399999999999999</v>
      </c>
      <c r="FV5" s="17">
        <v>3.7</v>
      </c>
      <c r="FW5" s="17">
        <v>0</v>
      </c>
      <c r="FX5" s="17">
        <v>0</v>
      </c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16</v>
      </c>
      <c r="GH5" s="40">
        <f>IF(SUM(FM5:FN5,FP5:FR5,FT5)-FO5-FS5&gt;0,SUM(FM5:FN5,FP5:FR5,FT5)-FO5-FS5,"")</f>
        <v>52.4</v>
      </c>
      <c r="GI5" s="40">
        <f>IF(SUM(FU5:FV5,FX5)-FW5&gt;0,SUM(FU5:FV5,FX5)-FW5,"")</f>
        <v>21.099999999999998</v>
      </c>
      <c r="GJ5" s="40">
        <f>IF(SUM(FN5,FR5,FV5)&gt;0,SUM(FN5,FR5,FV5),"")</f>
        <v>19.7</v>
      </c>
      <c r="GK5" s="40">
        <f>IF(SUM(GH5,GI5)&gt;0,SUM(GH5,GI5),"")</f>
        <v>73.5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73.5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17.649999999999999</v>
      </c>
      <c r="QH5" s="22">
        <f>IF($CW5="P",CD5,(CD5+BA5)/2)</f>
        <v>6.1999999999999993</v>
      </c>
      <c r="QI5" s="22">
        <f>IF($CW5="P",CE5,(CE5+BB5)/2)</f>
        <v>0</v>
      </c>
      <c r="QJ5" s="22">
        <f>IF($CW5="P",CF5,(CF5+BC5)/2)</f>
        <v>0</v>
      </c>
      <c r="QK5" s="22">
        <f>IF($CW5="P",CG5,(CG5+BD5)/2)</f>
        <v>17.05</v>
      </c>
      <c r="QL5" s="22">
        <f>IF($CW5="P",CH5,(CH5+BE5)/2)</f>
        <v>5.9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18.350000000000001</v>
      </c>
      <c r="QP5" s="22">
        <f>IF($CW5="P",CL5,(CL5+BI5)/2)</f>
        <v>8.5</v>
      </c>
      <c r="QQ5" s="22">
        <f>IF($CW5="P",CM5,(CM5+BJ5)/2)</f>
        <v>0</v>
      </c>
      <c r="QR5" s="22">
        <f>IF($CW5="P",CN5,(CN5+BK5)/2)</f>
        <v>0</v>
      </c>
      <c r="QS5" s="22">
        <f>IF($CW5="P",CO5,(CO5+BL5)/2)</f>
        <v>18.024999999999999</v>
      </c>
      <c r="QT5" s="22">
        <f>IF($CW5="P",CP5,(CP5+BM5)/2)</f>
        <v>8.4</v>
      </c>
      <c r="QU5" s="22">
        <f>IF($CW5="P",CQ5,(CQ5+BN5)/2)</f>
        <v>0</v>
      </c>
      <c r="QV5" s="22">
        <f>IF($CW5="P",CR5,(CR5+BO5)/2)</f>
        <v>0</v>
      </c>
      <c r="QW5" s="22">
        <f>IF($CW5="P",CS5,(CS5+BP5)/2)</f>
        <v>18.700000000000003</v>
      </c>
      <c r="QX5" s="22">
        <f>IF($CW5="P",CT5,(CT5+BQ5)/2)</f>
        <v>6.7</v>
      </c>
      <c r="QY5" s="22">
        <f>IF($CW5="P",CU5,(CU5+BR5)/2)</f>
        <v>0</v>
      </c>
      <c r="QZ5" s="22">
        <f>IF($CW5="P",CV5,(CV5+BS5)/2)</f>
        <v>0</v>
      </c>
      <c r="RA5" s="27" t="s">
        <v>46</v>
      </c>
      <c r="RB5" s="40">
        <f>IF(SUM(QH5,QL5)&gt;0,SUM(QH5,QL5),"")</f>
        <v>12.1</v>
      </c>
      <c r="RC5" s="40">
        <f>IF(SUM(QG5:QH5,QJ5:QL5,QN5)-QI5-QM5&gt;0,SUM(QG5:QH5,QJ5:QL5,QN5)-QI5-QM5,"")</f>
        <v>46.8</v>
      </c>
      <c r="RD5" s="40">
        <f>IF(SUM(QO5:QP5,QR5)-QQ5&gt;0,SUM(QO5:QP5,QR5)-QQ5,"")</f>
        <v>26.85</v>
      </c>
      <c r="RE5" s="40">
        <f>IF(SUM(QH5,QL5,QP5)&gt;0,SUM(QH5,QL5,QP5),"")</f>
        <v>20.6</v>
      </c>
      <c r="RF5" s="40">
        <f>IF(SUM(RC5,RD5)&gt;0,SUM(RC5,RD5),"")</f>
        <v>73.650000000000006</v>
      </c>
      <c r="RG5" s="40">
        <f>IF(SUM(QT5,QX5)&gt;0,SUM(QT5,QX5),"")</f>
        <v>15.100000000000001</v>
      </c>
      <c r="RH5" s="40">
        <f>IF(SUM(QS5:QT5,QV5:QX5,QZ5)-SUM(QU5,QY5)&gt;0,SUM(QS5:QT5,QV5:QX5,QZ5)-SUM(QU5,QY5),"")</f>
        <v>51.825000000000003</v>
      </c>
      <c r="RI5" s="40">
        <f>IF(SUM(RC5,RD5,RH5)&gt;0,SUM(RC5,RD5,RH5),"")</f>
        <v>125.47500000000001</v>
      </c>
    </row>
    <row r="6" spans="1:477" x14ac:dyDescent="0.2">
      <c r="A6" s="4" cm="1">
        <f t="array" ref="A6">IF(AND(J6&lt;&gt;"",J6&lt;&gt;"No DD"),SUMPRODUCT((J$4:J$24&lt;&gt;"")*(J$4:J$24&lt;&gt;"No DD")*(F$4:F$24&gt;F6))+1,IF(J6="No DD",SUMPRODUCT((J$4:J$24="No DD")*(F$4:F$24&gt;F6))+1+SUMPRODUCT((J$4:J$24&lt;&gt;"")*(J$4:J$24&lt;&gt;"No DD")),""))</f>
        <v>3</v>
      </c>
      <c r="B6" s="4" t="str" cm="1">
        <f t="array" ref="B6">IF(AND(J6&lt;&gt;"",J6&lt;&gt;"No DD",G6=""),SUMPRODUCT((J$4:J$24&lt;&gt;"")*(J$4:J$24&lt;&gt;"No DD")*(G$4:G$24="")*(F$4:F$24&gt;F6))+1,IF(J6="No DD",SUMPRODUCT((J$4:J$24="No DD")*(F$4:F$24&gt;F6)*(G$4:G$24=""))+1+SUMPRODUCT((J$4:J$24&lt;&gt;"")*(G$4:G$24="")*(J$4:J$24&lt;&gt;"No DD")),""))</f>
        <v/>
      </c>
      <c r="C6" s="5" t="s">
        <v>154</v>
      </c>
      <c r="D6" s="4" t="s">
        <v>6</v>
      </c>
      <c r="E6" s="4">
        <v>2006</v>
      </c>
      <c r="F6" s="9">
        <f>SUM(L6:T6)+SUM(L6:P6)*0.0000001+SUM(L6)*0.0000000000001</f>
        <v>174.50001197000495</v>
      </c>
      <c r="G6" s="66" t="s">
        <v>46</v>
      </c>
      <c r="H6" s="3" t="str">
        <f>IF(OR(AND(AR6&gt;=AY$26,AS6&gt;=AY$30,AR6&lt;&gt;"",AQ6=""),AND(AW6&gt;=AY$26,AX6&gt;=AY$30,AW6&lt;&gt;"",AQ6=""),AND(BU6&gt;=CB$26,BV6&gt;=CB$30,BU6&lt;&gt;"",BT6=""),AND(BZ6&gt;=CB$26,CA6&gt;=CB$30,BZ6&lt;&gt;"",BT6=""),AND(CX6&gt;=DE$26,CY6&gt;=DE$30,CX6&lt;&gt;"",CW6=""),AND(DC6&gt;=DE$26,DD6&gt;=DE$30,DC6&lt;&gt;""),AND(EC6&gt;=EJ$26,ED6&gt;=EJ$30,EC6&lt;&gt;""),AND(EH6&gt;=EJ$26,EI6&gt;=EJ$30,EH6&lt;&gt;""),AND(FE6&gt;=FL$26,FF6&gt;=FL$30,FE6&lt;&gt;""),AND(FJ6&gt;=FL$26,FK6&gt;=FL$30,FJ6&lt;&gt;""),AND(GG6&gt;=GN$26,GH6&gt;=GN$30,GG6&lt;&gt;""),AND(GL6&gt;=GN$26,GM6&gt;=GN$30,GL6&lt;&gt;""),AND(HI6&gt;=HP$26,HJ6&gt;=HP$30,HI6&lt;&gt;""),AND(HN6&gt;=HP$26,HO6&gt;=HP$30,HN6&lt;&gt;""),AND(IK6&gt;=IR$26,IL6&gt;=IR$30,IK6&lt;&gt;""),AND(IP6&gt;=IR$26,IQ6&gt;=IR$30,IP6&lt;&gt;""),AND(JM6&gt;=JT$26,JN6&gt;=JT$30,JM6&lt;&gt;""),AND(JR6&gt;=JT$26,JS6&gt;=JT$30,JR6&lt;&gt;""),AND(KO6&gt;=KV$26,KP6&gt;=KV$30,KO6&lt;&gt;""),AND(KT6&gt;=KV$26,KU6&gt;=KV$30,KT6&lt;&gt;""),AND(LQ6&gt;=LX$26,LR6&gt;=LX$30,LQ6&lt;&gt;""),AND(LV6&gt;=LX$26,LW6&gt;=LX$30,LV6&lt;&gt;""),AND(MS6&gt;=MZ$26,MT6&gt;=MZ$30,MS6&lt;&gt;""),AND(MX6&gt;=MZ$26,MY6&gt;=MZ$30,MX6&lt;&gt;""),AND(NU6&gt;=OB$26,NV6&gt;=OB$30,NU6&lt;&gt;""),AND(NZ6&gt;=OB$26,OA6&gt;=OB$30,NZ6&lt;&gt;""),AND(OW6&gt;=PD$26,OX6&gt;=PD$30,OW6&lt;&gt;""),AND(PB6&gt;=PD$26,PC6&gt;=PD$30,PB6&lt;&gt;""),AND(PY6&gt;=QF$26,PZ6&gt;=QF$30,PY6&lt;&gt;""),AND(QD6&gt;=QF$26,QE6&gt;=QF$30,QD6&lt;&gt;"")),"P","")</f>
        <v>P</v>
      </c>
      <c r="I6" s="3" t="str">
        <f>IF(OR(AND(AS6&gt;=AY$30,AS6&lt;&gt;"",AQ6=""),AND(AX6&gt;=AY$30,AX6&lt;&gt;"",AQ6=""),AND(BV6&gt;=CB$30,BV6&lt;&gt;"",BT6=""),AND(CA6&gt;=CB$30,CA6&lt;&gt;"",BT6=""),AND(CY6&gt;=DE$30,CY6&lt;&gt;"",CW6=""),AND(DD6&gt;=DE$30,DD6&lt;&gt;"",CW6=""),AND(ED6&gt;=EJ$30,ED6&lt;&gt;""),AND(EI6&gt;=EJ$30,EI6&lt;&gt;""),AND(FF6&gt;=FL$30,FF6&lt;&gt;""),AND(FK6&gt;=FL$30,FK6&lt;&gt;""),AND(GH6&gt;=GN$30,GH6&lt;&gt;""),AND(GM6&gt;=GN$30,GM6&lt;&gt;""),AND(HJ6&gt;=HP$30,HJ6&lt;&gt;""),AND(HO6&gt;=HP$30,HO6&lt;&gt;""),AND(IL6&gt;=IR$30,IL6&lt;&gt;""),AND(IQ6&gt;=IR$30,IQ6&lt;&gt;""),AND(JN6&gt;=JT$30,JN6&lt;&gt;""),AND(JS6&gt;=JT$30,JS6&lt;&gt;""),AND(KP6&gt;=KV$30,KP6&lt;&gt;""),AND(KU6&gt;=KV$30,KU6&lt;&gt;""),AND(LR6&gt;=LX$30,LR6&lt;&gt;""),AND(LW6&gt;=LX$30,LW6&lt;&gt;""),AND(MT6&gt;=MZ$30,MT6&lt;&gt;""),AND(MY6&gt;=MZ$30,MY6&lt;&gt;""),AND(NV6&gt;=OB$30,NV6&lt;&gt;""),AND(OA6&gt;=OB$30,OA6&lt;&gt;""),AND(OX6&gt;=PD$30,OX6&lt;&gt;""),AND(PC6&gt;=PD$30,PC6&lt;&gt;""),AND(PZ6&gt;=QF$30,PZ6&lt;&gt;""),AND(QE6&gt;=QF$30,QE6&lt;&gt;"")),"P","")</f>
        <v>P</v>
      </c>
      <c r="J6" s="36" t="str">
        <f>IF(AND(I6="P",H6=""),"No DD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Merit",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Excellence",IF(K6="P","Worlds Team",IF(H6="P","National Team","")))))</f>
        <v>National Team</v>
      </c>
      <c r="K6" s="3" t="str">
        <f>IF(OR(AND(AU6&gt;=AY$27,AV6&gt;=AY$31,AU6&lt;&gt;"",AQ6=""),AND(BX6&gt;=CB$27,BY6&gt;=CB$31,BX6&lt;&gt;"",BT6=""),AND(DA6&gt;=DE$27,DB6&gt;=DE$31,DA6&lt;&gt;"",CW6=""),AND(EF6&gt;=EJ$27,EG6&gt;=EJ$31,EF6&lt;&gt;""),AND(FH6&gt;=FL$27,FI6&gt;=FL$31,FH6&lt;&gt;""),AND(GJ6&gt;=GN$27,GK6&gt;=GN$31,GJ6&lt;&gt;""),AND(HL6&gt;=HP$27,HM6&gt;=HP$31,HL6&lt;&gt;""),AND(IN6&gt;=IR$27,IO6&gt;=IR$31,IN6&lt;&gt;""),AND(JP6&gt;=JT$27,JQ6&gt;=JT$31,JP6&lt;&gt;""),AND(KR6&gt;=KV$27,KS6&gt;=KV$31,KR6&lt;&gt;""),AND(LT6&gt;=LX$27,LU6&gt;=LX$31,LT6&lt;&gt;""),AND(MV6&gt;=MZ$27,MW6&gt;=MZ$31,MV6&lt;&gt;""),AND(NX6&gt;=OB$27,NY6&gt;=OB$31,NX6&lt;&gt;""),AND(OZ6&gt;=PD$27,PA6&gt;=PD$31,OZ6&lt;&gt;""),AND(QB6&gt;=QF$27,QC6&gt;=QF$31,QB6&lt;&gt;"")),"P","")</f>
        <v/>
      </c>
      <c r="L6" s="8">
        <f>IF(COUNT(AS6,BV6,CY6)&gt;0,LARGE((AS6,BV6,CY6),1),0)</f>
        <v>49.4</v>
      </c>
      <c r="M6" s="8" t="str">
        <f>IF(L6=0,"",IF(L6=CY6,$CC$1,IF(L6=BV6,$AZ$1,IF(L6=AS6,$W$1,""))))</f>
        <v>2024 Nationals</v>
      </c>
      <c r="N6" s="8">
        <f>IF(COUNT(AS6,BV6,CY6)&gt;1,LARGE((AS6,BV6,CY6),2),0)</f>
        <v>45.1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25.2</v>
      </c>
      <c r="Q6" s="8" t="str">
        <f>IF(P6=0,"",IF(P6=CZ6,$CC$1,IF(P6=BW6,$AZ$1,IF(P6=AT6,$W$1,""))))</f>
        <v>2024 Nationals</v>
      </c>
      <c r="R6" s="8">
        <f>IF(MAX(AX6,CA6,DD6)&gt;0,MAX(AX6,CA6,DD6),0)</f>
        <v>50.4</v>
      </c>
      <c r="S6" s="8" t="str">
        <f>IF(R6=0,"",IF(R6=DD6,$CC$1,IF(R6=CA6,$AZ$1,IF(R6=AX6,$W$1,""))))</f>
        <v>2024 Nationals</v>
      </c>
      <c r="T6" s="8">
        <f>IF(MAX(DF6:DH6)&gt;0,MAX(DF6:DH6),"")</f>
        <v>4.4000000000000057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WAGC (Nov 17)</v>
      </c>
      <c r="W6" s="19">
        <v>16.899999999999999</v>
      </c>
      <c r="X6" s="19">
        <v>5.0999999999999996</v>
      </c>
      <c r="Y6" s="19">
        <v>0.4</v>
      </c>
      <c r="Z6" s="19">
        <v>0</v>
      </c>
      <c r="AA6" s="19">
        <v>17.8</v>
      </c>
      <c r="AB6" s="19">
        <v>5.5</v>
      </c>
      <c r="AC6" s="19">
        <v>0</v>
      </c>
      <c r="AD6" s="19">
        <v>0</v>
      </c>
      <c r="AE6" s="19">
        <v>18.399999999999999</v>
      </c>
      <c r="AF6" s="19">
        <v>5.5</v>
      </c>
      <c r="AG6" s="19">
        <v>0</v>
      </c>
      <c r="AH6" s="19">
        <v>0</v>
      </c>
      <c r="AI6" s="19">
        <v>17</v>
      </c>
      <c r="AJ6" s="19">
        <v>6.5</v>
      </c>
      <c r="AK6" s="19">
        <v>0</v>
      </c>
      <c r="AL6" s="19">
        <v>0</v>
      </c>
      <c r="AM6" s="19">
        <v>17.600000000000001</v>
      </c>
      <c r="AN6" s="19">
        <v>5.5</v>
      </c>
      <c r="AO6" s="19">
        <v>0</v>
      </c>
      <c r="AP6" s="19">
        <v>0</v>
      </c>
      <c r="AQ6" s="27"/>
      <c r="AR6" s="40">
        <f>IF(SUM(X6,AB6)&gt;0,SUM(X6,AB6),"")</f>
        <v>10.6</v>
      </c>
      <c r="AS6" s="40">
        <f>IF(SUM(W6:X6,Z6:AB6,AD6)-Y6-AC6&gt;0,SUM(W6:X6,Z6:AB6,AD6)-Y6-AC6,"")</f>
        <v>44.9</v>
      </c>
      <c r="AT6" s="40">
        <f>IF(SUM(AE6:AF6,AH6)-AG6&gt;0,SUM(AE6:AF6,AH6)-AG6,"")</f>
        <v>23.9</v>
      </c>
      <c r="AU6" s="40">
        <f>IF(SUM(X6,AB6,AF6)&gt;0,SUM(X6,AB6,AF6),"")</f>
        <v>16.100000000000001</v>
      </c>
      <c r="AV6" s="40">
        <f>IF(SUM(AS6,AT6)&gt;0,SUM(AS6,AT6),"")</f>
        <v>68.8</v>
      </c>
      <c r="AW6" s="40">
        <f>IF(SUM(AJ6,AN6)&gt;0,SUM(AJ6,AN6),"")</f>
        <v>12</v>
      </c>
      <c r="AX6" s="40">
        <f>IF(SUM(AI6:AJ6,AL6:AN6,AP6)-SUM(AK6,AO6)&gt;0,SUM(AI6:AJ6,AL6:AN6,AP6)-SUM(AK6,AO6),"")</f>
        <v>46.6</v>
      </c>
      <c r="AY6" s="40">
        <f>IF(SUM(AS6,AT6,AX6)&gt;0,SUM(AS6,AT6,AX6),"")</f>
        <v>115.4</v>
      </c>
      <c r="AZ6" s="18">
        <v>17.2</v>
      </c>
      <c r="BA6" s="18">
        <v>5.3</v>
      </c>
      <c r="BB6" s="18">
        <v>0.30000000000000004</v>
      </c>
      <c r="BC6" s="18">
        <v>0.15</v>
      </c>
      <c r="BD6" s="18">
        <v>17.3</v>
      </c>
      <c r="BE6" s="18">
        <v>5.3</v>
      </c>
      <c r="BF6" s="18">
        <v>0</v>
      </c>
      <c r="BG6" s="18">
        <v>0.15</v>
      </c>
      <c r="BH6" s="18">
        <v>17.7</v>
      </c>
      <c r="BI6" s="18">
        <v>5.5</v>
      </c>
      <c r="BJ6" s="18">
        <v>0.1</v>
      </c>
      <c r="BK6" s="18">
        <v>0.15</v>
      </c>
      <c r="BL6" s="18">
        <v>17.5</v>
      </c>
      <c r="BM6" s="18">
        <v>6</v>
      </c>
      <c r="BN6" s="18">
        <v>0</v>
      </c>
      <c r="BO6" s="18">
        <v>0.15</v>
      </c>
      <c r="BP6" s="18">
        <v>17.700000000000003</v>
      </c>
      <c r="BQ6" s="18">
        <v>5.3</v>
      </c>
      <c r="BR6" s="18">
        <v>0</v>
      </c>
      <c r="BS6" s="18">
        <v>0.15</v>
      </c>
      <c r="BT6" s="28" t="s">
        <v>46</v>
      </c>
      <c r="BU6" s="11">
        <f>IF(SUM(BA6,BE6)&gt;0,SUM(BA6,BE6),"")</f>
        <v>10.6</v>
      </c>
      <c r="BV6" s="11">
        <f>IF(SUM(AZ6:BA6,BC6:BE6,BG6)-BB6-BF6&gt;0,SUM(AZ6:BA6,BC6:BE6,BG6)-BB6-BF6,"")</f>
        <v>45.1</v>
      </c>
      <c r="BW6" s="11">
        <f>IF(SUM(BH6:BI6,BK6)-BJ6&gt;0,SUM(BH6:BI6,BK6)-BJ6,"")</f>
        <v>23.249999999999996</v>
      </c>
      <c r="BX6" s="11">
        <f>IF(SUM(BA6,BE6,BI6)&gt;0,SUM(BA6,BE6,BI6),"")</f>
        <v>16.100000000000001</v>
      </c>
      <c r="BY6" s="11">
        <f>IF(SUM(BV6,BW6)&gt;0,SUM(BV6,BW6),"")</f>
        <v>68.349999999999994</v>
      </c>
      <c r="BZ6" s="11">
        <f>IF(SUM(BM6,BQ6)&gt;0,SUM(BM6,BQ6),"")</f>
        <v>11.3</v>
      </c>
      <c r="CA6" s="11">
        <f>IF(SUM(BL6:BM6,BO6:BQ6,BS6)-SUM(BN6,BR6)&gt;0,SUM(BL6:BM6,BO6:BQ6,BS6)-SUM(BN6,BR6),"")</f>
        <v>46.8</v>
      </c>
      <c r="CB6" s="11">
        <f>IF(SUM(BV6,BW6,CA6)&gt;0,SUM(BV6,BW6,CA6),"")</f>
        <v>115.14999999999999</v>
      </c>
      <c r="CC6" s="19">
        <v>18.100000000000001</v>
      </c>
      <c r="CD6" s="19">
        <v>7.1</v>
      </c>
      <c r="CE6" s="19">
        <v>0.2</v>
      </c>
      <c r="CF6" s="19">
        <v>0</v>
      </c>
      <c r="CG6" s="19">
        <v>17.8</v>
      </c>
      <c r="CH6" s="19">
        <v>6.6</v>
      </c>
      <c r="CI6" s="19">
        <v>0</v>
      </c>
      <c r="CJ6" s="19">
        <v>0</v>
      </c>
      <c r="CK6" s="19">
        <v>18.3</v>
      </c>
      <c r="CL6" s="19">
        <v>7.1</v>
      </c>
      <c r="CM6" s="19">
        <v>0.2</v>
      </c>
      <c r="CN6" s="19">
        <v>0</v>
      </c>
      <c r="CO6" s="19">
        <v>18.399999999999999</v>
      </c>
      <c r="CP6" s="19">
        <v>7.2</v>
      </c>
      <c r="CQ6" s="19">
        <v>0</v>
      </c>
      <c r="CR6" s="19">
        <v>0</v>
      </c>
      <c r="CS6" s="19">
        <v>18.3</v>
      </c>
      <c r="CT6" s="19">
        <v>6.5</v>
      </c>
      <c r="CU6" s="19">
        <v>0</v>
      </c>
      <c r="CV6" s="19">
        <v>0</v>
      </c>
      <c r="CW6" s="27"/>
      <c r="CX6" s="40">
        <f>IF(SUM(CD6,CH6)&gt;0,SUM(CD6,CH6),"")</f>
        <v>13.7</v>
      </c>
      <c r="CY6" s="40">
        <f>IF(SUM(CC6:CD6,CF6:CH6,CJ6)-CE6-CI6&gt;0,SUM(CC6:CD6,CF6:CH6,CJ6)-CE6-CI6,"")</f>
        <v>49.4</v>
      </c>
      <c r="CZ6" s="40">
        <f>IF(SUM(CK6:CL6,CN6)-CM6&gt;0,SUM(CK6:CL6,CN6)-CM6,"")</f>
        <v>25.2</v>
      </c>
      <c r="DA6" s="40">
        <f>IF(SUM(CD6,CH6,CL6)&gt;0,SUM(CD6,CH6,CL6),"")</f>
        <v>20.799999999999997</v>
      </c>
      <c r="DB6" s="40">
        <f>IF(SUM(CY6,CZ6)&gt;0,SUM(CY6,CZ6),"")</f>
        <v>74.599999999999994</v>
      </c>
      <c r="DC6" s="40">
        <f>IF(SUM(CP6,CT6)&gt;0,SUM(CP6,CT6),"")</f>
        <v>13.7</v>
      </c>
      <c r="DD6" s="40">
        <f>IF(SUM(CO6:CP6,CR6:CT6,CV6)-SUM(CQ6,CU6)&gt;0,SUM(CO6:CP6,CR6:CT6,CV6)-SUM(CQ6,CU6),"")</f>
        <v>50.4</v>
      </c>
      <c r="DE6" s="40">
        <f>IF(SUM(CY6,CZ6,DD6)&gt;0,SUM(CY6,CZ6,DD6),"")</f>
        <v>125</v>
      </c>
      <c r="DF6" s="50">
        <f>IF(MAX(ED6,FF6,GH6,HJ6,IL6,JN6,KP6,LR6,MT6,NV6,OX6,PZ6)-IF(N6="",0,N6)&gt;0.001,MAX(ED6,FF6,GH6,HJ6,IL6,JN6,KP6,LR6,MT6,NV6,OX6,PZ6)-IF(N6="",0,N6),"")</f>
        <v>4.4000000000000057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>
        <v>17.8</v>
      </c>
      <c r="GP6" s="18">
        <v>6.5</v>
      </c>
      <c r="GQ6" s="18">
        <v>0</v>
      </c>
      <c r="GR6" s="18">
        <v>0</v>
      </c>
      <c r="GS6" s="18">
        <v>18.100000000000001</v>
      </c>
      <c r="GT6" s="18">
        <v>7.1</v>
      </c>
      <c r="GU6" s="18">
        <v>0</v>
      </c>
      <c r="GV6" s="18">
        <v>0</v>
      </c>
      <c r="GW6" s="18"/>
      <c r="GX6" s="18"/>
      <c r="GY6" s="18"/>
      <c r="GZ6" s="18"/>
      <c r="HA6" s="18">
        <v>18.100000000000001</v>
      </c>
      <c r="HB6" s="18">
        <v>7.3</v>
      </c>
      <c r="HC6" s="18">
        <v>0</v>
      </c>
      <c r="HD6" s="18">
        <v>0</v>
      </c>
      <c r="HE6" s="18">
        <v>16</v>
      </c>
      <c r="HF6" s="18">
        <v>3.3</v>
      </c>
      <c r="HG6" s="18">
        <v>0</v>
      </c>
      <c r="HH6" s="18">
        <v>0</v>
      </c>
      <c r="HI6" s="11">
        <f>IF(SUM(GP6,GT6)&gt;0,SUM(GP6,GT6),"")</f>
        <v>13.6</v>
      </c>
      <c r="HJ6" s="11">
        <f>IF(SUM(GO6:GP6,GR6:GT6,GV6)-GQ6-GU6&gt;0,SUM(GO6:GP6,GR6:GT6,GV6)-GQ6-GU6,"")</f>
        <v>49.500000000000007</v>
      </c>
      <c r="HK6" s="11" t="str">
        <f>IF(SUM(GW6:GX6,GZ6)-GY6&gt;0,SUM(GW6:GX6,GZ6)-GY6,"")</f>
        <v/>
      </c>
      <c r="HL6" s="11">
        <f>IF(SUM(GP6,GT6,GX6)&gt;0,SUM(GP6,GT6,GX6),"")</f>
        <v>13.6</v>
      </c>
      <c r="HM6" s="11">
        <f>IF(SUM(HJ6,HK6)&gt;0,SUM(HJ6,HK6),"")</f>
        <v>49.500000000000007</v>
      </c>
      <c r="HN6" s="11">
        <f>IF(SUM(HB6,HF6)&gt;0,SUM(HB6,HF6),"")</f>
        <v>10.6</v>
      </c>
      <c r="HO6" s="11">
        <f>IF(SUM(HA6:HB6,HD6:HF6,HH6)-SUM(HC6,HG6)&gt;0,SUM(HA6:HB6,HD6:HF6,HH6)-SUM(HC6,HG6),"")</f>
        <v>44.7</v>
      </c>
      <c r="HP6" s="11">
        <f>IF(SUM(HJ6,HK6,HO6)&gt;0,SUM(HJ6,HK6,HO6),"")</f>
        <v>94.200000000000017</v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17.649999999999999</v>
      </c>
      <c r="QH6" s="22">
        <f>IF($CW6="P",CD6,(CD6+BA6)/2)</f>
        <v>6.1999999999999993</v>
      </c>
      <c r="QI6" s="22">
        <f>IF($CW6="P",CE6,(CE6+BB6)/2)</f>
        <v>0.25</v>
      </c>
      <c r="QJ6" s="22">
        <f>IF($CW6="P",CF6,(CF6+BC6)/2)</f>
        <v>7.4999999999999997E-2</v>
      </c>
      <c r="QK6" s="22">
        <f>IF($CW6="P",CG6,(CG6+BD6)/2)</f>
        <v>17.55</v>
      </c>
      <c r="QL6" s="22">
        <f>IF($CW6="P",CH6,(CH6+BE6)/2)</f>
        <v>5.9499999999999993</v>
      </c>
      <c r="QM6" s="22">
        <f>IF($CW6="P",CI6,(CI6+BF6)/2)</f>
        <v>0</v>
      </c>
      <c r="QN6" s="22">
        <f>IF($CW6="P",CJ6,(CJ6+BG6)/2)</f>
        <v>7.4999999999999997E-2</v>
      </c>
      <c r="QO6" s="22">
        <f>IF($CW6="P",CK6,(CK6+BH6)/2)</f>
        <v>18</v>
      </c>
      <c r="QP6" s="22">
        <f>IF($CW6="P",CL6,(CL6+BI6)/2)</f>
        <v>6.3</v>
      </c>
      <c r="QQ6" s="22">
        <f>IF($CW6="P",CM6,(CM6+BJ6)/2)</f>
        <v>0.15000000000000002</v>
      </c>
      <c r="QR6" s="22">
        <f>IF($CW6="P",CN6,(CN6+BK6)/2)</f>
        <v>7.4999999999999997E-2</v>
      </c>
      <c r="QS6" s="22">
        <f>IF($CW6="P",CO6,(CO6+BL6)/2)</f>
        <v>17.95</v>
      </c>
      <c r="QT6" s="22">
        <f>IF($CW6="P",CP6,(CP6+BM6)/2)</f>
        <v>6.6</v>
      </c>
      <c r="QU6" s="22">
        <f>IF($CW6="P",CQ6,(CQ6+BN6)/2)</f>
        <v>0</v>
      </c>
      <c r="QV6" s="22">
        <f>IF($CW6="P",CR6,(CR6+BO6)/2)</f>
        <v>7.4999999999999997E-2</v>
      </c>
      <c r="QW6" s="22">
        <f>IF($CW6="P",CS6,(CS6+BP6)/2)</f>
        <v>18</v>
      </c>
      <c r="QX6" s="22">
        <f>IF($CW6="P",CT6,(CT6+BQ6)/2)</f>
        <v>5.9</v>
      </c>
      <c r="QY6" s="22">
        <f>IF($CW6="P",CU6,(CU6+BR6)/2)</f>
        <v>0</v>
      </c>
      <c r="QZ6" s="22">
        <f>IF($CW6="P",CV6,(CV6+BS6)/2)</f>
        <v>7.4999999999999997E-2</v>
      </c>
      <c r="RA6" s="27" t="s">
        <v>46</v>
      </c>
      <c r="RB6" s="40">
        <f>IF(SUM(QH6,QL6)&gt;0,SUM(QH6,QL6),"")</f>
        <v>12.149999999999999</v>
      </c>
      <c r="RC6" s="40">
        <f>IF(SUM(QG6:QH6,QJ6:QL6,QN6)-QI6-QM6&gt;0,SUM(QG6:QH6,QJ6:QL6,QN6)-QI6-QM6,"")</f>
        <v>47.25</v>
      </c>
      <c r="RD6" s="40">
        <f>IF(SUM(QO6:QP6,QR6)-QQ6&gt;0,SUM(QO6:QP6,QR6)-QQ6,"")</f>
        <v>24.225000000000001</v>
      </c>
      <c r="RE6" s="40">
        <f>IF(SUM(QH6,QL6,QP6)&gt;0,SUM(QH6,QL6,QP6),"")</f>
        <v>18.45</v>
      </c>
      <c r="RF6" s="40">
        <f>IF(SUM(RC6,RD6)&gt;0,SUM(RC6,RD6),"")</f>
        <v>71.474999999999994</v>
      </c>
      <c r="RG6" s="40">
        <f>IF(SUM(QT6,QX6)&gt;0,SUM(QT6,QX6),"")</f>
        <v>12.5</v>
      </c>
      <c r="RH6" s="40">
        <f>IF(SUM(QS6:QT6,QV6:QX6,QZ6)-SUM(QU6,QY6)&gt;0,SUM(QS6:QT6,QV6:QX6,QZ6)-SUM(QU6,QY6),"")</f>
        <v>48.6</v>
      </c>
      <c r="RI6" s="40">
        <f>IF(SUM(RC6,RD6,RH6)&gt;0,SUM(RC6,RD6,RH6),"")</f>
        <v>120.07499999999999</v>
      </c>
    </row>
    <row r="7" spans="1:477" x14ac:dyDescent="0.2">
      <c r="A7" s="4" cm="1">
        <f t="array" ref="A7">IF(AND(J7&lt;&gt;"",J7&lt;&gt;"No DD"),SUMPRODUCT((J$4:J$24&lt;&gt;"")*(J$4:J$24&lt;&gt;"No DD")*(F$4:F$24&gt;F7))+1,IF(J7="No DD",SUMPRODUCT((J$4:J$24="No DD")*(F$4:F$24&gt;F7))+1+SUMPRODUCT((J$4:J$24&lt;&gt;"")*(J$4:J$24&lt;&gt;"No DD")),""))</f>
        <v>4</v>
      </c>
      <c r="B7" s="4" t="str" cm="1">
        <f t="array" ref="B7">IF(AND(J7&lt;&gt;"",J7&lt;&gt;"No DD",G7=""),SUMPRODUCT((J$4:J$24&lt;&gt;"")*(J$4:J$24&lt;&gt;"No DD")*(G$4:G$24="")*(F$4:F$24&gt;F7))+1,IF(J7="No DD",SUMPRODUCT((J$4:J$24="No DD")*(F$4:F$24&gt;F7)*(G$4:G$24=""))+1+SUMPRODUCT((J$4:J$24&lt;&gt;"")*(G$4:G$24="")*(J$4:J$24&lt;&gt;"No DD")),""))</f>
        <v/>
      </c>
      <c r="C7" s="5" t="s">
        <v>96</v>
      </c>
      <c r="D7" s="4" t="s">
        <v>4</v>
      </c>
      <c r="E7" s="4">
        <v>2004</v>
      </c>
      <c r="F7" s="9">
        <f>SUM(L7:T7)+SUM(L7:P7)*0.0000001+SUM(L7)*0.0000000000001</f>
        <v>169.50001141000482</v>
      </c>
      <c r="G7" s="66" t="s">
        <v>46</v>
      </c>
      <c r="H7" s="3" t="str">
        <f>IF(OR(AND(AR7&gt;=AY$26,AS7&gt;=AY$30,AR7&lt;&gt;"",AQ7=""),AND(AW7&gt;=AY$26,AX7&gt;=AY$30,AW7&lt;&gt;"",AQ7=""),AND(BU7&gt;=CB$26,BV7&gt;=CB$30,BU7&lt;&gt;"",BT7=""),AND(BZ7&gt;=CB$26,CA7&gt;=CB$30,BZ7&lt;&gt;"",BT7=""),AND(CX7&gt;=DE$26,CY7&gt;=DE$30,CX7&lt;&gt;"",CW7=""),AND(DC7&gt;=DE$26,DD7&gt;=DE$30,DC7&lt;&gt;""),AND(EC7&gt;=EJ$26,ED7&gt;=EJ$30,EC7&lt;&gt;""),AND(EH7&gt;=EJ$26,EI7&gt;=EJ$30,EH7&lt;&gt;""),AND(FE7&gt;=FL$26,FF7&gt;=FL$30,FE7&lt;&gt;""),AND(FJ7&gt;=FL$26,FK7&gt;=FL$30,FJ7&lt;&gt;""),AND(GG7&gt;=GN$26,GH7&gt;=GN$30,GG7&lt;&gt;""),AND(GL7&gt;=GN$26,GM7&gt;=GN$30,GL7&lt;&gt;""),AND(HI7&gt;=HP$26,HJ7&gt;=HP$30,HI7&lt;&gt;""),AND(HN7&gt;=HP$26,HO7&gt;=HP$30,HN7&lt;&gt;""),AND(IK7&gt;=IR$26,IL7&gt;=IR$30,IK7&lt;&gt;""),AND(IP7&gt;=IR$26,IQ7&gt;=IR$30,IP7&lt;&gt;""),AND(JM7&gt;=JT$26,JN7&gt;=JT$30,JM7&lt;&gt;""),AND(JR7&gt;=JT$26,JS7&gt;=JT$30,JR7&lt;&gt;""),AND(KO7&gt;=KV$26,KP7&gt;=KV$30,KO7&lt;&gt;""),AND(KT7&gt;=KV$26,KU7&gt;=KV$30,KT7&lt;&gt;""),AND(LQ7&gt;=LX$26,LR7&gt;=LX$30,LQ7&lt;&gt;""),AND(LV7&gt;=LX$26,LW7&gt;=LX$30,LV7&lt;&gt;""),AND(MS7&gt;=MZ$26,MT7&gt;=MZ$30,MS7&lt;&gt;""),AND(MX7&gt;=MZ$26,MY7&gt;=MZ$30,MX7&lt;&gt;""),AND(NU7&gt;=OB$26,NV7&gt;=OB$30,NU7&lt;&gt;""),AND(NZ7&gt;=OB$26,OA7&gt;=OB$30,NZ7&lt;&gt;""),AND(OW7&gt;=PD$26,OX7&gt;=PD$30,OW7&lt;&gt;""),AND(PB7&gt;=PD$26,PC7&gt;=PD$30,PB7&lt;&gt;""),AND(PY7&gt;=QF$26,PZ7&gt;=QF$30,PY7&lt;&gt;""),AND(QD7&gt;=QF$26,QE7&gt;=QF$30,QD7&lt;&gt;"")),"P","")</f>
        <v>P</v>
      </c>
      <c r="I7" s="3" t="str">
        <f>IF(OR(AND(AS7&gt;=AY$30,AS7&lt;&gt;"",AQ7=""),AND(AX7&gt;=AY$30,AX7&lt;&gt;"",AQ7=""),AND(BV7&gt;=CB$30,BV7&lt;&gt;"",BT7=""),AND(CA7&gt;=CB$30,CA7&lt;&gt;"",BT7=""),AND(CY7&gt;=DE$30,CY7&lt;&gt;"",CW7=""),AND(DD7&gt;=DE$30,DD7&lt;&gt;"",CW7=""),AND(ED7&gt;=EJ$30,ED7&lt;&gt;""),AND(EI7&gt;=EJ$30,EI7&lt;&gt;""),AND(FF7&gt;=FL$30,FF7&lt;&gt;""),AND(FK7&gt;=FL$30,FK7&lt;&gt;""),AND(GH7&gt;=GN$30,GH7&lt;&gt;""),AND(GM7&gt;=GN$30,GM7&lt;&gt;""),AND(HJ7&gt;=HP$30,HJ7&lt;&gt;""),AND(HO7&gt;=HP$30,HO7&lt;&gt;""),AND(IL7&gt;=IR$30,IL7&lt;&gt;""),AND(IQ7&gt;=IR$30,IQ7&lt;&gt;""),AND(JN7&gt;=JT$30,JN7&lt;&gt;""),AND(JS7&gt;=JT$30,JS7&lt;&gt;""),AND(KP7&gt;=KV$30,KP7&lt;&gt;""),AND(KU7&gt;=KV$30,KU7&lt;&gt;""),AND(LR7&gt;=LX$30,LR7&lt;&gt;""),AND(LW7&gt;=LX$30,LW7&lt;&gt;""),AND(MT7&gt;=MZ$30,MT7&lt;&gt;""),AND(MY7&gt;=MZ$30,MY7&lt;&gt;""),AND(NV7&gt;=OB$30,NV7&lt;&gt;""),AND(OA7&gt;=OB$30,OA7&lt;&gt;""),AND(OX7&gt;=PD$30,OX7&lt;&gt;""),AND(PC7&gt;=PD$30,PC7&lt;&gt;""),AND(PZ7&gt;=QF$30,PZ7&lt;&gt;""),AND(QE7&gt;=QF$30,QE7&lt;&gt;"")),"P","")</f>
        <v>P</v>
      </c>
      <c r="J7" s="36" t="str">
        <f>IF(AND(I7="P",H7=""),"No DD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Merit",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Excellence",IF(K7="P","Worlds Team",IF(H7="P","National Team","")))))</f>
        <v>National Team</v>
      </c>
      <c r="K7" s="3" t="str">
        <f>IF(OR(AND(AU7&gt;=AY$27,AV7&gt;=AY$31,AU7&lt;&gt;"",AQ7=""),AND(BX7&gt;=CB$27,BY7&gt;=CB$31,BX7&lt;&gt;"",BT7=""),AND(DA7&gt;=DE$27,DB7&gt;=DE$31,DA7&lt;&gt;"",CW7=""),AND(EF7&gt;=EJ$27,EG7&gt;=EJ$31,EF7&lt;&gt;""),AND(FH7&gt;=FL$27,FI7&gt;=FL$31,FH7&lt;&gt;""),AND(GJ7&gt;=GN$27,GK7&gt;=GN$31,GJ7&lt;&gt;""),AND(HL7&gt;=HP$27,HM7&gt;=HP$31,HL7&lt;&gt;""),AND(IN7&gt;=IR$27,IO7&gt;=IR$31,IN7&lt;&gt;""),AND(JP7&gt;=JT$27,JQ7&gt;=JT$31,JP7&lt;&gt;""),AND(KR7&gt;=KV$27,KS7&gt;=KV$31,KR7&lt;&gt;""),AND(LT7&gt;=LX$27,LU7&gt;=LX$31,LT7&lt;&gt;""),AND(MV7&gt;=MZ$27,MW7&gt;=MZ$31,MV7&lt;&gt;""),AND(NX7&gt;=OB$27,NY7&gt;=OB$31,NX7&lt;&gt;""),AND(OZ7&gt;=PD$27,PA7&gt;=PD$31,OZ7&lt;&gt;""),AND(QB7&gt;=QF$27,QC7&gt;=QF$31,QB7&lt;&gt;"")),"P","")</f>
        <v/>
      </c>
      <c r="L7" s="8">
        <f>IF(COUNT(AS7,BV7,CY7)&gt;0,LARGE((AS7,BV7,CY7),1),0)</f>
        <v>47.900000000000006</v>
      </c>
      <c r="M7" s="8" t="str">
        <f>IF(L7=0,"",IF(L7=CY7,$CC$1,IF(L7=BV7,$AZ$1,IF(L7=AS7,$W$1,""))))</f>
        <v>2024 Elite Canada</v>
      </c>
      <c r="N7" s="8">
        <f>IF(COUNT(AS7,BV7,CY7)&gt;1,LARGE((AS7,BV7,CY7),2),0)</f>
        <v>41.6</v>
      </c>
      <c r="O7" s="8" t="str">
        <f>IF(N7=0,"",IF(AND(N7=L7,N7=AS7,N7=BV7),$W$1,IF(AND(N7=L7,N7=AS7,N7=CY7),$W$1,IF(AND(N7=L7,N7=BV7,N7=CY7),$AZ$1,IF(N7=CY7,$CC$1,IF(N7=BV7,$AZ$1,IF(N7=AS7,$W$1,"")))))))</f>
        <v>2023 3rd Domestic Trial</v>
      </c>
      <c r="P7" s="8">
        <f>IF(COUNT(AT7,BW7,CZ7)&gt;0,LARGE((AT7,BW7,CZ7),1),0)</f>
        <v>24.6</v>
      </c>
      <c r="Q7" s="8" t="str">
        <f>IF(P7=0,"",IF(P7=CZ7,$CC$1,IF(P7=BW7,$AZ$1,IF(P7=AT7,$W$1,""))))</f>
        <v>2024 Elite Canada</v>
      </c>
      <c r="R7" s="8">
        <f>IF(MAX(AX7,CA7,DD7)&gt;0,MAX(AX7,CA7,DD7),0)</f>
        <v>49</v>
      </c>
      <c r="S7" s="8" t="str">
        <f>IF(R7=0,"",IF(R7=DD7,$CC$1,IF(R7=CA7,$AZ$1,IF(R7=AX7,$W$1,""))))</f>
        <v>2024 Elite Canada</v>
      </c>
      <c r="T7" s="8">
        <f>IF(MAX(DF7:DH7)&gt;0,MAX(DF7:DH7),"")</f>
        <v>6.3999999999999915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WAGC (Nov 17)</v>
      </c>
      <c r="W7" s="19">
        <v>16.7</v>
      </c>
      <c r="X7" s="19">
        <v>7</v>
      </c>
      <c r="Y7" s="19">
        <v>0</v>
      </c>
      <c r="Z7" s="19">
        <v>0</v>
      </c>
      <c r="AA7" s="19">
        <v>15.3</v>
      </c>
      <c r="AB7" s="19">
        <v>2.6</v>
      </c>
      <c r="AC7" s="19">
        <v>0</v>
      </c>
      <c r="AD7" s="19">
        <v>0</v>
      </c>
      <c r="AE7" s="19">
        <v>17.100000000000001</v>
      </c>
      <c r="AF7" s="19">
        <v>6.2</v>
      </c>
      <c r="AG7" s="19">
        <v>0</v>
      </c>
      <c r="AH7" s="19">
        <v>0</v>
      </c>
      <c r="AI7" s="19">
        <v>12.9</v>
      </c>
      <c r="AJ7" s="19">
        <v>3.6</v>
      </c>
      <c r="AK7" s="19">
        <v>0</v>
      </c>
      <c r="AL7" s="19">
        <v>0</v>
      </c>
      <c r="AM7" s="19">
        <v>17.2</v>
      </c>
      <c r="AN7" s="19">
        <v>5.8</v>
      </c>
      <c r="AO7" s="19">
        <v>0</v>
      </c>
      <c r="AP7" s="19">
        <v>0</v>
      </c>
      <c r="AQ7" s="27"/>
      <c r="AR7" s="40">
        <f>IF(SUM(X7,AB7)&gt;0,SUM(X7,AB7),"")</f>
        <v>9.6</v>
      </c>
      <c r="AS7" s="40">
        <f>IF(SUM(W7:X7,Z7:AB7,AD7)-Y7-AC7&gt;0,SUM(W7:X7,Z7:AB7,AD7)-Y7-AC7,"")</f>
        <v>41.6</v>
      </c>
      <c r="AT7" s="40">
        <f>IF(SUM(AE7:AF7,AH7)-AG7&gt;0,SUM(AE7:AF7,AH7)-AG7,"")</f>
        <v>23.3</v>
      </c>
      <c r="AU7" s="40">
        <f>IF(SUM(X7,AB7,AF7)&gt;0,SUM(X7,AB7,AF7),"")</f>
        <v>15.8</v>
      </c>
      <c r="AV7" s="40">
        <f>IF(SUM(AS7,AT7)&gt;0,SUM(AS7,AT7),"")</f>
        <v>64.900000000000006</v>
      </c>
      <c r="AW7" s="40">
        <f>IF(SUM(AJ7,AN7)&gt;0,SUM(AJ7,AN7),"")</f>
        <v>9.4</v>
      </c>
      <c r="AX7" s="40">
        <f>IF(SUM(AI7:AJ7,AL7:AN7,AP7)-SUM(AK7,AO7)&gt;0,SUM(AI7:AJ7,AL7:AN7,AP7)-SUM(AK7,AO7),"")</f>
        <v>39.5</v>
      </c>
      <c r="AY7" s="40">
        <f>IF(SUM(AS7,AT7,AX7)&gt;0,SUM(AS7,AT7,AX7),"")</f>
        <v>104.4</v>
      </c>
      <c r="AZ7" s="18">
        <v>18.3</v>
      </c>
      <c r="BA7" s="18">
        <v>6.9</v>
      </c>
      <c r="BB7" s="18">
        <v>0</v>
      </c>
      <c r="BC7" s="18">
        <v>0</v>
      </c>
      <c r="BD7" s="18">
        <v>16.7</v>
      </c>
      <c r="BE7" s="18">
        <v>6</v>
      </c>
      <c r="BF7" s="18">
        <v>0</v>
      </c>
      <c r="BG7" s="18">
        <v>0</v>
      </c>
      <c r="BH7" s="18">
        <v>18.100000000000001</v>
      </c>
      <c r="BI7" s="18">
        <v>6.5</v>
      </c>
      <c r="BJ7" s="18">
        <v>0</v>
      </c>
      <c r="BK7" s="18">
        <v>0</v>
      </c>
      <c r="BL7" s="18">
        <v>17.7</v>
      </c>
      <c r="BM7" s="18">
        <v>6.9</v>
      </c>
      <c r="BN7" s="18">
        <v>0</v>
      </c>
      <c r="BO7" s="18">
        <v>0</v>
      </c>
      <c r="BP7" s="18">
        <v>17.5</v>
      </c>
      <c r="BQ7" s="18">
        <v>6.9</v>
      </c>
      <c r="BR7" s="18">
        <v>0</v>
      </c>
      <c r="BS7" s="18">
        <v>0</v>
      </c>
      <c r="BT7" s="28"/>
      <c r="BU7" s="11">
        <f>IF(SUM(BA7,BE7)&gt;0,SUM(BA7,BE7),"")</f>
        <v>12.9</v>
      </c>
      <c r="BV7" s="11">
        <f>IF(SUM(AZ7:BA7,BC7:BE7,BG7)-BB7-BF7&gt;0,SUM(AZ7:BA7,BC7:BE7,BG7)-BB7-BF7,"")</f>
        <v>47.900000000000006</v>
      </c>
      <c r="BW7" s="11">
        <f>IF(SUM(BH7:BI7,BK7)-BJ7&gt;0,SUM(BH7:BI7,BK7)-BJ7,"")</f>
        <v>24.6</v>
      </c>
      <c r="BX7" s="11">
        <f>IF(SUM(BA7,BE7,BI7)&gt;0,SUM(BA7,BE7,BI7),"")</f>
        <v>19.399999999999999</v>
      </c>
      <c r="BY7" s="11">
        <f>IF(SUM(BV7,BW7)&gt;0,SUM(BV7,BW7),"")</f>
        <v>72.5</v>
      </c>
      <c r="BZ7" s="11">
        <f>IF(SUM(BM7,BQ7)&gt;0,SUM(BM7,BQ7),"")</f>
        <v>13.8</v>
      </c>
      <c r="CA7" s="11">
        <f>IF(SUM(BL7:BM7,BO7:BQ7,BS7)-SUM(BN7,BR7)&gt;0,SUM(BL7:BM7,BO7:BQ7,BS7)-SUM(BN7,BR7),"")</f>
        <v>49</v>
      </c>
      <c r="CB7" s="11">
        <f>IF(SUM(BV7,BW7,CA7)&gt;0,SUM(BV7,BW7,CA7),"")</f>
        <v>121.5</v>
      </c>
      <c r="CC7" s="19">
        <v>15.2</v>
      </c>
      <c r="CD7" s="19">
        <v>3.4</v>
      </c>
      <c r="CE7" s="19">
        <v>0</v>
      </c>
      <c r="CF7" s="19">
        <v>0</v>
      </c>
      <c r="CG7" s="19">
        <v>15.2</v>
      </c>
      <c r="CH7" s="19">
        <v>2.7</v>
      </c>
      <c r="CI7" s="19">
        <v>0</v>
      </c>
      <c r="CJ7" s="19">
        <v>0</v>
      </c>
      <c r="CK7" s="19">
        <v>17.399999999999999</v>
      </c>
      <c r="CL7" s="19">
        <v>5.6</v>
      </c>
      <c r="CM7" s="19">
        <v>0.4</v>
      </c>
      <c r="CN7" s="19">
        <v>0</v>
      </c>
      <c r="CO7" s="19"/>
      <c r="CP7" s="19"/>
      <c r="CQ7" s="19"/>
      <c r="CR7" s="19"/>
      <c r="CS7" s="19"/>
      <c r="CT7" s="19"/>
      <c r="CU7" s="19"/>
      <c r="CV7" s="19"/>
      <c r="CW7" s="27"/>
      <c r="CX7" s="40">
        <f>IF(SUM(CD7,CH7)&gt;0,SUM(CD7,CH7),"")</f>
        <v>6.1</v>
      </c>
      <c r="CY7" s="40">
        <f>IF(SUM(CC7:CD7,CF7:CH7,CJ7)-CE7-CI7&gt;0,SUM(CC7:CD7,CF7:CH7,CJ7)-CE7-CI7,"")</f>
        <v>36.5</v>
      </c>
      <c r="CZ7" s="40">
        <f>IF(SUM(CK7:CL7,CN7)-CM7&gt;0,SUM(CK7:CL7,CN7)-CM7,"")</f>
        <v>22.6</v>
      </c>
      <c r="DA7" s="40">
        <f>IF(SUM(CD7,CH7,CL7)&gt;0,SUM(CD7,CH7,CL7),"")</f>
        <v>11.7</v>
      </c>
      <c r="DB7" s="40">
        <f>IF(SUM(CY7,CZ7)&gt;0,SUM(CY7,CZ7),"")</f>
        <v>59.1</v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>
        <f>IF(SUM(CY7,CZ7,DD7)&gt;0,SUM(CY7,CZ7,DD7),"")</f>
        <v>59.1</v>
      </c>
      <c r="DF7" s="50">
        <f>IF(MAX(ED7,FF7,GH7,HJ7,IL7,JN7,KP7,LR7,MT7,NV7,OX7,PZ7)-IF(N7="",0,N7)&gt;0.001,MAX(ED7,FF7,GH7,HJ7,IL7,JN7,KP7,LR7,MT7,NV7,OX7,PZ7)-IF(N7="",0,N7),"")</f>
        <v>6.3999999999999915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17.100000000000001</v>
      </c>
      <c r="EL7" s="18">
        <v>6.6</v>
      </c>
      <c r="EM7" s="18">
        <v>0</v>
      </c>
      <c r="EN7" s="18">
        <v>0</v>
      </c>
      <c r="EO7" s="18">
        <v>17.7</v>
      </c>
      <c r="EP7" s="18">
        <v>6.2</v>
      </c>
      <c r="EQ7" s="18">
        <v>0</v>
      </c>
      <c r="ER7" s="18">
        <v>0</v>
      </c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>
        <f>IF(SUM(EL7,EP7)&gt;0,SUM(EL7,EP7),"")</f>
        <v>12.8</v>
      </c>
      <c r="FF7" s="11">
        <f>IF(SUM(EK7:EL7,EN7:EP7,ER7)-EM7-EQ7&gt;0,SUM(EK7:EL7,EN7:EP7,ER7)-EM7-EQ7,"")</f>
        <v>47.600000000000009</v>
      </c>
      <c r="FG7" s="11" t="str">
        <f>IF(SUM(ES7:ET7,EV7)-EU7&gt;0,SUM(ES7:ET7,EV7)-EU7,"")</f>
        <v/>
      </c>
      <c r="FH7" s="11">
        <f>IF(SUM(EL7,EP7,ET7)&gt;0,SUM(EL7,EP7,ET7),"")</f>
        <v>12.8</v>
      </c>
      <c r="FI7" s="11">
        <f>IF(SUM(FF7,FG7)&gt;0,SUM(FF7,FG7),"")</f>
        <v>47.600000000000009</v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>
        <f>IF(SUM(FF7,FG7,FK7)&gt;0,SUM(FF7,FG7,FK7),"")</f>
        <v>47.600000000000009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>
        <v>17.399999999999999</v>
      </c>
      <c r="GP7" s="18">
        <v>6.9</v>
      </c>
      <c r="GQ7" s="18">
        <v>0</v>
      </c>
      <c r="GR7" s="18">
        <v>0</v>
      </c>
      <c r="GS7" s="18">
        <v>17</v>
      </c>
      <c r="GT7" s="18">
        <v>6.9</v>
      </c>
      <c r="GU7" s="18">
        <v>0.2</v>
      </c>
      <c r="GV7" s="18">
        <v>0</v>
      </c>
      <c r="GW7" s="18"/>
      <c r="GX7" s="18"/>
      <c r="GY7" s="18"/>
      <c r="GZ7" s="18"/>
      <c r="HA7" s="18">
        <v>17.5</v>
      </c>
      <c r="HB7" s="18">
        <v>7.3</v>
      </c>
      <c r="HC7" s="18">
        <v>0.2</v>
      </c>
      <c r="HD7" s="18">
        <v>0</v>
      </c>
      <c r="HE7" s="18"/>
      <c r="HF7" s="18"/>
      <c r="HG7" s="18"/>
      <c r="HH7" s="18"/>
      <c r="HI7" s="11">
        <f>IF(SUM(GP7,GT7)&gt;0,SUM(GP7,GT7),"")</f>
        <v>13.8</v>
      </c>
      <c r="HJ7" s="11">
        <f>IF(SUM(GO7:GP7,GR7:GT7,GV7)-GQ7-GU7&gt;0,SUM(GO7:GP7,GR7:GT7,GV7)-GQ7-GU7,"")</f>
        <v>47.999999999999993</v>
      </c>
      <c r="HK7" s="11" t="str">
        <f>IF(SUM(GW7:GX7,GZ7)-GY7&gt;0,SUM(GW7:GX7,GZ7)-GY7,"")</f>
        <v/>
      </c>
      <c r="HL7" s="11">
        <f>IF(SUM(GP7,GT7,GX7)&gt;0,SUM(GP7,GT7,GX7),"")</f>
        <v>13.8</v>
      </c>
      <c r="HM7" s="11">
        <f>IF(SUM(HJ7,HK7)&gt;0,SUM(HJ7,HK7),"")</f>
        <v>47.999999999999993</v>
      </c>
      <c r="HN7" s="11">
        <f>IF(SUM(HB7,HF7)&gt;0,SUM(HB7,HF7),"")</f>
        <v>7.3</v>
      </c>
      <c r="HO7" s="11">
        <f>IF(SUM(HA7:HB7,HD7:HF7,HH7)-SUM(HC7,HG7)&gt;0,SUM(HA7:HB7,HD7:HF7,HH7)-SUM(HC7,HG7),"")</f>
        <v>24.6</v>
      </c>
      <c r="HP7" s="11">
        <f>IF(SUM(HJ7,HK7,HO7)&gt;0,SUM(HJ7,HK7,HO7),"")</f>
        <v>72.599999999999994</v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16.75</v>
      </c>
      <c r="QH7" s="22">
        <f>IF($CW7="P",CD7,(CD7+BA7)/2)</f>
        <v>5.15</v>
      </c>
      <c r="QI7" s="22">
        <f>IF($CW7="P",CE7,(CE7+BB7)/2)</f>
        <v>0</v>
      </c>
      <c r="QJ7" s="22">
        <f>IF($CW7="P",CF7,(CF7+BC7)/2)</f>
        <v>0</v>
      </c>
      <c r="QK7" s="22">
        <f>IF($CW7="P",CG7,(CG7+BD7)/2)</f>
        <v>15.95</v>
      </c>
      <c r="QL7" s="22">
        <f>IF($CW7="P",CH7,(CH7+BE7)/2)</f>
        <v>4.3499999999999996</v>
      </c>
      <c r="QM7" s="22">
        <f>IF($CW7="P",CI7,(CI7+BF7)/2)</f>
        <v>0</v>
      </c>
      <c r="QN7" s="22">
        <f>IF($CW7="P",CJ7,(CJ7+BG7)/2)</f>
        <v>0</v>
      </c>
      <c r="QO7" s="22">
        <f>IF($CW7="P",CK7,(CK7+BH7)/2)</f>
        <v>17.75</v>
      </c>
      <c r="QP7" s="22">
        <f>IF($CW7="P",CL7,(CL7+BI7)/2)</f>
        <v>6.05</v>
      </c>
      <c r="QQ7" s="22">
        <f>IF($CW7="P",CM7,(CM7+BJ7)/2)</f>
        <v>0.2</v>
      </c>
      <c r="QR7" s="22">
        <f>IF($CW7="P",CN7,(CN7+BK7)/2)</f>
        <v>0</v>
      </c>
      <c r="QS7" s="22">
        <f>IF($CW7="P",CO7,(CO7+BL7)/2)</f>
        <v>8.85</v>
      </c>
      <c r="QT7" s="22">
        <f>IF($CW7="P",CP7,(CP7+BM7)/2)</f>
        <v>3.45</v>
      </c>
      <c r="QU7" s="22">
        <f>IF($CW7="P",CQ7,(CQ7+BN7)/2)</f>
        <v>0</v>
      </c>
      <c r="QV7" s="22">
        <f>IF($CW7="P",CR7,(CR7+BO7)/2)</f>
        <v>0</v>
      </c>
      <c r="QW7" s="22">
        <f>IF($CW7="P",CS7,(CS7+BP7)/2)</f>
        <v>8.75</v>
      </c>
      <c r="QX7" s="22">
        <f>IF($CW7="P",CT7,(CT7+BQ7)/2)</f>
        <v>3.45</v>
      </c>
      <c r="QY7" s="22">
        <f>IF($CW7="P",CU7,(CU7+BR7)/2)</f>
        <v>0</v>
      </c>
      <c r="QZ7" s="22">
        <f>IF($CW7="P",CV7,(CV7+BS7)/2)</f>
        <v>0</v>
      </c>
      <c r="RA7" s="27" t="s">
        <v>46</v>
      </c>
      <c r="RB7" s="40">
        <f>IF(SUM(QH7,QL7)&gt;0,SUM(QH7,QL7),"")</f>
        <v>9.5</v>
      </c>
      <c r="RC7" s="40">
        <f>IF(SUM(QG7:QH7,QJ7:QL7,QN7)-QI7-QM7&gt;0,SUM(QG7:QH7,QJ7:QL7,QN7)-QI7-QM7,"")</f>
        <v>42.199999999999996</v>
      </c>
      <c r="RD7" s="40">
        <f>IF(SUM(QO7:QP7,QR7)-QQ7&gt;0,SUM(QO7:QP7,QR7)-QQ7,"")</f>
        <v>23.6</v>
      </c>
      <c r="RE7" s="40">
        <f>IF(SUM(QH7,QL7,QP7)&gt;0,SUM(QH7,QL7,QP7),"")</f>
        <v>15.55</v>
      </c>
      <c r="RF7" s="40">
        <f>IF(SUM(RC7,RD7)&gt;0,SUM(RC7,RD7),"")</f>
        <v>65.8</v>
      </c>
      <c r="RG7" s="40">
        <f>IF(SUM(QT7,QX7)&gt;0,SUM(QT7,QX7),"")</f>
        <v>6.9</v>
      </c>
      <c r="RH7" s="40">
        <f>IF(SUM(QS7:QT7,QV7:QX7,QZ7)-SUM(QU7,QY7)&gt;0,SUM(QS7:QT7,QV7:QX7,QZ7)-SUM(QU7,QY7),"")</f>
        <v>24.5</v>
      </c>
      <c r="RI7" s="40">
        <f>IF(SUM(RC7,RD7,RH7)&gt;0,SUM(RC7,RD7,RH7),"")</f>
        <v>90.3</v>
      </c>
    </row>
    <row r="8" spans="1:477" x14ac:dyDescent="0.2">
      <c r="A8" s="4" cm="1">
        <f t="array" ref="A8">IF(AND(J8&lt;&gt;"",J8&lt;&gt;"No DD"),SUMPRODUCT((J$4:J$24&lt;&gt;"")*(J$4:J$24&lt;&gt;"No DD")*(F$4:F$24&gt;F8))+1,IF(J8="No DD",SUMPRODUCT((J$4:J$24="No DD")*(F$4:F$24&gt;F8))+1+SUMPRODUCT((J$4:J$24&lt;&gt;"")*(J$4:J$24&lt;&gt;"No DD")),""))</f>
        <v>5</v>
      </c>
      <c r="B8" s="4" t="str" cm="1">
        <f t="array" ref="B8">IF(AND(J8&lt;&gt;"",J8&lt;&gt;"No DD",G8=""),SUMPRODUCT((J$4:J$24&lt;&gt;"")*(J$4:J$24&lt;&gt;"No DD")*(G$4:G$24="")*(F$4:F$24&gt;F8))+1,IF(J8="No DD",SUMPRODUCT((J$4:J$24="No DD")*(F$4:F$24&gt;F8)*(G$4:G$24=""))+1+SUMPRODUCT((J$4:J$24&lt;&gt;"")*(G$4:G$24="")*(J$4:J$24&lt;&gt;"No DD")),""))</f>
        <v/>
      </c>
      <c r="C8" s="5" t="s">
        <v>103</v>
      </c>
      <c r="D8" s="4" t="s">
        <v>4</v>
      </c>
      <c r="E8" s="4">
        <v>2003</v>
      </c>
      <c r="F8" s="9">
        <f>SUM(L8:T8)+SUM(L8:P8)*0.0000001+SUM(L8)*0.0000000000001</f>
        <v>168.3000119300047</v>
      </c>
      <c r="G8" s="66" t="s">
        <v>46</v>
      </c>
      <c r="H8" s="3" t="str">
        <f>IF(OR(AND(AR8&gt;=AY$26,AS8&gt;=AY$30,AR8&lt;&gt;"",AQ8=""),AND(AW8&gt;=AY$26,AX8&gt;=AY$30,AW8&lt;&gt;"",AQ8=""),AND(BU8&gt;=CB$26,BV8&gt;=CB$30,BU8&lt;&gt;"",BT8=""),AND(BZ8&gt;=CB$26,CA8&gt;=CB$30,BZ8&lt;&gt;"",BT8=""),AND(CX8&gt;=DE$26,CY8&gt;=DE$30,CX8&lt;&gt;"",CW8=""),AND(DC8&gt;=DE$26,DD8&gt;=DE$30,DC8&lt;&gt;""),AND(EC8&gt;=EJ$26,ED8&gt;=EJ$30,EC8&lt;&gt;""),AND(EH8&gt;=EJ$26,EI8&gt;=EJ$30,EH8&lt;&gt;""),AND(FE8&gt;=FL$26,FF8&gt;=FL$30,FE8&lt;&gt;""),AND(FJ8&gt;=FL$26,FK8&gt;=FL$30,FJ8&lt;&gt;""),AND(GG8&gt;=GN$26,GH8&gt;=GN$30,GG8&lt;&gt;""),AND(GL8&gt;=GN$26,GM8&gt;=GN$30,GL8&lt;&gt;""),AND(HI8&gt;=HP$26,HJ8&gt;=HP$30,HI8&lt;&gt;""),AND(HN8&gt;=HP$26,HO8&gt;=HP$30,HN8&lt;&gt;""),AND(IK8&gt;=IR$26,IL8&gt;=IR$30,IK8&lt;&gt;""),AND(IP8&gt;=IR$26,IQ8&gt;=IR$30,IP8&lt;&gt;""),AND(JM8&gt;=JT$26,JN8&gt;=JT$30,JM8&lt;&gt;""),AND(JR8&gt;=JT$26,JS8&gt;=JT$30,JR8&lt;&gt;""),AND(KO8&gt;=KV$26,KP8&gt;=KV$30,KO8&lt;&gt;""),AND(KT8&gt;=KV$26,KU8&gt;=KV$30,KT8&lt;&gt;""),AND(LQ8&gt;=LX$26,LR8&gt;=LX$30,LQ8&lt;&gt;""),AND(LV8&gt;=LX$26,LW8&gt;=LX$30,LV8&lt;&gt;""),AND(MS8&gt;=MZ$26,MT8&gt;=MZ$30,MS8&lt;&gt;""),AND(MX8&gt;=MZ$26,MY8&gt;=MZ$30,MX8&lt;&gt;""),AND(NU8&gt;=OB$26,NV8&gt;=OB$30,NU8&lt;&gt;""),AND(NZ8&gt;=OB$26,OA8&gt;=OB$30,NZ8&lt;&gt;""),AND(OW8&gt;=PD$26,OX8&gt;=PD$30,OW8&lt;&gt;""),AND(PB8&gt;=PD$26,PC8&gt;=PD$30,PB8&lt;&gt;""),AND(PY8&gt;=QF$26,PZ8&gt;=QF$30,PY8&lt;&gt;""),AND(QD8&gt;=QF$26,QE8&gt;=QF$30,QD8&lt;&gt;"")),"P","")</f>
        <v>P</v>
      </c>
      <c r="I8" s="3" t="str">
        <f>IF(OR(AND(AS8&gt;=AY$30,AS8&lt;&gt;"",AQ8=""),AND(AX8&gt;=AY$30,AX8&lt;&gt;"",AQ8=""),AND(BV8&gt;=CB$30,BV8&lt;&gt;"",BT8=""),AND(CA8&gt;=CB$30,CA8&lt;&gt;"",BT8=""),AND(CY8&gt;=DE$30,CY8&lt;&gt;"",CW8=""),AND(DD8&gt;=DE$30,DD8&lt;&gt;"",CW8=""),AND(ED8&gt;=EJ$30,ED8&lt;&gt;""),AND(EI8&gt;=EJ$30,EI8&lt;&gt;""),AND(FF8&gt;=FL$30,FF8&lt;&gt;""),AND(FK8&gt;=FL$30,FK8&lt;&gt;""),AND(GH8&gt;=GN$30,GH8&lt;&gt;""),AND(GM8&gt;=GN$30,GM8&lt;&gt;""),AND(HJ8&gt;=HP$30,HJ8&lt;&gt;""),AND(HO8&gt;=HP$30,HO8&lt;&gt;""),AND(IL8&gt;=IR$30,IL8&lt;&gt;""),AND(IQ8&gt;=IR$30,IQ8&lt;&gt;""),AND(JN8&gt;=JT$30,JN8&lt;&gt;""),AND(JS8&gt;=JT$30,JS8&lt;&gt;""),AND(KP8&gt;=KV$30,KP8&lt;&gt;""),AND(KU8&gt;=KV$30,KU8&lt;&gt;""),AND(LR8&gt;=LX$30,LR8&lt;&gt;""),AND(LW8&gt;=LX$30,LW8&lt;&gt;""),AND(MT8&gt;=MZ$30,MT8&lt;&gt;""),AND(MY8&gt;=MZ$30,MY8&lt;&gt;""),AND(NV8&gt;=OB$30,NV8&lt;&gt;""),AND(OA8&gt;=OB$30,OA8&lt;&gt;""),AND(OX8&gt;=PD$30,OX8&lt;&gt;""),AND(PC8&gt;=PD$30,PC8&lt;&gt;""),AND(PZ8&gt;=QF$30,PZ8&lt;&gt;""),AND(QE8&gt;=QF$30,QE8&lt;&gt;"")),"P","")</f>
        <v>P</v>
      </c>
      <c r="J8" s="36" t="str">
        <f>IF(AND(I8="P",H8=""),"No DD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Merit",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Excellence",IF(K8="P","Worlds Team",IF(H8="P","National Team","")))))</f>
        <v>National Team</v>
      </c>
      <c r="K8" s="3" t="str">
        <f>IF(OR(AND(AU8&gt;=AY$27,AV8&gt;=AY$31,AU8&lt;&gt;"",AQ8=""),AND(BX8&gt;=CB$27,BY8&gt;=CB$31,BX8&lt;&gt;"",BT8=""),AND(DA8&gt;=DE$27,DB8&gt;=DE$31,DA8&lt;&gt;"",CW8=""),AND(EF8&gt;=EJ$27,EG8&gt;=EJ$31,EF8&lt;&gt;""),AND(FH8&gt;=FL$27,FI8&gt;=FL$31,FH8&lt;&gt;""),AND(GJ8&gt;=GN$27,GK8&gt;=GN$31,GJ8&lt;&gt;""),AND(HL8&gt;=HP$27,HM8&gt;=HP$31,HL8&lt;&gt;""),AND(IN8&gt;=IR$27,IO8&gt;=IR$31,IN8&lt;&gt;""),AND(JP8&gt;=JT$27,JQ8&gt;=JT$31,JP8&lt;&gt;""),AND(KR8&gt;=KV$27,KS8&gt;=KV$31,KR8&lt;&gt;""),AND(LT8&gt;=LX$27,LU8&gt;=LX$31,LT8&lt;&gt;""),AND(MV8&gt;=MZ$27,MW8&gt;=MZ$31,MV8&lt;&gt;""),AND(NX8&gt;=OB$27,NY8&gt;=OB$31,NX8&lt;&gt;""),AND(OZ8&gt;=PD$27,PA8&gt;=PD$31,OZ8&lt;&gt;""),AND(QB8&gt;=QF$27,QC8&gt;=QF$31,QB8&lt;&gt;"")),"P","")</f>
        <v/>
      </c>
      <c r="L8" s="8">
        <f>IF(COUNT(AS8,BV8,CY8)&gt;0,LARGE((AS8,BV8,CY8),1),0)</f>
        <v>47.4</v>
      </c>
      <c r="M8" s="8" t="str">
        <f>IF(L8=0,"",IF(L8=CY8,$CC$1,IF(L8=BV8,$AZ$1,IF(L8=AS8,$W$1,""))))</f>
        <v>2024 Elite Canada</v>
      </c>
      <c r="N8" s="8">
        <f>IF(COUNT(AS8,BV8,CY8)&gt;1,LARGE((AS8,BV8,CY8),2),0)</f>
        <v>46.8</v>
      </c>
      <c r="O8" s="8" t="str">
        <f>IF(N8=0,"",IF(AND(N8=L8,N8=AS8,N8=BV8),$W$1,IF(AND(N8=L8,N8=AS8,N8=CY8),$W$1,IF(AND(N8=L8,N8=BV8,N8=CY8),$AZ$1,IF(N8=CY8,$CC$1,IF(N8=BV8,$AZ$1,IF(N8=AS8,$W$1,"")))))))</f>
        <v>2023 3rd Domestic Trial</v>
      </c>
      <c r="P8" s="8">
        <f>IF(COUNT(AT8,BW8,CZ8)&gt;0,LARGE((AT8,BW8,CZ8),1),0)</f>
        <v>25.1</v>
      </c>
      <c r="Q8" s="8" t="str">
        <f>IF(P8=0,"",IF(P8=CZ8,$CC$1,IF(P8=BW8,$AZ$1,IF(P8=AT8,$W$1,""))))</f>
        <v>2024 Elite Canada</v>
      </c>
      <c r="R8" s="8">
        <f>IF(MAX(AX8,CA8,DD8)&gt;0,MAX(AX8,CA8,DD8),0)</f>
        <v>47.8</v>
      </c>
      <c r="S8" s="8" t="str">
        <f>IF(R8=0,"",IF(R8=DD8,$CC$1,IF(R8=CA8,$AZ$1,IF(R8=AX8,$W$1,""))))</f>
        <v>2024 Elite Canada</v>
      </c>
      <c r="T8" s="8">
        <f>IF(MAX(DF8:DH8)&gt;0,MAX(DF8:DH8),"")</f>
        <v>1.2000000000000028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World Championships (Nov 11)</v>
      </c>
      <c r="W8" s="19">
        <v>17.3</v>
      </c>
      <c r="X8" s="19">
        <v>6.1</v>
      </c>
      <c r="Y8" s="19">
        <v>0</v>
      </c>
      <c r="Z8" s="19">
        <v>0</v>
      </c>
      <c r="AA8" s="19">
        <v>17.899999999999999</v>
      </c>
      <c r="AB8" s="19">
        <v>5.5</v>
      </c>
      <c r="AC8" s="19">
        <v>0</v>
      </c>
      <c r="AD8" s="19">
        <v>0</v>
      </c>
      <c r="AE8" s="19">
        <v>17.600000000000001</v>
      </c>
      <c r="AF8" s="19">
        <v>6.9</v>
      </c>
      <c r="AG8" s="19">
        <v>0</v>
      </c>
      <c r="AH8" s="19">
        <v>0</v>
      </c>
      <c r="AI8" s="19">
        <v>17.5</v>
      </c>
      <c r="AJ8" s="19">
        <v>6.1</v>
      </c>
      <c r="AK8" s="19">
        <v>0</v>
      </c>
      <c r="AL8" s="19">
        <v>0</v>
      </c>
      <c r="AM8" s="19">
        <v>17.899999999999999</v>
      </c>
      <c r="AN8" s="19">
        <v>5.5</v>
      </c>
      <c r="AO8" s="19">
        <v>0</v>
      </c>
      <c r="AP8" s="19">
        <v>0</v>
      </c>
      <c r="AQ8" s="27"/>
      <c r="AR8" s="40">
        <f>IF(SUM(X8,AB8)&gt;0,SUM(X8,AB8),"")</f>
        <v>11.6</v>
      </c>
      <c r="AS8" s="40">
        <f>IF(SUM(W8:X8,Z8:AB8,AD8)-Y8-AC8&gt;0,SUM(W8:X8,Z8:AB8,AD8)-Y8-AC8,"")</f>
        <v>46.8</v>
      </c>
      <c r="AT8" s="40">
        <f>IF(SUM(AE8:AF8,AH8)-AG8&gt;0,SUM(AE8:AF8,AH8)-AG8,"")</f>
        <v>24.5</v>
      </c>
      <c r="AU8" s="40">
        <f>IF(SUM(X8,AB8,AF8)&gt;0,SUM(X8,AB8,AF8),"")</f>
        <v>18.5</v>
      </c>
      <c r="AV8" s="40">
        <f>IF(SUM(AS8,AT8)&gt;0,SUM(AS8,AT8),"")</f>
        <v>71.3</v>
      </c>
      <c r="AW8" s="40">
        <f>IF(SUM(AJ8,AN8)&gt;0,SUM(AJ8,AN8),"")</f>
        <v>11.6</v>
      </c>
      <c r="AX8" s="40">
        <f>IF(SUM(AI8:AJ8,AL8:AN8,AP8)-SUM(AK8,AO8)&gt;0,SUM(AI8:AJ8,AL8:AN8,AP8)-SUM(AK8,AO8),"")</f>
        <v>47</v>
      </c>
      <c r="AY8" s="40">
        <f>IF(SUM(AS8,AT8,AX8)&gt;0,SUM(AS8,AT8,AX8),"")</f>
        <v>118.3</v>
      </c>
      <c r="AZ8" s="18">
        <v>18</v>
      </c>
      <c r="BA8" s="18">
        <v>5.5</v>
      </c>
      <c r="BB8" s="18">
        <v>0</v>
      </c>
      <c r="BC8" s="18">
        <v>0</v>
      </c>
      <c r="BD8" s="18">
        <v>17.2</v>
      </c>
      <c r="BE8" s="18">
        <v>6.9</v>
      </c>
      <c r="BF8" s="18">
        <v>0.2</v>
      </c>
      <c r="BG8" s="18">
        <v>0</v>
      </c>
      <c r="BH8" s="18">
        <v>18.2</v>
      </c>
      <c r="BI8" s="18">
        <v>6.9</v>
      </c>
      <c r="BJ8" s="18">
        <v>0</v>
      </c>
      <c r="BK8" s="18">
        <v>0</v>
      </c>
      <c r="BL8" s="18">
        <v>18</v>
      </c>
      <c r="BM8" s="18">
        <v>5.5</v>
      </c>
      <c r="BN8" s="18">
        <v>0</v>
      </c>
      <c r="BO8" s="18">
        <v>0</v>
      </c>
      <c r="BP8" s="18">
        <v>17.399999999999999</v>
      </c>
      <c r="BQ8" s="18">
        <v>6.9</v>
      </c>
      <c r="BR8" s="18">
        <v>0</v>
      </c>
      <c r="BS8" s="18">
        <v>0</v>
      </c>
      <c r="BT8" s="28"/>
      <c r="BU8" s="11">
        <f>IF(SUM(BA8,BE8)&gt;0,SUM(BA8,BE8),"")</f>
        <v>12.4</v>
      </c>
      <c r="BV8" s="11">
        <f>IF(SUM(AZ8:BA8,BC8:BE8,BG8)-BB8-BF8&gt;0,SUM(AZ8:BA8,BC8:BE8,BG8)-BB8-BF8,"")</f>
        <v>47.4</v>
      </c>
      <c r="BW8" s="11">
        <f>IF(SUM(BH8:BI8,BK8)-BJ8&gt;0,SUM(BH8:BI8,BK8)-BJ8,"")</f>
        <v>25.1</v>
      </c>
      <c r="BX8" s="11">
        <f>IF(SUM(BA8,BE8,BI8)&gt;0,SUM(BA8,BE8,BI8),"")</f>
        <v>19.3</v>
      </c>
      <c r="BY8" s="11">
        <f>IF(SUM(BV8,BW8)&gt;0,SUM(BV8,BW8),"")</f>
        <v>72.5</v>
      </c>
      <c r="BZ8" s="11">
        <f>IF(SUM(BM8,BQ8)&gt;0,SUM(BM8,BQ8),"")</f>
        <v>12.4</v>
      </c>
      <c r="CA8" s="11">
        <f>IF(SUM(BL8:BM8,BO8:BQ8,BS8)-SUM(BN8,BR8)&gt;0,SUM(BL8:BM8,BO8:BQ8,BS8)-SUM(BN8,BR8),"")</f>
        <v>47.8</v>
      </c>
      <c r="CB8" s="11">
        <f>IF(SUM(BV8,BW8,CA8)&gt;0,SUM(BV8,BW8,CA8),"")</f>
        <v>120.3</v>
      </c>
      <c r="CC8" s="19">
        <v>15.2</v>
      </c>
      <c r="CD8" s="19">
        <v>5.7</v>
      </c>
      <c r="CE8" s="19">
        <v>0.2</v>
      </c>
      <c r="CF8" s="19">
        <v>0</v>
      </c>
      <c r="CG8" s="19">
        <v>11.3</v>
      </c>
      <c r="CH8" s="19">
        <v>3.6</v>
      </c>
      <c r="CI8" s="19">
        <v>0</v>
      </c>
      <c r="CJ8" s="19">
        <v>0</v>
      </c>
      <c r="CK8" s="19">
        <v>16.5</v>
      </c>
      <c r="CL8" s="19">
        <v>3.3</v>
      </c>
      <c r="CM8" s="19">
        <v>0</v>
      </c>
      <c r="CN8" s="19">
        <v>0</v>
      </c>
      <c r="CO8" s="19"/>
      <c r="CP8" s="19"/>
      <c r="CQ8" s="19"/>
      <c r="CR8" s="19"/>
      <c r="CS8" s="19"/>
      <c r="CT8" s="19"/>
      <c r="CU8" s="19"/>
      <c r="CV8" s="19"/>
      <c r="CW8" s="27"/>
      <c r="CX8" s="40">
        <f>IF(SUM(CD8,CH8)&gt;0,SUM(CD8,CH8),"")</f>
        <v>9.3000000000000007</v>
      </c>
      <c r="CY8" s="40">
        <f>IF(SUM(CC8:CD8,CF8:CH8,CJ8)-CE8-CI8&gt;0,SUM(CC8:CD8,CF8:CH8,CJ8)-CE8-CI8,"")</f>
        <v>35.6</v>
      </c>
      <c r="CZ8" s="40">
        <f>IF(SUM(CK8:CL8,CN8)-CM8&gt;0,SUM(CK8:CL8,CN8)-CM8,"")</f>
        <v>19.8</v>
      </c>
      <c r="DA8" s="40">
        <f>IF(SUM(CD8,CH8,CL8)&gt;0,SUM(CD8,CH8,CL8),"")</f>
        <v>12.600000000000001</v>
      </c>
      <c r="DB8" s="40">
        <f>IF(SUM(CY8,CZ8)&gt;0,SUM(CY8,CZ8),"")</f>
        <v>55.400000000000006</v>
      </c>
      <c r="DC8" s="40" t="str">
        <f>IF(SUM(CP8,CT8)&gt;0,SUM(CP8,CT8),"")</f>
        <v/>
      </c>
      <c r="DD8" s="40" t="str">
        <f>IF(SUM(CO8:CP8,CR8:CT8,CV8)-SUM(CQ8,CU8)&gt;0,SUM(CO8:CP8,CR8:CT8,CV8)-SUM(CQ8,CU8),"")</f>
        <v/>
      </c>
      <c r="DE8" s="40">
        <f>IF(SUM(CY8,CZ8,DD8)&gt;0,SUM(CY8,CZ8,DD8),"")</f>
        <v>55.400000000000006</v>
      </c>
      <c r="DF8" s="50">
        <f>IF(MAX(ED8,FF8,GH8,HJ8,IL8,JN8,KP8,LR8,MT8,NV8,OX8,PZ8)-IF(N8="",0,N8)&gt;0.001,MAX(ED8,FF8,GH8,HJ8,IL8,JN8,KP8,LR8,MT8,NV8,OX8,PZ8)-IF(N8="",0,N8),"")</f>
        <v>1.2000000000000028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>
        <v>18.600000000000001</v>
      </c>
      <c r="FN8" s="17">
        <v>6.1</v>
      </c>
      <c r="FO8" s="17">
        <v>0</v>
      </c>
      <c r="FP8" s="17">
        <v>0</v>
      </c>
      <c r="FQ8" s="17">
        <v>17.8</v>
      </c>
      <c r="FR8" s="17">
        <v>5.5</v>
      </c>
      <c r="FS8" s="17">
        <v>0</v>
      </c>
      <c r="FT8" s="17">
        <v>0</v>
      </c>
      <c r="FU8" s="17">
        <v>17.8</v>
      </c>
      <c r="FV8" s="17">
        <v>4.2</v>
      </c>
      <c r="FW8" s="17">
        <v>0</v>
      </c>
      <c r="FX8" s="17">
        <v>0</v>
      </c>
      <c r="FY8" s="17"/>
      <c r="FZ8" s="17"/>
      <c r="GA8" s="17"/>
      <c r="GB8" s="17"/>
      <c r="GC8" s="17"/>
      <c r="GD8" s="17"/>
      <c r="GE8" s="17"/>
      <c r="GF8" s="17"/>
      <c r="GG8" s="40">
        <f>IF(SUM(FN8,FR8)&gt;0,SUM(FN8,FR8),"")</f>
        <v>11.6</v>
      </c>
      <c r="GH8" s="40">
        <f>IF(SUM(FM8:FN8,FP8:FR8,FT8)-FO8-FS8&gt;0,SUM(FM8:FN8,FP8:FR8,FT8)-FO8-FS8,"")</f>
        <v>48</v>
      </c>
      <c r="GI8" s="40">
        <f>IF(SUM(FU8:FV8,FX8)-FW8&gt;0,SUM(FU8:FV8,FX8)-FW8,"")</f>
        <v>22</v>
      </c>
      <c r="GJ8" s="40">
        <f>IF(SUM(FN8,FR8,FV8)&gt;0,SUM(FN8,FR8,FV8),"")</f>
        <v>15.8</v>
      </c>
      <c r="GK8" s="40">
        <f>IF(SUM(GH8,GI8)&gt;0,SUM(GH8,GI8),"")</f>
        <v>70</v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>
        <f>IF(SUM(GH8,GI8,GM8)&gt;0,SUM(GH8,GI8,GM8),"")</f>
        <v>70</v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16.600000000000001</v>
      </c>
      <c r="QH8" s="22">
        <f>IF($CW8="P",CD8,(CD8+BA8)/2)</f>
        <v>5.6</v>
      </c>
      <c r="QI8" s="22">
        <f>IF($CW8="P",CE8,(CE8+BB8)/2)</f>
        <v>0.1</v>
      </c>
      <c r="QJ8" s="22">
        <f>IF($CW8="P",CF8,(CF8+BC8)/2)</f>
        <v>0</v>
      </c>
      <c r="QK8" s="22">
        <f>IF($CW8="P",CG8,(CG8+BD8)/2)</f>
        <v>14.25</v>
      </c>
      <c r="QL8" s="22">
        <f>IF($CW8="P",CH8,(CH8+BE8)/2)</f>
        <v>5.25</v>
      </c>
      <c r="QM8" s="22">
        <f>IF($CW8="P",CI8,(CI8+BF8)/2)</f>
        <v>0.1</v>
      </c>
      <c r="QN8" s="22">
        <f>IF($CW8="P",CJ8,(CJ8+BG8)/2)</f>
        <v>0</v>
      </c>
      <c r="QO8" s="22">
        <f>IF($CW8="P",CK8,(CK8+BH8)/2)</f>
        <v>17.350000000000001</v>
      </c>
      <c r="QP8" s="22">
        <f>IF($CW8="P",CL8,(CL8+BI8)/2)</f>
        <v>5.0999999999999996</v>
      </c>
      <c r="QQ8" s="22">
        <f>IF($CW8="P",CM8,(CM8+BJ8)/2)</f>
        <v>0</v>
      </c>
      <c r="QR8" s="22">
        <f>IF($CW8="P",CN8,(CN8+BK8)/2)</f>
        <v>0</v>
      </c>
      <c r="QS8" s="22">
        <f>IF($CW8="P",CO8,(CO8+BL8)/2)</f>
        <v>9</v>
      </c>
      <c r="QT8" s="22">
        <f>IF($CW8="P",CP8,(CP8+BM8)/2)</f>
        <v>2.75</v>
      </c>
      <c r="QU8" s="22">
        <f>IF($CW8="P",CQ8,(CQ8+BN8)/2)</f>
        <v>0</v>
      </c>
      <c r="QV8" s="22">
        <f>IF($CW8="P",CR8,(CR8+BO8)/2)</f>
        <v>0</v>
      </c>
      <c r="QW8" s="22">
        <f>IF($CW8="P",CS8,(CS8+BP8)/2)</f>
        <v>8.6999999999999993</v>
      </c>
      <c r="QX8" s="22">
        <f>IF($CW8="P",CT8,(CT8+BQ8)/2)</f>
        <v>3.45</v>
      </c>
      <c r="QY8" s="22">
        <f>IF($CW8="P",CU8,(CU8+BR8)/2)</f>
        <v>0</v>
      </c>
      <c r="QZ8" s="22">
        <f>IF($CW8="P",CV8,(CV8+BS8)/2)</f>
        <v>0</v>
      </c>
      <c r="RA8" s="27" t="s">
        <v>46</v>
      </c>
      <c r="RB8" s="40">
        <f>IF(SUM(QH8,QL8)&gt;0,SUM(QH8,QL8),"")</f>
        <v>10.85</v>
      </c>
      <c r="RC8" s="40">
        <f>IF(SUM(QG8:QH8,QJ8:QL8,QN8)-QI8-QM8&gt;0,SUM(QG8:QH8,QJ8:QL8,QN8)-QI8-QM8,"")</f>
        <v>41.5</v>
      </c>
      <c r="RD8" s="40">
        <f>IF(SUM(QO8:QP8,QR8)-QQ8&gt;0,SUM(QO8:QP8,QR8)-QQ8,"")</f>
        <v>22.450000000000003</v>
      </c>
      <c r="RE8" s="40">
        <f>IF(SUM(QH8,QL8,QP8)&gt;0,SUM(QH8,QL8,QP8),"")</f>
        <v>15.95</v>
      </c>
      <c r="RF8" s="40">
        <f>IF(SUM(RC8,RD8)&gt;0,SUM(RC8,RD8),"")</f>
        <v>63.95</v>
      </c>
      <c r="RG8" s="40">
        <f>IF(SUM(QT8,QX8)&gt;0,SUM(QT8,QX8),"")</f>
        <v>6.2</v>
      </c>
      <c r="RH8" s="40">
        <f>IF(SUM(QS8:QT8,QV8:QX8,QZ8)-SUM(QU8,QY8)&gt;0,SUM(QS8:QT8,QV8:QX8,QZ8)-SUM(QU8,QY8),"")</f>
        <v>23.9</v>
      </c>
      <c r="RI8" s="40">
        <f>IF(SUM(RC8,RD8,RH8)&gt;0,SUM(RC8,RD8,RH8),"")</f>
        <v>87.85</v>
      </c>
    </row>
    <row r="9" spans="1:477" x14ac:dyDescent="0.2">
      <c r="A9" s="4" cm="1">
        <f t="array" ref="A9">IF(AND(J9&lt;&gt;"",J9&lt;&gt;"No DD"),SUMPRODUCT((J$4:J$24&lt;&gt;"")*(J$4:J$24&lt;&gt;"No DD")*(F$4:F$24&gt;F9))+1,IF(J9="No DD",SUMPRODUCT((J$4:J$24="No DD")*(F$4:F$24&gt;F9))+1+SUMPRODUCT((J$4:J$24&lt;&gt;"")*(J$4:J$24&lt;&gt;"No DD")),""))</f>
        <v>6</v>
      </c>
      <c r="B9" s="4" cm="1">
        <f t="array" ref="B9">IF(AND(J9&lt;&gt;"",J9&lt;&gt;"No DD",G9=""),SUMPRODUCT((J$4:J$24&lt;&gt;"")*(J$4:J$24&lt;&gt;"No DD")*(G$4:G$24="")*(F$4:F$24&gt;F9))+1,IF(J9="No DD",SUMPRODUCT((J$4:J$24="No DD")*(F$4:F$24&gt;F9)*(G$4:G$24=""))+1+SUMPRODUCT((J$4:J$24&lt;&gt;"")*(G$4:G$24="")*(J$4:J$24&lt;&gt;"No DD")),""))</f>
        <v>1</v>
      </c>
      <c r="C9" s="5" t="s">
        <v>131</v>
      </c>
      <c r="D9" s="4" t="s">
        <v>6</v>
      </c>
      <c r="E9" s="4">
        <v>2006</v>
      </c>
      <c r="F9" s="9">
        <f>SUM(L9:T9)+SUM(L9:P9)*0.0000001+SUM(L9)*0.0000000000001</f>
        <v>155.30001105000443</v>
      </c>
      <c r="G9" s="66"/>
      <c r="H9" s="3" t="str">
        <f>IF(OR(AND(AR9&gt;=AY$26,AS9&gt;=AY$30,AR9&lt;&gt;"",AQ9=""),AND(AW9&gt;=AY$26,AX9&gt;=AY$30,AW9&lt;&gt;"",AQ9=""),AND(BU9&gt;=CB$26,BV9&gt;=CB$30,BU9&lt;&gt;"",BT9=""),AND(BZ9&gt;=CB$26,CA9&gt;=CB$30,BZ9&lt;&gt;"",BT9=""),AND(CX9&gt;=DE$26,CY9&gt;=DE$30,CX9&lt;&gt;"",CW9=""),AND(DC9&gt;=DE$26,DD9&gt;=DE$30,DC9&lt;&gt;""),AND(EC9&gt;=EJ$26,ED9&gt;=EJ$30,EC9&lt;&gt;""),AND(EH9&gt;=EJ$26,EI9&gt;=EJ$30,EH9&lt;&gt;""),AND(FE9&gt;=FL$26,FF9&gt;=FL$30,FE9&lt;&gt;""),AND(FJ9&gt;=FL$26,FK9&gt;=FL$30,FJ9&lt;&gt;""),AND(GG9&gt;=GN$26,GH9&gt;=GN$30,GG9&lt;&gt;""),AND(GL9&gt;=GN$26,GM9&gt;=GN$30,GL9&lt;&gt;""),AND(HI9&gt;=HP$26,HJ9&gt;=HP$30,HI9&lt;&gt;""),AND(HN9&gt;=HP$26,HO9&gt;=HP$30,HN9&lt;&gt;""),AND(IK9&gt;=IR$26,IL9&gt;=IR$30,IK9&lt;&gt;""),AND(IP9&gt;=IR$26,IQ9&gt;=IR$30,IP9&lt;&gt;""),AND(JM9&gt;=JT$26,JN9&gt;=JT$30,JM9&lt;&gt;""),AND(JR9&gt;=JT$26,JS9&gt;=JT$30,JR9&lt;&gt;""),AND(KO9&gt;=KV$26,KP9&gt;=KV$30,KO9&lt;&gt;""),AND(KT9&gt;=KV$26,KU9&gt;=KV$30,KT9&lt;&gt;""),AND(LQ9&gt;=LX$26,LR9&gt;=LX$30,LQ9&lt;&gt;""),AND(LV9&gt;=LX$26,LW9&gt;=LX$30,LV9&lt;&gt;""),AND(MS9&gt;=MZ$26,MT9&gt;=MZ$30,MS9&lt;&gt;""),AND(MX9&gt;=MZ$26,MY9&gt;=MZ$30,MX9&lt;&gt;""),AND(NU9&gt;=OB$26,NV9&gt;=OB$30,NU9&lt;&gt;""),AND(NZ9&gt;=OB$26,OA9&gt;=OB$30,NZ9&lt;&gt;""),AND(OW9&gt;=PD$26,OX9&gt;=PD$30,OW9&lt;&gt;""),AND(PB9&gt;=PD$26,PC9&gt;=PD$30,PB9&lt;&gt;""),AND(PY9&gt;=QF$26,PZ9&gt;=QF$30,PY9&lt;&gt;""),AND(QD9&gt;=QF$26,QE9&gt;=QF$30,QD9&lt;&gt;"")),"P","")</f>
        <v>P</v>
      </c>
      <c r="I9" s="3" t="str">
        <f>IF(OR(AND(AS9&gt;=AY$30,AS9&lt;&gt;"",AQ9=""),AND(AX9&gt;=AY$30,AX9&lt;&gt;"",AQ9=""),AND(BV9&gt;=CB$30,BV9&lt;&gt;"",BT9=""),AND(CA9&gt;=CB$30,CA9&lt;&gt;"",BT9=""),AND(CY9&gt;=DE$30,CY9&lt;&gt;"",CW9=""),AND(DD9&gt;=DE$30,DD9&lt;&gt;"",CW9=""),AND(ED9&gt;=EJ$30,ED9&lt;&gt;""),AND(EI9&gt;=EJ$30,EI9&lt;&gt;""),AND(FF9&gt;=FL$30,FF9&lt;&gt;""),AND(FK9&gt;=FL$30,FK9&lt;&gt;""),AND(GH9&gt;=GN$30,GH9&lt;&gt;""),AND(GM9&gt;=GN$30,GM9&lt;&gt;""),AND(HJ9&gt;=HP$30,HJ9&lt;&gt;""),AND(HO9&gt;=HP$30,HO9&lt;&gt;""),AND(IL9&gt;=IR$30,IL9&lt;&gt;""),AND(IQ9&gt;=IR$30,IQ9&lt;&gt;""),AND(JN9&gt;=JT$30,JN9&lt;&gt;""),AND(JS9&gt;=JT$30,JS9&lt;&gt;""),AND(KP9&gt;=KV$30,KP9&lt;&gt;""),AND(KU9&gt;=KV$30,KU9&lt;&gt;""),AND(LR9&gt;=LX$30,LR9&lt;&gt;""),AND(LW9&gt;=LX$30,LW9&lt;&gt;""),AND(MT9&gt;=MZ$30,MT9&lt;&gt;""),AND(MY9&gt;=MZ$30,MY9&lt;&gt;""),AND(NV9&gt;=OB$30,NV9&lt;&gt;""),AND(OA9&gt;=OB$30,OA9&lt;&gt;""),AND(OX9&gt;=PD$30,OX9&lt;&gt;""),AND(PC9&gt;=PD$30,PC9&lt;&gt;""),AND(PZ9&gt;=QF$30,PZ9&lt;&gt;""),AND(QE9&gt;=QF$30,QE9&lt;&gt;"")),"P","")</f>
        <v>P</v>
      </c>
      <c r="J9" s="36" t="str">
        <f>IF(AND(I9="P",H9=""),"No DD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Merit",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Excellence",IF(K9="P","Worlds Team",IF(H9="P","National Team","")))))</f>
        <v>National Team</v>
      </c>
      <c r="K9" s="3" t="str">
        <f>IF(OR(AND(AU9&gt;=AY$27,AV9&gt;=AY$31,AU9&lt;&gt;"",AQ9=""),AND(BX9&gt;=CB$27,BY9&gt;=CB$31,BX9&lt;&gt;"",BT9=""),AND(DA9&gt;=DE$27,DB9&gt;=DE$31,DA9&lt;&gt;"",CW9=""),AND(EF9&gt;=EJ$27,EG9&gt;=EJ$31,EF9&lt;&gt;""),AND(FH9&gt;=FL$27,FI9&gt;=FL$31,FH9&lt;&gt;""),AND(GJ9&gt;=GN$27,GK9&gt;=GN$31,GJ9&lt;&gt;""),AND(HL9&gt;=HP$27,HM9&gt;=HP$31,HL9&lt;&gt;""),AND(IN9&gt;=IR$27,IO9&gt;=IR$31,IN9&lt;&gt;""),AND(JP9&gt;=JT$27,JQ9&gt;=JT$31,JP9&lt;&gt;""),AND(KR9&gt;=KV$27,KS9&gt;=KV$31,KR9&lt;&gt;""),AND(LT9&gt;=LX$27,LU9&gt;=LX$31,LT9&lt;&gt;""),AND(MV9&gt;=MZ$27,MW9&gt;=MZ$31,MV9&lt;&gt;""),AND(NX9&gt;=OB$27,NY9&gt;=OB$31,NX9&lt;&gt;""),AND(OZ9&gt;=PD$27,PA9&gt;=PD$31,OZ9&lt;&gt;""),AND(QB9&gt;=QF$27,QC9&gt;=QF$31,QB9&lt;&gt;"")),"P","")</f>
        <v/>
      </c>
      <c r="L9" s="8">
        <f>IF(COUNT(AS9,BV9,CY9)&gt;0,LARGE((AS9,BV9,CY9),1),0)</f>
        <v>44.1</v>
      </c>
      <c r="M9" s="8" t="str">
        <f>IF(L9=0,"",IF(L9=CY9,$CC$1,IF(L9=BV9,$AZ$1,IF(L9=AS9,$W$1,""))))</f>
        <v>2024 Nationals</v>
      </c>
      <c r="N9" s="8">
        <f>IF(COUNT(AS9,BV9,CY9)&gt;1,LARGE((AS9,BV9,CY9),2),0)</f>
        <v>44.1</v>
      </c>
      <c r="O9" s="8" t="str">
        <f>IF(N9=0,"",IF(AND(N9=L9,N9=AS9,N9=BV9),$W$1,IF(AND(N9=L9,N9=AS9,N9=CY9),$W$1,IF(AND(N9=L9,N9=BV9,N9=CY9),$AZ$1,IF(N9=CY9,$CC$1,IF(N9=BV9,$AZ$1,IF(N9=AS9,$W$1,"")))))))</f>
        <v>2024 Elite Canada</v>
      </c>
      <c r="P9" s="8">
        <f>IF(COUNT(AT9,BW9,CZ9)&gt;0,LARGE((AT9,BW9,CZ9),1),0)</f>
        <v>22.3</v>
      </c>
      <c r="Q9" s="8" t="str">
        <f>IF(P9=0,"",IF(P9=CZ9,$CC$1,IF(P9=BW9,$AZ$1,IF(P9=AT9,$W$1,""))))</f>
        <v>2024 Elite Canada</v>
      </c>
      <c r="R9" s="8">
        <f>IF(MAX(AX9,CA9,DD9)&gt;0,MAX(AX9,CA9,DD9),0)</f>
        <v>44.800000000000004</v>
      </c>
      <c r="S9" s="8" t="str">
        <f>IF(R9=0,"",IF(R9=DD9,$CC$1,IF(R9=CA9,$AZ$1,IF(R9=AX9,$W$1,""))))</f>
        <v>2024 Elite Canada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15.6</v>
      </c>
      <c r="X9" s="19">
        <v>2.6</v>
      </c>
      <c r="Y9" s="19">
        <v>0</v>
      </c>
      <c r="Z9" s="19">
        <v>0.6</v>
      </c>
      <c r="AA9" s="19">
        <v>16.5</v>
      </c>
      <c r="AB9" s="19">
        <v>4.8</v>
      </c>
      <c r="AC9" s="19">
        <v>0</v>
      </c>
      <c r="AD9" s="19">
        <v>0.6</v>
      </c>
      <c r="AE9" s="19">
        <v>15.5</v>
      </c>
      <c r="AF9" s="19">
        <v>2.6</v>
      </c>
      <c r="AG9" s="19">
        <v>0</v>
      </c>
      <c r="AH9" s="19">
        <v>0.6</v>
      </c>
      <c r="AI9" s="19">
        <v>16</v>
      </c>
      <c r="AJ9" s="19">
        <v>4.5999999999999996</v>
      </c>
      <c r="AK9" s="19">
        <v>0</v>
      </c>
      <c r="AL9" s="19">
        <v>0.6</v>
      </c>
      <c r="AM9" s="19">
        <v>16.3</v>
      </c>
      <c r="AN9" s="19">
        <v>4.8</v>
      </c>
      <c r="AO9" s="19">
        <v>0</v>
      </c>
      <c r="AP9" s="19">
        <v>0.6</v>
      </c>
      <c r="AQ9" s="27"/>
      <c r="AR9" s="40">
        <f>IF(SUM(X9,AB9)&gt;0,SUM(X9,AB9),"")</f>
        <v>7.4</v>
      </c>
      <c r="AS9" s="40">
        <f>IF(SUM(W9:X9,Z9:AB9,AD9)-Y9-AC9&gt;0,SUM(W9:X9,Z9:AB9,AD9)-Y9-AC9,"")</f>
        <v>40.699999999999996</v>
      </c>
      <c r="AT9" s="40">
        <f>IF(SUM(AE9:AF9,AH9)-AG9&gt;0,SUM(AE9:AF9,AH9)-AG9,"")</f>
        <v>18.700000000000003</v>
      </c>
      <c r="AU9" s="40">
        <f>IF(SUM(X9,AB9,AF9)&gt;0,SUM(X9,AB9,AF9),"")</f>
        <v>10</v>
      </c>
      <c r="AV9" s="40">
        <f>IF(SUM(AS9,AT9)&gt;0,SUM(AS9,AT9),"")</f>
        <v>59.4</v>
      </c>
      <c r="AW9" s="40">
        <f>IF(SUM(AJ9,AN9)&gt;0,SUM(AJ9,AN9),"")</f>
        <v>9.3999999999999986</v>
      </c>
      <c r="AX9" s="40">
        <f>IF(SUM(AI9:AJ9,AL9:AN9,AP9)-SUM(AK9,AO9)&gt;0,SUM(AI9:AJ9,AL9:AN9,AP9)-SUM(AK9,AO9),"")</f>
        <v>42.9</v>
      </c>
      <c r="AY9" s="40">
        <f>IF(SUM(AS9,AT9,AX9)&gt;0,SUM(AS9,AT9,AX9),"")</f>
        <v>102.3</v>
      </c>
      <c r="AZ9" s="18">
        <v>17.3</v>
      </c>
      <c r="BA9" s="18">
        <v>4.8</v>
      </c>
      <c r="BB9" s="18">
        <v>0</v>
      </c>
      <c r="BC9" s="18">
        <v>0.6</v>
      </c>
      <c r="BD9" s="18">
        <v>15.5</v>
      </c>
      <c r="BE9" s="18">
        <v>5.3</v>
      </c>
      <c r="BF9" s="18">
        <v>0</v>
      </c>
      <c r="BG9" s="18">
        <v>0.6</v>
      </c>
      <c r="BH9" s="18">
        <v>16.399999999999999</v>
      </c>
      <c r="BI9" s="18">
        <v>5.3</v>
      </c>
      <c r="BJ9" s="18">
        <v>0</v>
      </c>
      <c r="BK9" s="18">
        <v>0.6</v>
      </c>
      <c r="BL9" s="18">
        <v>17.100000000000001</v>
      </c>
      <c r="BM9" s="18">
        <v>4.5999999999999996</v>
      </c>
      <c r="BN9" s="18">
        <v>0</v>
      </c>
      <c r="BO9" s="18">
        <v>0.6</v>
      </c>
      <c r="BP9" s="18">
        <v>16.399999999999999</v>
      </c>
      <c r="BQ9" s="18">
        <v>5.5</v>
      </c>
      <c r="BR9" s="18">
        <v>0</v>
      </c>
      <c r="BS9" s="18">
        <v>0.6</v>
      </c>
      <c r="BT9" s="28"/>
      <c r="BU9" s="11">
        <f>IF(SUM(BA9,BE9)&gt;0,SUM(BA9,BE9),"")</f>
        <v>10.1</v>
      </c>
      <c r="BV9" s="11">
        <f>IF(SUM(AZ9:BA9,BC9:BE9,BG9)-BB9-BF9&gt;0,SUM(AZ9:BA9,BC9:BE9,BG9)-BB9-BF9,"")</f>
        <v>44.1</v>
      </c>
      <c r="BW9" s="11">
        <f>IF(SUM(BH9:BI9,BK9)-BJ9&gt;0,SUM(BH9:BI9,BK9)-BJ9,"")</f>
        <v>22.3</v>
      </c>
      <c r="BX9" s="11">
        <f>IF(SUM(BA9,BE9,BI9)&gt;0,SUM(BA9,BE9,BI9),"")</f>
        <v>15.399999999999999</v>
      </c>
      <c r="BY9" s="11">
        <f>IF(SUM(BV9,BW9)&gt;0,SUM(BV9,BW9),"")</f>
        <v>66.400000000000006</v>
      </c>
      <c r="BZ9" s="11">
        <f>IF(SUM(BM9,BQ9)&gt;0,SUM(BM9,BQ9),"")</f>
        <v>10.1</v>
      </c>
      <c r="CA9" s="11">
        <f>IF(SUM(BL9:BM9,BO9:BQ9,BS9)-SUM(BN9,BR9)&gt;0,SUM(BL9:BM9,BO9:BQ9,BS9)-SUM(BN9,BR9),"")</f>
        <v>44.800000000000004</v>
      </c>
      <c r="CB9" s="11">
        <f>IF(SUM(BV9,BW9,CA9)&gt;0,SUM(BV9,BW9,CA9),"")</f>
        <v>111.20000000000002</v>
      </c>
      <c r="CC9" s="19">
        <v>16.399999999999999</v>
      </c>
      <c r="CD9" s="19">
        <v>5</v>
      </c>
      <c r="CE9" s="19">
        <v>0.2</v>
      </c>
      <c r="CF9" s="19">
        <v>0.6</v>
      </c>
      <c r="CG9" s="19">
        <v>16.2</v>
      </c>
      <c r="CH9" s="19">
        <v>5.5</v>
      </c>
      <c r="CI9" s="19">
        <v>0</v>
      </c>
      <c r="CJ9" s="19">
        <v>0.6</v>
      </c>
      <c r="CK9" s="19">
        <v>15.4</v>
      </c>
      <c r="CL9" s="19">
        <v>4.8</v>
      </c>
      <c r="CM9" s="19">
        <v>0.2</v>
      </c>
      <c r="CN9" s="19">
        <v>0.6</v>
      </c>
      <c r="CO9" s="19">
        <v>16.5</v>
      </c>
      <c r="CP9" s="19">
        <v>5</v>
      </c>
      <c r="CQ9" s="19">
        <v>0.2</v>
      </c>
      <c r="CR9" s="19">
        <v>0.6</v>
      </c>
      <c r="CS9" s="19">
        <v>16.5</v>
      </c>
      <c r="CT9" s="19">
        <v>5.5</v>
      </c>
      <c r="CU9" s="19">
        <v>0</v>
      </c>
      <c r="CV9" s="19">
        <v>0.6</v>
      </c>
      <c r="CW9" s="27"/>
      <c r="CX9" s="40">
        <f>IF(SUM(CD9,CH9)&gt;0,SUM(CD9,CH9),"")</f>
        <v>10.5</v>
      </c>
      <c r="CY9" s="40">
        <f>IF(SUM(CC9:CD9,CF9:CH9,CJ9)-CE9-CI9&gt;0,SUM(CC9:CD9,CF9:CH9,CJ9)-CE9-CI9,"")</f>
        <v>44.1</v>
      </c>
      <c r="CZ9" s="40">
        <f>IF(SUM(CK9:CL9,CN9)-CM9&gt;0,SUM(CK9:CL9,CN9)-CM9,"")</f>
        <v>20.6</v>
      </c>
      <c r="DA9" s="40">
        <f>IF(SUM(CD9,CH9,CL9)&gt;0,SUM(CD9,CH9,CL9),"")</f>
        <v>15.3</v>
      </c>
      <c r="DB9" s="40">
        <f>IF(SUM(CY9,CZ9)&gt;0,SUM(CY9,CZ9),"")</f>
        <v>64.7</v>
      </c>
      <c r="DC9" s="40">
        <f>IF(SUM(CP9,CT9)&gt;0,SUM(CP9,CT9),"")</f>
        <v>10.5</v>
      </c>
      <c r="DD9" s="40">
        <f>IF(SUM(CO9:CP9,CR9:CT9,CV9)-SUM(CQ9,CU9)&gt;0,SUM(CO9:CP9,CR9:CT9,CV9)-SUM(CQ9,CU9),"")</f>
        <v>44.5</v>
      </c>
      <c r="DE9" s="40">
        <f>IF(SUM(CY9,CZ9,DD9)&gt;0,SUM(CY9,CZ9,DD9),"")</f>
        <v>109.2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16.850000000000001</v>
      </c>
      <c r="QH9" s="22">
        <f>IF($CW9="P",CD9,(CD9+BA9)/2)</f>
        <v>4.9000000000000004</v>
      </c>
      <c r="QI9" s="22">
        <f>IF($CW9="P",CE9,(CE9+BB9)/2)</f>
        <v>0.1</v>
      </c>
      <c r="QJ9" s="22">
        <f>IF($CW9="P",CF9,(CF9+BC9)/2)</f>
        <v>0.6</v>
      </c>
      <c r="QK9" s="22">
        <f>IF($CW9="P",CG9,(CG9+BD9)/2)</f>
        <v>15.85</v>
      </c>
      <c r="QL9" s="22">
        <f>IF($CW9="P",CH9,(CH9+BE9)/2)</f>
        <v>5.4</v>
      </c>
      <c r="QM9" s="22">
        <f>IF($CW9="P",CI9,(CI9+BF9)/2)</f>
        <v>0</v>
      </c>
      <c r="QN9" s="22">
        <f>IF($CW9="P",CJ9,(CJ9+BG9)/2)</f>
        <v>0.6</v>
      </c>
      <c r="QO9" s="22">
        <f>IF($CW9="P",CK9,(CK9+BH9)/2)</f>
        <v>15.899999999999999</v>
      </c>
      <c r="QP9" s="22">
        <f>IF($CW9="P",CL9,(CL9+BI9)/2)</f>
        <v>5.05</v>
      </c>
      <c r="QQ9" s="22">
        <f>IF($CW9="P",CM9,(CM9+BJ9)/2)</f>
        <v>0.1</v>
      </c>
      <c r="QR9" s="22">
        <f>IF($CW9="P",CN9,(CN9+BK9)/2)</f>
        <v>0.6</v>
      </c>
      <c r="QS9" s="22">
        <f>IF($CW9="P",CO9,(CO9+BL9)/2)</f>
        <v>16.8</v>
      </c>
      <c r="QT9" s="22">
        <f>IF($CW9="P",CP9,(CP9+BM9)/2)</f>
        <v>4.8</v>
      </c>
      <c r="QU9" s="22">
        <f>IF($CW9="P",CQ9,(CQ9+BN9)/2)</f>
        <v>0.1</v>
      </c>
      <c r="QV9" s="22">
        <f>IF($CW9="P",CR9,(CR9+BO9)/2)</f>
        <v>0.6</v>
      </c>
      <c r="QW9" s="22">
        <f>IF($CW9="P",CS9,(CS9+BP9)/2)</f>
        <v>16.45</v>
      </c>
      <c r="QX9" s="22">
        <f>IF($CW9="P",CT9,(CT9+BQ9)/2)</f>
        <v>5.5</v>
      </c>
      <c r="QY9" s="22">
        <f>IF($CW9="P",CU9,(CU9+BR9)/2)</f>
        <v>0</v>
      </c>
      <c r="QZ9" s="22">
        <f>IF($CW9="P",CV9,(CV9+BS9)/2)</f>
        <v>0.6</v>
      </c>
      <c r="RA9" s="27" t="s">
        <v>46</v>
      </c>
      <c r="RB9" s="40">
        <f>IF(SUM(QH9,QL9)&gt;0,SUM(QH9,QL9),"")</f>
        <v>10.3</v>
      </c>
      <c r="RC9" s="40">
        <f>IF(SUM(QG9:QH9,QJ9:QL9,QN9)-QI9-QM9&gt;0,SUM(QG9:QH9,QJ9:QL9,QN9)-QI9-QM9,"")</f>
        <v>44.1</v>
      </c>
      <c r="RD9" s="40">
        <f>IF(SUM(QO9:QP9,QR9)-QQ9&gt;0,SUM(QO9:QP9,QR9)-QQ9,"")</f>
        <v>21.45</v>
      </c>
      <c r="RE9" s="40">
        <f>IF(SUM(QH9,QL9,QP9)&gt;0,SUM(QH9,QL9,QP9),"")</f>
        <v>15.350000000000001</v>
      </c>
      <c r="RF9" s="40">
        <f>IF(SUM(RC9,RD9)&gt;0,SUM(RC9,RD9),"")</f>
        <v>65.55</v>
      </c>
      <c r="RG9" s="40">
        <f>IF(SUM(QT9,QX9)&gt;0,SUM(QT9,QX9),"")</f>
        <v>10.3</v>
      </c>
      <c r="RH9" s="40">
        <f>IF(SUM(QS9:QT9,QV9:QX9,QZ9)-SUM(QU9,QY9)&gt;0,SUM(QS9:QT9,QV9:QX9,QZ9)-SUM(QU9,QY9),"")</f>
        <v>44.650000000000006</v>
      </c>
      <c r="RI9" s="40">
        <f>IF(SUM(RC9,RD9,RH9)&gt;0,SUM(RC9,RD9,RH9),"")</f>
        <v>110.2</v>
      </c>
    </row>
    <row r="10" spans="1:477" x14ac:dyDescent="0.2">
      <c r="A10" s="4" cm="1">
        <f t="array" ref="A10">IF(AND(J10&lt;&gt;"",J10&lt;&gt;"No DD"),SUMPRODUCT((J$4:J$24&lt;&gt;"")*(J$4:J$24&lt;&gt;"No DD")*(F$4:F$24&gt;F10))+1,IF(J10="No DD",SUMPRODUCT((J$4:J$24="No DD")*(F$4:F$24&gt;F10))+1+SUMPRODUCT((J$4:J$24&lt;&gt;"")*(J$4:J$24&lt;&gt;"No DD")),""))</f>
        <v>7</v>
      </c>
      <c r="B10" s="4" cm="1">
        <f t="array" ref="B10">IF(AND(J10&lt;&gt;"",J10&lt;&gt;"No DD",G10=""),SUMPRODUCT((J$4:J$24&lt;&gt;"")*(J$4:J$24&lt;&gt;"No DD")*(G$4:G$24="")*(F$4:F$24&gt;F10))+1,IF(J10="No DD",SUMPRODUCT((J$4:J$24="No DD")*(F$4:F$24&gt;F10)*(G$4:G$24=""))+1+SUMPRODUCT((J$4:J$24&lt;&gt;"")*(G$4:G$24="")*(J$4:J$24&lt;&gt;"No DD")),""))</f>
        <v>2</v>
      </c>
      <c r="C10" s="5" t="s">
        <v>65</v>
      </c>
      <c r="D10" s="4" t="s">
        <v>4</v>
      </c>
      <c r="E10" s="4">
        <v>2003</v>
      </c>
      <c r="F10" s="9">
        <f>SUM(L10:T10)+SUM(L10:P10)*0.0000001+SUM(L10)*0.0000000000001</f>
        <v>153.30001078000444</v>
      </c>
      <c r="G10" s="66"/>
      <c r="H10" s="3" t="str">
        <f>IF(OR(AND(AR10&gt;=AY$26,AS10&gt;=AY$30,AR10&lt;&gt;"",AQ10=""),AND(AW10&gt;=AY$26,AX10&gt;=AY$30,AW10&lt;&gt;"",AQ10=""),AND(BU10&gt;=CB$26,BV10&gt;=CB$30,BU10&lt;&gt;"",BT10=""),AND(BZ10&gt;=CB$26,CA10&gt;=CB$30,BZ10&lt;&gt;"",BT10=""),AND(CX10&gt;=DE$26,CY10&gt;=DE$30,CX10&lt;&gt;"",CW10=""),AND(DC10&gt;=DE$26,DD10&gt;=DE$30,DC10&lt;&gt;""),AND(EC10&gt;=EJ$26,ED10&gt;=EJ$30,EC10&lt;&gt;""),AND(EH10&gt;=EJ$26,EI10&gt;=EJ$30,EH10&lt;&gt;""),AND(FE10&gt;=FL$26,FF10&gt;=FL$30,FE10&lt;&gt;""),AND(FJ10&gt;=FL$26,FK10&gt;=FL$30,FJ10&lt;&gt;""),AND(GG10&gt;=GN$26,GH10&gt;=GN$30,GG10&lt;&gt;""),AND(GL10&gt;=GN$26,GM10&gt;=GN$30,GL10&lt;&gt;""),AND(HI10&gt;=HP$26,HJ10&gt;=HP$30,HI10&lt;&gt;""),AND(HN10&gt;=HP$26,HO10&gt;=HP$30,HN10&lt;&gt;""),AND(IK10&gt;=IR$26,IL10&gt;=IR$30,IK10&lt;&gt;""),AND(IP10&gt;=IR$26,IQ10&gt;=IR$30,IP10&lt;&gt;""),AND(JM10&gt;=JT$26,JN10&gt;=JT$30,JM10&lt;&gt;""),AND(JR10&gt;=JT$26,JS10&gt;=JT$30,JR10&lt;&gt;""),AND(KO10&gt;=KV$26,KP10&gt;=KV$30,KO10&lt;&gt;""),AND(KT10&gt;=KV$26,KU10&gt;=KV$30,KT10&lt;&gt;""),AND(LQ10&gt;=LX$26,LR10&gt;=LX$30,LQ10&lt;&gt;""),AND(LV10&gt;=LX$26,LW10&gt;=LX$30,LV10&lt;&gt;""),AND(MS10&gt;=MZ$26,MT10&gt;=MZ$30,MS10&lt;&gt;""),AND(MX10&gt;=MZ$26,MY10&gt;=MZ$30,MX10&lt;&gt;""),AND(NU10&gt;=OB$26,NV10&gt;=OB$30,NU10&lt;&gt;""),AND(NZ10&gt;=OB$26,OA10&gt;=OB$30,NZ10&lt;&gt;""),AND(OW10&gt;=PD$26,OX10&gt;=PD$30,OW10&lt;&gt;""),AND(PB10&gt;=PD$26,PC10&gt;=PD$30,PB10&lt;&gt;""),AND(PY10&gt;=QF$26,PZ10&gt;=QF$30,PY10&lt;&gt;""),AND(QD10&gt;=QF$26,QE10&gt;=QF$30,QD10&lt;&gt;"")),"P","")</f>
        <v>P</v>
      </c>
      <c r="I10" s="3" t="str">
        <f>IF(OR(AND(AS10&gt;=AY$30,AS10&lt;&gt;"",AQ10=""),AND(AX10&gt;=AY$30,AX10&lt;&gt;"",AQ10=""),AND(BV10&gt;=CB$30,BV10&lt;&gt;"",BT10=""),AND(CA10&gt;=CB$30,CA10&lt;&gt;"",BT10=""),AND(CY10&gt;=DE$30,CY10&lt;&gt;"",CW10=""),AND(DD10&gt;=DE$30,DD10&lt;&gt;"",CW10=""),AND(ED10&gt;=EJ$30,ED10&lt;&gt;""),AND(EI10&gt;=EJ$30,EI10&lt;&gt;""),AND(FF10&gt;=FL$30,FF10&lt;&gt;""),AND(FK10&gt;=FL$30,FK10&lt;&gt;""),AND(GH10&gt;=GN$30,GH10&lt;&gt;""),AND(GM10&gt;=GN$30,GM10&lt;&gt;""),AND(HJ10&gt;=HP$30,HJ10&lt;&gt;""),AND(HO10&gt;=HP$30,HO10&lt;&gt;""),AND(IL10&gt;=IR$30,IL10&lt;&gt;""),AND(IQ10&gt;=IR$30,IQ10&lt;&gt;""),AND(JN10&gt;=JT$30,JN10&lt;&gt;""),AND(JS10&gt;=JT$30,JS10&lt;&gt;""),AND(KP10&gt;=KV$30,KP10&lt;&gt;""),AND(KU10&gt;=KV$30,KU10&lt;&gt;""),AND(LR10&gt;=LX$30,LR10&lt;&gt;""),AND(LW10&gt;=LX$30,LW10&lt;&gt;""),AND(MT10&gt;=MZ$30,MT10&lt;&gt;""),AND(MY10&gt;=MZ$30,MY10&lt;&gt;""),AND(NV10&gt;=OB$30,NV10&lt;&gt;""),AND(OA10&gt;=OB$30,OA10&lt;&gt;""),AND(OX10&gt;=PD$30,OX10&lt;&gt;""),AND(PC10&gt;=PD$30,PC10&lt;&gt;""),AND(PZ10&gt;=QF$30,PZ10&lt;&gt;""),AND(QE10&gt;=QF$30,QE10&lt;&gt;"")),"P","")</f>
        <v>P</v>
      </c>
      <c r="J10" s="36" t="str">
        <f>IF(AND(I10="P",H10=""),"No DD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Merit",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Excellence",IF(K10="P","Worlds Team",IF(H10="P","National Team","")))))</f>
        <v>National Team</v>
      </c>
      <c r="K10" s="3" t="str">
        <f>IF(OR(AND(AU10&gt;=AY$27,AV10&gt;=AY$31,AU10&lt;&gt;"",AQ10=""),AND(BX10&gt;=CB$27,BY10&gt;=CB$31,BX10&lt;&gt;"",BT10=""),AND(DA10&gt;=DE$27,DB10&gt;=DE$31,DA10&lt;&gt;"",CW10=""),AND(EF10&gt;=EJ$27,EG10&gt;=EJ$31,EF10&lt;&gt;""),AND(FH10&gt;=FL$27,FI10&gt;=FL$31,FH10&lt;&gt;""),AND(GJ10&gt;=GN$27,GK10&gt;=GN$31,GJ10&lt;&gt;""),AND(HL10&gt;=HP$27,HM10&gt;=HP$31,HL10&lt;&gt;""),AND(IN10&gt;=IR$27,IO10&gt;=IR$31,IN10&lt;&gt;""),AND(JP10&gt;=JT$27,JQ10&gt;=JT$31,JP10&lt;&gt;""),AND(KR10&gt;=KV$27,KS10&gt;=KV$31,KR10&lt;&gt;""),AND(LT10&gt;=LX$27,LU10&gt;=LX$31,LT10&lt;&gt;""),AND(MV10&gt;=MZ$27,MW10&gt;=MZ$31,MV10&lt;&gt;""),AND(NX10&gt;=OB$27,NY10&gt;=OB$31,NX10&lt;&gt;""),AND(OZ10&gt;=PD$27,PA10&gt;=PD$31,OZ10&lt;&gt;""),AND(QB10&gt;=QF$27,QC10&gt;=QF$31,QB10&lt;&gt;"")),"P","")</f>
        <v/>
      </c>
      <c r="L10" s="8">
        <f>IF(COUNT(AS10,BV10,CY10)&gt;0,LARGE((AS10,BV10,CY10),1),0)</f>
        <v>44.2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41.4</v>
      </c>
      <c r="O10" s="8" t="str">
        <f>IF(N10=0,"",IF(AND(N10=L10,N10=AS10,N10=BV10),$W$1,IF(AND(N10=L10,N10=AS10,N10=CY10),$W$1,IF(AND(N10=L10,N10=BV10,N10=CY10),$AZ$1,IF(N10=CY10,$CC$1,IF(N10=BV10,$AZ$1,IF(N10=AS10,$W$1,"")))))))</f>
        <v>2023 3rd Domestic Trial</v>
      </c>
      <c r="P10" s="8">
        <f>IF(COUNT(AT10,BW10,CZ10)&gt;0,LARGE((AT10,BW10,CZ10),1),0)</f>
        <v>22.2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42.8</v>
      </c>
      <c r="S10" s="8" t="str">
        <f>IF(R10=0,"",IF(R10=DD10,$CC$1,IF(R10=CA10,$AZ$1,IF(R10=AX10,$W$1,""))))</f>
        <v>2024 Elite Canada</v>
      </c>
      <c r="T10" s="8">
        <f>IF(MAX(DF10:DH10)&gt;0,MAX(DF10:DH10),"")</f>
        <v>2.7000000000000028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>
        <v>16.2</v>
      </c>
      <c r="X10" s="19">
        <v>6</v>
      </c>
      <c r="Y10" s="19">
        <v>2</v>
      </c>
      <c r="Z10" s="19">
        <v>0</v>
      </c>
      <c r="AA10" s="19">
        <v>16.3</v>
      </c>
      <c r="AB10" s="19">
        <v>4.9000000000000004</v>
      </c>
      <c r="AC10" s="19">
        <v>0</v>
      </c>
      <c r="AD10" s="19">
        <v>0</v>
      </c>
      <c r="AE10" s="19">
        <v>16.5</v>
      </c>
      <c r="AF10" s="19">
        <v>5.7</v>
      </c>
      <c r="AG10" s="19">
        <v>0</v>
      </c>
      <c r="AH10" s="19">
        <v>0</v>
      </c>
      <c r="AI10" s="19">
        <v>15.3</v>
      </c>
      <c r="AJ10" s="19">
        <v>6</v>
      </c>
      <c r="AK10" s="19">
        <v>0</v>
      </c>
      <c r="AL10" s="19">
        <v>0</v>
      </c>
      <c r="AM10" s="19">
        <v>14.8</v>
      </c>
      <c r="AN10" s="19">
        <v>3.7</v>
      </c>
      <c r="AO10" s="19">
        <v>0</v>
      </c>
      <c r="AP10" s="19">
        <v>0</v>
      </c>
      <c r="AQ10" s="27"/>
      <c r="AR10" s="40">
        <f>IF(SUM(X10,AB10)&gt;0,SUM(X10,AB10),"")</f>
        <v>10.9</v>
      </c>
      <c r="AS10" s="40">
        <f>IF(SUM(W10:X10,Z10:AB10,AD10)-Y10-AC10&gt;0,SUM(W10:X10,Z10:AB10,AD10)-Y10-AC10,"")</f>
        <v>41.4</v>
      </c>
      <c r="AT10" s="40">
        <f>IF(SUM(AE10:AF10,AH10)-AG10&gt;0,SUM(AE10:AF10,AH10)-AG10,"")</f>
        <v>22.2</v>
      </c>
      <c r="AU10" s="40">
        <f>IF(SUM(X10,AB10,AF10)&gt;0,SUM(X10,AB10,AF10),"")</f>
        <v>16.600000000000001</v>
      </c>
      <c r="AV10" s="40">
        <f>IF(SUM(AS10,AT10)&gt;0,SUM(AS10,AT10),"")</f>
        <v>63.599999999999994</v>
      </c>
      <c r="AW10" s="40">
        <f>IF(SUM(AJ10,AN10)&gt;0,SUM(AJ10,AN10),"")</f>
        <v>9.6999999999999993</v>
      </c>
      <c r="AX10" s="40">
        <f>IF(SUM(AI10:AJ10,AL10:AN10,AP10)-SUM(AK10,AO10)&gt;0,SUM(AI10:AJ10,AL10:AN10,AP10)-SUM(AK10,AO10),"")</f>
        <v>39.800000000000004</v>
      </c>
      <c r="AY10" s="40">
        <f>IF(SUM(AS10,AT10,AX10)&gt;0,SUM(AS10,AT10,AX10),"")</f>
        <v>103.4</v>
      </c>
      <c r="AZ10" s="18">
        <v>16.8</v>
      </c>
      <c r="BA10" s="18">
        <v>5.3</v>
      </c>
      <c r="BB10" s="18">
        <v>0.2</v>
      </c>
      <c r="BC10" s="18">
        <v>0</v>
      </c>
      <c r="BD10" s="18">
        <v>17.3</v>
      </c>
      <c r="BE10" s="18">
        <v>5</v>
      </c>
      <c r="BF10" s="18">
        <v>0</v>
      </c>
      <c r="BG10" s="18">
        <v>0</v>
      </c>
      <c r="BH10" s="18">
        <v>15.8</v>
      </c>
      <c r="BI10" s="18">
        <v>5.3</v>
      </c>
      <c r="BJ10" s="18">
        <v>0.4</v>
      </c>
      <c r="BK10" s="18">
        <v>0</v>
      </c>
      <c r="BL10" s="18">
        <v>14.8</v>
      </c>
      <c r="BM10" s="18">
        <v>6.1</v>
      </c>
      <c r="BN10" s="18">
        <v>0.4</v>
      </c>
      <c r="BO10" s="18">
        <v>0</v>
      </c>
      <c r="BP10" s="18">
        <v>16.5</v>
      </c>
      <c r="BQ10" s="18">
        <v>5.8</v>
      </c>
      <c r="BR10" s="18">
        <v>0</v>
      </c>
      <c r="BS10" s="18">
        <v>0</v>
      </c>
      <c r="BT10" s="28"/>
      <c r="BU10" s="11">
        <f>IF(SUM(BA10,BE10)&gt;0,SUM(BA10,BE10),"")</f>
        <v>10.3</v>
      </c>
      <c r="BV10" s="11">
        <f>IF(SUM(AZ10:BA10,BC10:BE10,BG10)-BB10-BF10&gt;0,SUM(AZ10:BA10,BC10:BE10,BG10)-BB10-BF10,"")</f>
        <v>44.2</v>
      </c>
      <c r="BW10" s="11">
        <f>IF(SUM(BH10:BI10,BK10)-BJ10&gt;0,SUM(BH10:BI10,BK10)-BJ10,"")</f>
        <v>20.700000000000003</v>
      </c>
      <c r="BX10" s="11">
        <f>IF(SUM(BA10,BE10,BI10)&gt;0,SUM(BA10,BE10,BI10),"")</f>
        <v>15.600000000000001</v>
      </c>
      <c r="BY10" s="11">
        <f>IF(SUM(BV10,BW10)&gt;0,SUM(BV10,BW10),"")</f>
        <v>64.900000000000006</v>
      </c>
      <c r="BZ10" s="11">
        <f>IF(SUM(BM10,BQ10)&gt;0,SUM(BM10,BQ10),"")</f>
        <v>11.899999999999999</v>
      </c>
      <c r="CA10" s="11">
        <f>IF(SUM(BL10:BM10,BO10:BQ10,BS10)-SUM(BN10,BR10)&gt;0,SUM(BL10:BM10,BO10:BQ10,BS10)-SUM(BN10,BR10),"")</f>
        <v>42.8</v>
      </c>
      <c r="CB10" s="11">
        <f>IF(SUM(BV10,BW10,CA10)&gt;0,SUM(BV10,BW10,CA10),"")</f>
        <v>107.7</v>
      </c>
      <c r="CC10" s="19">
        <v>15.8</v>
      </c>
      <c r="CD10" s="19">
        <v>4.9000000000000004</v>
      </c>
      <c r="CE10" s="19">
        <v>4.5999999999999996</v>
      </c>
      <c r="CF10" s="19">
        <v>0</v>
      </c>
      <c r="CG10" s="19">
        <v>14.4</v>
      </c>
      <c r="CH10" s="19">
        <v>8.1</v>
      </c>
      <c r="CI10" s="19">
        <v>4.4000000000000004</v>
      </c>
      <c r="CJ10" s="19">
        <v>0</v>
      </c>
      <c r="CK10" s="19">
        <v>16.7</v>
      </c>
      <c r="CL10" s="19">
        <v>5</v>
      </c>
      <c r="CM10" s="19">
        <v>0</v>
      </c>
      <c r="CN10" s="19">
        <v>0</v>
      </c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13</v>
      </c>
      <c r="CY10" s="40">
        <f>IF(SUM(CC10:CD10,CF10:CH10,CJ10)-CE10-CI10&gt;0,SUM(CC10:CD10,CF10:CH10,CJ10)-CE10-CI10,"")</f>
        <v>34.200000000000003</v>
      </c>
      <c r="CZ10" s="40">
        <f>IF(SUM(CK10:CL10,CN10)-CM10&gt;0,SUM(CK10:CL10,CN10)-CM10,"")</f>
        <v>21.7</v>
      </c>
      <c r="DA10" s="40">
        <f>IF(SUM(CD10,CH10,CL10)&gt;0,SUM(CD10,CH10,CL10),"")</f>
        <v>18</v>
      </c>
      <c r="DB10" s="40">
        <f>IF(SUM(CY10,CZ10)&gt;0,SUM(CY10,CZ10),"")</f>
        <v>55.900000000000006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55.900000000000006</v>
      </c>
      <c r="DF10" s="50">
        <f>IF(MAX(ED10,FF10,GH10,HJ10,IL10,JN10,KP10,LR10,MT10,NV10,OX10,PZ10)-IF(N10="",0,N10)&gt;0.001,MAX(ED10,FF10,GH10,HJ10,IL10,JN10,KP10,LR10,MT10,NV10,OX10,PZ10)-IF(N10="",0,N10),"")</f>
        <v>2.7000000000000028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>
        <v>17.399999999999999</v>
      </c>
      <c r="GP10" s="18">
        <v>4.2</v>
      </c>
      <c r="GQ10" s="18">
        <v>0</v>
      </c>
      <c r="GR10" s="18">
        <v>0</v>
      </c>
      <c r="GS10" s="18">
        <v>16.8</v>
      </c>
      <c r="GT10" s="18">
        <v>5.7</v>
      </c>
      <c r="GU10" s="18">
        <v>0</v>
      </c>
      <c r="GV10" s="18">
        <v>0</v>
      </c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>
        <f>IF(SUM(GP10,GT10)&gt;0,SUM(GP10,GT10),"")</f>
        <v>9.9</v>
      </c>
      <c r="HJ10" s="11">
        <f>IF(SUM(GO10:GP10,GR10:GT10,GV10)-GQ10-GU10&gt;0,SUM(GO10:GP10,GR10:GT10,GV10)-GQ10-GU10,"")</f>
        <v>44.1</v>
      </c>
      <c r="HK10" s="11" t="str">
        <f>IF(SUM(GW10:GX10,GZ10)-GY10&gt;0,SUM(GW10:GX10,GZ10)-GY10,"")</f>
        <v/>
      </c>
      <c r="HL10" s="11">
        <f>IF(SUM(GP10,GT10,GX10)&gt;0,SUM(GP10,GT10,GX10),"")</f>
        <v>9.9</v>
      </c>
      <c r="HM10" s="11">
        <f>IF(SUM(HJ10,HK10)&gt;0,SUM(HJ10,HK10),"")</f>
        <v>44.1</v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>
        <f>IF(SUM(HJ10,HK10,HO10)&gt;0,SUM(HJ10,HK10,HO10),"")</f>
        <v>44.1</v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16.3</v>
      </c>
      <c r="QH10" s="22">
        <f>IF($CW10="P",CD10,(CD10+BA10)/2)</f>
        <v>5.0999999999999996</v>
      </c>
      <c r="QI10" s="22">
        <f>IF($CW10="P",CE10,(CE10+BB10)/2)</f>
        <v>2.4</v>
      </c>
      <c r="QJ10" s="22">
        <f>IF($CW10="P",CF10,(CF10+BC10)/2)</f>
        <v>0</v>
      </c>
      <c r="QK10" s="22">
        <f>IF($CW10="P",CG10,(CG10+BD10)/2)</f>
        <v>15.850000000000001</v>
      </c>
      <c r="QL10" s="22">
        <f>IF($CW10="P",CH10,(CH10+BE10)/2)</f>
        <v>6.55</v>
      </c>
      <c r="QM10" s="22">
        <f>IF($CW10="P",CI10,(CI10+BF10)/2)</f>
        <v>2.2000000000000002</v>
      </c>
      <c r="QN10" s="22">
        <f>IF($CW10="P",CJ10,(CJ10+BG10)/2)</f>
        <v>0</v>
      </c>
      <c r="QO10" s="22">
        <f>IF($CW10="P",CK10,(CK10+BH10)/2)</f>
        <v>16.25</v>
      </c>
      <c r="QP10" s="22">
        <f>IF($CW10="P",CL10,(CL10+BI10)/2)</f>
        <v>5.15</v>
      </c>
      <c r="QQ10" s="22">
        <f>IF($CW10="P",CM10,(CM10+BJ10)/2)</f>
        <v>0.2</v>
      </c>
      <c r="QR10" s="22">
        <f>IF($CW10="P",CN10,(CN10+BK10)/2)</f>
        <v>0</v>
      </c>
      <c r="QS10" s="22">
        <f>IF($CW10="P",CO10,(CO10+BL10)/2)</f>
        <v>7.4</v>
      </c>
      <c r="QT10" s="22">
        <f>IF($CW10="P",CP10,(CP10+BM10)/2)</f>
        <v>3.05</v>
      </c>
      <c r="QU10" s="22">
        <f>IF($CW10="P",CQ10,(CQ10+BN10)/2)</f>
        <v>0.2</v>
      </c>
      <c r="QV10" s="22">
        <f>IF($CW10="P",CR10,(CR10+BO10)/2)</f>
        <v>0</v>
      </c>
      <c r="QW10" s="22">
        <f>IF($CW10="P",CS10,(CS10+BP10)/2)</f>
        <v>8.25</v>
      </c>
      <c r="QX10" s="22">
        <f>IF($CW10="P",CT10,(CT10+BQ10)/2)</f>
        <v>2.9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>
        <f>IF(SUM(QH10,QL10)&gt;0,SUM(QH10,QL10),"")</f>
        <v>11.649999999999999</v>
      </c>
      <c r="RC10" s="40">
        <f>IF(SUM(QG10:QH10,QJ10:QL10,QN10)-QI10-QM10&gt;0,SUM(QG10:QH10,QJ10:QL10,QN10)-QI10-QM10,"")</f>
        <v>39.199999999999996</v>
      </c>
      <c r="RD10" s="40">
        <f>IF(SUM(QO10:QP10,QR10)-QQ10&gt;0,SUM(QO10:QP10,QR10)-QQ10,"")</f>
        <v>21.2</v>
      </c>
      <c r="RE10" s="40">
        <f>IF(SUM(QH10,QL10,QP10)&gt;0,SUM(QH10,QL10,QP10),"")</f>
        <v>16.799999999999997</v>
      </c>
      <c r="RF10" s="40">
        <f>IF(SUM(RC10,RD10)&gt;0,SUM(RC10,RD10),"")</f>
        <v>60.399999999999991</v>
      </c>
      <c r="RG10" s="40">
        <f>IF(SUM(QT10,QX10)&gt;0,SUM(QT10,QX10),"")</f>
        <v>5.9499999999999993</v>
      </c>
      <c r="RH10" s="40">
        <f>IF(SUM(QS10:QT10,QV10:QX10,QZ10)-SUM(QU10,QY10)&gt;0,SUM(QS10:QT10,QV10:QX10,QZ10)-SUM(QU10,QY10),"")</f>
        <v>21.4</v>
      </c>
      <c r="RI10" s="40">
        <f>IF(SUM(RC10,RD10,RH10)&gt;0,SUM(RC10,RD10,RH10),"")</f>
        <v>81.799999999999983</v>
      </c>
    </row>
    <row r="11" spans="1:477" x14ac:dyDescent="0.2">
      <c r="A11" s="4" cm="1">
        <f t="array" ref="A11">IF(AND(J11&lt;&gt;"",J11&lt;&gt;"No DD"),SUMPRODUCT((J$4:J$24&lt;&gt;"")*(J$4:J$24&lt;&gt;"No DD")*(F$4:F$24&gt;F11))+1,IF(J11="No DD",SUMPRODUCT((J$4:J$24="No DD")*(F$4:F$24&gt;F11))+1+SUMPRODUCT((J$4:J$24&lt;&gt;"")*(J$4:J$24&lt;&gt;"No DD")),""))</f>
        <v>8</v>
      </c>
      <c r="B11" s="4" cm="1">
        <f t="array" ref="B11">IF(AND(J11&lt;&gt;"",J11&lt;&gt;"No DD",G11=""),SUMPRODUCT((J$4:J$24&lt;&gt;"")*(J$4:J$24&lt;&gt;"No DD")*(G$4:G$24="")*(F$4:F$24&gt;F11))+1,IF(J11="No DD",SUMPRODUCT((J$4:J$24="No DD")*(F$4:F$24&gt;F11)*(G$4:G$24=""))+1+SUMPRODUCT((J$4:J$24&lt;&gt;"")*(G$4:G$24="")*(J$4:J$24&lt;&gt;"No DD")),""))</f>
        <v>3</v>
      </c>
      <c r="C11" s="5" t="s">
        <v>118</v>
      </c>
      <c r="D11" s="4" t="s">
        <v>4</v>
      </c>
      <c r="E11" s="4">
        <v>2004</v>
      </c>
      <c r="F11" s="9">
        <f>SUM(L11:T11)+SUM(L11:P11)*0.0000001+SUM(L11)*0.0000000000001</f>
        <v>151.7000062900041</v>
      </c>
      <c r="G11" s="66"/>
      <c r="H11" s="3" t="str">
        <f>IF(OR(AND(AR11&gt;=AY$26,AS11&gt;=AY$30,AR11&lt;&gt;"",AQ11=""),AND(AW11&gt;=AY$26,AX11&gt;=AY$30,AW11&lt;&gt;"",AQ11=""),AND(BU11&gt;=CB$26,BV11&gt;=CB$30,BU11&lt;&gt;"",BT11=""),AND(BZ11&gt;=CB$26,CA11&gt;=CB$30,BZ11&lt;&gt;"",BT11=""),AND(CX11&gt;=DE$26,CY11&gt;=DE$30,CX11&lt;&gt;"",CW11=""),AND(DC11&gt;=DE$26,DD11&gt;=DE$30,DC11&lt;&gt;""),AND(EC11&gt;=EJ$26,ED11&gt;=EJ$30,EC11&lt;&gt;""),AND(EH11&gt;=EJ$26,EI11&gt;=EJ$30,EH11&lt;&gt;""),AND(FE11&gt;=FL$26,FF11&gt;=FL$30,FE11&lt;&gt;""),AND(FJ11&gt;=FL$26,FK11&gt;=FL$30,FJ11&lt;&gt;""),AND(GG11&gt;=GN$26,GH11&gt;=GN$30,GG11&lt;&gt;""),AND(GL11&gt;=GN$26,GM11&gt;=GN$30,GL11&lt;&gt;""),AND(HI11&gt;=HP$26,HJ11&gt;=HP$30,HI11&lt;&gt;""),AND(HN11&gt;=HP$26,HO11&gt;=HP$30,HN11&lt;&gt;""),AND(IK11&gt;=IR$26,IL11&gt;=IR$30,IK11&lt;&gt;""),AND(IP11&gt;=IR$26,IQ11&gt;=IR$30,IP11&lt;&gt;""),AND(JM11&gt;=JT$26,JN11&gt;=JT$30,JM11&lt;&gt;""),AND(JR11&gt;=JT$26,JS11&gt;=JT$30,JR11&lt;&gt;""),AND(KO11&gt;=KV$26,KP11&gt;=KV$30,KO11&lt;&gt;""),AND(KT11&gt;=KV$26,KU11&gt;=KV$30,KT11&lt;&gt;""),AND(LQ11&gt;=LX$26,LR11&gt;=LX$30,LQ11&lt;&gt;""),AND(LV11&gt;=LX$26,LW11&gt;=LX$30,LV11&lt;&gt;""),AND(MS11&gt;=MZ$26,MT11&gt;=MZ$30,MS11&lt;&gt;""),AND(MX11&gt;=MZ$26,MY11&gt;=MZ$30,MX11&lt;&gt;""),AND(NU11&gt;=OB$26,NV11&gt;=OB$30,NU11&lt;&gt;""),AND(NZ11&gt;=OB$26,OA11&gt;=OB$30,NZ11&lt;&gt;""),AND(OW11&gt;=PD$26,OX11&gt;=PD$30,OW11&lt;&gt;""),AND(PB11&gt;=PD$26,PC11&gt;=PD$30,PB11&lt;&gt;""),AND(PY11&gt;=QF$26,PZ11&gt;=QF$30,PY11&lt;&gt;""),AND(QD11&gt;=QF$26,QE11&gt;=QF$30,QD11&lt;&gt;"")),"P","")</f>
        <v>P</v>
      </c>
      <c r="I11" s="3" t="str">
        <f>IF(OR(AND(AS11&gt;=AY$30,AS11&lt;&gt;"",AQ11=""),AND(AX11&gt;=AY$30,AX11&lt;&gt;"",AQ11=""),AND(BV11&gt;=CB$30,BV11&lt;&gt;"",BT11=""),AND(CA11&gt;=CB$30,CA11&lt;&gt;"",BT11=""),AND(CY11&gt;=DE$30,CY11&lt;&gt;"",CW11=""),AND(DD11&gt;=DE$30,DD11&lt;&gt;"",CW11=""),AND(ED11&gt;=EJ$30,ED11&lt;&gt;""),AND(EI11&gt;=EJ$30,EI11&lt;&gt;""),AND(FF11&gt;=FL$30,FF11&lt;&gt;""),AND(FK11&gt;=FL$30,FK11&lt;&gt;""),AND(GH11&gt;=GN$30,GH11&lt;&gt;""),AND(GM11&gt;=GN$30,GM11&lt;&gt;""),AND(HJ11&gt;=HP$30,HJ11&lt;&gt;""),AND(HO11&gt;=HP$30,HO11&lt;&gt;""),AND(IL11&gt;=IR$30,IL11&lt;&gt;""),AND(IQ11&gt;=IR$30,IQ11&lt;&gt;""),AND(JN11&gt;=JT$30,JN11&lt;&gt;""),AND(JS11&gt;=JT$30,JS11&lt;&gt;""),AND(KP11&gt;=KV$30,KP11&lt;&gt;""),AND(KU11&gt;=KV$30,KU11&lt;&gt;""),AND(LR11&gt;=LX$30,LR11&lt;&gt;""),AND(LW11&gt;=LX$30,LW11&lt;&gt;""),AND(MT11&gt;=MZ$30,MT11&lt;&gt;""),AND(MY11&gt;=MZ$30,MY11&lt;&gt;""),AND(NV11&gt;=OB$30,NV11&lt;&gt;""),AND(OA11&gt;=OB$30,OA11&lt;&gt;""),AND(OX11&gt;=PD$30,OX11&lt;&gt;""),AND(PC11&gt;=PD$30,PC11&lt;&gt;""),AND(PZ11&gt;=QF$30,PZ11&lt;&gt;""),AND(QE11&gt;=QF$30,QE11&lt;&gt;"")),"P","")</f>
        <v>P</v>
      </c>
      <c r="J11" s="36" t="str">
        <f>IF(AND(I11="P",H11=""),"No DD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Merit",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Excellence",IF(K11="P","Worlds Team",IF(H11="P","National Team","")))))</f>
        <v>National Team</v>
      </c>
      <c r="K11" s="3" t="str">
        <f>IF(OR(AND(AU11&gt;=AY$27,AV11&gt;=AY$31,AU11&lt;&gt;"",AQ11=""),AND(BX11&gt;=CB$27,BY11&gt;=CB$31,BX11&lt;&gt;"",BT11=""),AND(DA11&gt;=DE$27,DB11&gt;=DE$31,DA11&lt;&gt;"",CW11=""),AND(EF11&gt;=EJ$27,EG11&gt;=EJ$31,EF11&lt;&gt;""),AND(FH11&gt;=FL$27,FI11&gt;=FL$31,FH11&lt;&gt;""),AND(GJ11&gt;=GN$27,GK11&gt;=GN$31,GJ11&lt;&gt;""),AND(HL11&gt;=HP$27,HM11&gt;=HP$31,HL11&lt;&gt;""),AND(IN11&gt;=IR$27,IO11&gt;=IR$31,IN11&lt;&gt;""),AND(JP11&gt;=JT$27,JQ11&gt;=JT$31,JP11&lt;&gt;""),AND(KR11&gt;=KV$27,KS11&gt;=KV$31,KR11&lt;&gt;""),AND(LT11&gt;=LX$27,LU11&gt;=LX$31,LT11&lt;&gt;""),AND(MV11&gt;=MZ$27,MW11&gt;=MZ$31,MV11&lt;&gt;""),AND(NX11&gt;=OB$27,NY11&gt;=OB$31,NX11&lt;&gt;""),AND(OZ11&gt;=PD$27,PA11&gt;=PD$31,OZ11&lt;&gt;""),AND(QB11&gt;=QF$27,QC11&gt;=QF$31,QB11&lt;&gt;"")),"P","")</f>
        <v/>
      </c>
      <c r="L11" s="8">
        <f>IF(COUNT(AS11,BV11,CY11)&gt;0,LARGE((AS11,BV11,CY11),1),0)</f>
        <v>41.300000000000004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21.6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44.1</v>
      </c>
      <c r="S11" s="8" t="str">
        <f>IF(R11=0,"",IF(R11=DD11,$CC$1,IF(R11=CA11,$AZ$1,IF(R11=AX11,$W$1,""))))</f>
        <v>2023 3rd Domestic Trial</v>
      </c>
      <c r="T11" s="8">
        <f>IF(MAX(DF11:DH11)&gt;0,MAX(DF11:DH11),"")</f>
        <v>44.699999999999996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16</v>
      </c>
      <c r="X11" s="19">
        <v>5.3</v>
      </c>
      <c r="Y11" s="19">
        <v>0</v>
      </c>
      <c r="Z11" s="19">
        <v>0.6</v>
      </c>
      <c r="AA11" s="19">
        <v>14.8</v>
      </c>
      <c r="AB11" s="19">
        <v>4</v>
      </c>
      <c r="AC11" s="19">
        <v>0</v>
      </c>
      <c r="AD11" s="19">
        <v>0.6</v>
      </c>
      <c r="AE11" s="19">
        <v>16.399999999999999</v>
      </c>
      <c r="AF11" s="19">
        <v>4.5999999999999996</v>
      </c>
      <c r="AG11" s="19">
        <v>0</v>
      </c>
      <c r="AH11" s="19">
        <v>0.6</v>
      </c>
      <c r="AI11" s="19">
        <v>16.399999999999999</v>
      </c>
      <c r="AJ11" s="19">
        <v>4.5999999999999996</v>
      </c>
      <c r="AK11" s="19">
        <v>0</v>
      </c>
      <c r="AL11" s="19">
        <v>0.6</v>
      </c>
      <c r="AM11" s="19">
        <v>15.9</v>
      </c>
      <c r="AN11" s="19">
        <v>6.2</v>
      </c>
      <c r="AO11" s="19">
        <v>0.2</v>
      </c>
      <c r="AP11" s="19">
        <v>0.6</v>
      </c>
      <c r="AQ11" s="27"/>
      <c r="AR11" s="40">
        <f>IF(SUM(X11,AB11)&gt;0,SUM(X11,AB11),"")</f>
        <v>9.3000000000000007</v>
      </c>
      <c r="AS11" s="40">
        <f>IF(SUM(W11:X11,Z11:AB11,AD11)-Y11-AC11&gt;0,SUM(W11:X11,Z11:AB11,AD11)-Y11-AC11,"")</f>
        <v>41.300000000000004</v>
      </c>
      <c r="AT11" s="40">
        <f>IF(SUM(AE11:AF11,AH11)-AG11&gt;0,SUM(AE11:AF11,AH11)-AG11,"")</f>
        <v>21.6</v>
      </c>
      <c r="AU11" s="40">
        <f>IF(SUM(X11,AB11,AF11)&gt;0,SUM(X11,AB11,AF11),"")</f>
        <v>13.9</v>
      </c>
      <c r="AV11" s="40">
        <f>IF(SUM(AS11,AT11)&gt;0,SUM(AS11,AT11),"")</f>
        <v>62.900000000000006</v>
      </c>
      <c r="AW11" s="40">
        <f>IF(SUM(AJ11,AN11)&gt;0,SUM(AJ11,AN11),"")</f>
        <v>10.8</v>
      </c>
      <c r="AX11" s="40">
        <f>IF(SUM(AI11:AJ11,AL11:AN11,AP11)-SUM(AK11,AO11)&gt;0,SUM(AI11:AJ11,AL11:AN11,AP11)-SUM(AK11,AO11),"")</f>
        <v>44.1</v>
      </c>
      <c r="AY11" s="40">
        <f>IF(SUM(AS11,AT11,AX11)&gt;0,SUM(AS11,AT11,AX11),"")</f>
        <v>107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44.699999999999996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>
        <v>16</v>
      </c>
      <c r="GP11" s="18">
        <v>6.2</v>
      </c>
      <c r="GQ11" s="18">
        <v>0</v>
      </c>
      <c r="GR11" s="18">
        <v>0</v>
      </c>
      <c r="GS11" s="18">
        <v>17.2</v>
      </c>
      <c r="GT11" s="18">
        <v>5.3</v>
      </c>
      <c r="GU11" s="18">
        <v>0</v>
      </c>
      <c r="GV11" s="18">
        <v>0</v>
      </c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>
        <f>IF(SUM(GP11,GT11)&gt;0,SUM(GP11,GT11),"")</f>
        <v>11.5</v>
      </c>
      <c r="HJ11" s="11">
        <f>IF(SUM(GO11:GP11,GR11:GT11,GV11)-GQ11-GU11&gt;0,SUM(GO11:GP11,GR11:GT11,GV11)-GQ11-GU11,"")</f>
        <v>44.699999999999996</v>
      </c>
      <c r="HK11" s="11" t="str">
        <f>IF(SUM(GW11:GX11,GZ11)-GY11&gt;0,SUM(GW11:GX11,GZ11)-GY11,"")</f>
        <v/>
      </c>
      <c r="HL11" s="11">
        <f>IF(SUM(GP11,GT11,GX11)&gt;0,SUM(GP11,GT11,GX11),"")</f>
        <v>11.5</v>
      </c>
      <c r="HM11" s="11">
        <f>IF(SUM(HJ11,HK11)&gt;0,SUM(HJ11,HK11),"")</f>
        <v>44.699999999999996</v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>
        <f>IF(SUM(HJ11,HK11,HO11)&gt;0,SUM(HJ11,HK11,HO11),"")</f>
        <v>44.699999999999996</v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cm="1">
        <f t="array" ref="A12">IF(AND(J12&lt;&gt;"",J12&lt;&gt;"No DD"),SUMPRODUCT((J$4:J$24&lt;&gt;"")*(J$4:J$24&lt;&gt;"No DD")*(F$4:F$24&gt;F12))+1,IF(J12="No DD",SUMPRODUCT((J$4:J$24="No DD")*(F$4:F$24&gt;F12))+1+SUMPRODUCT((J$4:J$24&lt;&gt;"")*(J$4:J$24&lt;&gt;"No DD")),""))</f>
        <v>9</v>
      </c>
      <c r="B12" s="4" cm="1">
        <f t="array" ref="B12">IF(AND(J12&lt;&gt;"",J12&lt;&gt;"No DD",G12=""),SUMPRODUCT((J$4:J$24&lt;&gt;"")*(J$4:J$24&lt;&gt;"No DD")*(G$4:G$24="")*(F$4:F$24&gt;F12))+1,IF(J12="No DD",SUMPRODUCT((J$4:J$24="No DD")*(F$4:F$24&gt;F12)*(G$4:G$24=""))+1+SUMPRODUCT((J$4:J$24&lt;&gt;"")*(G$4:G$24="")*(J$4:J$24&lt;&gt;"No DD")),""))</f>
        <v>4</v>
      </c>
      <c r="C12" s="5" t="s">
        <v>123</v>
      </c>
      <c r="D12" s="4" t="s">
        <v>106</v>
      </c>
      <c r="E12" s="4">
        <v>2005</v>
      </c>
      <c r="F12" s="9">
        <f>SUM(L12:T12)+SUM(L12:P12)*0.0000001+SUM(L12)*0.0000000000001</f>
        <v>149.80001057000416</v>
      </c>
      <c r="G12" s="66"/>
      <c r="H12" s="3" t="str">
        <f>IF(OR(AND(AR12&gt;=AY$26,AS12&gt;=AY$30,AR12&lt;&gt;"",AQ12=""),AND(AW12&gt;=AY$26,AX12&gt;=AY$30,AW12&lt;&gt;"",AQ12=""),AND(BU12&gt;=CB$26,BV12&gt;=CB$30,BU12&lt;&gt;"",BT12=""),AND(BZ12&gt;=CB$26,CA12&gt;=CB$30,BZ12&lt;&gt;"",BT12=""),AND(CX12&gt;=DE$26,CY12&gt;=DE$30,CX12&lt;&gt;"",CW12=""),AND(DC12&gt;=DE$26,DD12&gt;=DE$30,DC12&lt;&gt;""),AND(EC12&gt;=EJ$26,ED12&gt;=EJ$30,EC12&lt;&gt;""),AND(EH12&gt;=EJ$26,EI12&gt;=EJ$30,EH12&lt;&gt;""),AND(FE12&gt;=FL$26,FF12&gt;=FL$30,FE12&lt;&gt;""),AND(FJ12&gt;=FL$26,FK12&gt;=FL$30,FJ12&lt;&gt;""),AND(GG12&gt;=GN$26,GH12&gt;=GN$30,GG12&lt;&gt;""),AND(GL12&gt;=GN$26,GM12&gt;=GN$30,GL12&lt;&gt;""),AND(HI12&gt;=HP$26,HJ12&gt;=HP$30,HI12&lt;&gt;""),AND(HN12&gt;=HP$26,HO12&gt;=HP$30,HN12&lt;&gt;""),AND(IK12&gt;=IR$26,IL12&gt;=IR$30,IK12&lt;&gt;""),AND(IP12&gt;=IR$26,IQ12&gt;=IR$30,IP12&lt;&gt;""),AND(JM12&gt;=JT$26,JN12&gt;=JT$30,JM12&lt;&gt;""),AND(JR12&gt;=JT$26,JS12&gt;=JT$30,JR12&lt;&gt;""),AND(KO12&gt;=KV$26,KP12&gt;=KV$30,KO12&lt;&gt;""),AND(KT12&gt;=KV$26,KU12&gt;=KV$30,KT12&lt;&gt;""),AND(LQ12&gt;=LX$26,LR12&gt;=LX$30,LQ12&lt;&gt;""),AND(LV12&gt;=LX$26,LW12&gt;=LX$30,LV12&lt;&gt;""),AND(MS12&gt;=MZ$26,MT12&gt;=MZ$30,MS12&lt;&gt;""),AND(MX12&gt;=MZ$26,MY12&gt;=MZ$30,MX12&lt;&gt;""),AND(NU12&gt;=OB$26,NV12&gt;=OB$30,NU12&lt;&gt;""),AND(NZ12&gt;=OB$26,OA12&gt;=OB$30,NZ12&lt;&gt;""),AND(OW12&gt;=PD$26,OX12&gt;=PD$30,OW12&lt;&gt;""),AND(PB12&gt;=PD$26,PC12&gt;=PD$30,PB12&lt;&gt;""),AND(PY12&gt;=QF$26,PZ12&gt;=QF$30,PY12&lt;&gt;""),AND(QD12&gt;=QF$26,QE12&gt;=QF$30,QD12&lt;&gt;"")),"P","")</f>
        <v>P</v>
      </c>
      <c r="I12" s="3" t="str">
        <f>IF(OR(AND(AS12&gt;=AY$30,AS12&lt;&gt;"",AQ12=""),AND(AX12&gt;=AY$30,AX12&lt;&gt;"",AQ12=""),AND(BV12&gt;=CB$30,BV12&lt;&gt;"",BT12=""),AND(CA12&gt;=CB$30,CA12&lt;&gt;"",BT12=""),AND(CY12&gt;=DE$30,CY12&lt;&gt;"",CW12=""),AND(DD12&gt;=DE$30,DD12&lt;&gt;"",CW12=""),AND(ED12&gt;=EJ$30,ED12&lt;&gt;""),AND(EI12&gt;=EJ$30,EI12&lt;&gt;""),AND(FF12&gt;=FL$30,FF12&lt;&gt;""),AND(FK12&gt;=FL$30,FK12&lt;&gt;""),AND(GH12&gt;=GN$30,GH12&lt;&gt;""),AND(GM12&gt;=GN$30,GM12&lt;&gt;""),AND(HJ12&gt;=HP$30,HJ12&lt;&gt;""),AND(HO12&gt;=HP$30,HO12&lt;&gt;""),AND(IL12&gt;=IR$30,IL12&lt;&gt;""),AND(IQ12&gt;=IR$30,IQ12&lt;&gt;""),AND(JN12&gt;=JT$30,JN12&lt;&gt;""),AND(JS12&gt;=JT$30,JS12&lt;&gt;""),AND(KP12&gt;=KV$30,KP12&lt;&gt;""),AND(KU12&gt;=KV$30,KU12&lt;&gt;""),AND(LR12&gt;=LX$30,LR12&lt;&gt;""),AND(LW12&gt;=LX$30,LW12&lt;&gt;""),AND(MT12&gt;=MZ$30,MT12&lt;&gt;""),AND(MY12&gt;=MZ$30,MY12&lt;&gt;""),AND(NV12&gt;=OB$30,NV12&lt;&gt;""),AND(OA12&gt;=OB$30,OA12&lt;&gt;""),AND(OX12&gt;=PD$30,OX12&lt;&gt;""),AND(PC12&gt;=PD$30,PC12&lt;&gt;""),AND(PZ12&gt;=QF$30,PZ12&lt;&gt;""),AND(QE12&gt;=QF$30,QE12&lt;&gt;"")),"P","")</f>
        <v>P</v>
      </c>
      <c r="J12" s="36" t="str">
        <f>IF(AND(I12="P",H12=""),"No DD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Merit",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Excellence",IF(K12="P","Worlds Team",IF(H12="P","National Team","")))))</f>
        <v>National Team</v>
      </c>
      <c r="K12" s="3" t="str">
        <f>IF(OR(AND(AU12&gt;=AY$27,AV12&gt;=AY$31,AU12&lt;&gt;"",AQ12=""),AND(BX12&gt;=CB$27,BY12&gt;=CB$31,BX12&lt;&gt;"",BT12=""),AND(DA12&gt;=DE$27,DB12&gt;=DE$31,DA12&lt;&gt;"",CW12=""),AND(EF12&gt;=EJ$27,EG12&gt;=EJ$31,EF12&lt;&gt;""),AND(FH12&gt;=FL$27,FI12&gt;=FL$31,FH12&lt;&gt;""),AND(GJ12&gt;=GN$27,GK12&gt;=GN$31,GJ12&lt;&gt;""),AND(HL12&gt;=HP$27,HM12&gt;=HP$31,HL12&lt;&gt;""),AND(IN12&gt;=IR$27,IO12&gt;=IR$31,IN12&lt;&gt;""),AND(JP12&gt;=JT$27,JQ12&gt;=JT$31,JP12&lt;&gt;""),AND(KR12&gt;=KV$27,KS12&gt;=KV$31,KR12&lt;&gt;""),AND(LT12&gt;=LX$27,LU12&gt;=LX$31,LT12&lt;&gt;""),AND(MV12&gt;=MZ$27,MW12&gt;=MZ$31,MV12&lt;&gt;""),AND(NX12&gt;=OB$27,NY12&gt;=OB$31,NX12&lt;&gt;""),AND(OZ12&gt;=PD$27,PA12&gt;=PD$31,OZ12&lt;&gt;""),AND(QB12&gt;=QF$27,QC12&gt;=QF$31,QB12&lt;&gt;"")),"P","")</f>
        <v/>
      </c>
      <c r="L12" s="8">
        <f>IF(COUNT(AS12,BV12,CY12)&gt;0,LARGE((AS12,BV12,CY12),1),0)</f>
        <v>41.699999999999996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41.599999999999994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22.4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44.1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14.3</v>
      </c>
      <c r="BA12" s="18">
        <v>5.0999999999999996</v>
      </c>
      <c r="BB12" s="18">
        <v>0.6</v>
      </c>
      <c r="BC12" s="18">
        <v>0.3</v>
      </c>
      <c r="BD12" s="18">
        <v>16.899999999999999</v>
      </c>
      <c r="BE12" s="18">
        <v>5</v>
      </c>
      <c r="BF12" s="18">
        <v>0</v>
      </c>
      <c r="BG12" s="18">
        <v>0.6</v>
      </c>
      <c r="BH12" s="18">
        <v>17.2</v>
      </c>
      <c r="BI12" s="18">
        <v>5.0999999999999996</v>
      </c>
      <c r="BJ12" s="18">
        <v>0.2</v>
      </c>
      <c r="BK12" s="18">
        <v>0.3</v>
      </c>
      <c r="BL12" s="18">
        <v>16.8</v>
      </c>
      <c r="BM12" s="18">
        <v>5.0999999999999996</v>
      </c>
      <c r="BN12" s="18">
        <v>0.2</v>
      </c>
      <c r="BO12" s="18">
        <v>0.3</v>
      </c>
      <c r="BP12" s="18">
        <v>15.9</v>
      </c>
      <c r="BQ12" s="18">
        <v>2.6</v>
      </c>
      <c r="BR12" s="18">
        <v>0</v>
      </c>
      <c r="BS12" s="18">
        <v>0.6</v>
      </c>
      <c r="BT12" s="28"/>
      <c r="BU12" s="11">
        <f>IF(SUM(BA12,BE12)&gt;0,SUM(BA12,BE12),"")</f>
        <v>10.1</v>
      </c>
      <c r="BV12" s="11">
        <f>IF(SUM(AZ12:BA12,BC12:BE12,BG12)-BB12-BF12&gt;0,SUM(AZ12:BA12,BC12:BE12,BG12)-BB12-BF12,"")</f>
        <v>41.599999999999994</v>
      </c>
      <c r="BW12" s="11">
        <f>IF(SUM(BH12:BI12,BK12)-BJ12&gt;0,SUM(BH12:BI12,BK12)-BJ12,"")</f>
        <v>22.4</v>
      </c>
      <c r="BX12" s="11">
        <f>IF(SUM(BA12,BE12,BI12)&gt;0,SUM(BA12,BE12,BI12),"")</f>
        <v>15.2</v>
      </c>
      <c r="BY12" s="11">
        <f>IF(SUM(BV12,BW12)&gt;0,SUM(BV12,BW12),"")</f>
        <v>63.999999999999993</v>
      </c>
      <c r="BZ12" s="11">
        <f>IF(SUM(BM12,BQ12)&gt;0,SUM(BM12,BQ12),"")</f>
        <v>7.6999999999999993</v>
      </c>
      <c r="CA12" s="11">
        <f>IF(SUM(BL12:BM12,BO12:BQ12,BS12)-SUM(BN12,BR12)&gt;0,SUM(BL12:BM12,BO12:BQ12,BS12)-SUM(BN12,BR12),"")</f>
        <v>41.1</v>
      </c>
      <c r="CB12" s="11">
        <f>IF(SUM(BV12,BW12,CA12)&gt;0,SUM(BV12,BW12,CA12),"")</f>
        <v>105.1</v>
      </c>
      <c r="CC12" s="19">
        <v>16</v>
      </c>
      <c r="CD12" s="19">
        <v>2.9</v>
      </c>
      <c r="CE12" s="19">
        <v>0</v>
      </c>
      <c r="CF12" s="19">
        <v>0.3</v>
      </c>
      <c r="CG12" s="19">
        <v>17.100000000000001</v>
      </c>
      <c r="CH12" s="19">
        <v>4.8</v>
      </c>
      <c r="CI12" s="19">
        <v>0</v>
      </c>
      <c r="CJ12" s="19">
        <v>0.6</v>
      </c>
      <c r="CK12" s="19">
        <v>16.899999999999999</v>
      </c>
      <c r="CL12" s="19">
        <v>5.0999999999999996</v>
      </c>
      <c r="CM12" s="19">
        <v>0</v>
      </c>
      <c r="CN12" s="19">
        <v>0.3</v>
      </c>
      <c r="CO12" s="19">
        <v>17.100000000000001</v>
      </c>
      <c r="CP12" s="19">
        <v>5.0999999999999996</v>
      </c>
      <c r="CQ12" s="19">
        <v>0</v>
      </c>
      <c r="CR12" s="19">
        <v>0.3</v>
      </c>
      <c r="CS12" s="19">
        <v>16</v>
      </c>
      <c r="CT12" s="19">
        <v>5</v>
      </c>
      <c r="CU12" s="19">
        <v>0</v>
      </c>
      <c r="CV12" s="19">
        <v>0.6</v>
      </c>
      <c r="CW12" s="27"/>
      <c r="CX12" s="40">
        <f>IF(SUM(CD12,CH12)&gt;0,SUM(CD12,CH12),"")</f>
        <v>7.6999999999999993</v>
      </c>
      <c r="CY12" s="40">
        <f>IF(SUM(CC12:CD12,CF12:CH12,CJ12)-CE12-CI12&gt;0,SUM(CC12:CD12,CF12:CH12,CJ12)-CE12-CI12,"")</f>
        <v>41.699999999999996</v>
      </c>
      <c r="CZ12" s="40">
        <f>IF(SUM(CK12:CL12,CN12)-CM12&gt;0,SUM(CK12:CL12,CN12)-CM12,"")</f>
        <v>22.3</v>
      </c>
      <c r="DA12" s="40">
        <f>IF(SUM(CD12,CH12,CL12)&gt;0,SUM(CD12,CH12,CL12),"")</f>
        <v>12.799999999999999</v>
      </c>
      <c r="DB12" s="40">
        <f>IF(SUM(CY12,CZ12)&gt;0,SUM(CY12,CZ12),"")</f>
        <v>64</v>
      </c>
      <c r="DC12" s="40">
        <f>IF(SUM(CP12,CT12)&gt;0,SUM(CP12,CT12),"")</f>
        <v>10.1</v>
      </c>
      <c r="DD12" s="40">
        <f>IF(SUM(CO12:CP12,CR12:CT12,CV12)-SUM(CQ12,CU12)&gt;0,SUM(CO12:CP12,CR12:CT12,CV12)-SUM(CQ12,CU12),"")</f>
        <v>44.1</v>
      </c>
      <c r="DE12" s="40">
        <f>IF(SUM(CY12,CZ12,DD12)&gt;0,SUM(CY12,CZ12,DD12),"")</f>
        <v>108.1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15.15</v>
      </c>
      <c r="QH12" s="22">
        <f>IF($CW12="P",CD12,(CD12+BA12)/2)</f>
        <v>4</v>
      </c>
      <c r="QI12" s="22">
        <f>IF($CW12="P",CE12,(CE12+BB12)/2)</f>
        <v>0.3</v>
      </c>
      <c r="QJ12" s="22">
        <f>IF($CW12="P",CF12,(CF12+BC12)/2)</f>
        <v>0.3</v>
      </c>
      <c r="QK12" s="22">
        <f>IF($CW12="P",CG12,(CG12+BD12)/2)</f>
        <v>17</v>
      </c>
      <c r="QL12" s="22">
        <f>IF($CW12="P",CH12,(CH12+BE12)/2)</f>
        <v>4.9000000000000004</v>
      </c>
      <c r="QM12" s="22">
        <f>IF($CW12="P",CI12,(CI12+BF12)/2)</f>
        <v>0</v>
      </c>
      <c r="QN12" s="22">
        <f>IF($CW12="P",CJ12,(CJ12+BG12)/2)</f>
        <v>0.6</v>
      </c>
      <c r="QO12" s="22">
        <f>IF($CW12="P",CK12,(CK12+BH12)/2)</f>
        <v>17.049999999999997</v>
      </c>
      <c r="QP12" s="22">
        <f>IF($CW12="P",CL12,(CL12+BI12)/2)</f>
        <v>5.0999999999999996</v>
      </c>
      <c r="QQ12" s="22">
        <f>IF($CW12="P",CM12,(CM12+BJ12)/2)</f>
        <v>0.1</v>
      </c>
      <c r="QR12" s="22">
        <f>IF($CW12="P",CN12,(CN12+BK12)/2)</f>
        <v>0.3</v>
      </c>
      <c r="QS12" s="22">
        <f>IF($CW12="P",CO12,(CO12+BL12)/2)</f>
        <v>16.950000000000003</v>
      </c>
      <c r="QT12" s="22">
        <f>IF($CW12="P",CP12,(CP12+BM12)/2)</f>
        <v>5.0999999999999996</v>
      </c>
      <c r="QU12" s="22">
        <f>IF($CW12="P",CQ12,(CQ12+BN12)/2)</f>
        <v>0.1</v>
      </c>
      <c r="QV12" s="22">
        <f>IF($CW12="P",CR12,(CR12+BO12)/2)</f>
        <v>0.3</v>
      </c>
      <c r="QW12" s="22">
        <f>IF($CW12="P",CS12,(CS12+BP12)/2)</f>
        <v>15.95</v>
      </c>
      <c r="QX12" s="22">
        <f>IF($CW12="P",CT12,(CT12+BQ12)/2)</f>
        <v>3.8</v>
      </c>
      <c r="QY12" s="22">
        <f>IF($CW12="P",CU12,(CU12+BR12)/2)</f>
        <v>0</v>
      </c>
      <c r="QZ12" s="22">
        <f>IF($CW12="P",CV12,(CV12+BS12)/2)</f>
        <v>0.6</v>
      </c>
      <c r="RA12" s="27" t="s">
        <v>46</v>
      </c>
      <c r="RB12" s="40">
        <f>IF(SUM(QH12,QL12)&gt;0,SUM(QH12,QL12),"")</f>
        <v>8.9</v>
      </c>
      <c r="RC12" s="40">
        <f>IF(SUM(QG12:QH12,QJ12:QL12,QN12)-QI12-QM12&gt;0,SUM(QG12:QH12,QJ12:QL12,QN12)-QI12-QM12,"")</f>
        <v>41.650000000000006</v>
      </c>
      <c r="RD12" s="40">
        <f>IF(SUM(QO12:QP12,QR12)-QQ12&gt;0,SUM(QO12:QP12,QR12)-QQ12,"")</f>
        <v>22.349999999999998</v>
      </c>
      <c r="RE12" s="40">
        <f>IF(SUM(QH12,QL12,QP12)&gt;0,SUM(QH12,QL12,QP12),"")</f>
        <v>14</v>
      </c>
      <c r="RF12" s="40">
        <f>IF(SUM(RC12,RD12)&gt;0,SUM(RC12,RD12),"")</f>
        <v>64</v>
      </c>
      <c r="RG12" s="40">
        <f>IF(SUM(QT12,QX12)&gt;0,SUM(QT12,QX12),"")</f>
        <v>8.8999999999999986</v>
      </c>
      <c r="RH12" s="40">
        <f>IF(SUM(QS12:QT12,QV12:QX12,QZ12)-SUM(QU12,QY12)&gt;0,SUM(QS12:QT12,QV12:QX12,QZ12)-SUM(QU12,QY12),"")</f>
        <v>42.6</v>
      </c>
      <c r="RI12" s="40">
        <f>IF(SUM(RC12,RD12,RH12)&gt;0,SUM(RC12,RD12,RH12),"")</f>
        <v>106.6</v>
      </c>
    </row>
    <row r="13" spans="1:477" x14ac:dyDescent="0.2">
      <c r="A13" s="4" cm="1">
        <f t="array" ref="A13">IF(AND(J13&lt;&gt;"",J13&lt;&gt;"No DD"),SUMPRODUCT((J$4:J$24&lt;&gt;"")*(J$4:J$24&lt;&gt;"No DD")*(F$4:F$24&gt;F13))+1,IF(J13="No DD",SUMPRODUCT((J$4:J$24="No DD")*(F$4:F$24&gt;F13))+1+SUMPRODUCT((J$4:J$24&lt;&gt;"")*(J$4:J$24&lt;&gt;"No DD")),""))</f>
        <v>10</v>
      </c>
      <c r="B13" s="4" cm="1">
        <f t="array" ref="B13">IF(AND(J13&lt;&gt;"",J13&lt;&gt;"No DD",G13=""),SUMPRODUCT((J$4:J$24&lt;&gt;"")*(J$4:J$24&lt;&gt;"No DD")*(G$4:G$24="")*(F$4:F$24&gt;F13))+1,IF(J13="No DD",SUMPRODUCT((J$4:J$24="No DD")*(F$4:F$24&gt;F13)*(G$4:G$24=""))+1+SUMPRODUCT((J$4:J$24&lt;&gt;"")*(G$4:G$24="")*(J$4:J$24&lt;&gt;"No DD")),""))</f>
        <v>5</v>
      </c>
      <c r="C13" s="5" t="s">
        <v>206</v>
      </c>
      <c r="D13" s="4" t="s">
        <v>3</v>
      </c>
      <c r="E13" s="4">
        <v>2007</v>
      </c>
      <c r="F13" s="9">
        <f>SUM(L13:T13)+SUM(L13:P13)*0.0000001+SUM(L13)*0.0000000000001</f>
        <v>149.40001050000419</v>
      </c>
      <c r="G13" s="66"/>
      <c r="H13" s="3" t="str">
        <f>IF(OR(AND(AR13&gt;=AY$26,AS13&gt;=AY$30,AR13&lt;&gt;"",AQ13=""),AND(AW13&gt;=AY$26,AX13&gt;=AY$30,AW13&lt;&gt;"",AQ13=""),AND(BU13&gt;=CB$26,BV13&gt;=CB$30,BU13&lt;&gt;"",BT13=""),AND(BZ13&gt;=CB$26,CA13&gt;=CB$30,BZ13&lt;&gt;"",BT13=""),AND(CX13&gt;=DE$26,CY13&gt;=DE$30,CX13&lt;&gt;"",CW13=""),AND(DC13&gt;=DE$26,DD13&gt;=DE$30,DC13&lt;&gt;""),AND(EC13&gt;=EJ$26,ED13&gt;=EJ$30,EC13&lt;&gt;""),AND(EH13&gt;=EJ$26,EI13&gt;=EJ$30,EH13&lt;&gt;""),AND(FE13&gt;=FL$26,FF13&gt;=FL$30,FE13&lt;&gt;""),AND(FJ13&gt;=FL$26,FK13&gt;=FL$30,FJ13&lt;&gt;""),AND(GG13&gt;=GN$26,GH13&gt;=GN$30,GG13&lt;&gt;""),AND(GL13&gt;=GN$26,GM13&gt;=GN$30,GL13&lt;&gt;""),AND(HI13&gt;=HP$26,HJ13&gt;=HP$30,HI13&lt;&gt;""),AND(HN13&gt;=HP$26,HO13&gt;=HP$30,HN13&lt;&gt;""),AND(IK13&gt;=IR$26,IL13&gt;=IR$30,IK13&lt;&gt;""),AND(IP13&gt;=IR$26,IQ13&gt;=IR$30,IP13&lt;&gt;""),AND(JM13&gt;=JT$26,JN13&gt;=JT$30,JM13&lt;&gt;""),AND(JR13&gt;=JT$26,JS13&gt;=JT$30,JR13&lt;&gt;""),AND(KO13&gt;=KV$26,KP13&gt;=KV$30,KO13&lt;&gt;""),AND(KT13&gt;=KV$26,KU13&gt;=KV$30,KT13&lt;&gt;""),AND(LQ13&gt;=LX$26,LR13&gt;=LX$30,LQ13&lt;&gt;""),AND(LV13&gt;=LX$26,LW13&gt;=LX$30,LV13&lt;&gt;""),AND(MS13&gt;=MZ$26,MT13&gt;=MZ$30,MS13&lt;&gt;""),AND(MX13&gt;=MZ$26,MY13&gt;=MZ$30,MX13&lt;&gt;""),AND(NU13&gt;=OB$26,NV13&gt;=OB$30,NU13&lt;&gt;""),AND(NZ13&gt;=OB$26,OA13&gt;=OB$30,NZ13&lt;&gt;""),AND(OW13&gt;=PD$26,OX13&gt;=PD$30,OW13&lt;&gt;""),AND(PB13&gt;=PD$26,PC13&gt;=PD$30,PB13&lt;&gt;""),AND(PY13&gt;=QF$26,PZ13&gt;=QF$30,PY13&lt;&gt;""),AND(QD13&gt;=QF$26,QE13&gt;=QF$30,QD13&lt;&gt;"")),"P","")</f>
        <v>P</v>
      </c>
      <c r="I13" s="3" t="str">
        <f>IF(OR(AND(AS13&gt;=AY$30,AS13&lt;&gt;"",AQ13=""),AND(AX13&gt;=AY$30,AX13&lt;&gt;"",AQ13=""),AND(BV13&gt;=CB$30,BV13&lt;&gt;"",BT13=""),AND(CA13&gt;=CB$30,CA13&lt;&gt;"",BT13=""),AND(CY13&gt;=DE$30,CY13&lt;&gt;"",CW13=""),AND(DD13&gt;=DE$30,DD13&lt;&gt;"",CW13=""),AND(ED13&gt;=EJ$30,ED13&lt;&gt;""),AND(EI13&gt;=EJ$30,EI13&lt;&gt;""),AND(FF13&gt;=FL$30,FF13&lt;&gt;""),AND(FK13&gt;=FL$30,FK13&lt;&gt;""),AND(GH13&gt;=GN$30,GH13&lt;&gt;""),AND(GM13&gt;=GN$30,GM13&lt;&gt;""),AND(HJ13&gt;=HP$30,HJ13&lt;&gt;""),AND(HO13&gt;=HP$30,HO13&lt;&gt;""),AND(IL13&gt;=IR$30,IL13&lt;&gt;""),AND(IQ13&gt;=IR$30,IQ13&lt;&gt;""),AND(JN13&gt;=JT$30,JN13&lt;&gt;""),AND(JS13&gt;=JT$30,JS13&lt;&gt;""),AND(KP13&gt;=KV$30,KP13&lt;&gt;""),AND(KU13&gt;=KV$30,KU13&lt;&gt;""),AND(LR13&gt;=LX$30,LR13&lt;&gt;""),AND(LW13&gt;=LX$30,LW13&lt;&gt;""),AND(MT13&gt;=MZ$30,MT13&lt;&gt;""),AND(MY13&gt;=MZ$30,MY13&lt;&gt;""),AND(NV13&gt;=OB$30,NV13&lt;&gt;""),AND(OA13&gt;=OB$30,OA13&lt;&gt;""),AND(OX13&gt;=PD$30,OX13&lt;&gt;""),AND(PC13&gt;=PD$30,PC13&lt;&gt;""),AND(PZ13&gt;=QF$30,PZ13&lt;&gt;""),AND(QE13&gt;=QF$30,QE13&lt;&gt;"")),"P","")</f>
        <v>P</v>
      </c>
      <c r="J13" s="36" t="str">
        <f>IF(AND(I13="P",H13=""),"No DD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Merit",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Excellence",IF(K13="P","Worlds Team",IF(H13="P","National Team","")))))</f>
        <v>National Team</v>
      </c>
      <c r="K13" s="3" t="str">
        <f>IF(OR(AND(AU13&gt;=AY$27,AV13&gt;=AY$31,AU13&lt;&gt;"",AQ13=""),AND(BX13&gt;=CB$27,BY13&gt;=CB$31,BX13&lt;&gt;"",BT13=""),AND(DA13&gt;=DE$27,DB13&gt;=DE$31,DA13&lt;&gt;"",CW13=""),AND(EF13&gt;=EJ$27,EG13&gt;=EJ$31,EF13&lt;&gt;""),AND(FH13&gt;=FL$27,FI13&gt;=FL$31,FH13&lt;&gt;""),AND(GJ13&gt;=GN$27,GK13&gt;=GN$31,GJ13&lt;&gt;""),AND(HL13&gt;=HP$27,HM13&gt;=HP$31,HL13&lt;&gt;""),AND(IN13&gt;=IR$27,IO13&gt;=IR$31,IN13&lt;&gt;""),AND(JP13&gt;=JT$27,JQ13&gt;=JT$31,JP13&lt;&gt;""),AND(KR13&gt;=KV$27,KS13&gt;=KV$31,KR13&lt;&gt;""),AND(LT13&gt;=LX$27,LU13&gt;=LX$31,LT13&lt;&gt;""),AND(MV13&gt;=MZ$27,MW13&gt;=MZ$31,MV13&lt;&gt;""),AND(NX13&gt;=OB$27,NY13&gt;=OB$31,NX13&lt;&gt;""),AND(OZ13&gt;=PD$27,PA13&gt;=PD$31,OZ13&lt;&gt;""),AND(QB13&gt;=QF$27,QC13&gt;=QF$31,QB13&lt;&gt;"")),"P","")</f>
        <v/>
      </c>
      <c r="L13" s="8">
        <f>IF(COUNT(AS13,BV13,CY13)&gt;0,LARGE((AS13,BV13,CY13),1),0)</f>
        <v>41.9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40.4</v>
      </c>
      <c r="O13" s="8" t="str">
        <f>IF(N13=0,"",IF(AND(N13=L13,N13=AS13,N13=BV13),$W$1,IF(AND(N13=L13,N13=AS13,N13=CY13),$W$1,IF(AND(N13=L13,N13=BV13,N13=CY13),$AZ$1,IF(N13=CY13,$CC$1,IF(N13=BV13,$AZ$1,IF(N13=AS13,$W$1,"")))))))</f>
        <v>2024 Nationals</v>
      </c>
      <c r="P13" s="8">
        <f>IF(COUNT(AT13,BW13,CZ13)&gt;0,LARGE((AT13,BW13,CZ13),1),0)</f>
        <v>22.7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44.400000000000006</v>
      </c>
      <c r="S13" s="8" t="str">
        <f>IF(R13=0,"",IF(R13=DD13,$CC$1,IF(R13=CA13,$AZ$1,IF(R13=AX13,$W$1,""))))</f>
        <v>2024 Nationals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16.5</v>
      </c>
      <c r="BA13" s="18">
        <v>4.9000000000000004</v>
      </c>
      <c r="BB13" s="18">
        <v>0</v>
      </c>
      <c r="BC13" s="18">
        <v>0.6</v>
      </c>
      <c r="BD13" s="18">
        <v>14.8</v>
      </c>
      <c r="BE13" s="18">
        <v>4.7</v>
      </c>
      <c r="BF13" s="18">
        <v>0.2</v>
      </c>
      <c r="BG13" s="18">
        <v>0.6</v>
      </c>
      <c r="BH13" s="18">
        <v>17.399999999999999</v>
      </c>
      <c r="BI13" s="18">
        <v>4.7</v>
      </c>
      <c r="BJ13" s="18">
        <v>0</v>
      </c>
      <c r="BK13" s="18">
        <v>0.6</v>
      </c>
      <c r="BL13" s="18">
        <v>16.2</v>
      </c>
      <c r="BM13" s="18">
        <v>4.9000000000000004</v>
      </c>
      <c r="BN13" s="18">
        <v>0</v>
      </c>
      <c r="BO13" s="18">
        <v>0.6</v>
      </c>
      <c r="BP13" s="18">
        <v>16.899999999999999</v>
      </c>
      <c r="BQ13" s="18">
        <v>4.7</v>
      </c>
      <c r="BR13" s="18">
        <v>0</v>
      </c>
      <c r="BS13" s="18">
        <v>0.6</v>
      </c>
      <c r="BT13" s="28"/>
      <c r="BU13" s="11">
        <f>IF(SUM(BA13,BE13)&gt;0,SUM(BA13,BE13),"")</f>
        <v>9.6000000000000014</v>
      </c>
      <c r="BV13" s="11">
        <f>IF(SUM(AZ13:BA13,BC13:BE13,BG13)-BB13-BF13&gt;0,SUM(AZ13:BA13,BC13:BE13,BG13)-BB13-BF13,"")</f>
        <v>41.9</v>
      </c>
      <c r="BW13" s="11">
        <f>IF(SUM(BH13:BI13,BK13)-BJ13&gt;0,SUM(BH13:BI13,BK13)-BJ13,"")</f>
        <v>22.7</v>
      </c>
      <c r="BX13" s="11">
        <f>IF(SUM(BA13,BE13,BI13)&gt;0,SUM(BA13,BE13,BI13),"")</f>
        <v>14.3</v>
      </c>
      <c r="BY13" s="11">
        <f>IF(SUM(BV13,BW13)&gt;0,SUM(BV13,BW13),"")</f>
        <v>64.599999999999994</v>
      </c>
      <c r="BZ13" s="11">
        <f>IF(SUM(BM13,BQ13)&gt;0,SUM(BM13,BQ13),"")</f>
        <v>9.6000000000000014</v>
      </c>
      <c r="CA13" s="11">
        <f>IF(SUM(BL13:BM13,BO13:BQ13,BS13)-SUM(BN13,BR13)&gt;0,SUM(BL13:BM13,BO13:BQ13,BS13)-SUM(BN13,BR13),"")</f>
        <v>43.900000000000006</v>
      </c>
      <c r="CB13" s="11">
        <f>IF(SUM(BV13,BW13,CA13)&gt;0,SUM(BV13,BW13,CA13),"")</f>
        <v>108.5</v>
      </c>
      <c r="CC13" s="19">
        <v>14.2</v>
      </c>
      <c r="CD13" s="19">
        <v>3.4</v>
      </c>
      <c r="CE13" s="19">
        <v>0</v>
      </c>
      <c r="CF13" s="19">
        <v>0.6</v>
      </c>
      <c r="CG13" s="19">
        <v>16.7</v>
      </c>
      <c r="CH13" s="19">
        <v>4.9000000000000004</v>
      </c>
      <c r="CI13" s="19">
        <v>0</v>
      </c>
      <c r="CJ13" s="19">
        <v>0.6</v>
      </c>
      <c r="CK13" s="19">
        <v>16.100000000000001</v>
      </c>
      <c r="CL13" s="19">
        <v>5.4</v>
      </c>
      <c r="CM13" s="19">
        <v>0</v>
      </c>
      <c r="CN13" s="19">
        <v>0.6</v>
      </c>
      <c r="CO13" s="19">
        <v>16.8</v>
      </c>
      <c r="CP13" s="19">
        <v>5.4</v>
      </c>
      <c r="CQ13" s="19">
        <v>0</v>
      </c>
      <c r="CR13" s="19">
        <v>0.6</v>
      </c>
      <c r="CS13" s="19">
        <v>16.100000000000001</v>
      </c>
      <c r="CT13" s="19">
        <v>4.9000000000000004</v>
      </c>
      <c r="CU13" s="19">
        <v>0</v>
      </c>
      <c r="CV13" s="19">
        <v>0.6</v>
      </c>
      <c r="CW13" s="27"/>
      <c r="CX13" s="40">
        <f>IF(SUM(CD13,CH13)&gt;0,SUM(CD13,CH13),"")</f>
        <v>8.3000000000000007</v>
      </c>
      <c r="CY13" s="40">
        <f>IF(SUM(CC13:CD13,CF13:CH13,CJ13)-CE13-CI13&gt;0,SUM(CC13:CD13,CF13:CH13,CJ13)-CE13-CI13,"")</f>
        <v>40.4</v>
      </c>
      <c r="CZ13" s="40">
        <f>IF(SUM(CK13:CL13,CN13)-CM13&gt;0,SUM(CK13:CL13,CN13)-CM13,"")</f>
        <v>22.1</v>
      </c>
      <c r="DA13" s="40">
        <f>IF(SUM(CD13,CH13,CL13)&gt;0,SUM(CD13,CH13,CL13),"")</f>
        <v>13.700000000000001</v>
      </c>
      <c r="DB13" s="40">
        <f>IF(SUM(CY13,CZ13)&gt;0,SUM(CY13,CZ13),"")</f>
        <v>62.5</v>
      </c>
      <c r="DC13" s="40">
        <f>IF(SUM(CP13,CT13)&gt;0,SUM(CP13,CT13),"")</f>
        <v>10.3</v>
      </c>
      <c r="DD13" s="40">
        <f>IF(SUM(CO13:CP13,CR13:CT13,CV13)-SUM(CQ13,CU13)&gt;0,SUM(CO13:CP13,CR13:CT13,CV13)-SUM(CQ13,CU13),"")</f>
        <v>44.400000000000006</v>
      </c>
      <c r="DE13" s="40">
        <f>IF(SUM(CY13,CZ13,DD13)&gt;0,SUM(CY13,CZ13,DD13),"")</f>
        <v>106.9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15.35</v>
      </c>
      <c r="QH13" s="22">
        <f>IF($CW13="P",CD13,(CD13+BA13)/2)</f>
        <v>4.1500000000000004</v>
      </c>
      <c r="QI13" s="22">
        <f>IF($CW13="P",CE13,(CE13+BB13)/2)</f>
        <v>0</v>
      </c>
      <c r="QJ13" s="22">
        <f>IF($CW13="P",CF13,(CF13+BC13)/2)</f>
        <v>0.6</v>
      </c>
      <c r="QK13" s="22">
        <f>IF($CW13="P",CG13,(CG13+BD13)/2)</f>
        <v>15.75</v>
      </c>
      <c r="QL13" s="22">
        <f>IF($CW13="P",CH13,(CH13+BE13)/2)</f>
        <v>4.8000000000000007</v>
      </c>
      <c r="QM13" s="22">
        <f>IF($CW13="P",CI13,(CI13+BF13)/2)</f>
        <v>0.1</v>
      </c>
      <c r="QN13" s="22">
        <f>IF($CW13="P",CJ13,(CJ13+BG13)/2)</f>
        <v>0.6</v>
      </c>
      <c r="QO13" s="22">
        <f>IF($CW13="P",CK13,(CK13+BH13)/2)</f>
        <v>16.75</v>
      </c>
      <c r="QP13" s="22">
        <f>IF($CW13="P",CL13,(CL13+BI13)/2)</f>
        <v>5.0500000000000007</v>
      </c>
      <c r="QQ13" s="22">
        <f>IF($CW13="P",CM13,(CM13+BJ13)/2)</f>
        <v>0</v>
      </c>
      <c r="QR13" s="22">
        <f>IF($CW13="P",CN13,(CN13+BK13)/2)</f>
        <v>0.6</v>
      </c>
      <c r="QS13" s="22">
        <f>IF($CW13="P",CO13,(CO13+BL13)/2)</f>
        <v>16.5</v>
      </c>
      <c r="QT13" s="22">
        <f>IF($CW13="P",CP13,(CP13+BM13)/2)</f>
        <v>5.15</v>
      </c>
      <c r="QU13" s="22">
        <f>IF($CW13="P",CQ13,(CQ13+BN13)/2)</f>
        <v>0</v>
      </c>
      <c r="QV13" s="22">
        <f>IF($CW13="P",CR13,(CR13+BO13)/2)</f>
        <v>0.6</v>
      </c>
      <c r="QW13" s="22">
        <f>IF($CW13="P",CS13,(CS13+BP13)/2)</f>
        <v>16.5</v>
      </c>
      <c r="QX13" s="22">
        <f>IF($CW13="P",CT13,(CT13+BQ13)/2)</f>
        <v>4.8000000000000007</v>
      </c>
      <c r="QY13" s="22">
        <f>IF($CW13="P",CU13,(CU13+BR13)/2)</f>
        <v>0</v>
      </c>
      <c r="QZ13" s="22">
        <f>IF($CW13="P",CV13,(CV13+BS13)/2)</f>
        <v>0.6</v>
      </c>
      <c r="RA13" s="27" t="s">
        <v>46</v>
      </c>
      <c r="RB13" s="40">
        <f>IF(SUM(QH13,QL13)&gt;0,SUM(QH13,QL13),"")</f>
        <v>8.9500000000000011</v>
      </c>
      <c r="RC13" s="40">
        <f>IF(SUM(QG13:QH13,QJ13:QL13,QN13)-QI13-QM13&gt;0,SUM(QG13:QH13,QJ13:QL13,QN13)-QI13-QM13,"")</f>
        <v>41.150000000000006</v>
      </c>
      <c r="RD13" s="40">
        <f>IF(SUM(QO13:QP13,QR13)-QQ13&gt;0,SUM(QO13:QP13,QR13)-QQ13,"")</f>
        <v>22.400000000000002</v>
      </c>
      <c r="RE13" s="40">
        <f>IF(SUM(QH13,QL13,QP13)&gt;0,SUM(QH13,QL13,QP13),"")</f>
        <v>14.000000000000002</v>
      </c>
      <c r="RF13" s="40">
        <f>IF(SUM(RC13,RD13)&gt;0,SUM(RC13,RD13),"")</f>
        <v>63.550000000000011</v>
      </c>
      <c r="RG13" s="40">
        <f>IF(SUM(QT13,QX13)&gt;0,SUM(QT13,QX13),"")</f>
        <v>9.9500000000000011</v>
      </c>
      <c r="RH13" s="40">
        <f>IF(SUM(QS13:QT13,QV13:QX13,QZ13)-SUM(QU13,QY13)&gt;0,SUM(QS13:QT13,QV13:QX13,QZ13)-SUM(QU13,QY13),"")</f>
        <v>44.15</v>
      </c>
      <c r="RI13" s="40">
        <f>IF(SUM(RC13,RD13,RH13)&gt;0,SUM(RC13,RD13,RH13),"")</f>
        <v>107.70000000000002</v>
      </c>
    </row>
    <row r="14" spans="1:477" x14ac:dyDescent="0.2">
      <c r="A14" s="4" cm="1">
        <f t="array" ref="A14">IF(AND(J14&lt;&gt;"",J14&lt;&gt;"No DD"),SUMPRODUCT((J$4:J$24&lt;&gt;"")*(J$4:J$24&lt;&gt;"No DD")*(F$4:F$24&gt;F14))+1,IF(J14="No DD",SUMPRODUCT((J$4:J$24="No DD")*(F$4:F$24&gt;F14))+1+SUMPRODUCT((J$4:J$24&lt;&gt;"")*(J$4:J$24&lt;&gt;"No DD")),""))</f>
        <v>11</v>
      </c>
      <c r="B14" s="4" cm="1">
        <f t="array" ref="B14">IF(AND(J14&lt;&gt;"",J14&lt;&gt;"No DD",G14=""),SUMPRODUCT((J$4:J$24&lt;&gt;"")*(J$4:J$24&lt;&gt;"No DD")*(G$4:G$24="")*(F$4:F$24&gt;F14))+1,IF(J14="No DD",SUMPRODUCT((J$4:J$24="No DD")*(F$4:F$24&gt;F14)*(G$4:G$24=""))+1+SUMPRODUCT((J$4:J$24&lt;&gt;"")*(G$4:G$24="")*(J$4:J$24&lt;&gt;"No DD")),""))</f>
        <v>6</v>
      </c>
      <c r="C14" s="5" t="s">
        <v>171</v>
      </c>
      <c r="D14" s="4" t="s">
        <v>4</v>
      </c>
      <c r="E14" s="4">
        <v>2005</v>
      </c>
      <c r="F14" s="9">
        <f>SUM(L14:T14)+SUM(L14:P14)*0.0000001+SUM(L14)*0.0000000000001</f>
        <v>148.90001042000412</v>
      </c>
      <c r="G14" s="66"/>
      <c r="H14" s="3" t="str">
        <f>IF(OR(AND(AR14&gt;=AY$26,AS14&gt;=AY$30,AR14&lt;&gt;"",AQ14=""),AND(AW14&gt;=AY$26,AX14&gt;=AY$30,AW14&lt;&gt;"",AQ14=""),AND(BU14&gt;=CB$26,BV14&gt;=CB$30,BU14&lt;&gt;"",BT14=""),AND(BZ14&gt;=CB$26,CA14&gt;=CB$30,BZ14&lt;&gt;"",BT14=""),AND(CX14&gt;=DE$26,CY14&gt;=DE$30,CX14&lt;&gt;"",CW14=""),AND(DC14&gt;=DE$26,DD14&gt;=DE$30,DC14&lt;&gt;""),AND(EC14&gt;=EJ$26,ED14&gt;=EJ$30,EC14&lt;&gt;""),AND(EH14&gt;=EJ$26,EI14&gt;=EJ$30,EH14&lt;&gt;""),AND(FE14&gt;=FL$26,FF14&gt;=FL$30,FE14&lt;&gt;""),AND(FJ14&gt;=FL$26,FK14&gt;=FL$30,FJ14&lt;&gt;""),AND(GG14&gt;=GN$26,GH14&gt;=GN$30,GG14&lt;&gt;""),AND(GL14&gt;=GN$26,GM14&gt;=GN$30,GL14&lt;&gt;""),AND(HI14&gt;=HP$26,HJ14&gt;=HP$30,HI14&lt;&gt;""),AND(HN14&gt;=HP$26,HO14&gt;=HP$30,HN14&lt;&gt;""),AND(IK14&gt;=IR$26,IL14&gt;=IR$30,IK14&lt;&gt;""),AND(IP14&gt;=IR$26,IQ14&gt;=IR$30,IP14&lt;&gt;""),AND(JM14&gt;=JT$26,JN14&gt;=JT$30,JM14&lt;&gt;""),AND(JR14&gt;=JT$26,JS14&gt;=JT$30,JR14&lt;&gt;""),AND(KO14&gt;=KV$26,KP14&gt;=KV$30,KO14&lt;&gt;""),AND(KT14&gt;=KV$26,KU14&gt;=KV$30,KT14&lt;&gt;""),AND(LQ14&gt;=LX$26,LR14&gt;=LX$30,LQ14&lt;&gt;""),AND(LV14&gt;=LX$26,LW14&gt;=LX$30,LV14&lt;&gt;""),AND(MS14&gt;=MZ$26,MT14&gt;=MZ$30,MS14&lt;&gt;""),AND(MX14&gt;=MZ$26,MY14&gt;=MZ$30,MX14&lt;&gt;""),AND(NU14&gt;=OB$26,NV14&gt;=OB$30,NU14&lt;&gt;""),AND(NZ14&gt;=OB$26,OA14&gt;=OB$30,NZ14&lt;&gt;""),AND(OW14&gt;=PD$26,OX14&gt;=PD$30,OW14&lt;&gt;""),AND(PB14&gt;=PD$26,PC14&gt;=PD$30,PB14&lt;&gt;""),AND(PY14&gt;=QF$26,PZ14&gt;=QF$30,PY14&lt;&gt;""),AND(QD14&gt;=QF$26,QE14&gt;=QF$30,QD14&lt;&gt;"")),"P","")</f>
        <v>P</v>
      </c>
      <c r="I14" s="3" t="str">
        <f>IF(OR(AND(AS14&gt;=AY$30,AS14&lt;&gt;"",AQ14=""),AND(AX14&gt;=AY$30,AX14&lt;&gt;"",AQ14=""),AND(BV14&gt;=CB$30,BV14&lt;&gt;"",BT14=""),AND(CA14&gt;=CB$30,CA14&lt;&gt;"",BT14=""),AND(CY14&gt;=DE$30,CY14&lt;&gt;"",CW14=""),AND(DD14&gt;=DE$30,DD14&lt;&gt;"",CW14=""),AND(ED14&gt;=EJ$30,ED14&lt;&gt;""),AND(EI14&gt;=EJ$30,EI14&lt;&gt;""),AND(FF14&gt;=FL$30,FF14&lt;&gt;""),AND(FK14&gt;=FL$30,FK14&lt;&gt;""),AND(GH14&gt;=GN$30,GH14&lt;&gt;""),AND(GM14&gt;=GN$30,GM14&lt;&gt;""),AND(HJ14&gt;=HP$30,HJ14&lt;&gt;""),AND(HO14&gt;=HP$30,HO14&lt;&gt;""),AND(IL14&gt;=IR$30,IL14&lt;&gt;""),AND(IQ14&gt;=IR$30,IQ14&lt;&gt;""),AND(JN14&gt;=JT$30,JN14&lt;&gt;""),AND(JS14&gt;=JT$30,JS14&lt;&gt;""),AND(KP14&gt;=KV$30,KP14&lt;&gt;""),AND(KU14&gt;=KV$30,KU14&lt;&gt;""),AND(LR14&gt;=LX$30,LR14&lt;&gt;""),AND(LW14&gt;=LX$30,LW14&lt;&gt;""),AND(MT14&gt;=MZ$30,MT14&lt;&gt;""),AND(MY14&gt;=MZ$30,MY14&lt;&gt;""),AND(NV14&gt;=OB$30,NV14&lt;&gt;""),AND(OA14&gt;=OB$30,OA14&lt;&gt;""),AND(OX14&gt;=PD$30,OX14&lt;&gt;""),AND(PC14&gt;=PD$30,PC14&lt;&gt;""),AND(PZ14&gt;=QF$30,PZ14&lt;&gt;""),AND(QE14&gt;=QF$30,QE14&lt;&gt;"")),"P","")</f>
        <v>P</v>
      </c>
      <c r="J14" s="36" t="str">
        <f>IF(AND(I14="P",H14=""),"No DD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Merit",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Excellence",IF(K14="P","Worlds Team",IF(H14="P","National Team","")))))</f>
        <v>National Team</v>
      </c>
      <c r="K14" s="3" t="str">
        <f>IF(OR(AND(AU14&gt;=AY$27,AV14&gt;=AY$31,AU14&lt;&gt;"",AQ14=""),AND(BX14&gt;=CB$27,BY14&gt;=CB$31,BX14&lt;&gt;"",BT14=""),AND(DA14&gt;=DE$27,DB14&gt;=DE$31,DA14&lt;&gt;"",CW14=""),AND(EF14&gt;=EJ$27,EG14&gt;=EJ$31,EF14&lt;&gt;""),AND(FH14&gt;=FL$27,FI14&gt;=FL$31,FH14&lt;&gt;""),AND(GJ14&gt;=GN$27,GK14&gt;=GN$31,GJ14&lt;&gt;""),AND(HL14&gt;=HP$27,HM14&gt;=HP$31,HL14&lt;&gt;""),AND(IN14&gt;=IR$27,IO14&gt;=IR$31,IN14&lt;&gt;""),AND(JP14&gt;=JT$27,JQ14&gt;=JT$31,JP14&lt;&gt;""),AND(KR14&gt;=KV$27,KS14&gt;=KV$31,KR14&lt;&gt;""),AND(LT14&gt;=LX$27,LU14&gt;=LX$31,LT14&lt;&gt;""),AND(MV14&gt;=MZ$27,MW14&gt;=MZ$31,MV14&lt;&gt;""),AND(NX14&gt;=OB$27,NY14&gt;=OB$31,NX14&lt;&gt;""),AND(OZ14&gt;=PD$27,PA14&gt;=PD$31,OZ14&lt;&gt;""),AND(QB14&gt;=QF$27,QC14&gt;=QF$31,QB14&lt;&gt;"")),"P","")</f>
        <v/>
      </c>
      <c r="L14" s="8">
        <f>IF(COUNT(AS14,BV14,CY14)&gt;0,LARGE((AS14,BV14,CY14),1),0)</f>
        <v>41.300000000000004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40.9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22</v>
      </c>
      <c r="Q14" s="8" t="str">
        <f>IF(P14=0,"",IF(P14=CZ14,$CC$1,IF(P14=BW14,$AZ$1,IF(P14=AT14,$W$1,""))))</f>
        <v>2023 3rd Domestic Trial</v>
      </c>
      <c r="R14" s="8">
        <f>IF(MAX(AX14,CA14,DD14)&gt;0,MAX(AX14,CA14,DD14),0)</f>
        <v>44.699999999999996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15.6</v>
      </c>
      <c r="X14" s="19">
        <v>3.2</v>
      </c>
      <c r="Y14" s="19">
        <v>0</v>
      </c>
      <c r="Z14" s="19">
        <v>0</v>
      </c>
      <c r="AA14" s="19">
        <v>16.3</v>
      </c>
      <c r="AB14" s="19">
        <v>4.0999999999999996</v>
      </c>
      <c r="AC14" s="19">
        <v>0</v>
      </c>
      <c r="AD14" s="19">
        <v>0.3</v>
      </c>
      <c r="AE14" s="19">
        <v>17.8</v>
      </c>
      <c r="AF14" s="19">
        <v>3.9</v>
      </c>
      <c r="AG14" s="19">
        <v>0</v>
      </c>
      <c r="AH14" s="19">
        <v>0.3</v>
      </c>
      <c r="AI14" s="19">
        <v>15.9</v>
      </c>
      <c r="AJ14" s="19">
        <v>4.8</v>
      </c>
      <c r="AK14" s="19">
        <v>0</v>
      </c>
      <c r="AL14" s="19">
        <v>0.6</v>
      </c>
      <c r="AM14" s="19">
        <v>14.8</v>
      </c>
      <c r="AN14" s="19">
        <v>3.3</v>
      </c>
      <c r="AO14" s="19">
        <v>0</v>
      </c>
      <c r="AP14" s="19">
        <v>0.6</v>
      </c>
      <c r="AQ14" s="27"/>
      <c r="AR14" s="40">
        <f>IF(SUM(X14,AB14)&gt;0,SUM(X14,AB14),"")</f>
        <v>7.3</v>
      </c>
      <c r="AS14" s="40">
        <f>IF(SUM(W14:X14,Z14:AB14,AD14)-Y14-AC14&gt;0,SUM(W14:X14,Z14:AB14,AD14)-Y14-AC14,"")</f>
        <v>39.5</v>
      </c>
      <c r="AT14" s="40">
        <f>IF(SUM(AE14:AF14,AH14)-AG14&gt;0,SUM(AE14:AF14,AH14)-AG14,"")</f>
        <v>22</v>
      </c>
      <c r="AU14" s="40">
        <f>IF(SUM(X14,AB14,AF14)&gt;0,SUM(X14,AB14,AF14),"")</f>
        <v>11.2</v>
      </c>
      <c r="AV14" s="40">
        <f>IF(SUM(AS14,AT14)&gt;0,SUM(AS14,AT14),"")</f>
        <v>61.5</v>
      </c>
      <c r="AW14" s="40">
        <f>IF(SUM(AJ14,AN14)&gt;0,SUM(AJ14,AN14),"")</f>
        <v>8.1</v>
      </c>
      <c r="AX14" s="40">
        <f>IF(SUM(AI14:AJ14,AL14:AN14,AP14)-SUM(AK14,AO14)&gt;0,SUM(AI14:AJ14,AL14:AN14,AP14)-SUM(AK14,AO14),"")</f>
        <v>40</v>
      </c>
      <c r="AY14" s="40">
        <f>IF(SUM(AS14,AT14,AX14)&gt;0,SUM(AS14,AT14,AX14),"")</f>
        <v>101.5</v>
      </c>
      <c r="AZ14" s="18">
        <v>15.7</v>
      </c>
      <c r="BA14" s="18">
        <v>5.5</v>
      </c>
      <c r="BB14" s="18">
        <v>0.2</v>
      </c>
      <c r="BC14" s="18">
        <v>0.6</v>
      </c>
      <c r="BD14" s="18">
        <v>13.8</v>
      </c>
      <c r="BE14" s="18">
        <v>5.3</v>
      </c>
      <c r="BF14" s="18">
        <v>0.4</v>
      </c>
      <c r="BG14" s="18">
        <v>0.6</v>
      </c>
      <c r="BH14" s="18">
        <v>15</v>
      </c>
      <c r="BI14" s="18">
        <v>3.3</v>
      </c>
      <c r="BJ14" s="18">
        <v>0</v>
      </c>
      <c r="BK14" s="18">
        <v>0.6</v>
      </c>
      <c r="BL14" s="18">
        <v>14.8</v>
      </c>
      <c r="BM14" s="18">
        <v>4.8</v>
      </c>
      <c r="BN14" s="18">
        <v>0</v>
      </c>
      <c r="BO14" s="18">
        <v>0.6</v>
      </c>
      <c r="BP14" s="18">
        <v>16.2</v>
      </c>
      <c r="BQ14" s="18">
        <v>5.3</v>
      </c>
      <c r="BR14" s="18">
        <v>0</v>
      </c>
      <c r="BS14" s="18">
        <v>0.6</v>
      </c>
      <c r="BT14" s="28"/>
      <c r="BU14" s="11">
        <f>IF(SUM(BA14,BE14)&gt;0,SUM(BA14,BE14),"")</f>
        <v>10.8</v>
      </c>
      <c r="BV14" s="11">
        <f>IF(SUM(AZ14:BA14,BC14:BE14,BG14)-BB14-BF14&gt;0,SUM(AZ14:BA14,BC14:BE14,BG14)-BB14-BF14,"")</f>
        <v>40.9</v>
      </c>
      <c r="BW14" s="11">
        <f>IF(SUM(BH14:BI14,BK14)-BJ14&gt;0,SUM(BH14:BI14,BK14)-BJ14,"")</f>
        <v>18.900000000000002</v>
      </c>
      <c r="BX14" s="11">
        <f>IF(SUM(BA14,BE14,BI14)&gt;0,SUM(BA14,BE14,BI14),"")</f>
        <v>14.100000000000001</v>
      </c>
      <c r="BY14" s="11">
        <f>IF(SUM(BV14,BW14)&gt;0,SUM(BV14,BW14),"")</f>
        <v>59.8</v>
      </c>
      <c r="BZ14" s="11">
        <f>IF(SUM(BM14,BQ14)&gt;0,SUM(BM14,BQ14),"")</f>
        <v>10.1</v>
      </c>
      <c r="CA14" s="11">
        <f>IF(SUM(BL14:BM14,BO14:BQ14,BS14)-SUM(BN14,BR14)&gt;0,SUM(BL14:BM14,BO14:BQ14,BS14)-SUM(BN14,BR14),"")</f>
        <v>42.300000000000004</v>
      </c>
      <c r="CB14" s="11">
        <f>IF(SUM(BV14,BW14,CA14)&gt;0,SUM(BV14,BW14,CA14),"")</f>
        <v>102.1</v>
      </c>
      <c r="CC14" s="19">
        <v>16.399999999999999</v>
      </c>
      <c r="CD14" s="19">
        <v>4.5999999999999996</v>
      </c>
      <c r="CE14" s="19">
        <v>0</v>
      </c>
      <c r="CF14" s="19">
        <v>0.6</v>
      </c>
      <c r="CG14" s="19">
        <v>16.5</v>
      </c>
      <c r="CH14" s="19">
        <v>2.6</v>
      </c>
      <c r="CI14" s="19">
        <v>0</v>
      </c>
      <c r="CJ14" s="19">
        <v>0.6</v>
      </c>
      <c r="CK14" s="19">
        <v>16.2</v>
      </c>
      <c r="CL14" s="19">
        <v>5.3</v>
      </c>
      <c r="CM14" s="19">
        <v>0.4</v>
      </c>
      <c r="CN14" s="19">
        <v>0.6</v>
      </c>
      <c r="CO14" s="19">
        <v>16.899999999999999</v>
      </c>
      <c r="CP14" s="19">
        <v>4.8</v>
      </c>
      <c r="CQ14" s="19">
        <v>0</v>
      </c>
      <c r="CR14" s="19">
        <v>0.6</v>
      </c>
      <c r="CS14" s="19">
        <v>16.5</v>
      </c>
      <c r="CT14" s="19">
        <v>5.3</v>
      </c>
      <c r="CU14" s="19">
        <v>0</v>
      </c>
      <c r="CV14" s="19">
        <v>0.6</v>
      </c>
      <c r="CW14" s="27"/>
      <c r="CX14" s="40">
        <f>IF(SUM(CD14,CH14)&gt;0,SUM(CD14,CH14),"")</f>
        <v>7.1999999999999993</v>
      </c>
      <c r="CY14" s="40">
        <f>IF(SUM(CC14:CD14,CF14:CH14,CJ14)-CE14-CI14&gt;0,SUM(CC14:CD14,CF14:CH14,CJ14)-CE14-CI14,"")</f>
        <v>41.300000000000004</v>
      </c>
      <c r="CZ14" s="40">
        <f>IF(SUM(CK14:CL14,CN14)-CM14&gt;0,SUM(CK14:CL14,CN14)-CM14,"")</f>
        <v>21.700000000000003</v>
      </c>
      <c r="DA14" s="40">
        <f>IF(SUM(CD14,CH14,CL14)&gt;0,SUM(CD14,CH14,CL14),"")</f>
        <v>12.5</v>
      </c>
      <c r="DB14" s="40">
        <f>IF(SUM(CY14,CZ14)&gt;0,SUM(CY14,CZ14),"")</f>
        <v>63.000000000000007</v>
      </c>
      <c r="DC14" s="40">
        <f>IF(SUM(CP14,CT14)&gt;0,SUM(CP14,CT14),"")</f>
        <v>10.1</v>
      </c>
      <c r="DD14" s="40">
        <f>IF(SUM(CO14:CP14,CR14:CT14,CV14)-SUM(CQ14,CU14)&gt;0,SUM(CO14:CP14,CR14:CT14,CV14)-SUM(CQ14,CU14),"")</f>
        <v>44.699999999999996</v>
      </c>
      <c r="DE14" s="40">
        <f>IF(SUM(CY14,CZ14,DD14)&gt;0,SUM(CY14,CZ14,DD14),"")</f>
        <v>107.7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16.049999999999997</v>
      </c>
      <c r="QH14" s="22">
        <f>IF($CW14="P",CD14,(CD14+BA14)/2)</f>
        <v>5.05</v>
      </c>
      <c r="QI14" s="22">
        <f>IF($CW14="P",CE14,(CE14+BB14)/2)</f>
        <v>0.1</v>
      </c>
      <c r="QJ14" s="22">
        <f>IF($CW14="P",CF14,(CF14+BC14)/2)</f>
        <v>0.6</v>
      </c>
      <c r="QK14" s="22">
        <f>IF($CW14="P",CG14,(CG14+BD14)/2)</f>
        <v>15.15</v>
      </c>
      <c r="QL14" s="22">
        <f>IF($CW14="P",CH14,(CH14+BE14)/2)</f>
        <v>3.95</v>
      </c>
      <c r="QM14" s="22">
        <f>IF($CW14="P",CI14,(CI14+BF14)/2)</f>
        <v>0.2</v>
      </c>
      <c r="QN14" s="22">
        <f>IF($CW14="P",CJ14,(CJ14+BG14)/2)</f>
        <v>0.6</v>
      </c>
      <c r="QO14" s="22">
        <f>IF($CW14="P",CK14,(CK14+BH14)/2)</f>
        <v>15.6</v>
      </c>
      <c r="QP14" s="22">
        <f>IF($CW14="P",CL14,(CL14+BI14)/2)</f>
        <v>4.3</v>
      </c>
      <c r="QQ14" s="22">
        <f>IF($CW14="P",CM14,(CM14+BJ14)/2)</f>
        <v>0.2</v>
      </c>
      <c r="QR14" s="22">
        <f>IF($CW14="P",CN14,(CN14+BK14)/2)</f>
        <v>0.6</v>
      </c>
      <c r="QS14" s="22">
        <f>IF($CW14="P",CO14,(CO14+BL14)/2)</f>
        <v>15.85</v>
      </c>
      <c r="QT14" s="22">
        <f>IF($CW14="P",CP14,(CP14+BM14)/2)</f>
        <v>4.8</v>
      </c>
      <c r="QU14" s="22">
        <f>IF($CW14="P",CQ14,(CQ14+BN14)/2)</f>
        <v>0</v>
      </c>
      <c r="QV14" s="22">
        <f>IF($CW14="P",CR14,(CR14+BO14)/2)</f>
        <v>0.6</v>
      </c>
      <c r="QW14" s="22">
        <f>IF($CW14="P",CS14,(CS14+BP14)/2)</f>
        <v>16.350000000000001</v>
      </c>
      <c r="QX14" s="22">
        <f>IF($CW14="P",CT14,(CT14+BQ14)/2)</f>
        <v>5.3</v>
      </c>
      <c r="QY14" s="22">
        <f>IF($CW14="P",CU14,(CU14+BR14)/2)</f>
        <v>0</v>
      </c>
      <c r="QZ14" s="22">
        <f>IF($CW14="P",CV14,(CV14+BS14)/2)</f>
        <v>0.6</v>
      </c>
      <c r="RA14" s="27" t="s">
        <v>46</v>
      </c>
      <c r="RB14" s="40">
        <f>IF(SUM(QH14,QL14)&gt;0,SUM(QH14,QL14),"")</f>
        <v>9</v>
      </c>
      <c r="RC14" s="40">
        <f>IF(SUM(QG14:QH14,QJ14:QL14,QN14)-QI14-QM14&gt;0,SUM(QG14:QH14,QJ14:QL14,QN14)-QI14-QM14,"")</f>
        <v>41.1</v>
      </c>
      <c r="RD14" s="40">
        <f>IF(SUM(QO14:QP14,QR14)-QQ14&gt;0,SUM(QO14:QP14,QR14)-QQ14,"")</f>
        <v>20.3</v>
      </c>
      <c r="RE14" s="40">
        <f>IF(SUM(QH14,QL14,QP14)&gt;0,SUM(QH14,QL14,QP14),"")</f>
        <v>13.3</v>
      </c>
      <c r="RF14" s="40">
        <f>IF(SUM(RC14,RD14)&gt;0,SUM(RC14,RD14),"")</f>
        <v>61.400000000000006</v>
      </c>
      <c r="RG14" s="40">
        <f>IF(SUM(QT14,QX14)&gt;0,SUM(QT14,QX14),"")</f>
        <v>10.1</v>
      </c>
      <c r="RH14" s="40">
        <f>IF(SUM(QS14:QT14,QV14:QX14,QZ14)-SUM(QU14,QY14)&gt;0,SUM(QS14:QT14,QV14:QX14,QZ14)-SUM(QU14,QY14),"")</f>
        <v>43.5</v>
      </c>
      <c r="RI14" s="40">
        <f>IF(SUM(RC14,RD14,RH14)&gt;0,SUM(RC14,RD14,RH14),"")</f>
        <v>104.9</v>
      </c>
    </row>
    <row r="15" spans="1:477" x14ac:dyDescent="0.2">
      <c r="A15" s="4" t="str" cm="1">
        <f t="array" ref="A15">IF(AND(J15&lt;&gt;"",J15&lt;&gt;"No DD"),SUMPRODUCT((J$4:J$24&lt;&gt;"")*(J$4:J$24&lt;&gt;"No DD")*(F$4:F$24&gt;F15))+1,IF(J15="No DD",SUMPRODUCT((J$4:J$24="No DD")*(F$4:F$24&gt;F15))+1+SUMPRODUCT((J$4:J$24&lt;&gt;"")*(J$4:J$24&lt;&gt;"No DD")),""))</f>
        <v/>
      </c>
      <c r="B15" s="4" t="str" cm="1">
        <f t="array" ref="B15">IF(AND(J15&lt;&gt;"",J15&lt;&gt;"No DD",G15=""),SUMPRODUCT((J$4:J$24&lt;&gt;"")*(J$4:J$24&lt;&gt;"No DD")*(G$4:G$24="")*(F$4:F$24&gt;F15))+1,IF(J15="No DD",SUMPRODUCT((J$4:J$24="No DD")*(F$4:F$24&gt;F15)*(G$4:G$24=""))+1+SUMPRODUCT((J$4:J$24&lt;&gt;"")*(G$4:G$24="")*(J$4:J$24&lt;&gt;"No DD")),""))</f>
        <v/>
      </c>
      <c r="C15" s="5" t="s">
        <v>185</v>
      </c>
      <c r="D15" s="4" t="s">
        <v>5</v>
      </c>
      <c r="E15" s="4">
        <v>2007</v>
      </c>
      <c r="F15" s="9">
        <f>SUM(L15:T15)+SUM(L15:P15)*0.0000001+SUM(L15)*0.0000000000001</f>
        <v>148.00001057000432</v>
      </c>
      <c r="G15" s="66"/>
      <c r="H15" s="3" t="str">
        <f>IF(OR(AND(AR15&gt;=AY$26,AS15&gt;=AY$30,AR15&lt;&gt;"",AQ15=""),AND(AW15&gt;=AY$26,AX15&gt;=AY$30,AW15&lt;&gt;"",AQ15=""),AND(BU15&gt;=CB$26,BV15&gt;=CB$30,BU15&lt;&gt;"",BT15=""),AND(BZ15&gt;=CB$26,CA15&gt;=CB$30,BZ15&lt;&gt;"",BT15=""),AND(CX15&gt;=DE$26,CY15&gt;=DE$30,CX15&lt;&gt;"",CW15=""),AND(DC15&gt;=DE$26,DD15&gt;=DE$30,DC15&lt;&gt;""),AND(EC15&gt;=EJ$26,ED15&gt;=EJ$30,EC15&lt;&gt;""),AND(EH15&gt;=EJ$26,EI15&gt;=EJ$30,EH15&lt;&gt;""),AND(FE15&gt;=FL$26,FF15&gt;=FL$30,FE15&lt;&gt;""),AND(FJ15&gt;=FL$26,FK15&gt;=FL$30,FJ15&lt;&gt;""),AND(GG15&gt;=GN$26,GH15&gt;=GN$30,GG15&lt;&gt;""),AND(GL15&gt;=GN$26,GM15&gt;=GN$30,GL15&lt;&gt;""),AND(HI15&gt;=HP$26,HJ15&gt;=HP$30,HI15&lt;&gt;""),AND(HN15&gt;=HP$26,HO15&gt;=HP$30,HN15&lt;&gt;""),AND(IK15&gt;=IR$26,IL15&gt;=IR$30,IK15&lt;&gt;""),AND(IP15&gt;=IR$26,IQ15&gt;=IR$30,IP15&lt;&gt;""),AND(JM15&gt;=JT$26,JN15&gt;=JT$30,JM15&lt;&gt;""),AND(JR15&gt;=JT$26,JS15&gt;=JT$30,JR15&lt;&gt;""),AND(KO15&gt;=KV$26,KP15&gt;=KV$30,KO15&lt;&gt;""),AND(KT15&gt;=KV$26,KU15&gt;=KV$30,KT15&lt;&gt;""),AND(LQ15&gt;=LX$26,LR15&gt;=LX$30,LQ15&lt;&gt;""),AND(LV15&gt;=LX$26,LW15&gt;=LX$30,LV15&lt;&gt;""),AND(MS15&gt;=MZ$26,MT15&gt;=MZ$30,MS15&lt;&gt;""),AND(MX15&gt;=MZ$26,MY15&gt;=MZ$30,MX15&lt;&gt;""),AND(NU15&gt;=OB$26,NV15&gt;=OB$30,NU15&lt;&gt;""),AND(NZ15&gt;=OB$26,OA15&gt;=OB$30,NZ15&lt;&gt;""),AND(OW15&gt;=PD$26,OX15&gt;=PD$30,OW15&lt;&gt;""),AND(PB15&gt;=PD$26,PC15&gt;=PD$30,PB15&lt;&gt;""),AND(PY15&gt;=QF$26,PZ15&gt;=QF$30,PY15&lt;&gt;""),AND(QD15&gt;=QF$26,QE15&gt;=QF$30,QD15&lt;&gt;"")),"P","")</f>
        <v/>
      </c>
      <c r="I15" s="3" t="str">
        <f>IF(OR(AND(AS15&gt;=AY$30,AS15&lt;&gt;"",AQ15=""),AND(AX15&gt;=AY$30,AX15&lt;&gt;"",AQ15=""),AND(BV15&gt;=CB$30,BV15&lt;&gt;"",BT15=""),AND(CA15&gt;=CB$30,CA15&lt;&gt;"",BT15=""),AND(CY15&gt;=DE$30,CY15&lt;&gt;"",CW15=""),AND(DD15&gt;=DE$30,DD15&lt;&gt;"",CW15=""),AND(ED15&gt;=EJ$30,ED15&lt;&gt;""),AND(EI15&gt;=EJ$30,EI15&lt;&gt;""),AND(FF15&gt;=FL$30,FF15&lt;&gt;""),AND(FK15&gt;=FL$30,FK15&lt;&gt;""),AND(GH15&gt;=GN$30,GH15&lt;&gt;""),AND(GM15&gt;=GN$30,GM15&lt;&gt;""),AND(HJ15&gt;=HP$30,HJ15&lt;&gt;""),AND(HO15&gt;=HP$30,HO15&lt;&gt;""),AND(IL15&gt;=IR$30,IL15&lt;&gt;""),AND(IQ15&gt;=IR$30,IQ15&lt;&gt;""),AND(JN15&gt;=JT$30,JN15&lt;&gt;""),AND(JS15&gt;=JT$30,JS15&lt;&gt;""),AND(KP15&gt;=KV$30,KP15&lt;&gt;""),AND(KU15&gt;=KV$30,KU15&lt;&gt;""),AND(LR15&gt;=LX$30,LR15&lt;&gt;""),AND(LW15&gt;=LX$30,LW15&lt;&gt;""),AND(MT15&gt;=MZ$30,MT15&lt;&gt;""),AND(MY15&gt;=MZ$30,MY15&lt;&gt;""),AND(NV15&gt;=OB$30,NV15&lt;&gt;""),AND(OA15&gt;=OB$30,OA15&lt;&gt;""),AND(OX15&gt;=PD$30,OX15&lt;&gt;""),AND(PC15&gt;=PD$30,PC15&lt;&gt;""),AND(PZ15&gt;=QF$30,PZ15&lt;&gt;""),AND(QE15&gt;=QF$30,QE15&lt;&gt;"")),"P","")</f>
        <v/>
      </c>
      <c r="J15" s="36" t="str">
        <f>IF(AND(I15="P",H15=""),"No DD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Merit",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Excellence",IF(K15="P","Worlds Team",IF(H15="P","National Team","")))))</f>
        <v/>
      </c>
      <c r="K15" s="3" t="str">
        <f>IF(OR(AND(AU15&gt;=AY$27,AV15&gt;=AY$31,AU15&lt;&gt;"",AQ15=""),AND(BX15&gt;=CB$27,BY15&gt;=CB$31,BX15&lt;&gt;"",BT15=""),AND(DA15&gt;=DE$27,DB15&gt;=DE$31,DA15&lt;&gt;"",CW15=""),AND(EF15&gt;=EJ$27,EG15&gt;=EJ$31,EF15&lt;&gt;""),AND(FH15&gt;=FL$27,FI15&gt;=FL$31,FH15&lt;&gt;""),AND(GJ15&gt;=GN$27,GK15&gt;=GN$31,GJ15&lt;&gt;""),AND(HL15&gt;=HP$27,HM15&gt;=HP$31,HL15&lt;&gt;""),AND(IN15&gt;=IR$27,IO15&gt;=IR$31,IN15&lt;&gt;""),AND(JP15&gt;=JT$27,JQ15&gt;=JT$31,JP15&lt;&gt;""),AND(KR15&gt;=KV$27,KS15&gt;=KV$31,KR15&lt;&gt;""),AND(LT15&gt;=LX$27,LU15&gt;=LX$31,LT15&lt;&gt;""),AND(MV15&gt;=MZ$27,MW15&gt;=MZ$31,MV15&lt;&gt;""),AND(NX15&gt;=OB$27,NY15&gt;=OB$31,NX15&lt;&gt;""),AND(OZ15&gt;=PD$27,PA15&gt;=PD$31,OZ15&lt;&gt;""),AND(QB15&gt;=QF$27,QC15&gt;=QF$31,QB15&lt;&gt;"")),"P","")</f>
        <v/>
      </c>
      <c r="L15" s="8">
        <f>IF(COUNT(AS15,BV15,CY15)&gt;0,LARGE((AS15,BV15,CY15),1),0)</f>
        <v>43.199999999999989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42.399999999999991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20.100000000000001</v>
      </c>
      <c r="Q15" s="8" t="str">
        <f>IF(P15=0,"",IF(P15=CZ15,$CC$1,IF(P15=BW15,$AZ$1,IF(P15=AT15,$W$1,""))))</f>
        <v>2023 3rd Domestic Trial</v>
      </c>
      <c r="R15" s="8">
        <f>IF(MAX(AX15,CA15,DD15)&gt;0,MAX(AX15,CA15,DD15),0)</f>
        <v>42.300000000000004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17.2</v>
      </c>
      <c r="X15" s="19">
        <v>4.0999999999999996</v>
      </c>
      <c r="Y15" s="19">
        <v>0</v>
      </c>
      <c r="Z15" s="19">
        <v>0.3</v>
      </c>
      <c r="AA15" s="19">
        <v>17</v>
      </c>
      <c r="AB15" s="19">
        <v>3.9</v>
      </c>
      <c r="AC15" s="19">
        <v>0.4</v>
      </c>
      <c r="AD15" s="19">
        <v>0.3</v>
      </c>
      <c r="AE15" s="19">
        <v>17</v>
      </c>
      <c r="AF15" s="19">
        <v>3.6</v>
      </c>
      <c r="AG15" s="19">
        <v>0.5</v>
      </c>
      <c r="AH15" s="19">
        <v>0</v>
      </c>
      <c r="AI15" s="19">
        <v>17</v>
      </c>
      <c r="AJ15" s="19">
        <v>4.0999999999999996</v>
      </c>
      <c r="AK15" s="19">
        <v>0</v>
      </c>
      <c r="AL15" s="19">
        <v>0.3</v>
      </c>
      <c r="AM15" s="19">
        <v>14.6</v>
      </c>
      <c r="AN15" s="19">
        <v>3.9</v>
      </c>
      <c r="AO15" s="19">
        <v>0.6</v>
      </c>
      <c r="AP15" s="19">
        <v>0.3</v>
      </c>
      <c r="AQ15" s="27"/>
      <c r="AR15" s="40">
        <f>IF(SUM(X15,AB15)&gt;0,SUM(X15,AB15),"")</f>
        <v>8</v>
      </c>
      <c r="AS15" s="40">
        <f>IF(SUM(W15:X15,Z15:AB15,AD15)-Y15-AC15&gt;0,SUM(W15:X15,Z15:AB15,AD15)-Y15-AC15,"")</f>
        <v>42.399999999999991</v>
      </c>
      <c r="AT15" s="40">
        <f>IF(SUM(AE15:AF15,AH15)-AG15&gt;0,SUM(AE15:AF15,AH15)-AG15,"")</f>
        <v>20.100000000000001</v>
      </c>
      <c r="AU15" s="40">
        <f>IF(SUM(X15,AB15,AF15)&gt;0,SUM(X15,AB15,AF15),"")</f>
        <v>11.6</v>
      </c>
      <c r="AV15" s="40">
        <f>IF(SUM(AS15,AT15)&gt;0,SUM(AS15,AT15),"")</f>
        <v>62.499999999999993</v>
      </c>
      <c r="AW15" s="40">
        <f>IF(SUM(AJ15,AN15)&gt;0,SUM(AJ15,AN15),"")</f>
        <v>8</v>
      </c>
      <c r="AX15" s="40">
        <f>IF(SUM(AI15:AJ15,AL15:AN15,AP15)-SUM(AK15,AO15)&gt;0,SUM(AI15:AJ15,AL15:AN15,AP15)-SUM(AK15,AO15),"")</f>
        <v>39.599999999999994</v>
      </c>
      <c r="AY15" s="40">
        <f>IF(SUM(AS15,AT15,AX15)&gt;0,SUM(AS15,AT15,AX15),"")</f>
        <v>102.1</v>
      </c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28"/>
      <c r="BU15" s="11" t="str">
        <f>IF(SUM(BA15,BE15)&gt;0,SUM(BA15,BE15),"")</f>
        <v/>
      </c>
      <c r="BV15" s="11" t="str">
        <f>IF(SUM(AZ15:BA15,BC15:BE15,BG15)-BB15-BF15&gt;0,SUM(AZ15:BA15,BC15:BE15,BG15)-BB15-BF15,"")</f>
        <v/>
      </c>
      <c r="BW15" s="11" t="str">
        <f>IF(SUM(BH15:BI15,BK15)-BJ15&gt;0,SUM(BH15:BI15,BK15)-BJ15,"")</f>
        <v/>
      </c>
      <c r="BX15" s="11" t="str">
        <f>IF(SUM(BA15,BE15,BI15)&gt;0,SUM(BA15,BE15,BI15),"")</f>
        <v/>
      </c>
      <c r="BY15" s="11" t="str">
        <f>IF(SUM(BV15,BW15)&gt;0,SUM(BV15,BW15),"")</f>
        <v/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 t="str">
        <f>IF(SUM(BV15,BW15,CA15)&gt;0,SUM(BV15,BW15,CA15),"")</f>
        <v/>
      </c>
      <c r="CC15" s="19">
        <v>16.3</v>
      </c>
      <c r="CD15" s="19">
        <v>5.5</v>
      </c>
      <c r="CE15" s="19">
        <v>0.2</v>
      </c>
      <c r="CF15" s="19">
        <v>0.3</v>
      </c>
      <c r="CG15" s="19">
        <v>17.2</v>
      </c>
      <c r="CH15" s="19">
        <v>3.8</v>
      </c>
      <c r="CI15" s="19">
        <v>0</v>
      </c>
      <c r="CJ15" s="19">
        <v>0.3</v>
      </c>
      <c r="CK15" s="19">
        <v>15.4</v>
      </c>
      <c r="CL15" s="19">
        <v>3.7</v>
      </c>
      <c r="CM15" s="19">
        <v>0</v>
      </c>
      <c r="CN15" s="19">
        <v>0.3</v>
      </c>
      <c r="CO15" s="19">
        <v>16.399999999999999</v>
      </c>
      <c r="CP15" s="19">
        <v>4.0999999999999996</v>
      </c>
      <c r="CQ15" s="19">
        <v>0</v>
      </c>
      <c r="CR15" s="19">
        <v>0.3</v>
      </c>
      <c r="CS15" s="19">
        <v>16.100000000000001</v>
      </c>
      <c r="CT15" s="19">
        <v>5.0999999999999996</v>
      </c>
      <c r="CU15" s="19">
        <v>0</v>
      </c>
      <c r="CV15" s="19">
        <v>0.3</v>
      </c>
      <c r="CW15" s="27"/>
      <c r="CX15" s="40">
        <f>IF(SUM(CD15,CH15)&gt;0,SUM(CD15,CH15),"")</f>
        <v>9.3000000000000007</v>
      </c>
      <c r="CY15" s="40">
        <f>IF(SUM(CC15:CD15,CF15:CH15,CJ15)-CE15-CI15&gt;0,SUM(CC15:CD15,CF15:CH15,CJ15)-CE15-CI15,"")</f>
        <v>43.199999999999989</v>
      </c>
      <c r="CZ15" s="40">
        <f>IF(SUM(CK15:CL15,CN15)-CM15&gt;0,SUM(CK15:CL15,CN15)-CM15,"")</f>
        <v>19.400000000000002</v>
      </c>
      <c r="DA15" s="40">
        <f>IF(SUM(CD15,CH15,CL15)&gt;0,SUM(CD15,CH15,CL15),"")</f>
        <v>13</v>
      </c>
      <c r="DB15" s="40">
        <f>IF(SUM(CY15,CZ15)&gt;0,SUM(CY15,CZ15),"")</f>
        <v>62.599999999999994</v>
      </c>
      <c r="DC15" s="40">
        <f>IF(SUM(CP15,CT15)&gt;0,SUM(CP15,CT15),"")</f>
        <v>9.1999999999999993</v>
      </c>
      <c r="DD15" s="40">
        <f>IF(SUM(CO15:CP15,CR15:CT15,CV15)-SUM(CQ15,CU15)&gt;0,SUM(CO15:CP15,CR15:CT15,CV15)-SUM(CQ15,CU15),"")</f>
        <v>42.300000000000004</v>
      </c>
      <c r="DE15" s="40">
        <f>IF(SUM(CY15,CZ15,DD15)&gt;0,SUM(CY15,CZ15,DD15),"")</f>
        <v>104.9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8.15</v>
      </c>
      <c r="QH15" s="22">
        <f>IF($CW15="P",CD15,(CD15+BA15)/2)</f>
        <v>2.75</v>
      </c>
      <c r="QI15" s="22">
        <f>IF($CW15="P",CE15,(CE15+BB15)/2)</f>
        <v>0.1</v>
      </c>
      <c r="QJ15" s="22">
        <f>IF($CW15="P",CF15,(CF15+BC15)/2)</f>
        <v>0.15</v>
      </c>
      <c r="QK15" s="22">
        <f>IF($CW15="P",CG15,(CG15+BD15)/2)</f>
        <v>8.6</v>
      </c>
      <c r="QL15" s="22">
        <f>IF($CW15="P",CH15,(CH15+BE15)/2)</f>
        <v>1.9</v>
      </c>
      <c r="QM15" s="22">
        <f>IF($CW15="P",CI15,(CI15+BF15)/2)</f>
        <v>0</v>
      </c>
      <c r="QN15" s="22">
        <f>IF($CW15="P",CJ15,(CJ15+BG15)/2)</f>
        <v>0.15</v>
      </c>
      <c r="QO15" s="22">
        <f>IF($CW15="P",CK15,(CK15+BH15)/2)</f>
        <v>7.7</v>
      </c>
      <c r="QP15" s="22">
        <f>IF($CW15="P",CL15,(CL15+BI15)/2)</f>
        <v>1.85</v>
      </c>
      <c r="QQ15" s="22">
        <f>IF($CW15="P",CM15,(CM15+BJ15)/2)</f>
        <v>0</v>
      </c>
      <c r="QR15" s="22">
        <f>IF($CW15="P",CN15,(CN15+BK15)/2)</f>
        <v>0.15</v>
      </c>
      <c r="QS15" s="22">
        <f>IF($CW15="P",CO15,(CO15+BL15)/2)</f>
        <v>8.1999999999999993</v>
      </c>
      <c r="QT15" s="22">
        <f>IF($CW15="P",CP15,(CP15+BM15)/2)</f>
        <v>2.0499999999999998</v>
      </c>
      <c r="QU15" s="22">
        <f>IF($CW15="P",CQ15,(CQ15+BN15)/2)</f>
        <v>0</v>
      </c>
      <c r="QV15" s="22">
        <f>IF($CW15="P",CR15,(CR15+BO15)/2)</f>
        <v>0.15</v>
      </c>
      <c r="QW15" s="22">
        <f>IF($CW15="P",CS15,(CS15+BP15)/2)</f>
        <v>8.0500000000000007</v>
      </c>
      <c r="QX15" s="22">
        <f>IF($CW15="P",CT15,(CT15+BQ15)/2)</f>
        <v>2.5499999999999998</v>
      </c>
      <c r="QY15" s="22">
        <f>IF($CW15="P",CU15,(CU15+BR15)/2)</f>
        <v>0</v>
      </c>
      <c r="QZ15" s="22">
        <f>IF($CW15="P",CV15,(CV15+BS15)/2)</f>
        <v>0.15</v>
      </c>
      <c r="RA15" s="27" t="s">
        <v>46</v>
      </c>
      <c r="RB15" s="40">
        <f>IF(SUM(QH15,QL15)&gt;0,SUM(QH15,QL15),"")</f>
        <v>4.6500000000000004</v>
      </c>
      <c r="RC15" s="40">
        <f>IF(SUM(QG15:QH15,QJ15:QL15,QN15)-QI15-QM15&gt;0,SUM(QG15:QH15,QJ15:QL15,QN15)-QI15-QM15,"")</f>
        <v>21.599999999999994</v>
      </c>
      <c r="RD15" s="40">
        <f>IF(SUM(QO15:QP15,QR15)-QQ15&gt;0,SUM(QO15:QP15,QR15)-QQ15,"")</f>
        <v>9.7000000000000011</v>
      </c>
      <c r="RE15" s="40">
        <f>IF(SUM(QH15,QL15,QP15)&gt;0,SUM(QH15,QL15,QP15),"")</f>
        <v>6.5</v>
      </c>
      <c r="RF15" s="40">
        <f>IF(SUM(RC15,RD15)&gt;0,SUM(RC15,RD15),"")</f>
        <v>31.299999999999997</v>
      </c>
      <c r="RG15" s="40">
        <f>IF(SUM(QT15,QX15)&gt;0,SUM(QT15,QX15),"")</f>
        <v>4.5999999999999996</v>
      </c>
      <c r="RH15" s="40">
        <f>IF(SUM(QS15:QT15,QV15:QX15,QZ15)-SUM(QU15,QY15)&gt;0,SUM(QS15:QT15,QV15:QX15,QZ15)-SUM(QU15,QY15),"")</f>
        <v>21.150000000000002</v>
      </c>
      <c r="RI15" s="40">
        <f>IF(SUM(RC15,RD15,RH15)&gt;0,SUM(RC15,RD15,RH15),"")</f>
        <v>52.45</v>
      </c>
    </row>
    <row r="16" spans="1:477" x14ac:dyDescent="0.2">
      <c r="A16" s="4" t="str" cm="1">
        <f t="array" ref="A16">IF(AND(J16&lt;&gt;"",J16&lt;&gt;"No DD"),SUMPRODUCT((J$4:J$24&lt;&gt;"")*(J$4:J$24&lt;&gt;"No DD")*(F$4:F$24&gt;F16))+1,IF(J16="No DD",SUMPRODUCT((J$4:J$24="No DD")*(F$4:F$24&gt;F16))+1+SUMPRODUCT((J$4:J$24&lt;&gt;"")*(J$4:J$24&lt;&gt;"No DD")),""))</f>
        <v/>
      </c>
      <c r="B16" s="4" t="str" cm="1">
        <f t="array" ref="B16">IF(AND(J16&lt;&gt;"",J16&lt;&gt;"No DD",G16=""),SUMPRODUCT((J$4:J$24&lt;&gt;"")*(J$4:J$24&lt;&gt;"No DD")*(G$4:G$24="")*(F$4:F$24&gt;F16))+1,IF(J16="No DD",SUMPRODUCT((J$4:J$24="No DD")*(F$4:F$24&gt;F16)*(G$4:G$24=""))+1+SUMPRODUCT((J$4:J$24&lt;&gt;"")*(G$4:G$24="")*(J$4:J$24&lt;&gt;"No DD")),""))</f>
        <v/>
      </c>
      <c r="C16" s="5" t="s">
        <v>187</v>
      </c>
      <c r="D16" s="4" t="s">
        <v>4</v>
      </c>
      <c r="E16" s="4">
        <v>2007</v>
      </c>
      <c r="F16" s="9">
        <f>SUM(L16:T16)+SUM(L16:P16)*0.0000001+SUM(L16)*0.0000000000001</f>
        <v>147.00001046000438</v>
      </c>
      <c r="G16" s="66"/>
      <c r="H16" s="3" t="str">
        <f>IF(OR(AND(AR16&gt;=AY$26,AS16&gt;=AY$30,AR16&lt;&gt;"",AQ16=""),AND(AW16&gt;=AY$26,AX16&gt;=AY$30,AW16&lt;&gt;"",AQ16=""),AND(BU16&gt;=CB$26,BV16&gt;=CB$30,BU16&lt;&gt;"",BT16=""),AND(BZ16&gt;=CB$26,CA16&gt;=CB$30,BZ16&lt;&gt;"",BT16=""),AND(CX16&gt;=DE$26,CY16&gt;=DE$30,CX16&lt;&gt;"",CW16=""),AND(DC16&gt;=DE$26,DD16&gt;=DE$30,DC16&lt;&gt;""),AND(EC16&gt;=EJ$26,ED16&gt;=EJ$30,EC16&lt;&gt;""),AND(EH16&gt;=EJ$26,EI16&gt;=EJ$30,EH16&lt;&gt;""),AND(FE16&gt;=FL$26,FF16&gt;=FL$30,FE16&lt;&gt;""),AND(FJ16&gt;=FL$26,FK16&gt;=FL$30,FJ16&lt;&gt;""),AND(GG16&gt;=GN$26,GH16&gt;=GN$30,GG16&lt;&gt;""),AND(GL16&gt;=GN$26,GM16&gt;=GN$30,GL16&lt;&gt;""),AND(HI16&gt;=HP$26,HJ16&gt;=HP$30,HI16&lt;&gt;""),AND(HN16&gt;=HP$26,HO16&gt;=HP$30,HN16&lt;&gt;""),AND(IK16&gt;=IR$26,IL16&gt;=IR$30,IK16&lt;&gt;""),AND(IP16&gt;=IR$26,IQ16&gt;=IR$30,IP16&lt;&gt;""),AND(JM16&gt;=JT$26,JN16&gt;=JT$30,JM16&lt;&gt;""),AND(JR16&gt;=JT$26,JS16&gt;=JT$30,JR16&lt;&gt;""),AND(KO16&gt;=KV$26,KP16&gt;=KV$30,KO16&lt;&gt;""),AND(KT16&gt;=KV$26,KU16&gt;=KV$30,KT16&lt;&gt;""),AND(LQ16&gt;=LX$26,LR16&gt;=LX$30,LQ16&lt;&gt;""),AND(LV16&gt;=LX$26,LW16&gt;=LX$30,LV16&lt;&gt;""),AND(MS16&gt;=MZ$26,MT16&gt;=MZ$30,MS16&lt;&gt;""),AND(MX16&gt;=MZ$26,MY16&gt;=MZ$30,MX16&lt;&gt;""),AND(NU16&gt;=OB$26,NV16&gt;=OB$30,NU16&lt;&gt;""),AND(NZ16&gt;=OB$26,OA16&gt;=OB$30,NZ16&lt;&gt;""),AND(OW16&gt;=PD$26,OX16&gt;=PD$30,OW16&lt;&gt;""),AND(PB16&gt;=PD$26,PC16&gt;=PD$30,PB16&lt;&gt;""),AND(PY16&gt;=QF$26,PZ16&gt;=QF$30,PY16&lt;&gt;""),AND(QD16&gt;=QF$26,QE16&gt;=QF$30,QD16&lt;&gt;"")),"P","")</f>
        <v/>
      </c>
      <c r="I16" s="3" t="str">
        <f>IF(OR(AND(AS16&gt;=AY$30,AS16&lt;&gt;"",AQ16=""),AND(AX16&gt;=AY$30,AX16&lt;&gt;"",AQ16=""),AND(BV16&gt;=CB$30,BV16&lt;&gt;"",BT16=""),AND(CA16&gt;=CB$30,CA16&lt;&gt;"",BT16=""),AND(CY16&gt;=DE$30,CY16&lt;&gt;"",CW16=""),AND(DD16&gt;=DE$30,DD16&lt;&gt;"",CW16=""),AND(ED16&gt;=EJ$30,ED16&lt;&gt;""),AND(EI16&gt;=EJ$30,EI16&lt;&gt;""),AND(FF16&gt;=FL$30,FF16&lt;&gt;""),AND(FK16&gt;=FL$30,FK16&lt;&gt;""),AND(GH16&gt;=GN$30,GH16&lt;&gt;""),AND(GM16&gt;=GN$30,GM16&lt;&gt;""),AND(HJ16&gt;=HP$30,HJ16&lt;&gt;""),AND(HO16&gt;=HP$30,HO16&lt;&gt;""),AND(IL16&gt;=IR$30,IL16&lt;&gt;""),AND(IQ16&gt;=IR$30,IQ16&lt;&gt;""),AND(JN16&gt;=JT$30,JN16&lt;&gt;""),AND(JS16&gt;=JT$30,JS16&lt;&gt;""),AND(KP16&gt;=KV$30,KP16&lt;&gt;""),AND(KU16&gt;=KV$30,KU16&lt;&gt;""),AND(LR16&gt;=LX$30,LR16&lt;&gt;""),AND(LW16&gt;=LX$30,LW16&lt;&gt;""),AND(MT16&gt;=MZ$30,MT16&lt;&gt;""),AND(MY16&gt;=MZ$30,MY16&lt;&gt;""),AND(NV16&gt;=OB$30,NV16&lt;&gt;""),AND(OA16&gt;=OB$30,OA16&lt;&gt;""),AND(OX16&gt;=PD$30,OX16&lt;&gt;""),AND(PC16&gt;=PD$30,PC16&lt;&gt;""),AND(PZ16&gt;=QF$30,PZ16&lt;&gt;""),AND(QE16&gt;=QF$30,QE16&lt;&gt;"")),"P","")</f>
        <v/>
      </c>
      <c r="J16" s="36" t="str">
        <f>IF(AND(I16="P",H16=""),"No DD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Merit",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Excellence",IF(K16="P","Worlds Team",IF(H16="P","National Team","")))))</f>
        <v/>
      </c>
      <c r="K16" s="3" t="str">
        <f>IF(OR(AND(AU16&gt;=AY$27,AV16&gt;=AY$31,AU16&lt;&gt;"",AQ16=""),AND(BX16&gt;=CB$27,BY16&gt;=CB$31,BX16&lt;&gt;"",BT16=""),AND(DA16&gt;=DE$27,DB16&gt;=DE$31,DA16&lt;&gt;"",CW16=""),AND(EF16&gt;=EJ$27,EG16&gt;=EJ$31,EF16&lt;&gt;""),AND(FH16&gt;=FL$27,FI16&gt;=FL$31,FH16&lt;&gt;""),AND(GJ16&gt;=GN$27,GK16&gt;=GN$31,GJ16&lt;&gt;""),AND(HL16&gt;=HP$27,HM16&gt;=HP$31,HL16&lt;&gt;""),AND(IN16&gt;=IR$27,IO16&gt;=IR$31,IN16&lt;&gt;""),AND(JP16&gt;=JT$27,JQ16&gt;=JT$31,JP16&lt;&gt;""),AND(KR16&gt;=KV$27,KS16&gt;=KV$31,KR16&lt;&gt;""),AND(LT16&gt;=LX$27,LU16&gt;=LX$31,LT16&lt;&gt;""),AND(MV16&gt;=MZ$27,MW16&gt;=MZ$31,MV16&lt;&gt;""),AND(NX16&gt;=OB$27,NY16&gt;=OB$31,NX16&lt;&gt;""),AND(OZ16&gt;=PD$27,PA16&gt;=PD$31,OZ16&lt;&gt;""),AND(QB16&gt;=QF$27,QC16&gt;=QF$31,QB16&lt;&gt;"")),"P","")</f>
        <v/>
      </c>
      <c r="L16" s="8">
        <f>IF(COUNT(AS16,BV16,CY16)&gt;0,LARGE((AS16,BV16,CY16),1),0)</f>
        <v>43.400000000000006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40.800000000000004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20.399999999999999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42.4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16.100000000000001</v>
      </c>
      <c r="BA16" s="18">
        <v>4.0999999999999996</v>
      </c>
      <c r="BB16" s="18">
        <v>0</v>
      </c>
      <c r="BC16" s="18">
        <v>0.3</v>
      </c>
      <c r="BD16" s="18">
        <v>16.100000000000001</v>
      </c>
      <c r="BE16" s="18">
        <v>3.9</v>
      </c>
      <c r="BF16" s="18">
        <v>0</v>
      </c>
      <c r="BG16" s="18">
        <v>0.3</v>
      </c>
      <c r="BH16" s="18">
        <v>16.2</v>
      </c>
      <c r="BI16" s="18">
        <v>4.0999999999999996</v>
      </c>
      <c r="BJ16" s="18">
        <v>0.2</v>
      </c>
      <c r="BK16" s="18">
        <v>0.3</v>
      </c>
      <c r="BL16" s="18">
        <v>15.5</v>
      </c>
      <c r="BM16" s="18">
        <v>1.9</v>
      </c>
      <c r="BN16" s="18">
        <v>0</v>
      </c>
      <c r="BO16" s="18">
        <v>0.3</v>
      </c>
      <c r="BP16" s="18">
        <v>14.5</v>
      </c>
      <c r="BQ16" s="18">
        <v>3.9</v>
      </c>
      <c r="BR16" s="18">
        <v>0</v>
      </c>
      <c r="BS16" s="18">
        <v>0.3</v>
      </c>
      <c r="BT16" s="28"/>
      <c r="BU16" s="11">
        <f>IF(SUM(BA16,BE16)&gt;0,SUM(BA16,BE16),"")</f>
        <v>8</v>
      </c>
      <c r="BV16" s="11">
        <f>IF(SUM(AZ16:BA16,BC16:BE16,BG16)-BB16-BF16&gt;0,SUM(AZ16:BA16,BC16:BE16,BG16)-BB16-BF16,"")</f>
        <v>40.800000000000004</v>
      </c>
      <c r="BW16" s="11">
        <f>IF(SUM(BH16:BI16,BK16)-BJ16&gt;0,SUM(BH16:BI16,BK16)-BJ16,"")</f>
        <v>20.399999999999999</v>
      </c>
      <c r="BX16" s="11">
        <f>IF(SUM(BA16,BE16,BI16)&gt;0,SUM(BA16,BE16,BI16),"")</f>
        <v>12.1</v>
      </c>
      <c r="BY16" s="11">
        <f>IF(SUM(BV16,BW16)&gt;0,SUM(BV16,BW16),"")</f>
        <v>61.2</v>
      </c>
      <c r="BZ16" s="11">
        <f>IF(SUM(BM16,BQ16)&gt;0,SUM(BM16,BQ16),"")</f>
        <v>5.8</v>
      </c>
      <c r="CA16" s="11">
        <f>IF(SUM(BL16:BM16,BO16:BQ16,BS16)-SUM(BN16,BR16)&gt;0,SUM(BL16:BM16,BO16:BQ16,BS16)-SUM(BN16,BR16),"")</f>
        <v>36.4</v>
      </c>
      <c r="CB16" s="11">
        <f>IF(SUM(BV16,BW16,CA16)&gt;0,SUM(BV16,BW16,CA16),"")</f>
        <v>97.6</v>
      </c>
      <c r="CC16" s="19">
        <v>16.5</v>
      </c>
      <c r="CD16" s="19">
        <v>4.8</v>
      </c>
      <c r="CE16" s="19">
        <v>0</v>
      </c>
      <c r="CF16" s="19">
        <v>0.6</v>
      </c>
      <c r="CG16" s="19">
        <v>16.3</v>
      </c>
      <c r="CH16" s="19">
        <v>4.5999999999999996</v>
      </c>
      <c r="CI16" s="19">
        <v>0</v>
      </c>
      <c r="CJ16" s="19">
        <v>0.6</v>
      </c>
      <c r="CK16" s="19">
        <v>14.3</v>
      </c>
      <c r="CL16" s="19">
        <v>4.5999999999999996</v>
      </c>
      <c r="CM16" s="19">
        <v>0</v>
      </c>
      <c r="CN16" s="19">
        <v>0.6</v>
      </c>
      <c r="CO16" s="19">
        <v>15.7</v>
      </c>
      <c r="CP16" s="19">
        <v>4.5999999999999996</v>
      </c>
      <c r="CQ16" s="19">
        <v>0</v>
      </c>
      <c r="CR16" s="19">
        <v>0.6</v>
      </c>
      <c r="CS16" s="19">
        <v>16.100000000000001</v>
      </c>
      <c r="CT16" s="19">
        <v>4.8</v>
      </c>
      <c r="CU16" s="19">
        <v>0</v>
      </c>
      <c r="CV16" s="19">
        <v>0.6</v>
      </c>
      <c r="CW16" s="27"/>
      <c r="CX16" s="40">
        <f>IF(SUM(CD16,CH16)&gt;0,SUM(CD16,CH16),"")</f>
        <v>9.3999999999999986</v>
      </c>
      <c r="CY16" s="40">
        <f>IF(SUM(CC16:CD16,CF16:CH16,CJ16)-CE16-CI16&gt;0,SUM(CC16:CD16,CF16:CH16,CJ16)-CE16-CI16,"")</f>
        <v>43.400000000000006</v>
      </c>
      <c r="CZ16" s="40">
        <f>IF(SUM(CK16:CL16,CN16)-CM16&gt;0,SUM(CK16:CL16,CN16)-CM16,"")</f>
        <v>19.5</v>
      </c>
      <c r="DA16" s="40">
        <f>IF(SUM(CD16,CH16,CL16)&gt;0,SUM(CD16,CH16,CL16),"")</f>
        <v>13.999999999999998</v>
      </c>
      <c r="DB16" s="40">
        <f>IF(SUM(CY16,CZ16)&gt;0,SUM(CY16,CZ16),"")</f>
        <v>62.900000000000006</v>
      </c>
      <c r="DC16" s="40">
        <f>IF(SUM(CP16,CT16)&gt;0,SUM(CP16,CT16),"")</f>
        <v>9.3999999999999986</v>
      </c>
      <c r="DD16" s="40">
        <f>IF(SUM(CO16:CP16,CR16:CT16,CV16)-SUM(CQ16,CU16)&gt;0,SUM(CO16:CP16,CR16:CT16,CV16)-SUM(CQ16,CU16),"")</f>
        <v>42.4</v>
      </c>
      <c r="DE16" s="40">
        <f>IF(SUM(CY16,CZ16,DD16)&gt;0,SUM(CY16,CZ16,DD16),"")</f>
        <v>105.30000000000001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16.3</v>
      </c>
      <c r="QH16" s="22">
        <f>IF($CW16="P",CD16,(CD16+BA16)/2)</f>
        <v>4.4499999999999993</v>
      </c>
      <c r="QI16" s="22">
        <f>IF($CW16="P",CE16,(CE16+BB16)/2)</f>
        <v>0</v>
      </c>
      <c r="QJ16" s="22">
        <f>IF($CW16="P",CF16,(CF16+BC16)/2)</f>
        <v>0.44999999999999996</v>
      </c>
      <c r="QK16" s="22">
        <f>IF($CW16="P",CG16,(CG16+BD16)/2)</f>
        <v>16.200000000000003</v>
      </c>
      <c r="QL16" s="22">
        <f>IF($CW16="P",CH16,(CH16+BE16)/2)</f>
        <v>4.25</v>
      </c>
      <c r="QM16" s="22">
        <f>IF($CW16="P",CI16,(CI16+BF16)/2)</f>
        <v>0</v>
      </c>
      <c r="QN16" s="22">
        <f>IF($CW16="P",CJ16,(CJ16+BG16)/2)</f>
        <v>0.44999999999999996</v>
      </c>
      <c r="QO16" s="22">
        <f>IF($CW16="P",CK16,(CK16+BH16)/2)</f>
        <v>15.25</v>
      </c>
      <c r="QP16" s="22">
        <f>IF($CW16="P",CL16,(CL16+BI16)/2)</f>
        <v>4.3499999999999996</v>
      </c>
      <c r="QQ16" s="22">
        <f>IF($CW16="P",CM16,(CM16+BJ16)/2)</f>
        <v>0.1</v>
      </c>
      <c r="QR16" s="22">
        <f>IF($CW16="P",CN16,(CN16+BK16)/2)</f>
        <v>0.44999999999999996</v>
      </c>
      <c r="QS16" s="22">
        <f>IF($CW16="P",CO16,(CO16+BL16)/2)</f>
        <v>15.6</v>
      </c>
      <c r="QT16" s="22">
        <f>IF($CW16="P",CP16,(CP16+BM16)/2)</f>
        <v>3.25</v>
      </c>
      <c r="QU16" s="22">
        <f>IF($CW16="P",CQ16,(CQ16+BN16)/2)</f>
        <v>0</v>
      </c>
      <c r="QV16" s="22">
        <f>IF($CW16="P",CR16,(CR16+BO16)/2)</f>
        <v>0.44999999999999996</v>
      </c>
      <c r="QW16" s="22">
        <f>IF($CW16="P",CS16,(CS16+BP16)/2)</f>
        <v>15.3</v>
      </c>
      <c r="QX16" s="22">
        <f>IF($CW16="P",CT16,(CT16+BQ16)/2)</f>
        <v>4.3499999999999996</v>
      </c>
      <c r="QY16" s="22">
        <f>IF($CW16="P",CU16,(CU16+BR16)/2)</f>
        <v>0</v>
      </c>
      <c r="QZ16" s="22">
        <f>IF($CW16="P",CV16,(CV16+BS16)/2)</f>
        <v>0.44999999999999996</v>
      </c>
      <c r="RA16" s="27" t="s">
        <v>46</v>
      </c>
      <c r="RB16" s="40">
        <f>IF(SUM(QH16,QL16)&gt;0,SUM(QH16,QL16),"")</f>
        <v>8.6999999999999993</v>
      </c>
      <c r="RC16" s="40">
        <f>IF(SUM(QG16:QH16,QJ16:QL16,QN16)-QI16-QM16&gt;0,SUM(QG16:QH16,QJ16:QL16,QN16)-QI16-QM16,"")</f>
        <v>42.100000000000009</v>
      </c>
      <c r="RD16" s="40">
        <f>IF(SUM(QO16:QP16,QR16)-QQ16&gt;0,SUM(QO16:QP16,QR16)-QQ16,"")</f>
        <v>19.95</v>
      </c>
      <c r="RE16" s="40">
        <f>IF(SUM(QH16,QL16,QP16)&gt;0,SUM(QH16,QL16,QP16),"")</f>
        <v>13.049999999999999</v>
      </c>
      <c r="RF16" s="40">
        <f>IF(SUM(RC16,RD16)&gt;0,SUM(RC16,RD16),"")</f>
        <v>62.050000000000011</v>
      </c>
      <c r="RG16" s="40">
        <f>IF(SUM(QT16,QX16)&gt;0,SUM(QT16,QX16),"")</f>
        <v>7.6</v>
      </c>
      <c r="RH16" s="40">
        <f>IF(SUM(QS16:QT16,QV16:QX16,QZ16)-SUM(QU16,QY16)&gt;0,SUM(QS16:QT16,QV16:QX16,QZ16)-SUM(QU16,QY16),"")</f>
        <v>39.400000000000006</v>
      </c>
      <c r="RI16" s="40">
        <f>IF(SUM(RC16,RD16,RH16)&gt;0,SUM(RC16,RD16,RH16),"")</f>
        <v>101.45000000000002</v>
      </c>
    </row>
    <row r="17" spans="1:477" x14ac:dyDescent="0.2">
      <c r="A17" s="4" t="str" cm="1">
        <f t="array" ref="A17">IF(AND(J17&lt;&gt;"",J17&lt;&gt;"No DD"),SUMPRODUCT((J$4:J$24&lt;&gt;"")*(J$4:J$24&lt;&gt;"No DD")*(F$4:F$24&gt;F17))+1,IF(J17="No DD",SUMPRODUCT((J$4:J$24="No DD")*(F$4:F$24&gt;F17))+1+SUMPRODUCT((J$4:J$24&lt;&gt;"")*(J$4:J$24&lt;&gt;"No DD")),""))</f>
        <v/>
      </c>
      <c r="B17" s="4" t="str" cm="1">
        <f t="array" ref="B17">IF(AND(J17&lt;&gt;"",J17&lt;&gt;"No DD",G17=""),SUMPRODUCT((J$4:J$24&lt;&gt;"")*(J$4:J$24&lt;&gt;"No DD")*(G$4:G$24="")*(F$4:F$24&gt;F17))+1,IF(J17="No DD",SUMPRODUCT((J$4:J$24="No DD")*(F$4:F$24&gt;F17)*(G$4:G$24=""))+1+SUMPRODUCT((J$4:J$24&lt;&gt;"")*(G$4:G$24="")*(J$4:J$24&lt;&gt;"No DD")),""))</f>
        <v/>
      </c>
      <c r="C17" s="5" t="s">
        <v>119</v>
      </c>
      <c r="D17" s="4" t="s">
        <v>4</v>
      </c>
      <c r="E17" s="4">
        <v>2005</v>
      </c>
      <c r="F17" s="9">
        <f>SUM(L17:T17)+SUM(L17:P17)*0.0000001+SUM(L17)*0.0000000000001</f>
        <v>140.23001038500422</v>
      </c>
      <c r="G17" s="66"/>
      <c r="H17" s="3" t="str">
        <f>IF(OR(AND(AR17&gt;=AY$26,AS17&gt;=AY$30,AR17&lt;&gt;"",AQ17=""),AND(AW17&gt;=AY$26,AX17&gt;=AY$30,AW17&lt;&gt;"",AQ17=""),AND(BU17&gt;=CB$26,BV17&gt;=CB$30,BU17&lt;&gt;"",BT17=""),AND(BZ17&gt;=CB$26,CA17&gt;=CB$30,BZ17&lt;&gt;"",BT17=""),AND(CX17&gt;=DE$26,CY17&gt;=DE$30,CX17&lt;&gt;"",CW17=""),AND(DC17&gt;=DE$26,DD17&gt;=DE$30,DC17&lt;&gt;""),AND(EC17&gt;=EJ$26,ED17&gt;=EJ$30,EC17&lt;&gt;""),AND(EH17&gt;=EJ$26,EI17&gt;=EJ$30,EH17&lt;&gt;""),AND(FE17&gt;=FL$26,FF17&gt;=FL$30,FE17&lt;&gt;""),AND(FJ17&gt;=FL$26,FK17&gt;=FL$30,FJ17&lt;&gt;""),AND(GG17&gt;=GN$26,GH17&gt;=GN$30,GG17&lt;&gt;""),AND(GL17&gt;=GN$26,GM17&gt;=GN$30,GL17&lt;&gt;""),AND(HI17&gt;=HP$26,HJ17&gt;=HP$30,HI17&lt;&gt;""),AND(HN17&gt;=HP$26,HO17&gt;=HP$30,HN17&lt;&gt;""),AND(IK17&gt;=IR$26,IL17&gt;=IR$30,IK17&lt;&gt;""),AND(IP17&gt;=IR$26,IQ17&gt;=IR$30,IP17&lt;&gt;""),AND(JM17&gt;=JT$26,JN17&gt;=JT$30,JM17&lt;&gt;""),AND(JR17&gt;=JT$26,JS17&gt;=JT$30,JR17&lt;&gt;""),AND(KO17&gt;=KV$26,KP17&gt;=KV$30,KO17&lt;&gt;""),AND(KT17&gt;=KV$26,KU17&gt;=KV$30,KT17&lt;&gt;""),AND(LQ17&gt;=LX$26,LR17&gt;=LX$30,LQ17&lt;&gt;""),AND(LV17&gt;=LX$26,LW17&gt;=LX$30,LV17&lt;&gt;""),AND(MS17&gt;=MZ$26,MT17&gt;=MZ$30,MS17&lt;&gt;""),AND(MX17&gt;=MZ$26,MY17&gt;=MZ$30,MX17&lt;&gt;""),AND(NU17&gt;=OB$26,NV17&gt;=OB$30,NU17&lt;&gt;""),AND(NZ17&gt;=OB$26,OA17&gt;=OB$30,NZ17&lt;&gt;""),AND(OW17&gt;=PD$26,OX17&gt;=PD$30,OW17&lt;&gt;""),AND(PB17&gt;=PD$26,PC17&gt;=PD$30,PB17&lt;&gt;""),AND(PY17&gt;=QF$26,PZ17&gt;=QF$30,PY17&lt;&gt;""),AND(QD17&gt;=QF$26,QE17&gt;=QF$30,QD17&lt;&gt;"")),"P","")</f>
        <v/>
      </c>
      <c r="I17" s="3" t="str">
        <f>IF(OR(AND(AS17&gt;=AY$30,AS17&lt;&gt;"",AQ17=""),AND(AX17&gt;=AY$30,AX17&lt;&gt;"",AQ17=""),AND(BV17&gt;=CB$30,BV17&lt;&gt;"",BT17=""),AND(CA17&gt;=CB$30,CA17&lt;&gt;"",BT17=""),AND(CY17&gt;=DE$30,CY17&lt;&gt;"",CW17=""),AND(DD17&gt;=DE$30,DD17&lt;&gt;"",CW17=""),AND(ED17&gt;=EJ$30,ED17&lt;&gt;""),AND(EI17&gt;=EJ$30,EI17&lt;&gt;""),AND(FF17&gt;=FL$30,FF17&lt;&gt;""),AND(FK17&gt;=FL$30,FK17&lt;&gt;""),AND(GH17&gt;=GN$30,GH17&lt;&gt;""),AND(GM17&gt;=GN$30,GM17&lt;&gt;""),AND(HJ17&gt;=HP$30,HJ17&lt;&gt;""),AND(HO17&gt;=HP$30,HO17&lt;&gt;""),AND(IL17&gt;=IR$30,IL17&lt;&gt;""),AND(IQ17&gt;=IR$30,IQ17&lt;&gt;""),AND(JN17&gt;=JT$30,JN17&lt;&gt;""),AND(JS17&gt;=JT$30,JS17&lt;&gt;""),AND(KP17&gt;=KV$30,KP17&lt;&gt;""),AND(KU17&gt;=KV$30,KU17&lt;&gt;""),AND(LR17&gt;=LX$30,LR17&lt;&gt;""),AND(LW17&gt;=LX$30,LW17&lt;&gt;""),AND(MT17&gt;=MZ$30,MT17&lt;&gt;""),AND(MY17&gt;=MZ$30,MY17&lt;&gt;""),AND(NV17&gt;=OB$30,NV17&lt;&gt;""),AND(OA17&gt;=OB$30,OA17&lt;&gt;""),AND(OX17&gt;=PD$30,OX17&lt;&gt;""),AND(PC17&gt;=PD$30,PC17&lt;&gt;""),AND(PZ17&gt;=QF$30,PZ17&lt;&gt;""),AND(QE17&gt;=QF$30,QE17&lt;&gt;"")),"P","")</f>
        <v/>
      </c>
      <c r="J17" s="36" t="str">
        <f>IF(AND(I17="P",H17=""),"No DD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Merit",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Excellence",IF(K17="P","Worlds Team",IF(H17="P","National Team","")))))</f>
        <v/>
      </c>
      <c r="K17" s="3" t="str">
        <f>IF(OR(AND(AU17&gt;=AY$27,AV17&gt;=AY$31,AU17&lt;&gt;"",AQ17=""),AND(BX17&gt;=CB$27,BY17&gt;=CB$31,BX17&lt;&gt;"",BT17=""),AND(DA17&gt;=DE$27,DB17&gt;=DE$31,DA17&lt;&gt;"",CW17=""),AND(EF17&gt;=EJ$27,EG17&gt;=EJ$31,EF17&lt;&gt;""),AND(FH17&gt;=FL$27,FI17&gt;=FL$31,FH17&lt;&gt;""),AND(GJ17&gt;=GN$27,GK17&gt;=GN$31,GJ17&lt;&gt;""),AND(HL17&gt;=HP$27,HM17&gt;=HP$31,HL17&lt;&gt;""),AND(IN17&gt;=IR$27,IO17&gt;=IR$31,IN17&lt;&gt;""),AND(JP17&gt;=JT$27,JQ17&gt;=JT$31,JP17&lt;&gt;""),AND(KR17&gt;=KV$27,KS17&gt;=KV$31,KR17&lt;&gt;""),AND(LT17&gt;=LX$27,LU17&gt;=LX$31,LT17&lt;&gt;""),AND(MV17&gt;=MZ$27,MW17&gt;=MZ$31,MV17&lt;&gt;""),AND(NX17&gt;=OB$27,NY17&gt;=OB$31,NX17&lt;&gt;""),AND(OZ17&gt;=PD$27,PA17&gt;=PD$31,OZ17&lt;&gt;""),AND(QB17&gt;=QF$27,QC17&gt;=QF$31,QB17&lt;&gt;"")),"P","")</f>
        <v/>
      </c>
      <c r="L17" s="8">
        <f>IF(COUNT(AS17,BV17,CY17)&gt;0,LARGE((AS17,BV17,CY17),1),0)</f>
        <v>42.000000000000007</v>
      </c>
      <c r="M17" s="8" t="str">
        <f>IF(L17=0,"",IF(L17=CY17,$CC$1,IF(L17=BV17,$AZ$1,IF(L17=AS17,$W$1,""))))</f>
        <v>2023 3rd Domestic Trial</v>
      </c>
      <c r="N17" s="8">
        <f>IF(COUNT(AS17,BV17,CY17)&gt;1,LARGE((AS17,BV17,CY17),2),0)</f>
        <v>41.800000000000004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20.05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36.380000000000003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15.1</v>
      </c>
      <c r="X17" s="19">
        <v>5.0999999999999996</v>
      </c>
      <c r="Y17" s="19">
        <v>0</v>
      </c>
      <c r="Z17" s="19">
        <v>0.3</v>
      </c>
      <c r="AA17" s="19">
        <v>15.7</v>
      </c>
      <c r="AB17" s="19">
        <v>5.2</v>
      </c>
      <c r="AC17" s="19">
        <v>0</v>
      </c>
      <c r="AD17" s="19">
        <v>0.6</v>
      </c>
      <c r="AE17" s="19">
        <v>14.4</v>
      </c>
      <c r="AF17" s="19">
        <v>5.3</v>
      </c>
      <c r="AG17" s="19">
        <v>0</v>
      </c>
      <c r="AH17" s="19">
        <v>0.3</v>
      </c>
      <c r="AI17" s="19">
        <v>12.1</v>
      </c>
      <c r="AJ17" s="19">
        <v>3.5</v>
      </c>
      <c r="AK17" s="19">
        <v>0</v>
      </c>
      <c r="AL17" s="19">
        <v>0.3</v>
      </c>
      <c r="AM17" s="19">
        <v>14.7</v>
      </c>
      <c r="AN17" s="19">
        <v>2.6</v>
      </c>
      <c r="AO17" s="19">
        <v>0</v>
      </c>
      <c r="AP17" s="19">
        <v>0.6</v>
      </c>
      <c r="AQ17" s="27"/>
      <c r="AR17" s="40">
        <f>IF(SUM(X17,AB17)&gt;0,SUM(X17,AB17),"")</f>
        <v>10.3</v>
      </c>
      <c r="AS17" s="40">
        <f>IF(SUM(W17:X17,Z17:AB17,AD17)-Y17-AC17&gt;0,SUM(W17:X17,Z17:AB17,AD17)-Y17-AC17,"")</f>
        <v>42.000000000000007</v>
      </c>
      <c r="AT17" s="40">
        <f>IF(SUM(AE17:AF17,AH17)-AG17&gt;0,SUM(AE17:AF17,AH17)-AG17,"")</f>
        <v>20</v>
      </c>
      <c r="AU17" s="40">
        <f>IF(SUM(X17,AB17,AF17)&gt;0,SUM(X17,AB17,AF17),"")</f>
        <v>15.600000000000001</v>
      </c>
      <c r="AV17" s="40">
        <f>IF(SUM(AS17,AT17)&gt;0,SUM(AS17,AT17),"")</f>
        <v>62.000000000000007</v>
      </c>
      <c r="AW17" s="40">
        <f>IF(SUM(AJ17,AN17)&gt;0,SUM(AJ17,AN17),"")</f>
        <v>6.1</v>
      </c>
      <c r="AX17" s="40">
        <f>IF(SUM(AI17:AJ17,AL17:AN17,AP17)-SUM(AK17,AO17)&gt;0,SUM(AI17:AJ17,AL17:AN17,AP17)-SUM(AK17,AO17),"")</f>
        <v>33.800000000000004</v>
      </c>
      <c r="AY17" s="40">
        <f>IF(SUM(AS17,AT17,AX17)&gt;0,SUM(AS17,AT17,AX17),"")</f>
        <v>95.800000000000011</v>
      </c>
      <c r="AZ17" s="18">
        <v>15.05</v>
      </c>
      <c r="BA17" s="18">
        <v>5.3</v>
      </c>
      <c r="BB17" s="18">
        <v>0</v>
      </c>
      <c r="BC17" s="18">
        <v>0.3</v>
      </c>
      <c r="BD17" s="18">
        <v>15.55</v>
      </c>
      <c r="BE17" s="18">
        <v>5</v>
      </c>
      <c r="BF17" s="18">
        <v>0</v>
      </c>
      <c r="BG17" s="18">
        <v>0.6</v>
      </c>
      <c r="BH17" s="18">
        <v>14.55</v>
      </c>
      <c r="BI17" s="18">
        <v>5.1999999999999993</v>
      </c>
      <c r="BJ17" s="18">
        <v>0</v>
      </c>
      <c r="BK17" s="18">
        <v>0.3</v>
      </c>
      <c r="BL17" s="18">
        <v>13.45</v>
      </c>
      <c r="BM17" s="18">
        <v>3.2</v>
      </c>
      <c r="BN17" s="18">
        <v>0</v>
      </c>
      <c r="BO17" s="18">
        <v>0.3</v>
      </c>
      <c r="BP17" s="18">
        <v>15.129999999999999</v>
      </c>
      <c r="BQ17" s="18">
        <v>3.7</v>
      </c>
      <c r="BR17" s="18">
        <v>0</v>
      </c>
      <c r="BS17" s="18">
        <v>0.6</v>
      </c>
      <c r="BT17" s="28" t="s">
        <v>46</v>
      </c>
      <c r="BU17" s="11">
        <f>IF(SUM(BA17,BE17)&gt;0,SUM(BA17,BE17),"")</f>
        <v>10.3</v>
      </c>
      <c r="BV17" s="11">
        <f>IF(SUM(AZ17:BA17,BC17:BE17,BG17)-BB17-BF17&gt;0,SUM(AZ17:BA17,BC17:BE17,BG17)-BB17-BF17,"")</f>
        <v>41.800000000000004</v>
      </c>
      <c r="BW17" s="11">
        <f>IF(SUM(BH17:BI17,BK17)-BJ17&gt;0,SUM(BH17:BI17,BK17)-BJ17,"")</f>
        <v>20.05</v>
      </c>
      <c r="BX17" s="11">
        <f>IF(SUM(BA17,BE17,BI17)&gt;0,SUM(BA17,BE17,BI17),"")</f>
        <v>15.5</v>
      </c>
      <c r="BY17" s="11">
        <f>IF(SUM(BV17,BW17)&gt;0,SUM(BV17,BW17),"")</f>
        <v>61.850000000000009</v>
      </c>
      <c r="BZ17" s="11">
        <f>IF(SUM(BM17,BQ17)&gt;0,SUM(BM17,BQ17),"")</f>
        <v>6.9</v>
      </c>
      <c r="CA17" s="11">
        <f>IF(SUM(BL17:BM17,BO17:BQ17,BS17)-SUM(BN17,BR17)&gt;0,SUM(BL17:BM17,BO17:BQ17,BS17)-SUM(BN17,BR17),"")</f>
        <v>36.380000000000003</v>
      </c>
      <c r="CB17" s="11">
        <f>IF(SUM(BV17,BW17,CA17)&gt;0,SUM(BV17,BW17,CA17),"")</f>
        <v>98.230000000000018</v>
      </c>
      <c r="CC17" s="19">
        <v>15.7</v>
      </c>
      <c r="CD17" s="19">
        <v>1.9</v>
      </c>
      <c r="CE17" s="19">
        <v>0</v>
      </c>
      <c r="CF17" s="19">
        <v>0.3</v>
      </c>
      <c r="CG17" s="19">
        <v>15.8</v>
      </c>
      <c r="CH17" s="19">
        <v>4.8</v>
      </c>
      <c r="CI17" s="19">
        <v>0</v>
      </c>
      <c r="CJ17" s="19">
        <v>0.6</v>
      </c>
      <c r="CK17" s="19">
        <v>15.2</v>
      </c>
      <c r="CL17" s="19">
        <v>3.9</v>
      </c>
      <c r="CM17" s="19">
        <v>0</v>
      </c>
      <c r="CN17" s="19">
        <v>0.3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6.6999999999999993</v>
      </c>
      <c r="CY17" s="40">
        <f>IF(SUM(CC17:CD17,CF17:CH17,CJ17)-CE17-CI17&gt;0,SUM(CC17:CD17,CF17:CH17,CJ17)-CE17-CI17,"")</f>
        <v>39.1</v>
      </c>
      <c r="CZ17" s="40">
        <f>IF(SUM(CK17:CL17,CN17)-CM17&gt;0,SUM(CK17:CL17,CN17)-CM17,"")</f>
        <v>19.399999999999999</v>
      </c>
      <c r="DA17" s="40">
        <f>IF(SUM(CD17,CH17,CL17)&gt;0,SUM(CD17,CH17,CL17),"")</f>
        <v>10.6</v>
      </c>
      <c r="DB17" s="40">
        <f>IF(SUM(CY17,CZ17)&gt;0,SUM(CY17,CZ17),"")</f>
        <v>58.5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58.5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15.375</v>
      </c>
      <c r="QH17" s="22">
        <f>IF($CW17="P",CD17,(CD17+BA17)/2)</f>
        <v>3.5999999999999996</v>
      </c>
      <c r="QI17" s="22">
        <f>IF($CW17="P",CE17,(CE17+BB17)/2)</f>
        <v>0</v>
      </c>
      <c r="QJ17" s="22">
        <f>IF($CW17="P",CF17,(CF17+BC17)/2)</f>
        <v>0.3</v>
      </c>
      <c r="QK17" s="22">
        <f>IF($CW17="P",CG17,(CG17+BD17)/2)</f>
        <v>15.675000000000001</v>
      </c>
      <c r="QL17" s="22">
        <f>IF($CW17="P",CH17,(CH17+BE17)/2)</f>
        <v>4.9000000000000004</v>
      </c>
      <c r="QM17" s="22">
        <f>IF($CW17="P",CI17,(CI17+BF17)/2)</f>
        <v>0</v>
      </c>
      <c r="QN17" s="22">
        <f>IF($CW17="P",CJ17,(CJ17+BG17)/2)</f>
        <v>0.6</v>
      </c>
      <c r="QO17" s="22">
        <f>IF($CW17="P",CK17,(CK17+BH17)/2)</f>
        <v>14.875</v>
      </c>
      <c r="QP17" s="22">
        <f>IF($CW17="P",CL17,(CL17+BI17)/2)</f>
        <v>4.55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6.7249999999999996</v>
      </c>
      <c r="QT17" s="22">
        <f>IF($CW17="P",CP17,(CP17+BM17)/2)</f>
        <v>1.6</v>
      </c>
      <c r="QU17" s="22">
        <f>IF($CW17="P",CQ17,(CQ17+BN17)/2)</f>
        <v>0</v>
      </c>
      <c r="QV17" s="22">
        <f>IF($CW17="P",CR17,(CR17+BO17)/2)</f>
        <v>0.15</v>
      </c>
      <c r="QW17" s="22">
        <f>IF($CW17="P",CS17,(CS17+BP17)/2)</f>
        <v>7.5649999999999995</v>
      </c>
      <c r="QX17" s="22">
        <f>IF($CW17="P",CT17,(CT17+BQ17)/2)</f>
        <v>1.85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8.5</v>
      </c>
      <c r="RC17" s="40">
        <f>IF(SUM(QG17:QH17,QJ17:QL17,QN17)-QI17-QM17&gt;0,SUM(QG17:QH17,QJ17:QL17,QN17)-QI17-QM17,"")</f>
        <v>40.450000000000003</v>
      </c>
      <c r="RD17" s="40">
        <f>IF(SUM(QO17:QP17,QR17)-QQ17&gt;0,SUM(QO17:QP17,QR17)-QQ17,"")</f>
        <v>19.725000000000001</v>
      </c>
      <c r="RE17" s="40">
        <f>IF(SUM(QH17,QL17,QP17)&gt;0,SUM(QH17,QL17,QP17),"")</f>
        <v>13.05</v>
      </c>
      <c r="RF17" s="40">
        <f>IF(SUM(RC17,RD17)&gt;0,SUM(RC17,RD17),"")</f>
        <v>60.175000000000004</v>
      </c>
      <c r="RG17" s="40">
        <f>IF(SUM(QT17,QX17)&gt;0,SUM(QT17,QX17),"")</f>
        <v>3.45</v>
      </c>
      <c r="RH17" s="40">
        <f>IF(SUM(QS17:QT17,QV17:QX17,QZ17)-SUM(QU17,QY17)&gt;0,SUM(QS17:QT17,QV17:QX17,QZ17)-SUM(QU17,QY17),"")</f>
        <v>18.190000000000001</v>
      </c>
      <c r="RI17" s="40">
        <f>IF(SUM(RC17,RD17,RH17)&gt;0,SUM(RC17,RD17,RH17),"")</f>
        <v>78.365000000000009</v>
      </c>
    </row>
    <row r="18" spans="1:477" x14ac:dyDescent="0.2">
      <c r="A18" s="4" t="str" cm="1">
        <f t="array" ref="A18">IF(AND(J18&lt;&gt;"",J18&lt;&gt;"No DD"),SUMPRODUCT((J$4:J$24&lt;&gt;"")*(J$4:J$24&lt;&gt;"No DD")*(F$4:F$24&gt;F18))+1,IF(J18="No DD",SUMPRODUCT((J$4:J$24="No DD")*(F$4:F$24&gt;F18))+1+SUMPRODUCT((J$4:J$24&lt;&gt;"")*(J$4:J$24&lt;&gt;"No DD")),""))</f>
        <v/>
      </c>
      <c r="B18" s="4" t="str" cm="1">
        <f t="array" ref="B18">IF(AND(J18&lt;&gt;"",J18&lt;&gt;"No DD",G18=""),SUMPRODUCT((J$4:J$24&lt;&gt;"")*(J$4:J$24&lt;&gt;"No DD")*(G$4:G$24="")*(F$4:F$24&gt;F18))+1,IF(J18="No DD",SUMPRODUCT((J$4:J$24="No DD")*(F$4:F$24&gt;F18)*(G$4:G$24=""))+1+SUMPRODUCT((J$4:J$24&lt;&gt;"")*(G$4:G$24="")*(J$4:J$24&lt;&gt;"No DD")),""))</f>
        <v/>
      </c>
      <c r="C18" s="5" t="s">
        <v>112</v>
      </c>
      <c r="D18" s="4" t="s">
        <v>5</v>
      </c>
      <c r="E18" s="4">
        <v>2005</v>
      </c>
      <c r="F18" s="9">
        <f>SUM(L18:T18)+SUM(L18:P18)*0.0000001+SUM(L18)*0.0000000000001</f>
        <v>140.00001017000412</v>
      </c>
      <c r="G18" s="66"/>
      <c r="H18" s="3" t="str">
        <f>IF(OR(AND(AR18&gt;=AY$26,AS18&gt;=AY$30,AR18&lt;&gt;"",AQ18=""),AND(AW18&gt;=AY$26,AX18&gt;=AY$30,AW18&lt;&gt;"",AQ18=""),AND(BU18&gt;=CB$26,BV18&gt;=CB$30,BU18&lt;&gt;"",BT18=""),AND(BZ18&gt;=CB$26,CA18&gt;=CB$30,BZ18&lt;&gt;"",BT18=""),AND(CX18&gt;=DE$26,CY18&gt;=DE$30,CX18&lt;&gt;"",CW18=""),AND(DC18&gt;=DE$26,DD18&gt;=DE$30,DC18&lt;&gt;""),AND(EC18&gt;=EJ$26,ED18&gt;=EJ$30,EC18&lt;&gt;""),AND(EH18&gt;=EJ$26,EI18&gt;=EJ$30,EH18&lt;&gt;""),AND(FE18&gt;=FL$26,FF18&gt;=FL$30,FE18&lt;&gt;""),AND(FJ18&gt;=FL$26,FK18&gt;=FL$30,FJ18&lt;&gt;""),AND(GG18&gt;=GN$26,GH18&gt;=GN$30,GG18&lt;&gt;""),AND(GL18&gt;=GN$26,GM18&gt;=GN$30,GL18&lt;&gt;""),AND(HI18&gt;=HP$26,HJ18&gt;=HP$30,HI18&lt;&gt;""),AND(HN18&gt;=HP$26,HO18&gt;=HP$30,HN18&lt;&gt;""),AND(IK18&gt;=IR$26,IL18&gt;=IR$30,IK18&lt;&gt;""),AND(IP18&gt;=IR$26,IQ18&gt;=IR$30,IP18&lt;&gt;""),AND(JM18&gt;=JT$26,JN18&gt;=JT$30,JM18&lt;&gt;""),AND(JR18&gt;=JT$26,JS18&gt;=JT$30,JR18&lt;&gt;""),AND(KO18&gt;=KV$26,KP18&gt;=KV$30,KO18&lt;&gt;""),AND(KT18&gt;=KV$26,KU18&gt;=KV$30,KT18&lt;&gt;""),AND(LQ18&gt;=LX$26,LR18&gt;=LX$30,LQ18&lt;&gt;""),AND(LV18&gt;=LX$26,LW18&gt;=LX$30,LV18&lt;&gt;""),AND(MS18&gt;=MZ$26,MT18&gt;=MZ$30,MS18&lt;&gt;""),AND(MX18&gt;=MZ$26,MY18&gt;=MZ$30,MX18&lt;&gt;""),AND(NU18&gt;=OB$26,NV18&gt;=OB$30,NU18&lt;&gt;""),AND(NZ18&gt;=OB$26,OA18&gt;=OB$30,NZ18&lt;&gt;""),AND(OW18&gt;=PD$26,OX18&gt;=PD$30,OW18&lt;&gt;""),AND(PB18&gt;=PD$26,PC18&gt;=PD$30,PB18&lt;&gt;""),AND(PY18&gt;=QF$26,PZ18&gt;=QF$30,PY18&lt;&gt;""),AND(QD18&gt;=QF$26,QE18&gt;=QF$30,QD18&lt;&gt;"")),"P","")</f>
        <v/>
      </c>
      <c r="I18" s="3" t="str">
        <f>IF(OR(AND(AS18&gt;=AY$30,AS18&lt;&gt;"",AQ18=""),AND(AX18&gt;=AY$30,AX18&lt;&gt;"",AQ18=""),AND(BV18&gt;=CB$30,BV18&lt;&gt;"",BT18=""),AND(CA18&gt;=CB$30,CA18&lt;&gt;"",BT18=""),AND(CY18&gt;=DE$30,CY18&lt;&gt;"",CW18=""),AND(DD18&gt;=DE$30,DD18&lt;&gt;"",CW18=""),AND(ED18&gt;=EJ$30,ED18&lt;&gt;""),AND(EI18&gt;=EJ$30,EI18&lt;&gt;""),AND(FF18&gt;=FL$30,FF18&lt;&gt;""),AND(FK18&gt;=FL$30,FK18&lt;&gt;""),AND(GH18&gt;=GN$30,GH18&lt;&gt;""),AND(GM18&gt;=GN$30,GM18&lt;&gt;""),AND(HJ18&gt;=HP$30,HJ18&lt;&gt;""),AND(HO18&gt;=HP$30,HO18&lt;&gt;""),AND(IL18&gt;=IR$30,IL18&lt;&gt;""),AND(IQ18&gt;=IR$30,IQ18&lt;&gt;""),AND(JN18&gt;=JT$30,JN18&lt;&gt;""),AND(JS18&gt;=JT$30,JS18&lt;&gt;""),AND(KP18&gt;=KV$30,KP18&lt;&gt;""),AND(KU18&gt;=KV$30,KU18&lt;&gt;""),AND(LR18&gt;=LX$30,LR18&lt;&gt;""),AND(LW18&gt;=LX$30,LW18&lt;&gt;""),AND(MT18&gt;=MZ$30,MT18&lt;&gt;""),AND(MY18&gt;=MZ$30,MY18&lt;&gt;""),AND(NV18&gt;=OB$30,NV18&lt;&gt;""),AND(OA18&gt;=OB$30,OA18&lt;&gt;""),AND(OX18&gt;=PD$30,OX18&lt;&gt;""),AND(PC18&gt;=PD$30,PC18&lt;&gt;""),AND(PZ18&gt;=QF$30,PZ18&lt;&gt;""),AND(QE18&gt;=QF$30,QE18&lt;&gt;"")),"P","")</f>
        <v/>
      </c>
      <c r="J18" s="36" t="str">
        <f>IF(AND(I18="P",H18=""),"No DD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Merit",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Excellence",IF(K18="P","Worlds Team",IF(H18="P","National Team","")))))</f>
        <v/>
      </c>
      <c r="K18" s="3" t="str">
        <f>IF(OR(AND(AU18&gt;=AY$27,AV18&gt;=AY$31,AU18&lt;&gt;"",AQ18=""),AND(BX18&gt;=CB$27,BY18&gt;=CB$31,BX18&lt;&gt;"",BT18=""),AND(DA18&gt;=DE$27,DB18&gt;=DE$31,DA18&lt;&gt;"",CW18=""),AND(EF18&gt;=EJ$27,EG18&gt;=EJ$31,EF18&lt;&gt;""),AND(FH18&gt;=FL$27,FI18&gt;=FL$31,FH18&lt;&gt;""),AND(GJ18&gt;=GN$27,GK18&gt;=GN$31,GJ18&lt;&gt;""),AND(HL18&gt;=HP$27,HM18&gt;=HP$31,HL18&lt;&gt;""),AND(IN18&gt;=IR$27,IO18&gt;=IR$31,IN18&lt;&gt;""),AND(JP18&gt;=JT$27,JQ18&gt;=JT$31,JP18&lt;&gt;""),AND(KR18&gt;=KV$27,KS18&gt;=KV$31,KR18&lt;&gt;""),AND(LT18&gt;=LX$27,LU18&gt;=LX$31,LT18&lt;&gt;""),AND(MV18&gt;=MZ$27,MW18&gt;=MZ$31,MV18&lt;&gt;""),AND(NX18&gt;=OB$27,NY18&gt;=OB$31,NX18&lt;&gt;""),AND(OZ18&gt;=PD$27,PA18&gt;=PD$31,OZ18&lt;&gt;""),AND(QB18&gt;=QF$27,QC18&gt;=QF$31,QB18&lt;&gt;"")),"P","")</f>
        <v/>
      </c>
      <c r="L18" s="8">
        <f>IF(COUNT(AS18,BV18,CY18)&gt;0,LARGE((AS18,BV18,CY18),1),0)</f>
        <v>41.199999999999996</v>
      </c>
      <c r="M18" s="8" t="str">
        <f>IF(L18=0,"",IF(L18=CY18,$CC$1,IF(L18=BV18,$AZ$1,IF(L18=AS18,$W$1,""))))</f>
        <v>2024 Elite Canada</v>
      </c>
      <c r="N18" s="8">
        <f>IF(COUNT(AS18,BV18,CY18)&gt;1,LARGE((AS18,BV18,CY18),2),0)</f>
        <v>40.5</v>
      </c>
      <c r="O18" s="8" t="str">
        <f>IF(N18=0,"",IF(AND(N18=L18,N18=AS18,N18=BV18),$W$1,IF(AND(N18=L18,N18=AS18,N18=CY18),$W$1,IF(AND(N18=L18,N18=BV18,N18=CY18),$AZ$1,IF(N18=CY18,$CC$1,IF(N18=BV18,$AZ$1,IF(N18=AS18,$W$1,"")))))))</f>
        <v>2024 Nationals</v>
      </c>
      <c r="P18" s="8">
        <f>IF(COUNT(AT18,BW18,CZ18)&gt;0,LARGE((AT18,BW18,CZ18),1),0)</f>
        <v>20</v>
      </c>
      <c r="Q18" s="8" t="str">
        <f>IF(P18=0,"",IF(P18=CZ18,$CC$1,IF(P18=BW18,$AZ$1,IF(P18=AT18,$W$1,""))))</f>
        <v>2024 Nationals</v>
      </c>
      <c r="R18" s="8">
        <f>IF(MAX(AX18,CA18,DD18)&gt;0,MAX(AX18,CA18,DD18),0)</f>
        <v>38.299999999999997</v>
      </c>
      <c r="S18" s="8" t="str">
        <f>IF(R18=0,"",IF(R18=DD18,$CC$1,IF(R18=CA18,$AZ$1,IF(R18=AX18,$W$1,""))))</f>
        <v>2024 Elite Canada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16.399999999999999</v>
      </c>
      <c r="BA18" s="18">
        <v>4.0999999999999996</v>
      </c>
      <c r="BB18" s="18">
        <v>0.2</v>
      </c>
      <c r="BC18" s="18">
        <v>0.3</v>
      </c>
      <c r="BD18" s="18">
        <v>16.399999999999999</v>
      </c>
      <c r="BE18" s="18">
        <v>3.9</v>
      </c>
      <c r="BF18" s="18">
        <v>0</v>
      </c>
      <c r="BG18" s="18">
        <v>0.3</v>
      </c>
      <c r="BH18" s="18">
        <v>15.2</v>
      </c>
      <c r="BI18" s="18">
        <v>2.9</v>
      </c>
      <c r="BJ18" s="18">
        <v>0</v>
      </c>
      <c r="BK18" s="18">
        <v>0.3</v>
      </c>
      <c r="BL18" s="18">
        <v>15.6</v>
      </c>
      <c r="BM18" s="18">
        <v>4.2</v>
      </c>
      <c r="BN18" s="18">
        <v>0</v>
      </c>
      <c r="BO18" s="18">
        <v>0.3</v>
      </c>
      <c r="BP18" s="18">
        <v>14.2</v>
      </c>
      <c r="BQ18" s="18">
        <v>3.4</v>
      </c>
      <c r="BR18" s="18">
        <v>0</v>
      </c>
      <c r="BS18" s="18">
        <v>0.6</v>
      </c>
      <c r="BT18" s="28"/>
      <c r="BU18" s="11">
        <f>IF(SUM(BA18,BE18)&gt;0,SUM(BA18,BE18),"")</f>
        <v>8</v>
      </c>
      <c r="BV18" s="11">
        <f>IF(SUM(AZ18:BA18,BC18:BE18,BG18)-BB18-BF18&gt;0,SUM(AZ18:BA18,BC18:BE18,BG18)-BB18-BF18,"")</f>
        <v>41.199999999999996</v>
      </c>
      <c r="BW18" s="11">
        <f>IF(SUM(BH18:BI18,BK18)-BJ18&gt;0,SUM(BH18:BI18,BK18)-BJ18,"")</f>
        <v>18.399999999999999</v>
      </c>
      <c r="BX18" s="11">
        <f>IF(SUM(BA18,BE18,BI18)&gt;0,SUM(BA18,BE18,BI18),"")</f>
        <v>10.9</v>
      </c>
      <c r="BY18" s="11">
        <f>IF(SUM(BV18,BW18)&gt;0,SUM(BV18,BW18),"")</f>
        <v>59.599999999999994</v>
      </c>
      <c r="BZ18" s="11">
        <f>IF(SUM(BM18,BQ18)&gt;0,SUM(BM18,BQ18),"")</f>
        <v>7.6</v>
      </c>
      <c r="CA18" s="11">
        <f>IF(SUM(BL18:BM18,BO18:BQ18,BS18)-SUM(BN18,BR18)&gt;0,SUM(BL18:BM18,BO18:BQ18,BS18)-SUM(BN18,BR18),"")</f>
        <v>38.299999999999997</v>
      </c>
      <c r="CB18" s="11">
        <f>IF(SUM(BV18,BW18,CA18)&gt;0,SUM(BV18,BW18,CA18),"")</f>
        <v>97.899999999999991</v>
      </c>
      <c r="CC18" s="19">
        <v>15.5</v>
      </c>
      <c r="CD18" s="19">
        <v>4.2</v>
      </c>
      <c r="CE18" s="19">
        <v>0.4</v>
      </c>
      <c r="CF18" s="19">
        <v>0.3</v>
      </c>
      <c r="CG18" s="19">
        <v>15.5</v>
      </c>
      <c r="CH18" s="19">
        <v>4.8</v>
      </c>
      <c r="CI18" s="19">
        <v>0</v>
      </c>
      <c r="CJ18" s="19">
        <v>0.6</v>
      </c>
      <c r="CK18" s="19">
        <v>15.5</v>
      </c>
      <c r="CL18" s="19">
        <v>4.2</v>
      </c>
      <c r="CM18" s="19">
        <v>0</v>
      </c>
      <c r="CN18" s="19">
        <v>0.3</v>
      </c>
      <c r="CO18" s="19">
        <v>14.4</v>
      </c>
      <c r="CP18" s="19">
        <v>2.9</v>
      </c>
      <c r="CQ18" s="19">
        <v>0</v>
      </c>
      <c r="CR18" s="19">
        <v>0.3</v>
      </c>
      <c r="CS18" s="19">
        <v>16.2</v>
      </c>
      <c r="CT18" s="19">
        <v>3.2</v>
      </c>
      <c r="CU18" s="19">
        <v>0</v>
      </c>
      <c r="CV18" s="19">
        <v>0.3</v>
      </c>
      <c r="CW18" s="27"/>
      <c r="CX18" s="40">
        <f>IF(SUM(CD18,CH18)&gt;0,SUM(CD18,CH18),"")</f>
        <v>9</v>
      </c>
      <c r="CY18" s="40">
        <f>IF(SUM(CC18:CD18,CF18:CH18,CJ18)-CE18-CI18&gt;0,SUM(CC18:CD18,CF18:CH18,CJ18)-CE18-CI18,"")</f>
        <v>40.5</v>
      </c>
      <c r="CZ18" s="40">
        <f>IF(SUM(CK18:CL18,CN18)-CM18&gt;0,SUM(CK18:CL18,CN18)-CM18,"")</f>
        <v>20</v>
      </c>
      <c r="DA18" s="40">
        <f>IF(SUM(CD18,CH18,CL18)&gt;0,SUM(CD18,CH18,CL18),"")</f>
        <v>13.2</v>
      </c>
      <c r="DB18" s="40">
        <f>IF(SUM(CY18,CZ18)&gt;0,SUM(CY18,CZ18),"")</f>
        <v>60.5</v>
      </c>
      <c r="DC18" s="40">
        <f>IF(SUM(CP18,CT18)&gt;0,SUM(CP18,CT18),"")</f>
        <v>6.1</v>
      </c>
      <c r="DD18" s="40">
        <f>IF(SUM(CO18:CP18,CR18:CT18,CV18)-SUM(CQ18,CU18)&gt;0,SUM(CO18:CP18,CR18:CT18,CV18)-SUM(CQ18,CU18),"")</f>
        <v>37.299999999999997</v>
      </c>
      <c r="DE18" s="40">
        <f>IF(SUM(CY18,CZ18,DD18)&gt;0,SUM(CY18,CZ18,DD18),"")</f>
        <v>97.8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15.95</v>
      </c>
      <c r="QH18" s="22">
        <f>IF($CW18="P",CD18,(CD18+BA18)/2)</f>
        <v>4.1500000000000004</v>
      </c>
      <c r="QI18" s="22">
        <f>IF($CW18="P",CE18,(CE18+BB18)/2)</f>
        <v>0.30000000000000004</v>
      </c>
      <c r="QJ18" s="22">
        <f>IF($CW18="P",CF18,(CF18+BC18)/2)</f>
        <v>0.3</v>
      </c>
      <c r="QK18" s="22">
        <f>IF($CW18="P",CG18,(CG18+BD18)/2)</f>
        <v>15.95</v>
      </c>
      <c r="QL18" s="22">
        <f>IF($CW18="P",CH18,(CH18+BE18)/2)</f>
        <v>4.3499999999999996</v>
      </c>
      <c r="QM18" s="22">
        <f>IF($CW18="P",CI18,(CI18+BF18)/2)</f>
        <v>0</v>
      </c>
      <c r="QN18" s="22">
        <f>IF($CW18="P",CJ18,(CJ18+BG18)/2)</f>
        <v>0.44999999999999996</v>
      </c>
      <c r="QO18" s="22">
        <f>IF($CW18="P",CK18,(CK18+BH18)/2)</f>
        <v>15.35</v>
      </c>
      <c r="QP18" s="22">
        <f>IF($CW18="P",CL18,(CL18+BI18)/2)</f>
        <v>3.55</v>
      </c>
      <c r="QQ18" s="22">
        <f>IF($CW18="P",CM18,(CM18+BJ18)/2)</f>
        <v>0</v>
      </c>
      <c r="QR18" s="22">
        <f>IF($CW18="P",CN18,(CN18+BK18)/2)</f>
        <v>0.3</v>
      </c>
      <c r="QS18" s="22">
        <f>IF($CW18="P",CO18,(CO18+BL18)/2)</f>
        <v>15</v>
      </c>
      <c r="QT18" s="22">
        <f>IF($CW18="P",CP18,(CP18+BM18)/2)</f>
        <v>3.55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15.2</v>
      </c>
      <c r="QX18" s="22">
        <f>IF($CW18="P",CT18,(CT18+BQ18)/2)</f>
        <v>3.3</v>
      </c>
      <c r="QY18" s="22">
        <f>IF($CW18="P",CU18,(CU18+BR18)/2)</f>
        <v>0</v>
      </c>
      <c r="QZ18" s="22">
        <f>IF($CW18="P",CV18,(CV18+BS18)/2)</f>
        <v>0.44999999999999996</v>
      </c>
      <c r="RA18" s="27" t="s">
        <v>46</v>
      </c>
      <c r="RB18" s="40">
        <f>IF(SUM(QH18,QL18)&gt;0,SUM(QH18,QL18),"")</f>
        <v>8.5</v>
      </c>
      <c r="RC18" s="40">
        <f>IF(SUM(QG18:QH18,QJ18:QL18,QN18)-QI18-QM18&gt;0,SUM(QG18:QH18,QJ18:QL18,QN18)-QI18-QM18,"")</f>
        <v>40.850000000000009</v>
      </c>
      <c r="RD18" s="40">
        <f>IF(SUM(QO18:QP18,QR18)-QQ18&gt;0,SUM(QO18:QP18,QR18)-QQ18,"")</f>
        <v>19.2</v>
      </c>
      <c r="RE18" s="40">
        <f>IF(SUM(QH18,QL18,QP18)&gt;0,SUM(QH18,QL18,QP18),"")</f>
        <v>12.05</v>
      </c>
      <c r="RF18" s="40">
        <f>IF(SUM(RC18,RD18)&gt;0,SUM(RC18,RD18),"")</f>
        <v>60.050000000000011</v>
      </c>
      <c r="RG18" s="40">
        <f>IF(SUM(QT18,QX18)&gt;0,SUM(QT18,QX18),"")</f>
        <v>6.85</v>
      </c>
      <c r="RH18" s="40">
        <f>IF(SUM(QS18:QT18,QV18:QX18,QZ18)-SUM(QU18,QY18)&gt;0,SUM(QS18:QT18,QV18:QX18,QZ18)-SUM(QU18,QY18),"")</f>
        <v>37.799999999999997</v>
      </c>
      <c r="RI18" s="40">
        <f>IF(SUM(RC18,RD18,RH18)&gt;0,SUM(RC18,RD18,RH18),"")</f>
        <v>97.850000000000009</v>
      </c>
    </row>
    <row r="19" spans="1:477" x14ac:dyDescent="0.2">
      <c r="A19" s="4" t="str" cm="1">
        <f t="array" ref="A19">IF(AND(J19&lt;&gt;"",J19&lt;&gt;"No DD"),SUMPRODUCT((J$4:J$24&lt;&gt;"")*(J$4:J$24&lt;&gt;"No DD")*(F$4:F$24&gt;F19))+1,IF(J19="No DD",SUMPRODUCT((J$4:J$24="No DD")*(F$4:F$24&gt;F19))+1+SUMPRODUCT((J$4:J$24&lt;&gt;"")*(J$4:J$24&lt;&gt;"No DD")),""))</f>
        <v/>
      </c>
      <c r="B19" s="4" t="str" cm="1">
        <f t="array" ref="B19">IF(AND(J19&lt;&gt;"",J19&lt;&gt;"No DD",G19=""),SUMPRODUCT((J$4:J$24&lt;&gt;"")*(J$4:J$24&lt;&gt;"No DD")*(G$4:G$24="")*(F$4:F$24&gt;F19))+1,IF(J19="No DD",SUMPRODUCT((J$4:J$24="No DD")*(F$4:F$24&gt;F19)*(G$4:G$24=""))+1+SUMPRODUCT((J$4:J$24&lt;&gt;"")*(G$4:G$24="")*(J$4:J$24&lt;&gt;"No DD")),""))</f>
        <v/>
      </c>
      <c r="C19" s="5" t="s">
        <v>194</v>
      </c>
      <c r="D19" s="4" t="s">
        <v>5</v>
      </c>
      <c r="E19" s="4">
        <v>2007</v>
      </c>
      <c r="F19" s="9">
        <f>SUM(L19:T19)+SUM(L19:P19)*0.0000001+SUM(L19)*0.0000000000001</f>
        <v>138.70001000000408</v>
      </c>
      <c r="G19" s="66"/>
      <c r="H19" s="3" t="str">
        <f>IF(OR(AND(AR19&gt;=AY$26,AS19&gt;=AY$30,AR19&lt;&gt;"",AQ19=""),AND(AW19&gt;=AY$26,AX19&gt;=AY$30,AW19&lt;&gt;"",AQ19=""),AND(BU19&gt;=CB$26,BV19&gt;=CB$30,BU19&lt;&gt;"",BT19=""),AND(BZ19&gt;=CB$26,CA19&gt;=CB$30,BZ19&lt;&gt;"",BT19=""),AND(CX19&gt;=DE$26,CY19&gt;=DE$30,CX19&lt;&gt;"",CW19=""),AND(DC19&gt;=DE$26,DD19&gt;=DE$30,DC19&lt;&gt;""),AND(EC19&gt;=EJ$26,ED19&gt;=EJ$30,EC19&lt;&gt;""),AND(EH19&gt;=EJ$26,EI19&gt;=EJ$30,EH19&lt;&gt;""),AND(FE19&gt;=FL$26,FF19&gt;=FL$30,FE19&lt;&gt;""),AND(FJ19&gt;=FL$26,FK19&gt;=FL$30,FJ19&lt;&gt;""),AND(GG19&gt;=GN$26,GH19&gt;=GN$30,GG19&lt;&gt;""),AND(GL19&gt;=GN$26,GM19&gt;=GN$30,GL19&lt;&gt;""),AND(HI19&gt;=HP$26,HJ19&gt;=HP$30,HI19&lt;&gt;""),AND(HN19&gt;=HP$26,HO19&gt;=HP$30,HN19&lt;&gt;""),AND(IK19&gt;=IR$26,IL19&gt;=IR$30,IK19&lt;&gt;""),AND(IP19&gt;=IR$26,IQ19&gt;=IR$30,IP19&lt;&gt;""),AND(JM19&gt;=JT$26,JN19&gt;=JT$30,JM19&lt;&gt;""),AND(JR19&gt;=JT$26,JS19&gt;=JT$30,JR19&lt;&gt;""),AND(KO19&gt;=KV$26,KP19&gt;=KV$30,KO19&lt;&gt;""),AND(KT19&gt;=KV$26,KU19&gt;=KV$30,KT19&lt;&gt;""),AND(LQ19&gt;=LX$26,LR19&gt;=LX$30,LQ19&lt;&gt;""),AND(LV19&gt;=LX$26,LW19&gt;=LX$30,LV19&lt;&gt;""),AND(MS19&gt;=MZ$26,MT19&gt;=MZ$30,MS19&lt;&gt;""),AND(MX19&gt;=MZ$26,MY19&gt;=MZ$30,MX19&lt;&gt;""),AND(NU19&gt;=OB$26,NV19&gt;=OB$30,NU19&lt;&gt;""),AND(NZ19&gt;=OB$26,OA19&gt;=OB$30,NZ19&lt;&gt;""),AND(OW19&gt;=PD$26,OX19&gt;=PD$30,OW19&lt;&gt;""),AND(PB19&gt;=PD$26,PC19&gt;=PD$30,PB19&lt;&gt;""),AND(PY19&gt;=QF$26,PZ19&gt;=QF$30,PY19&lt;&gt;""),AND(QD19&gt;=QF$26,QE19&gt;=QF$30,QD19&lt;&gt;"")),"P","")</f>
        <v/>
      </c>
      <c r="I19" s="3" t="str">
        <f>IF(OR(AND(AS19&gt;=AY$30,AS19&lt;&gt;"",AQ19=""),AND(AX19&gt;=AY$30,AX19&lt;&gt;"",AQ19=""),AND(BV19&gt;=CB$30,BV19&lt;&gt;"",BT19=""),AND(CA19&gt;=CB$30,CA19&lt;&gt;"",BT19=""),AND(CY19&gt;=DE$30,CY19&lt;&gt;"",CW19=""),AND(DD19&gt;=DE$30,DD19&lt;&gt;"",CW19=""),AND(ED19&gt;=EJ$30,ED19&lt;&gt;""),AND(EI19&gt;=EJ$30,EI19&lt;&gt;""),AND(FF19&gt;=FL$30,FF19&lt;&gt;""),AND(FK19&gt;=FL$30,FK19&lt;&gt;""),AND(GH19&gt;=GN$30,GH19&lt;&gt;""),AND(GM19&gt;=GN$30,GM19&lt;&gt;""),AND(HJ19&gt;=HP$30,HJ19&lt;&gt;""),AND(HO19&gt;=HP$30,HO19&lt;&gt;""),AND(IL19&gt;=IR$30,IL19&lt;&gt;""),AND(IQ19&gt;=IR$30,IQ19&lt;&gt;""),AND(JN19&gt;=JT$30,JN19&lt;&gt;""),AND(JS19&gt;=JT$30,JS19&lt;&gt;""),AND(KP19&gt;=KV$30,KP19&lt;&gt;""),AND(KU19&gt;=KV$30,KU19&lt;&gt;""),AND(LR19&gt;=LX$30,LR19&lt;&gt;""),AND(LW19&gt;=LX$30,LW19&lt;&gt;""),AND(MT19&gt;=MZ$30,MT19&lt;&gt;""),AND(MY19&gt;=MZ$30,MY19&lt;&gt;""),AND(NV19&gt;=OB$30,NV19&lt;&gt;""),AND(OA19&gt;=OB$30,OA19&lt;&gt;""),AND(OX19&gt;=PD$30,OX19&lt;&gt;""),AND(PC19&gt;=PD$30,PC19&lt;&gt;""),AND(PZ19&gt;=QF$30,PZ19&lt;&gt;""),AND(QE19&gt;=QF$30,QE19&lt;&gt;"")),"P","")</f>
        <v/>
      </c>
      <c r="J19" s="36" t="str">
        <f>IF(AND(I19="P",H19=""),"No DD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Merit",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Excellence",IF(K19="P","Worlds Team",IF(H19="P","National Team","")))))</f>
        <v/>
      </c>
      <c r="K19" s="3" t="str">
        <f>IF(OR(AND(AU19&gt;=AY$27,AV19&gt;=AY$31,AU19&lt;&gt;"",AQ19=""),AND(BX19&gt;=CB$27,BY19&gt;=CB$31,BX19&lt;&gt;"",BT19=""),AND(DA19&gt;=DE$27,DB19&gt;=DE$31,DA19&lt;&gt;"",CW19=""),AND(EF19&gt;=EJ$27,EG19&gt;=EJ$31,EF19&lt;&gt;""),AND(FH19&gt;=FL$27,FI19&gt;=FL$31,FH19&lt;&gt;""),AND(GJ19&gt;=GN$27,GK19&gt;=GN$31,GJ19&lt;&gt;""),AND(HL19&gt;=HP$27,HM19&gt;=HP$31,HL19&lt;&gt;""),AND(IN19&gt;=IR$27,IO19&gt;=IR$31,IN19&lt;&gt;""),AND(JP19&gt;=JT$27,JQ19&gt;=JT$31,JP19&lt;&gt;""),AND(KR19&gt;=KV$27,KS19&gt;=KV$31,KR19&lt;&gt;""),AND(LT19&gt;=LX$27,LU19&gt;=LX$31,LT19&lt;&gt;""),AND(MV19&gt;=MZ$27,MW19&gt;=MZ$31,MV19&lt;&gt;""),AND(NX19&gt;=OB$27,NY19&gt;=OB$31,NX19&lt;&gt;""),AND(OZ19&gt;=PD$27,PA19&gt;=PD$31,OZ19&lt;&gt;""),AND(QB19&gt;=QF$27,QC19&gt;=QF$31,QB19&lt;&gt;"")),"P","")</f>
        <v/>
      </c>
      <c r="L19" s="8">
        <f>IF(COUNT(AS19,BV19,CY19)&gt;0,LARGE((AS19,BV19,CY19),1),0)</f>
        <v>40.999999999999993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40.099999999999994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18.900000000000002</v>
      </c>
      <c r="Q19" s="8" t="str">
        <f>IF(P19=0,"",IF(P19=CZ19,$CC$1,IF(P19=BW19,$AZ$1,IF(P19=AT19,$W$1,""))))</f>
        <v>2024 Nationals</v>
      </c>
      <c r="R19" s="8">
        <f>IF(MAX(AX19,CA19,DD19)&gt;0,MAX(AX19,CA19,DD19),0)</f>
        <v>38.699999999999989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16.3</v>
      </c>
      <c r="BA19" s="18">
        <v>3.5</v>
      </c>
      <c r="BB19" s="18">
        <v>0</v>
      </c>
      <c r="BC19" s="18">
        <v>0</v>
      </c>
      <c r="BD19" s="18">
        <v>16</v>
      </c>
      <c r="BE19" s="18">
        <v>4</v>
      </c>
      <c r="BF19" s="18">
        <v>0</v>
      </c>
      <c r="BG19" s="18">
        <v>0.3</v>
      </c>
      <c r="BH19" s="18">
        <v>15.8</v>
      </c>
      <c r="BI19" s="18">
        <v>2.9</v>
      </c>
      <c r="BJ19" s="18">
        <v>0.3</v>
      </c>
      <c r="BK19" s="18">
        <v>0.3</v>
      </c>
      <c r="BL19" s="18">
        <v>15.1</v>
      </c>
      <c r="BM19" s="18">
        <v>3.3</v>
      </c>
      <c r="BN19" s="18">
        <v>0.2</v>
      </c>
      <c r="BO19" s="18">
        <v>0</v>
      </c>
      <c r="BP19" s="18">
        <v>16.899999999999999</v>
      </c>
      <c r="BQ19" s="18">
        <v>3.3</v>
      </c>
      <c r="BR19" s="18">
        <v>0</v>
      </c>
      <c r="BS19" s="18">
        <v>0.3</v>
      </c>
      <c r="BT19" s="28"/>
      <c r="BU19" s="11">
        <f>IF(SUM(BA19,BE19)&gt;0,SUM(BA19,BE19),"")</f>
        <v>7.5</v>
      </c>
      <c r="BV19" s="11">
        <f>IF(SUM(AZ19:BA19,BC19:BE19,BG19)-BB19-BF19&gt;0,SUM(AZ19:BA19,BC19:BE19,BG19)-BB19-BF19,"")</f>
        <v>40.099999999999994</v>
      </c>
      <c r="BW19" s="11">
        <f>IF(SUM(BH19:BI19,BK19)-BJ19&gt;0,SUM(BH19:BI19,BK19)-BJ19,"")</f>
        <v>18.7</v>
      </c>
      <c r="BX19" s="11">
        <f>IF(SUM(BA19,BE19,BI19)&gt;0,SUM(BA19,BE19,BI19),"")</f>
        <v>10.4</v>
      </c>
      <c r="BY19" s="11">
        <f>IF(SUM(BV19,BW19)&gt;0,SUM(BV19,BW19),"")</f>
        <v>58.8</v>
      </c>
      <c r="BZ19" s="11">
        <f>IF(SUM(BM19,BQ19)&gt;0,SUM(BM19,BQ19),"")</f>
        <v>6.6</v>
      </c>
      <c r="CA19" s="11">
        <f>IF(SUM(BL19:BM19,BO19:BQ19,BS19)-SUM(BN19,BR19)&gt;0,SUM(BL19:BM19,BO19:BQ19,BS19)-SUM(BN19,BR19),"")</f>
        <v>38.699999999999989</v>
      </c>
      <c r="CB19" s="11">
        <f>IF(SUM(BV19,BW19,CA19)&gt;0,SUM(BV19,BW19,CA19),"")</f>
        <v>97.499999999999986</v>
      </c>
      <c r="CC19" s="19">
        <v>15.7</v>
      </c>
      <c r="CD19" s="19">
        <v>3.5</v>
      </c>
      <c r="CE19" s="19">
        <v>0.2</v>
      </c>
      <c r="CF19" s="19">
        <v>0</v>
      </c>
      <c r="CG19" s="19">
        <v>17.399999999999999</v>
      </c>
      <c r="CH19" s="19">
        <v>4</v>
      </c>
      <c r="CI19" s="19">
        <v>0</v>
      </c>
      <c r="CJ19" s="19">
        <v>0.6</v>
      </c>
      <c r="CK19" s="19">
        <v>14.8</v>
      </c>
      <c r="CL19" s="19">
        <v>4</v>
      </c>
      <c r="CM19" s="19">
        <v>0.2</v>
      </c>
      <c r="CN19" s="19">
        <v>0.3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7.5</v>
      </c>
      <c r="CY19" s="40">
        <f>IF(SUM(CC19:CD19,CF19:CH19,CJ19)-CE19-CI19&gt;0,SUM(CC19:CD19,CF19:CH19,CJ19)-CE19-CI19,"")</f>
        <v>40.999999999999993</v>
      </c>
      <c r="CZ19" s="40">
        <f>IF(SUM(CK19:CL19,CN19)-CM19&gt;0,SUM(CK19:CL19,CN19)-CM19,"")</f>
        <v>18.900000000000002</v>
      </c>
      <c r="DA19" s="40">
        <f>IF(SUM(CD19,CH19,CL19)&gt;0,SUM(CD19,CH19,CL19),"")</f>
        <v>11.5</v>
      </c>
      <c r="DB19" s="40">
        <f>IF(SUM(CY19,CZ19)&gt;0,SUM(CY19,CZ19),"")</f>
        <v>59.899999999999991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59.899999999999991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</v>
      </c>
      <c r="QH19" s="22">
        <f>IF($CW19="P",CD19,(CD19+BA19)/2)</f>
        <v>3.5</v>
      </c>
      <c r="QI19" s="22">
        <f>IF($CW19="P",CE19,(CE19+BB19)/2)</f>
        <v>0.1</v>
      </c>
      <c r="QJ19" s="22">
        <f>IF($CW19="P",CF19,(CF19+BC19)/2)</f>
        <v>0</v>
      </c>
      <c r="QK19" s="22">
        <f>IF($CW19="P",CG19,(CG19+BD19)/2)</f>
        <v>16.7</v>
      </c>
      <c r="QL19" s="22">
        <f>IF($CW19="P",CH19,(CH19+BE19)/2)</f>
        <v>4</v>
      </c>
      <c r="QM19" s="22">
        <f>IF($CW19="P",CI19,(CI19+BF19)/2)</f>
        <v>0</v>
      </c>
      <c r="QN19" s="22">
        <f>IF($CW19="P",CJ19,(CJ19+BG19)/2)</f>
        <v>0.44999999999999996</v>
      </c>
      <c r="QO19" s="22">
        <f>IF($CW19="P",CK19,(CK19+BH19)/2)</f>
        <v>15.3</v>
      </c>
      <c r="QP19" s="22">
        <f>IF($CW19="P",CL19,(CL19+BI19)/2)</f>
        <v>3.45</v>
      </c>
      <c r="QQ19" s="22">
        <f>IF($CW19="P",CM19,(CM19+BJ19)/2)</f>
        <v>0.25</v>
      </c>
      <c r="QR19" s="22">
        <f>IF($CW19="P",CN19,(CN19+BK19)/2)</f>
        <v>0.3</v>
      </c>
      <c r="QS19" s="22">
        <f>IF($CW19="P",CO19,(CO19+BL19)/2)</f>
        <v>7.55</v>
      </c>
      <c r="QT19" s="22">
        <f>IF($CW19="P",CP19,(CP19+BM19)/2)</f>
        <v>1.65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8.4499999999999993</v>
      </c>
      <c r="QX19" s="22">
        <f>IF($CW19="P",CT19,(CT19+BQ19)/2)</f>
        <v>1.65</v>
      </c>
      <c r="QY19" s="22">
        <f>IF($CW19="P",CU19,(CU19+BR19)/2)</f>
        <v>0</v>
      </c>
      <c r="QZ19" s="22">
        <f>IF($CW19="P",CV19,(CV19+BS19)/2)</f>
        <v>0.15</v>
      </c>
      <c r="RA19" s="27" t="s">
        <v>46</v>
      </c>
      <c r="RB19" s="40">
        <f>IF(SUM(QH19,QL19)&gt;0,SUM(QH19,QL19),"")</f>
        <v>7.5</v>
      </c>
      <c r="RC19" s="40">
        <f>IF(SUM(QG19:QH19,QJ19:QL19,QN19)-QI19-QM19&gt;0,SUM(QG19:QH19,QJ19:QL19,QN19)-QI19-QM19,"")</f>
        <v>40.550000000000004</v>
      </c>
      <c r="RD19" s="40">
        <f>IF(SUM(QO19:QP19,QR19)-QQ19&gt;0,SUM(QO19:QP19,QR19)-QQ19,"")</f>
        <v>18.8</v>
      </c>
      <c r="RE19" s="40">
        <f>IF(SUM(QH19,QL19,QP19)&gt;0,SUM(QH19,QL19,QP19),"")</f>
        <v>10.95</v>
      </c>
      <c r="RF19" s="40">
        <f>IF(SUM(RC19,RD19)&gt;0,SUM(RC19,RD19),"")</f>
        <v>59.350000000000009</v>
      </c>
      <c r="RG19" s="40">
        <f>IF(SUM(QT19,QX19)&gt;0,SUM(QT19,QX19),"")</f>
        <v>3.3</v>
      </c>
      <c r="RH19" s="40">
        <f>IF(SUM(QS19:QT19,QV19:QX19,QZ19)-SUM(QU19,QY19)&gt;0,SUM(QS19:QT19,QV19:QX19,QZ19)-SUM(QU19,QY19),"")</f>
        <v>19.349999999999994</v>
      </c>
      <c r="RI19" s="40">
        <f>IF(SUM(RC19,RD19,RH19)&gt;0,SUM(RC19,RD19,RH19),"")</f>
        <v>78.7</v>
      </c>
    </row>
    <row r="20" spans="1:477" x14ac:dyDescent="0.2">
      <c r="A20" s="4" t="str" cm="1">
        <f t="array" ref="A20">IF(AND(J20&lt;&gt;"",J20&lt;&gt;"No DD"),SUMPRODUCT((J$4:J$24&lt;&gt;"")*(J$4:J$24&lt;&gt;"No DD")*(F$4:F$24&gt;F20))+1,IF(J20="No DD",SUMPRODUCT((J$4:J$24="No DD")*(F$4:F$24&gt;F20))+1+SUMPRODUCT((J$4:J$24&lt;&gt;"")*(J$4:J$24&lt;&gt;"No DD")),""))</f>
        <v/>
      </c>
      <c r="B20" s="4" t="str" cm="1">
        <f t="array" ref="B20">IF(AND(J20&lt;&gt;"",J20&lt;&gt;"No DD",G20=""),SUMPRODUCT((J$4:J$24&lt;&gt;"")*(J$4:J$24&lt;&gt;"No DD")*(G$4:G$24="")*(F$4:F$24&gt;F20))+1,IF(J20="No DD",SUMPRODUCT((J$4:J$24="No DD")*(F$4:F$24&gt;F20)*(G$4:G$24=""))+1+SUMPRODUCT((J$4:J$24&lt;&gt;"")*(G$4:G$24="")*(J$4:J$24&lt;&gt;"No DD")),""))</f>
        <v/>
      </c>
      <c r="C20" s="5" t="s">
        <v>235</v>
      </c>
      <c r="D20" s="4" t="s">
        <v>6</v>
      </c>
      <c r="E20" s="4">
        <v>2003</v>
      </c>
      <c r="F20" s="9">
        <f>SUM(L20:T20)+SUM(L20:P20)*0.0000001+SUM(L20)*0.0000000000001</f>
        <v>104.30000626000424</v>
      </c>
      <c r="G20" s="66"/>
      <c r="H20" s="3" t="str">
        <f>IF(OR(AND(AR20&gt;=AY$26,AS20&gt;=AY$30,AR20&lt;&gt;"",AQ20=""),AND(AW20&gt;=AY$26,AX20&gt;=AY$30,AW20&lt;&gt;"",AQ20=""),AND(BU20&gt;=CB$26,BV20&gt;=CB$30,BU20&lt;&gt;"",BT20=""),AND(BZ20&gt;=CB$26,CA20&gt;=CB$30,BZ20&lt;&gt;"",BT20=""),AND(CX20&gt;=DE$26,CY20&gt;=DE$30,CX20&lt;&gt;"",CW20=""),AND(DC20&gt;=DE$26,DD20&gt;=DE$30,DC20&lt;&gt;""),AND(EC20&gt;=EJ$26,ED20&gt;=EJ$30,EC20&lt;&gt;""),AND(EH20&gt;=EJ$26,EI20&gt;=EJ$30,EH20&lt;&gt;""),AND(FE20&gt;=FL$26,FF20&gt;=FL$30,FE20&lt;&gt;""),AND(FJ20&gt;=FL$26,FK20&gt;=FL$30,FJ20&lt;&gt;""),AND(GG20&gt;=GN$26,GH20&gt;=GN$30,GG20&lt;&gt;""),AND(GL20&gt;=GN$26,GM20&gt;=GN$30,GL20&lt;&gt;""),AND(HI20&gt;=HP$26,HJ20&gt;=HP$30,HI20&lt;&gt;""),AND(HN20&gt;=HP$26,HO20&gt;=HP$30,HN20&lt;&gt;""),AND(IK20&gt;=IR$26,IL20&gt;=IR$30,IK20&lt;&gt;""),AND(IP20&gt;=IR$26,IQ20&gt;=IR$30,IP20&lt;&gt;""),AND(JM20&gt;=JT$26,JN20&gt;=JT$30,JM20&lt;&gt;""),AND(JR20&gt;=JT$26,JS20&gt;=JT$30,JR20&lt;&gt;""),AND(KO20&gt;=KV$26,KP20&gt;=KV$30,KO20&lt;&gt;""),AND(KT20&gt;=KV$26,KU20&gt;=KV$30,KT20&lt;&gt;""),AND(LQ20&gt;=LX$26,LR20&gt;=LX$30,LQ20&lt;&gt;""),AND(LV20&gt;=LX$26,LW20&gt;=LX$30,LV20&lt;&gt;""),AND(MS20&gt;=MZ$26,MT20&gt;=MZ$30,MS20&lt;&gt;""),AND(MX20&gt;=MZ$26,MY20&gt;=MZ$30,MX20&lt;&gt;""),AND(NU20&gt;=OB$26,NV20&gt;=OB$30,NU20&lt;&gt;""),AND(NZ20&gt;=OB$26,OA20&gt;=OB$30,NZ20&lt;&gt;""),AND(OW20&gt;=PD$26,OX20&gt;=PD$30,OW20&lt;&gt;""),AND(PB20&gt;=PD$26,PC20&gt;=PD$30,PB20&lt;&gt;""),AND(PY20&gt;=QF$26,PZ20&gt;=QF$30,PY20&lt;&gt;""),AND(QD20&gt;=QF$26,QE20&gt;=QF$30,QD20&lt;&gt;"")),"P","")</f>
        <v/>
      </c>
      <c r="I20" s="3" t="str">
        <f>IF(OR(AND(AS20&gt;=AY$30,AS20&lt;&gt;"",AQ20=""),AND(AX20&gt;=AY$30,AX20&lt;&gt;"",AQ20=""),AND(BV20&gt;=CB$30,BV20&lt;&gt;"",BT20=""),AND(CA20&gt;=CB$30,CA20&lt;&gt;"",BT20=""),AND(CY20&gt;=DE$30,CY20&lt;&gt;"",CW20=""),AND(DD20&gt;=DE$30,DD20&lt;&gt;"",CW20=""),AND(ED20&gt;=EJ$30,ED20&lt;&gt;""),AND(EI20&gt;=EJ$30,EI20&lt;&gt;""),AND(FF20&gt;=FL$30,FF20&lt;&gt;""),AND(FK20&gt;=FL$30,FK20&lt;&gt;""),AND(GH20&gt;=GN$30,GH20&lt;&gt;""),AND(GM20&gt;=GN$30,GM20&lt;&gt;""),AND(HJ20&gt;=HP$30,HJ20&lt;&gt;""),AND(HO20&gt;=HP$30,HO20&lt;&gt;""),AND(IL20&gt;=IR$30,IL20&lt;&gt;""),AND(IQ20&gt;=IR$30,IQ20&lt;&gt;""),AND(JN20&gt;=JT$30,JN20&lt;&gt;""),AND(JS20&gt;=JT$30,JS20&lt;&gt;""),AND(KP20&gt;=KV$30,KP20&lt;&gt;""),AND(KU20&gt;=KV$30,KU20&lt;&gt;""),AND(LR20&gt;=LX$30,LR20&lt;&gt;""),AND(LW20&gt;=LX$30,LW20&lt;&gt;""),AND(MT20&gt;=MZ$30,MT20&lt;&gt;""),AND(MY20&gt;=MZ$30,MY20&lt;&gt;""),AND(NV20&gt;=OB$30,NV20&lt;&gt;""),AND(OA20&gt;=OB$30,OA20&lt;&gt;""),AND(OX20&gt;=PD$30,OX20&lt;&gt;""),AND(PC20&gt;=PD$30,PC20&lt;&gt;""),AND(PZ20&gt;=QF$30,PZ20&lt;&gt;""),AND(QE20&gt;=QF$30,QE20&lt;&gt;"")),"P","")</f>
        <v/>
      </c>
      <c r="J20" s="36" t="str">
        <f>IF(AND(I20="P",H20=""),"No DD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Merit",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Excellence",IF(K20="P","Worlds Team",IF(H20="P","National Team","")))))</f>
        <v/>
      </c>
      <c r="K20" s="3" t="str">
        <f>IF(OR(AND(AU20&gt;=AY$27,AV20&gt;=AY$31,AU20&lt;&gt;"",AQ20=""),AND(BX20&gt;=CB$27,BY20&gt;=CB$31,BX20&lt;&gt;"",BT20=""),AND(DA20&gt;=DE$27,DB20&gt;=DE$31,DA20&lt;&gt;"",CW20=""),AND(EF20&gt;=EJ$27,EG20&gt;=EJ$31,EF20&lt;&gt;""),AND(FH20&gt;=FL$27,FI20&gt;=FL$31,FH20&lt;&gt;""),AND(GJ20&gt;=GN$27,GK20&gt;=GN$31,GJ20&lt;&gt;""),AND(HL20&gt;=HP$27,HM20&gt;=HP$31,HL20&lt;&gt;""),AND(IN20&gt;=IR$27,IO20&gt;=IR$31,IN20&lt;&gt;""),AND(JP20&gt;=JT$27,JQ20&gt;=JT$31,JP20&lt;&gt;""),AND(KR20&gt;=KV$27,KS20&gt;=KV$31,KR20&lt;&gt;""),AND(LT20&gt;=LX$27,LU20&gt;=LX$31,LT20&lt;&gt;""),AND(MV20&gt;=MZ$27,MW20&gt;=MZ$31,MV20&lt;&gt;""),AND(NX20&gt;=OB$27,NY20&gt;=OB$31,NX20&lt;&gt;""),AND(OZ20&gt;=PD$27,PA20&gt;=PD$31,OZ20&lt;&gt;""),AND(QB20&gt;=QF$27,QC20&gt;=QF$31,QB20&lt;&gt;"")),"P","")</f>
        <v/>
      </c>
      <c r="L20" s="8">
        <f>IF(COUNT(AS20,BV20,CY20)&gt;0,LARGE((AS20,BV20,CY20),1),0)</f>
        <v>42.2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0</v>
      </c>
      <c r="O20" s="8" t="str">
        <f>IF(N20=0,"",IF(AND(N20=L20,N20=AS20,N20=BV20),$W$1,IF(AND(N20=L20,N20=AS20,N20=CY20),$W$1,IF(AND(N20=L20,N20=BV20,N20=CY20),$AZ$1,IF(N20=CY20,$CC$1,IF(N20=BV20,$AZ$1,IF(N20=AS20,$W$1,"")))))))</f>
        <v/>
      </c>
      <c r="P20" s="8">
        <f>IF(COUNT(AT20,BW20,CZ20)&gt;0,LARGE((AT20,BW20,CZ20),1),0)</f>
        <v>20.400000000000002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41.699999999999996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 t="str">
        <f>IF(SUM(BA20,BE20)&gt;0,SUM(BA20,BE20),"")</f>
        <v/>
      </c>
      <c r="BV20" s="11" t="str">
        <f>IF(SUM(AZ20:BA20,BC20:BE20,BG20)-BB20-BF20&gt;0,SUM(AZ20:BA20,BC20:BE20,BG20)-BB20-BF20,"")</f>
        <v/>
      </c>
      <c r="BW20" s="11" t="str">
        <f>IF(SUM(BH20:BI20,BK20)-BJ20&gt;0,SUM(BH20:BI20,BK20)-BJ20,"")</f>
        <v/>
      </c>
      <c r="BX20" s="11" t="str">
        <f>IF(SUM(BA20,BE20,BI20)&gt;0,SUM(BA20,BE20,BI20),"")</f>
        <v/>
      </c>
      <c r="BY20" s="11" t="str">
        <f>IF(SUM(BV20,BW20)&gt;0,SUM(BV20,BW20),"")</f>
        <v/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 t="str">
        <f>IF(SUM(BV20,BW20,CA20)&gt;0,SUM(BV20,BW20,CA20),"")</f>
        <v/>
      </c>
      <c r="CC20" s="19">
        <v>17.100000000000001</v>
      </c>
      <c r="CD20" s="19">
        <v>3.5</v>
      </c>
      <c r="CE20" s="19">
        <v>0</v>
      </c>
      <c r="CF20" s="19">
        <v>0</v>
      </c>
      <c r="CG20" s="19">
        <v>18.100000000000001</v>
      </c>
      <c r="CH20" s="19">
        <v>3.5</v>
      </c>
      <c r="CI20" s="19">
        <v>0</v>
      </c>
      <c r="CJ20" s="19">
        <v>0</v>
      </c>
      <c r="CK20" s="19">
        <v>16.600000000000001</v>
      </c>
      <c r="CL20" s="19">
        <v>3.8</v>
      </c>
      <c r="CM20" s="19">
        <v>0</v>
      </c>
      <c r="CN20" s="19">
        <v>0</v>
      </c>
      <c r="CO20" s="19">
        <v>17.7</v>
      </c>
      <c r="CP20" s="19">
        <v>3.5</v>
      </c>
      <c r="CQ20" s="19">
        <v>0</v>
      </c>
      <c r="CR20" s="19">
        <v>0</v>
      </c>
      <c r="CS20" s="19">
        <v>16.7</v>
      </c>
      <c r="CT20" s="19">
        <v>3.8</v>
      </c>
      <c r="CU20" s="19">
        <v>0</v>
      </c>
      <c r="CV20" s="19">
        <v>0</v>
      </c>
      <c r="CW20" s="27"/>
      <c r="CX20" s="40">
        <f>IF(SUM(CD20,CH20)&gt;0,SUM(CD20,CH20),"")</f>
        <v>7</v>
      </c>
      <c r="CY20" s="40">
        <f>IF(SUM(CC20:CD20,CF20:CH20,CJ20)-CE20-CI20&gt;0,SUM(CC20:CD20,CF20:CH20,CJ20)-CE20-CI20,"")</f>
        <v>42.2</v>
      </c>
      <c r="CZ20" s="40">
        <f>IF(SUM(CK20:CL20,CN20)-CM20&gt;0,SUM(CK20:CL20,CN20)-CM20,"")</f>
        <v>20.400000000000002</v>
      </c>
      <c r="DA20" s="40">
        <f>IF(SUM(CD20,CH20,CL20)&gt;0,SUM(CD20,CH20,CL20),"")</f>
        <v>10.8</v>
      </c>
      <c r="DB20" s="40">
        <f>IF(SUM(CY20,CZ20)&gt;0,SUM(CY20,CZ20),"")</f>
        <v>62.600000000000009</v>
      </c>
      <c r="DC20" s="40">
        <f>IF(SUM(CP20,CT20)&gt;0,SUM(CP20,CT20),"")</f>
        <v>7.3</v>
      </c>
      <c r="DD20" s="40">
        <f>IF(SUM(CO20:CP20,CR20:CT20,CV20)-SUM(CQ20,CU20)&gt;0,SUM(CO20:CP20,CR20:CT20,CV20)-SUM(CQ20,CU20),"")</f>
        <v>41.699999999999996</v>
      </c>
      <c r="DE20" s="40">
        <f>IF(SUM(CY20,CZ20,DD20)&gt;0,SUM(CY20,CZ20,DD20),"")</f>
        <v>104.30000000000001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8.5500000000000007</v>
      </c>
      <c r="QH20" s="22">
        <f>IF($CW20="P",CD20,(CD20+BA20)/2)</f>
        <v>1.75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9.0500000000000007</v>
      </c>
      <c r="QL20" s="22">
        <f>IF($CW20="P",CH20,(CH20+BE20)/2)</f>
        <v>1.75</v>
      </c>
      <c r="QM20" s="22">
        <f>IF($CW20="P",CI20,(CI20+BF20)/2)</f>
        <v>0</v>
      </c>
      <c r="QN20" s="22">
        <f>IF($CW20="P",CJ20,(CJ20+BG20)/2)</f>
        <v>0</v>
      </c>
      <c r="QO20" s="22">
        <f>IF($CW20="P",CK20,(CK20+BH20)/2)</f>
        <v>8.3000000000000007</v>
      </c>
      <c r="QP20" s="22">
        <f>IF($CW20="P",CL20,(CL20+BI20)/2)</f>
        <v>1.9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8.85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8.35</v>
      </c>
      <c r="QX20" s="22">
        <f>IF($CW20="P",CT20,(CT20+BQ20)/2)</f>
        <v>1.9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3.5</v>
      </c>
      <c r="RC20" s="40">
        <f>IF(SUM(QG20:QH20,QJ20:QL20,QN20)-QI20-QM20&gt;0,SUM(QG20:QH20,QJ20:QL20,QN20)-QI20-QM20,"")</f>
        <v>21.1</v>
      </c>
      <c r="RD20" s="40">
        <f>IF(SUM(QO20:QP20,QR20)-QQ20&gt;0,SUM(QO20:QP20,QR20)-QQ20,"")</f>
        <v>10.200000000000001</v>
      </c>
      <c r="RE20" s="40">
        <f>IF(SUM(QH20,QL20,QP20)&gt;0,SUM(QH20,QL20,QP20),"")</f>
        <v>5.4</v>
      </c>
      <c r="RF20" s="40">
        <f>IF(SUM(RC20,RD20)&gt;0,SUM(RC20,RD20),"")</f>
        <v>31.300000000000004</v>
      </c>
      <c r="RG20" s="40">
        <f>IF(SUM(QT20,QX20)&gt;0,SUM(QT20,QX20),"")</f>
        <v>3.65</v>
      </c>
      <c r="RH20" s="40">
        <f>IF(SUM(QS20:QT20,QV20:QX20,QZ20)-SUM(QU20,QY20)&gt;0,SUM(QS20:QT20,QV20:QX20,QZ20)-SUM(QU20,QY20),"")</f>
        <v>20.849999999999998</v>
      </c>
      <c r="RI20" s="40">
        <f>IF(SUM(RC20,RD20,RH20)&gt;0,SUM(RC20,RD20,RH20),"")</f>
        <v>52.150000000000006</v>
      </c>
    </row>
    <row r="21" spans="1:477" x14ac:dyDescent="0.2">
      <c r="A21" s="4" t="str" cm="1">
        <f t="array" ref="A21">IF(AND(J21&lt;&gt;"",J21&lt;&gt;"No DD"),SUMPRODUCT((J$4:J$24&lt;&gt;"")*(J$4:J$24&lt;&gt;"No DD")*(F$4:F$24&gt;F21))+1,IF(J21="No DD",SUMPRODUCT((J$4:J$24="No DD")*(F$4:F$24&gt;F21))+1+SUMPRODUCT((J$4:J$24&lt;&gt;"")*(J$4:J$24&lt;&gt;"No DD")),""))</f>
        <v/>
      </c>
      <c r="B21" s="4" t="str" cm="1">
        <f t="array" ref="B21">IF(AND(J21&lt;&gt;"",J21&lt;&gt;"No DD",G21=""),SUMPRODUCT((J$4:J$24&lt;&gt;"")*(J$4:J$24&lt;&gt;"No DD")*(G$4:G$24="")*(F$4:F$24&gt;F21))+1,IF(J21="No DD",SUMPRODUCT((J$4:J$24="No DD")*(F$4:F$24&gt;F21)*(G$4:G$24=""))+1+SUMPRODUCT((J$4:J$24&lt;&gt;"")*(G$4:G$24="")*(J$4:J$24&lt;&gt;"No DD")),""))</f>
        <v/>
      </c>
      <c r="C21" s="5" t="s">
        <v>236</v>
      </c>
      <c r="D21" s="4" t="s">
        <v>3</v>
      </c>
      <c r="E21" s="4">
        <v>2006</v>
      </c>
      <c r="F21" s="9">
        <f>SUM(L21:T21)+SUM(L21:P21)*0.0000001+SUM(L21)*0.0000000000001</f>
        <v>99.460006086004228</v>
      </c>
      <c r="G21" s="66"/>
      <c r="H21" s="3" t="str">
        <f>IF(OR(AND(AR21&gt;=AY$26,AS21&gt;=AY$30,AR21&lt;&gt;"",AQ21=""),AND(AW21&gt;=AY$26,AX21&gt;=AY$30,AW21&lt;&gt;"",AQ21=""),AND(BU21&gt;=CB$26,BV21&gt;=CB$30,BU21&lt;&gt;"",BT21=""),AND(BZ21&gt;=CB$26,CA21&gt;=CB$30,BZ21&lt;&gt;"",BT21=""),AND(CX21&gt;=DE$26,CY21&gt;=DE$30,CX21&lt;&gt;"",CW21=""),AND(DC21&gt;=DE$26,DD21&gt;=DE$30,DC21&lt;&gt;""),AND(EC21&gt;=EJ$26,ED21&gt;=EJ$30,EC21&lt;&gt;""),AND(EH21&gt;=EJ$26,EI21&gt;=EJ$30,EH21&lt;&gt;""),AND(FE21&gt;=FL$26,FF21&gt;=FL$30,FE21&lt;&gt;""),AND(FJ21&gt;=FL$26,FK21&gt;=FL$30,FJ21&lt;&gt;""),AND(GG21&gt;=GN$26,GH21&gt;=GN$30,GG21&lt;&gt;""),AND(GL21&gt;=GN$26,GM21&gt;=GN$30,GL21&lt;&gt;""),AND(HI21&gt;=HP$26,HJ21&gt;=HP$30,HI21&lt;&gt;""),AND(HN21&gt;=HP$26,HO21&gt;=HP$30,HN21&lt;&gt;""),AND(IK21&gt;=IR$26,IL21&gt;=IR$30,IK21&lt;&gt;""),AND(IP21&gt;=IR$26,IQ21&gt;=IR$30,IP21&lt;&gt;""),AND(JM21&gt;=JT$26,JN21&gt;=JT$30,JM21&lt;&gt;""),AND(JR21&gt;=JT$26,JS21&gt;=JT$30,JR21&lt;&gt;""),AND(KO21&gt;=KV$26,KP21&gt;=KV$30,KO21&lt;&gt;""),AND(KT21&gt;=KV$26,KU21&gt;=KV$30,KT21&lt;&gt;""),AND(LQ21&gt;=LX$26,LR21&gt;=LX$30,LQ21&lt;&gt;""),AND(LV21&gt;=LX$26,LW21&gt;=LX$30,LV21&lt;&gt;""),AND(MS21&gt;=MZ$26,MT21&gt;=MZ$30,MS21&lt;&gt;""),AND(MX21&gt;=MZ$26,MY21&gt;=MZ$30,MX21&lt;&gt;""),AND(NU21&gt;=OB$26,NV21&gt;=OB$30,NU21&lt;&gt;""),AND(NZ21&gt;=OB$26,OA21&gt;=OB$30,NZ21&lt;&gt;""),AND(OW21&gt;=PD$26,OX21&gt;=PD$30,OW21&lt;&gt;""),AND(PB21&gt;=PD$26,PC21&gt;=PD$30,PB21&lt;&gt;""),AND(PY21&gt;=QF$26,PZ21&gt;=QF$30,PY21&lt;&gt;""),AND(QD21&gt;=QF$26,QE21&gt;=QF$30,QD21&lt;&gt;"")),"P","")</f>
        <v/>
      </c>
      <c r="I21" s="3" t="str">
        <f>IF(OR(AND(AS21&gt;=AY$30,AS21&lt;&gt;"",AQ21=""),AND(AX21&gt;=AY$30,AX21&lt;&gt;"",AQ21=""),AND(BV21&gt;=CB$30,BV21&lt;&gt;"",BT21=""),AND(CA21&gt;=CB$30,CA21&lt;&gt;"",BT21=""),AND(CY21&gt;=DE$30,CY21&lt;&gt;"",CW21=""),AND(DD21&gt;=DE$30,DD21&lt;&gt;"",CW21=""),AND(ED21&gt;=EJ$30,ED21&lt;&gt;""),AND(EI21&gt;=EJ$30,EI21&lt;&gt;""),AND(FF21&gt;=FL$30,FF21&lt;&gt;""),AND(FK21&gt;=FL$30,FK21&lt;&gt;""),AND(GH21&gt;=GN$30,GH21&lt;&gt;""),AND(GM21&gt;=GN$30,GM21&lt;&gt;""),AND(HJ21&gt;=HP$30,HJ21&lt;&gt;""),AND(HO21&gt;=HP$30,HO21&lt;&gt;""),AND(IL21&gt;=IR$30,IL21&lt;&gt;""),AND(IQ21&gt;=IR$30,IQ21&lt;&gt;""),AND(JN21&gt;=JT$30,JN21&lt;&gt;""),AND(JS21&gt;=JT$30,JS21&lt;&gt;""),AND(KP21&gt;=KV$30,KP21&lt;&gt;""),AND(KU21&gt;=KV$30,KU21&lt;&gt;""),AND(LR21&gt;=LX$30,LR21&lt;&gt;""),AND(LW21&gt;=LX$30,LW21&lt;&gt;""),AND(MT21&gt;=MZ$30,MT21&lt;&gt;""),AND(MY21&gt;=MZ$30,MY21&lt;&gt;""),AND(NV21&gt;=OB$30,NV21&lt;&gt;""),AND(OA21&gt;=OB$30,OA21&lt;&gt;""),AND(OX21&gt;=PD$30,OX21&lt;&gt;""),AND(PC21&gt;=PD$30,PC21&lt;&gt;""),AND(PZ21&gt;=QF$30,PZ21&lt;&gt;""),AND(QE21&gt;=QF$30,QE21&lt;&gt;"")),"P","")</f>
        <v/>
      </c>
      <c r="J21" s="36" t="str">
        <f>IF(AND(I21="P",H21=""),"No DD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Merit",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Excellence",IF(K21="P","Worlds Team",IF(H21="P","National Team","")))))</f>
        <v/>
      </c>
      <c r="K21" s="3" t="str">
        <f>IF(OR(AND(AU21&gt;=AY$27,AV21&gt;=AY$31,AU21&lt;&gt;"",AQ21=""),AND(BX21&gt;=CB$27,BY21&gt;=CB$31,BX21&lt;&gt;"",BT21=""),AND(DA21&gt;=DE$27,DB21&gt;=DE$31,DA21&lt;&gt;"",CW21=""),AND(EF21&gt;=EJ$27,EG21&gt;=EJ$31,EF21&lt;&gt;""),AND(FH21&gt;=FL$27,FI21&gt;=FL$31,FH21&lt;&gt;""),AND(GJ21&gt;=GN$27,GK21&gt;=GN$31,GJ21&lt;&gt;""),AND(HL21&gt;=HP$27,HM21&gt;=HP$31,HL21&lt;&gt;""),AND(IN21&gt;=IR$27,IO21&gt;=IR$31,IN21&lt;&gt;""),AND(JP21&gt;=JT$27,JQ21&gt;=JT$31,JP21&lt;&gt;""),AND(KR21&gt;=KV$27,KS21&gt;=KV$31,KR21&lt;&gt;""),AND(LT21&gt;=LX$27,LU21&gt;=LX$31,LT21&lt;&gt;""),AND(MV21&gt;=MZ$27,MW21&gt;=MZ$31,MV21&lt;&gt;""),AND(NX21&gt;=OB$27,NY21&gt;=OB$31,NX21&lt;&gt;""),AND(OZ21&gt;=PD$27,PA21&gt;=PD$31,OZ21&lt;&gt;""),AND(QB21&gt;=QF$27,QC21&gt;=QF$31,QB21&lt;&gt;"")),"P","")</f>
        <v/>
      </c>
      <c r="L21" s="8">
        <f>IF(COUNT(AS21,BV21,CY21)&gt;0,LARGE((AS21,BV21,CY21),1),0)</f>
        <v>42.26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18.600000000000001</v>
      </c>
      <c r="Q21" s="8" t="str">
        <f>IF(P21=0,"",IF(P21=CZ21,$CC$1,IF(P21=BW21,$AZ$1,IF(P21=AT21,$W$1,""))))</f>
        <v>2024 Nationals</v>
      </c>
      <c r="R21" s="8">
        <f>IF(MAX(AX21,CA21,DD21)&gt;0,MAX(AX21,CA21,DD21),0)</f>
        <v>38.600000000000009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28"/>
      <c r="BU21" s="11" t="str">
        <f>IF(SUM(BA21,BE21)&gt;0,SUM(BA21,BE21),"")</f>
        <v/>
      </c>
      <c r="BV21" s="11" t="str">
        <f>IF(SUM(AZ21:BA21,BC21:BE21,BG21)-BB21-BF21&gt;0,SUM(AZ21:BA21,BC21:BE21,BG21)-BB21-BF21,"")</f>
        <v/>
      </c>
      <c r="BW21" s="11" t="str">
        <f>IF(SUM(BH21:BI21,BK21)-BJ21&gt;0,SUM(BH21:BI21,BK21)-BJ21,"")</f>
        <v/>
      </c>
      <c r="BX21" s="11" t="str">
        <f>IF(SUM(BA21,BE21,BI21)&gt;0,SUM(BA21,BE21,BI21),"")</f>
        <v/>
      </c>
      <c r="BY21" s="11" t="str">
        <f>IF(SUM(BV21,BW21)&gt;0,SUM(BV21,BW21),"")</f>
        <v/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 t="str">
        <f>IF(SUM(BV21,BW21,CA21)&gt;0,SUM(BV21,BW21,CA21),"")</f>
        <v/>
      </c>
      <c r="CC21" s="19">
        <v>17</v>
      </c>
      <c r="CD21" s="19">
        <v>3.7</v>
      </c>
      <c r="CE21" s="19">
        <v>0</v>
      </c>
      <c r="CF21" s="19">
        <v>0</v>
      </c>
      <c r="CG21" s="19">
        <v>16.36</v>
      </c>
      <c r="CH21" s="19">
        <v>4.9000000000000004</v>
      </c>
      <c r="CI21" s="19">
        <v>0</v>
      </c>
      <c r="CJ21" s="19">
        <v>0.3</v>
      </c>
      <c r="CK21" s="19">
        <v>16.3</v>
      </c>
      <c r="CL21" s="19">
        <v>2</v>
      </c>
      <c r="CM21" s="19">
        <v>0</v>
      </c>
      <c r="CN21" s="19">
        <v>0.3</v>
      </c>
      <c r="CO21" s="19">
        <v>16.100000000000001</v>
      </c>
      <c r="CP21" s="19">
        <v>1.3</v>
      </c>
      <c r="CQ21" s="19">
        <v>0</v>
      </c>
      <c r="CR21" s="19">
        <v>0</v>
      </c>
      <c r="CS21" s="19">
        <v>15.9</v>
      </c>
      <c r="CT21" s="19">
        <v>4.7</v>
      </c>
      <c r="CU21" s="19">
        <v>0</v>
      </c>
      <c r="CV21" s="19">
        <v>0.6</v>
      </c>
      <c r="CW21" s="27"/>
      <c r="CX21" s="40">
        <f>IF(SUM(CD21,CH21)&gt;0,SUM(CD21,CH21),"")</f>
        <v>8.6000000000000014</v>
      </c>
      <c r="CY21" s="40">
        <f>IF(SUM(CC21:CD21,CF21:CH21,CJ21)-CE21-CI21&gt;0,SUM(CC21:CD21,CF21:CH21,CJ21)-CE21-CI21,"")</f>
        <v>42.26</v>
      </c>
      <c r="CZ21" s="40">
        <f>IF(SUM(CK21:CL21,CN21)-CM21&gt;0,SUM(CK21:CL21,CN21)-CM21,"")</f>
        <v>18.600000000000001</v>
      </c>
      <c r="DA21" s="40">
        <f>IF(SUM(CD21,CH21,CL21)&gt;0,SUM(CD21,CH21,CL21),"")</f>
        <v>10.600000000000001</v>
      </c>
      <c r="DB21" s="40">
        <f>IF(SUM(CY21,CZ21)&gt;0,SUM(CY21,CZ21),"")</f>
        <v>60.86</v>
      </c>
      <c r="DC21" s="40">
        <f>IF(SUM(CP21,CT21)&gt;0,SUM(CP21,CT21),"")</f>
        <v>6</v>
      </c>
      <c r="DD21" s="40">
        <f>IF(SUM(CO21:CP21,CR21:CT21,CV21)-SUM(CQ21,CU21)&gt;0,SUM(CO21:CP21,CR21:CT21,CV21)-SUM(CQ21,CU21),"")</f>
        <v>38.600000000000009</v>
      </c>
      <c r="DE21" s="40">
        <f>IF(SUM(CY21,CZ21,DD21)&gt;0,SUM(CY21,CZ21,DD21),"")</f>
        <v>99.460000000000008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8.5</v>
      </c>
      <c r="QH21" s="22">
        <f>IF($CW21="P",CD21,(CD21+BA21)/2)</f>
        <v>1.85</v>
      </c>
      <c r="QI21" s="22">
        <f>IF($CW21="P",CE21,(CE21+BB21)/2)</f>
        <v>0</v>
      </c>
      <c r="QJ21" s="22">
        <f>IF($CW21="P",CF21,(CF21+BC21)/2)</f>
        <v>0</v>
      </c>
      <c r="QK21" s="22">
        <f>IF($CW21="P",CG21,(CG21+BD21)/2)</f>
        <v>8.18</v>
      </c>
      <c r="QL21" s="22">
        <f>IF($CW21="P",CH21,(CH21+BE21)/2)</f>
        <v>2.4500000000000002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8.15</v>
      </c>
      <c r="QP21" s="22">
        <f>IF($CW21="P",CL21,(CL21+BI21)/2)</f>
        <v>1</v>
      </c>
      <c r="QQ21" s="22">
        <f>IF($CW21="P",CM21,(CM21+BJ21)/2)</f>
        <v>0</v>
      </c>
      <c r="QR21" s="22">
        <f>IF($CW21="P",CN21,(CN21+BK21)/2)</f>
        <v>0.15</v>
      </c>
      <c r="QS21" s="22">
        <f>IF($CW21="P",CO21,(CO21+BL21)/2)</f>
        <v>8.0500000000000007</v>
      </c>
      <c r="QT21" s="22">
        <f>IF($CW21="P",CP21,(CP21+BM21)/2)</f>
        <v>0.65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7.95</v>
      </c>
      <c r="QX21" s="22">
        <f>IF($CW21="P",CT21,(CT21+BQ21)/2)</f>
        <v>2.35</v>
      </c>
      <c r="QY21" s="22">
        <f>IF($CW21="P",CU21,(CU21+BR21)/2)</f>
        <v>0</v>
      </c>
      <c r="QZ21" s="22">
        <f>IF($CW21="P",CV21,(CV21+BS21)/2)</f>
        <v>0.3</v>
      </c>
      <c r="RA21" s="27" t="s">
        <v>46</v>
      </c>
      <c r="RB21" s="40">
        <f>IF(SUM(QH21,QL21)&gt;0,SUM(QH21,QL21),"")</f>
        <v>4.3000000000000007</v>
      </c>
      <c r="RC21" s="40">
        <f>IF(SUM(QG21:QH21,QJ21:QL21,QN21)-QI21-QM21&gt;0,SUM(QG21:QH21,QJ21:QL21,QN21)-QI21-QM21,"")</f>
        <v>21.13</v>
      </c>
      <c r="RD21" s="40">
        <f>IF(SUM(QO21:QP21,QR21)-QQ21&gt;0,SUM(QO21:QP21,QR21)-QQ21,"")</f>
        <v>9.3000000000000007</v>
      </c>
      <c r="RE21" s="40">
        <f>IF(SUM(QH21,QL21,QP21)&gt;0,SUM(QH21,QL21,QP21),"")</f>
        <v>5.3000000000000007</v>
      </c>
      <c r="RF21" s="40">
        <f>IF(SUM(RC21,RD21)&gt;0,SUM(RC21,RD21),"")</f>
        <v>30.43</v>
      </c>
      <c r="RG21" s="40">
        <f>IF(SUM(QT21,QX21)&gt;0,SUM(QT21,QX21),"")</f>
        <v>3</v>
      </c>
      <c r="RH21" s="40">
        <f>IF(SUM(QS21:QT21,QV21:QX21,QZ21)-SUM(QU21,QY21)&gt;0,SUM(QS21:QT21,QV21:QX21,QZ21)-SUM(QU21,QY21),"")</f>
        <v>19.300000000000004</v>
      </c>
      <c r="RI21" s="40">
        <f>IF(SUM(RC21,RD21,RH21)&gt;0,SUM(RC21,RD21,RH21),"")</f>
        <v>49.730000000000004</v>
      </c>
    </row>
    <row r="22" spans="1:477" x14ac:dyDescent="0.2">
      <c r="A22" s="4" t="str" cm="1">
        <f t="array" ref="A22">IF(AND(J22&lt;&gt;"",J22&lt;&gt;"No DD"),SUMPRODUCT((J$4:J$24&lt;&gt;"")*(J$4:J$24&lt;&gt;"No DD")*(F$4:F$24&gt;F22))+1,IF(J22="No DD",SUMPRODUCT((J$4:J$24="No DD")*(F$4:F$24&gt;F22))+1+SUMPRODUCT((J$4:J$24&lt;&gt;"")*(J$4:J$24&lt;&gt;"No DD")),""))</f>
        <v/>
      </c>
      <c r="B22" s="4" t="str" cm="1">
        <f t="array" ref="B22">IF(AND(J22&lt;&gt;"",J22&lt;&gt;"No DD",G22=""),SUMPRODUCT((J$4:J$24&lt;&gt;"")*(J$4:J$24&lt;&gt;"No DD")*(G$4:G$24="")*(F$4:F$24&gt;F22))+1,IF(J22="No DD",SUMPRODUCT((J$4:J$24="No DD")*(F$4:F$24&gt;F22)*(G$4:G$24=""))+1+SUMPRODUCT((J$4:J$24&lt;&gt;"")*(G$4:G$24="")*(J$4:J$24&lt;&gt;"No DD")),""))</f>
        <v/>
      </c>
      <c r="C22" s="5" t="s">
        <v>153</v>
      </c>
      <c r="D22" s="4" t="s">
        <v>5</v>
      </c>
      <c r="E22" s="4">
        <v>2005</v>
      </c>
      <c r="F22" s="9">
        <f>SUM(L22:T22)+SUM(L22:P22)*0.0000001+SUM(L22)*0.0000000000001</f>
        <v>88.300005050003008</v>
      </c>
      <c r="G22" s="66"/>
      <c r="H22" s="3" t="str">
        <f>IF(OR(AND(AR22&gt;=AY$26,AS22&gt;=AY$30,AR22&lt;&gt;"",AQ22=""),AND(AW22&gt;=AY$26,AX22&gt;=AY$30,AW22&lt;&gt;"",AQ22=""),AND(BU22&gt;=CB$26,BV22&gt;=CB$30,BU22&lt;&gt;"",BT22=""),AND(BZ22&gt;=CB$26,CA22&gt;=CB$30,BZ22&lt;&gt;"",BT22=""),AND(CX22&gt;=DE$26,CY22&gt;=DE$30,CX22&lt;&gt;"",CW22=""),AND(DC22&gt;=DE$26,DD22&gt;=DE$30,DC22&lt;&gt;""),AND(EC22&gt;=EJ$26,ED22&gt;=EJ$30,EC22&lt;&gt;""),AND(EH22&gt;=EJ$26,EI22&gt;=EJ$30,EH22&lt;&gt;""),AND(FE22&gt;=FL$26,FF22&gt;=FL$30,FE22&lt;&gt;""),AND(FJ22&gt;=FL$26,FK22&gt;=FL$30,FJ22&lt;&gt;""),AND(GG22&gt;=GN$26,GH22&gt;=GN$30,GG22&lt;&gt;""),AND(GL22&gt;=GN$26,GM22&gt;=GN$30,GL22&lt;&gt;""),AND(HI22&gt;=HP$26,HJ22&gt;=HP$30,HI22&lt;&gt;""),AND(HN22&gt;=HP$26,HO22&gt;=HP$30,HN22&lt;&gt;""),AND(IK22&gt;=IR$26,IL22&gt;=IR$30,IK22&lt;&gt;""),AND(IP22&gt;=IR$26,IQ22&gt;=IR$30,IP22&lt;&gt;""),AND(JM22&gt;=JT$26,JN22&gt;=JT$30,JM22&lt;&gt;""),AND(JR22&gt;=JT$26,JS22&gt;=JT$30,JR22&lt;&gt;""),AND(KO22&gt;=KV$26,KP22&gt;=KV$30,KO22&lt;&gt;""),AND(KT22&gt;=KV$26,KU22&gt;=KV$30,KT22&lt;&gt;""),AND(LQ22&gt;=LX$26,LR22&gt;=LX$30,LQ22&lt;&gt;""),AND(LV22&gt;=LX$26,LW22&gt;=LX$30,LV22&lt;&gt;""),AND(MS22&gt;=MZ$26,MT22&gt;=MZ$30,MS22&lt;&gt;""),AND(MX22&gt;=MZ$26,MY22&gt;=MZ$30,MX22&lt;&gt;""),AND(NU22&gt;=OB$26,NV22&gt;=OB$30,NU22&lt;&gt;""),AND(NZ22&gt;=OB$26,OA22&gt;=OB$30,NZ22&lt;&gt;""),AND(OW22&gt;=PD$26,OX22&gt;=PD$30,OW22&lt;&gt;""),AND(PB22&gt;=PD$26,PC22&gt;=PD$30,PB22&lt;&gt;""),AND(PY22&gt;=QF$26,PZ22&gt;=QF$30,PY22&lt;&gt;""),AND(QD22&gt;=QF$26,QE22&gt;=QF$30,QD22&lt;&gt;"")),"P","")</f>
        <v/>
      </c>
      <c r="I22" s="3" t="str">
        <f>IF(OR(AND(AS22&gt;=AY$30,AS22&lt;&gt;"",AQ22=""),AND(AX22&gt;=AY$30,AX22&lt;&gt;"",AQ22=""),AND(BV22&gt;=CB$30,BV22&lt;&gt;"",BT22=""),AND(CA22&gt;=CB$30,CA22&lt;&gt;"",BT22=""),AND(CY22&gt;=DE$30,CY22&lt;&gt;"",CW22=""),AND(DD22&gt;=DE$30,DD22&lt;&gt;"",CW22=""),AND(ED22&gt;=EJ$30,ED22&lt;&gt;""),AND(EI22&gt;=EJ$30,EI22&lt;&gt;""),AND(FF22&gt;=FL$30,FF22&lt;&gt;""),AND(FK22&gt;=FL$30,FK22&lt;&gt;""),AND(GH22&gt;=GN$30,GH22&lt;&gt;""),AND(GM22&gt;=GN$30,GM22&lt;&gt;""),AND(HJ22&gt;=HP$30,HJ22&lt;&gt;""),AND(HO22&gt;=HP$30,HO22&lt;&gt;""),AND(IL22&gt;=IR$30,IL22&lt;&gt;""),AND(IQ22&gt;=IR$30,IQ22&lt;&gt;""),AND(JN22&gt;=JT$30,JN22&lt;&gt;""),AND(JS22&gt;=JT$30,JS22&lt;&gt;""),AND(KP22&gt;=KV$30,KP22&lt;&gt;""),AND(KU22&gt;=KV$30,KU22&lt;&gt;""),AND(LR22&gt;=LX$30,LR22&lt;&gt;""),AND(LW22&gt;=LX$30,LW22&lt;&gt;""),AND(MT22&gt;=MZ$30,MT22&lt;&gt;""),AND(MY22&gt;=MZ$30,MY22&lt;&gt;""),AND(NV22&gt;=OB$30,NV22&lt;&gt;""),AND(OA22&gt;=OB$30,OA22&lt;&gt;""),AND(OX22&gt;=PD$30,OX22&lt;&gt;""),AND(PC22&gt;=PD$30,PC22&lt;&gt;""),AND(PZ22&gt;=QF$30,PZ22&lt;&gt;""),AND(QE22&gt;=QF$30,QE22&lt;&gt;"")),"P","")</f>
        <v/>
      </c>
      <c r="J22" s="36" t="str">
        <f>IF(AND(I22="P",H22=""),"No DD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Merit",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Excellence",IF(K22="P","Worlds Team",IF(H22="P","National Team","")))))</f>
        <v/>
      </c>
      <c r="K22" s="3" t="str">
        <f>IF(OR(AND(AU22&gt;=AY$27,AV22&gt;=AY$31,AU22&lt;&gt;"",AQ22=""),AND(BX22&gt;=CB$27,BY22&gt;=CB$31,BX22&lt;&gt;"",BT22=""),AND(DA22&gt;=DE$27,DB22&gt;=DE$31,DA22&lt;&gt;"",CW22=""),AND(EF22&gt;=EJ$27,EG22&gt;=EJ$31,EF22&lt;&gt;""),AND(FH22&gt;=FL$27,FI22&gt;=FL$31,FH22&lt;&gt;""),AND(GJ22&gt;=GN$27,GK22&gt;=GN$31,GJ22&lt;&gt;""),AND(HL22&gt;=HP$27,HM22&gt;=HP$31,HL22&lt;&gt;""),AND(IN22&gt;=IR$27,IO22&gt;=IR$31,IN22&lt;&gt;""),AND(JP22&gt;=JT$27,JQ22&gt;=JT$31,JP22&lt;&gt;""),AND(KR22&gt;=KV$27,KS22&gt;=KV$31,KR22&lt;&gt;""),AND(LT22&gt;=LX$27,LU22&gt;=LX$31,LT22&lt;&gt;""),AND(MV22&gt;=MZ$27,MW22&gt;=MZ$31,MV22&lt;&gt;""),AND(NX22&gt;=OB$27,NY22&gt;=OB$31,NX22&lt;&gt;""),AND(OZ22&gt;=PD$27,PA22&gt;=PD$31,OZ22&lt;&gt;""),AND(QB22&gt;=QF$27,QC22&gt;=QF$31,QB22&lt;&gt;"")),"P","")</f>
        <v/>
      </c>
      <c r="L22" s="8">
        <f>IF(COUNT(AS22,BV22,CY22)&gt;0,LARGE((AS22,BV22,CY22),1),0)</f>
        <v>30.099999999999998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20.400000000000002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37.799999999999997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9.6999999999999993</v>
      </c>
      <c r="X22" s="19">
        <v>2.8</v>
      </c>
      <c r="Y22" s="19">
        <v>0</v>
      </c>
      <c r="Z22" s="19">
        <v>0.3</v>
      </c>
      <c r="AA22" s="19">
        <v>14.7</v>
      </c>
      <c r="AB22" s="19">
        <v>2.9</v>
      </c>
      <c r="AC22" s="19">
        <v>0.3</v>
      </c>
      <c r="AD22" s="19">
        <v>0</v>
      </c>
      <c r="AE22" s="19">
        <v>14.8</v>
      </c>
      <c r="AF22" s="19">
        <v>5.3</v>
      </c>
      <c r="AG22" s="19">
        <v>0</v>
      </c>
      <c r="AH22" s="19">
        <v>0.3</v>
      </c>
      <c r="AI22" s="19">
        <v>14.6</v>
      </c>
      <c r="AJ22" s="19">
        <v>3.3</v>
      </c>
      <c r="AK22" s="19">
        <v>0</v>
      </c>
      <c r="AL22" s="19">
        <v>0.3</v>
      </c>
      <c r="AM22" s="19">
        <v>15.5</v>
      </c>
      <c r="AN22" s="19">
        <v>3.8</v>
      </c>
      <c r="AO22" s="19">
        <v>0</v>
      </c>
      <c r="AP22" s="19">
        <v>0.3</v>
      </c>
      <c r="AQ22" s="27"/>
      <c r="AR22" s="40">
        <f>IF(SUM(X22,AB22)&gt;0,SUM(X22,AB22),"")</f>
        <v>5.6999999999999993</v>
      </c>
      <c r="AS22" s="40">
        <f>IF(SUM(W22:X22,Z22:AB22,AD22)-Y22-AC22&gt;0,SUM(W22:X22,Z22:AB22,AD22)-Y22-AC22,"")</f>
        <v>30.099999999999998</v>
      </c>
      <c r="AT22" s="40">
        <f>IF(SUM(AE22:AF22,AH22)-AG22&gt;0,SUM(AE22:AF22,AH22)-AG22,"")</f>
        <v>20.400000000000002</v>
      </c>
      <c r="AU22" s="40">
        <f>IF(SUM(X22,AB22,AF22)&gt;0,SUM(X22,AB22,AF22),"")</f>
        <v>11</v>
      </c>
      <c r="AV22" s="40">
        <f>IF(SUM(AS22,AT22)&gt;0,SUM(AS22,AT22),"")</f>
        <v>50.5</v>
      </c>
      <c r="AW22" s="40">
        <f>IF(SUM(AJ22,AN22)&gt;0,SUM(AJ22,AN22),"")</f>
        <v>7.1</v>
      </c>
      <c r="AX22" s="40">
        <f>IF(SUM(AI22:AJ22,AL22:AN22,AP22)-SUM(AK22,AO22)&gt;0,SUM(AI22:AJ22,AL22:AN22,AP22)-SUM(AK22,AO22),"")</f>
        <v>37.799999999999997</v>
      </c>
      <c r="AY22" s="40">
        <f>IF(SUM(AS22,AT22,AX22)&gt;0,SUM(AS22,AT22,AX22),"")</f>
        <v>88.3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DD"),SUMPRODUCT((J$4:J$24&lt;&gt;"")*(J$4:J$24&lt;&gt;"No DD")*(F$4:F$24&gt;F23))+1,IF(J23="No DD",SUMPRODUCT((J$4:J$24="No DD")*(F$4:F$24&gt;F23))+1+SUMPRODUCT((J$4:J$24&lt;&gt;"")*(J$4:J$24&lt;&gt;"No DD")),""))</f>
        <v/>
      </c>
      <c r="B23" s="4" t="str" cm="1">
        <f t="array" ref="B23">IF(AND(J23&lt;&gt;"",J23&lt;&gt;"No DD",G23=""),SUMPRODUCT((J$4:J$24&lt;&gt;"")*(J$4:J$24&lt;&gt;"No DD")*(G$4:G$24="")*(F$4:F$24&gt;F23))+1,IF(J23="No DD",SUMPRODUCT((J$4:J$24="No DD")*(F$4:F$24&gt;F23)*(G$4:G$24=""))+1+SUMPRODUCT((J$4:J$24&lt;&gt;"")*(G$4:G$24="")*(J$4:J$24&lt;&gt;"No DD")),""))</f>
        <v/>
      </c>
      <c r="C23" s="5" t="s">
        <v>104</v>
      </c>
      <c r="D23" s="4" t="s">
        <v>3</v>
      </c>
      <c r="E23" s="4">
        <v>2003</v>
      </c>
      <c r="F23" s="9">
        <f>SUM(L23:T23)+SUM(L23:P23)*0.0000001+SUM(L23)*0.0000000000001</f>
        <v>38.099999999999994</v>
      </c>
      <c r="G23" s="66"/>
      <c r="H23" s="3" t="str">
        <f>IF(OR(AND(AR23&gt;=AY$26,AS23&gt;=AY$30,AR23&lt;&gt;"",AQ23=""),AND(AW23&gt;=AY$26,AX23&gt;=AY$30,AW23&lt;&gt;"",AQ23=""),AND(BU23&gt;=CB$26,BV23&gt;=CB$30,BU23&lt;&gt;"",BT23=""),AND(BZ23&gt;=CB$26,CA23&gt;=CB$30,BZ23&lt;&gt;"",BT23=""),AND(CX23&gt;=DE$26,CY23&gt;=DE$30,CX23&lt;&gt;"",CW23=""),AND(DC23&gt;=DE$26,DD23&gt;=DE$30,DC23&lt;&gt;""),AND(EC23&gt;=EJ$26,ED23&gt;=EJ$30,EC23&lt;&gt;""),AND(EH23&gt;=EJ$26,EI23&gt;=EJ$30,EH23&lt;&gt;""),AND(FE23&gt;=FL$26,FF23&gt;=FL$30,FE23&lt;&gt;""),AND(FJ23&gt;=FL$26,FK23&gt;=FL$30,FJ23&lt;&gt;""),AND(GG23&gt;=GN$26,GH23&gt;=GN$30,GG23&lt;&gt;""),AND(GL23&gt;=GN$26,GM23&gt;=GN$30,GL23&lt;&gt;""),AND(HI23&gt;=HP$26,HJ23&gt;=HP$30,HI23&lt;&gt;""),AND(HN23&gt;=HP$26,HO23&gt;=HP$30,HN23&lt;&gt;""),AND(IK23&gt;=IR$26,IL23&gt;=IR$30,IK23&lt;&gt;""),AND(IP23&gt;=IR$26,IQ23&gt;=IR$30,IP23&lt;&gt;""),AND(JM23&gt;=JT$26,JN23&gt;=JT$30,JM23&lt;&gt;""),AND(JR23&gt;=JT$26,JS23&gt;=JT$30,JR23&lt;&gt;""),AND(KO23&gt;=KV$26,KP23&gt;=KV$30,KO23&lt;&gt;""),AND(KT23&gt;=KV$26,KU23&gt;=KV$30,KT23&lt;&gt;""),AND(LQ23&gt;=LX$26,LR23&gt;=LX$30,LQ23&lt;&gt;""),AND(LV23&gt;=LX$26,LW23&gt;=LX$30,LV23&lt;&gt;""),AND(MS23&gt;=MZ$26,MT23&gt;=MZ$30,MS23&lt;&gt;""),AND(MX23&gt;=MZ$26,MY23&gt;=MZ$30,MX23&lt;&gt;""),AND(NU23&gt;=OB$26,NV23&gt;=OB$30,NU23&lt;&gt;""),AND(NZ23&gt;=OB$26,OA23&gt;=OB$30,NZ23&lt;&gt;""),AND(OW23&gt;=PD$26,OX23&gt;=PD$30,OW23&lt;&gt;""),AND(PB23&gt;=PD$26,PC23&gt;=PD$30,PB23&lt;&gt;""),AND(PY23&gt;=QF$26,PZ23&gt;=QF$30,PY23&lt;&gt;""),AND(QD23&gt;=QF$26,QE23&gt;=QF$30,QD23&lt;&gt;"")),"P","")</f>
        <v/>
      </c>
      <c r="I23" s="3" t="str">
        <f>IF(OR(AND(AS23&gt;=AY$30,AS23&lt;&gt;"",AQ23=""),AND(AX23&gt;=AY$30,AX23&lt;&gt;"",AQ23=""),AND(BV23&gt;=CB$30,BV23&lt;&gt;"",BT23=""),AND(CA23&gt;=CB$30,CA23&lt;&gt;"",BT23=""),AND(CY23&gt;=DE$30,CY23&lt;&gt;"",CW23=""),AND(DD23&gt;=DE$30,DD23&lt;&gt;"",CW23=""),AND(ED23&gt;=EJ$30,ED23&lt;&gt;""),AND(EI23&gt;=EJ$30,EI23&lt;&gt;""),AND(FF23&gt;=FL$30,FF23&lt;&gt;""),AND(FK23&gt;=FL$30,FK23&lt;&gt;""),AND(GH23&gt;=GN$30,GH23&lt;&gt;""),AND(GM23&gt;=GN$30,GM23&lt;&gt;""),AND(HJ23&gt;=HP$30,HJ23&lt;&gt;""),AND(HO23&gt;=HP$30,HO23&lt;&gt;""),AND(IL23&gt;=IR$30,IL23&lt;&gt;""),AND(IQ23&gt;=IR$30,IQ23&lt;&gt;""),AND(JN23&gt;=JT$30,JN23&lt;&gt;""),AND(JS23&gt;=JT$30,JS23&lt;&gt;""),AND(KP23&gt;=KV$30,KP23&lt;&gt;""),AND(KU23&gt;=KV$30,KU23&lt;&gt;""),AND(LR23&gt;=LX$30,LR23&lt;&gt;""),AND(LW23&gt;=LX$30,LW23&lt;&gt;""),AND(MT23&gt;=MZ$30,MT23&lt;&gt;""),AND(MY23&gt;=MZ$30,MY23&lt;&gt;""),AND(NV23&gt;=OB$30,NV23&lt;&gt;""),AND(OA23&gt;=OB$30,OA23&lt;&gt;""),AND(OX23&gt;=PD$30,OX23&lt;&gt;""),AND(PC23&gt;=PD$30,PC23&lt;&gt;""),AND(PZ23&gt;=QF$30,PZ23&lt;&gt;""),AND(QE23&gt;=QF$30,QE23&lt;&gt;"")),"P","")</f>
        <v/>
      </c>
      <c r="J23" s="36" t="str">
        <f>IF(AND(I23="P",H23=""),"No DD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Merit",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Excellence",IF(K23="P","Worlds Team",IF(H23="P","National Team","")))))</f>
        <v/>
      </c>
      <c r="K23" s="3" t="str">
        <f>IF(OR(AND(AU23&gt;=AY$27,AV23&gt;=AY$31,AU23&lt;&gt;"",AQ23=""),AND(BX23&gt;=CB$27,BY23&gt;=CB$31,BX23&lt;&gt;"",BT23=""),AND(DA23&gt;=DE$27,DB23&gt;=DE$31,DA23&lt;&gt;"",CW23=""),AND(EF23&gt;=EJ$27,EG23&gt;=EJ$31,EF23&lt;&gt;""),AND(FH23&gt;=FL$27,FI23&gt;=FL$31,FH23&lt;&gt;""),AND(GJ23&gt;=GN$27,GK23&gt;=GN$31,GJ23&lt;&gt;""),AND(HL23&gt;=HP$27,HM23&gt;=HP$31,HL23&lt;&gt;""),AND(IN23&gt;=IR$27,IO23&gt;=IR$31,IN23&lt;&gt;""),AND(JP23&gt;=JT$27,JQ23&gt;=JT$31,JP23&lt;&gt;""),AND(KR23&gt;=KV$27,KS23&gt;=KV$31,KR23&lt;&gt;""),AND(LT23&gt;=LX$27,LU23&gt;=LX$31,LT23&lt;&gt;""),AND(MV23&gt;=MZ$27,MW23&gt;=MZ$31,MV23&lt;&gt;""),AND(NX23&gt;=OB$27,NY23&gt;=OB$31,NX23&lt;&gt;""),AND(OZ23&gt;=PD$27,PA23&gt;=PD$31,OZ23&lt;&gt;""),AND(QB23&gt;=QF$27,QC23&gt;=QF$31,QB23&lt;&gt;"")),"P","")</f>
        <v/>
      </c>
      <c r="L23" s="8">
        <f>IF(COUNT(AS23,BV23,CY23)&gt;0,LARGE((AS23,BV23,CY23),1),0)</f>
        <v>0</v>
      </c>
      <c r="M23" s="8" t="str">
        <f>IF(L23=0,"",IF(L23=CY23,$CC$1,IF(L23=BV23,$AZ$1,IF(L23=AS23,$W$1,""))))</f>
        <v/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0</v>
      </c>
      <c r="Q23" s="8" t="str">
        <f>IF(P23=0,"",IF(P23=CZ23,$CC$1,IF(P23=BW23,$AZ$1,IF(P23=AT23,$W$1,""))))</f>
        <v/>
      </c>
      <c r="R23" s="8">
        <f>IF(MAX(AX23,CA23,DD23)&gt;0,MAX(AX23,CA23,DD23),0)</f>
        <v>0</v>
      </c>
      <c r="S23" s="8" t="str">
        <f>IF(R23=0,"",IF(R23=DD23,$CC$1,IF(R23=CA23,$AZ$1,IF(R23=AX23,$W$1,""))))</f>
        <v/>
      </c>
      <c r="T23" s="8">
        <f>IF(MAX(DF23:DH23)&gt;0,MAX(DF23:DH23),"")</f>
        <v>38.099999999999994</v>
      </c>
      <c r="U23" s="11" t="str">
        <f>IF(T23="","",IF(T23=DF23,"("&amp;DF$2&amp;")",IF(T23=DG23,"("&amp;DG$2&amp;")",IF(T23=DH23,"("&amp;DH$2&amp;")"))))</f>
        <v>(Q1)</v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>2023 World Cup USA (Aug 5)</v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>
        <f>IF(MAX(ED23,FF23,GH23,HJ23,IL23,JN23,KP23,LR23,MT23,NV23,OX23,PZ23)-IF(N23="",0,N23)&gt;0.001,MAX(ED23,FF23,GH23,HJ23,IL23,JN23,KP23,LR23,MT23,NV23,OX23,PZ23)-IF(N23="",0,N23),"")</f>
        <v>38.099999999999994</v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>
        <v>16</v>
      </c>
      <c r="EL23" s="18">
        <v>3.3</v>
      </c>
      <c r="EM23" s="18">
        <v>0</v>
      </c>
      <c r="EN23" s="18">
        <v>0</v>
      </c>
      <c r="EO23" s="18">
        <v>15.5</v>
      </c>
      <c r="EP23" s="18">
        <v>3.3</v>
      </c>
      <c r="EQ23" s="18">
        <v>0</v>
      </c>
      <c r="ER23" s="18">
        <v>0</v>
      </c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>
        <f>IF(SUM(EL23,EP23)&gt;0,SUM(EL23,EP23),"")</f>
        <v>6.6</v>
      </c>
      <c r="FF23" s="11">
        <f>IF(SUM(EK23:EL23,EN23:EP23,ER23)-EM23-EQ23&gt;0,SUM(EK23:EL23,EN23:EP23,ER23)-EM23-EQ23,"")</f>
        <v>38.099999999999994</v>
      </c>
      <c r="FG23" s="11" t="str">
        <f>IF(SUM(ES23:ET23,EV23)-EU23&gt;0,SUM(ES23:ET23,EV23)-EU23,"")</f>
        <v/>
      </c>
      <c r="FH23" s="11">
        <f>IF(SUM(EL23,EP23,ET23)&gt;0,SUM(EL23,EP23,ET23),"")</f>
        <v>6.6</v>
      </c>
      <c r="FI23" s="11">
        <f>IF(SUM(FF23,FG23)&gt;0,SUM(FF23,FG23),"")</f>
        <v>38.099999999999994</v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>
        <f>IF(SUM(FF23,FG23,FK23)&gt;0,SUM(FF23,FG23,FK23),"")</f>
        <v>38.099999999999994</v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0</v>
      </c>
      <c r="QH23" s="22">
        <f>IF($CW23="P",CD23,(CD23+BA23)/2)</f>
        <v>0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0</v>
      </c>
      <c r="QP23" s="22">
        <f>IF($CW23="P",CL23,(CL23+BI23)/2)</f>
        <v>0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 t="str">
        <f>IF(SUM(QH23,QL23)&gt;0,SUM(QH23,QL23),"")</f>
        <v/>
      </c>
      <c r="RC23" s="40" t="str">
        <f>IF(SUM(QG23:QH23,QJ23:QL23,QN23)-QI23-QM23&gt;0,SUM(QG23:QH23,QJ23:QL23,QN23)-QI23-QM23,"")</f>
        <v/>
      </c>
      <c r="RD23" s="40" t="str">
        <f>IF(SUM(QO23:QP23,QR23)-QQ23&gt;0,SUM(QO23:QP23,QR23)-QQ23,"")</f>
        <v/>
      </c>
      <c r="RE23" s="40" t="str">
        <f>IF(SUM(QH23,QL23,QP23)&gt;0,SUM(QH23,QL23,QP23),"")</f>
        <v/>
      </c>
      <c r="RF23" s="40" t="str">
        <f>IF(SUM(RC23,RD23)&gt;0,SUM(RC23,RD23),"")</f>
        <v/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 t="str">
        <f>IF(SUM(RC23,RD23,RH23)&gt;0,SUM(RC23,RD23,RH23),"")</f>
        <v/>
      </c>
    </row>
    <row r="24" spans="1:477" ht="17" x14ac:dyDescent="0.2">
      <c r="G24" s="66"/>
      <c r="T24" s="10"/>
      <c r="U24" s="10"/>
      <c r="V24" s="10"/>
    </row>
    <row r="25" spans="1:477" ht="17" x14ac:dyDescent="0.2">
      <c r="G25" s="66"/>
      <c r="T25" s="10"/>
      <c r="U25" s="10"/>
      <c r="V25" s="10"/>
    </row>
    <row r="26" spans="1:477" ht="17" x14ac:dyDescent="0.2">
      <c r="C26" s="23" t="s">
        <v>44</v>
      </c>
      <c r="G26" s="66"/>
      <c r="T26" s="10"/>
      <c r="U26" s="10"/>
      <c r="V26" s="10"/>
      <c r="AR26" s="4"/>
      <c r="AY26" s="42">
        <v>9.5</v>
      </c>
      <c r="BU26" s="4"/>
      <c r="CB26" s="42">
        <v>9.5</v>
      </c>
      <c r="CX26" s="4"/>
      <c r="DE26" s="42">
        <v>9.5</v>
      </c>
      <c r="EC26" s="4"/>
      <c r="EJ26" s="42">
        <v>9.5</v>
      </c>
      <c r="FE26" s="4"/>
      <c r="FL26" s="42">
        <v>9.5</v>
      </c>
      <c r="GG26" s="4"/>
      <c r="GN26" s="42">
        <v>9.5</v>
      </c>
      <c r="HI26" s="4"/>
      <c r="HP26" s="42">
        <v>9.5</v>
      </c>
      <c r="IK26" s="4"/>
      <c r="IR26" s="42">
        <v>9.5</v>
      </c>
      <c r="JM26" s="4"/>
      <c r="JT26" s="42">
        <v>9.5</v>
      </c>
      <c r="KO26" s="4"/>
      <c r="KV26" s="42">
        <v>9.5</v>
      </c>
      <c r="LQ26" s="4"/>
      <c r="LX26" s="42">
        <v>9.5</v>
      </c>
      <c r="MS26" s="4"/>
      <c r="MZ26" s="42">
        <v>9.5</v>
      </c>
      <c r="NU26" s="4"/>
      <c r="OB26" s="42">
        <v>9.5</v>
      </c>
      <c r="OW26" s="4"/>
      <c r="PD26" s="42">
        <v>9.5</v>
      </c>
      <c r="PY26" s="4"/>
      <c r="QF26" s="42">
        <v>9.5</v>
      </c>
    </row>
    <row r="27" spans="1:477" ht="17" hidden="1" x14ac:dyDescent="0.2">
      <c r="C27" s="30" t="s">
        <v>43</v>
      </c>
      <c r="G27" s="66"/>
      <c r="T27" s="10"/>
      <c r="U27" s="10"/>
      <c r="V27" s="10"/>
      <c r="AR27" s="4"/>
      <c r="AY27" s="51">
        <v>1000</v>
      </c>
      <c r="BU27" s="4"/>
      <c r="CB27" s="51">
        <v>1000</v>
      </c>
      <c r="CX27" s="4"/>
      <c r="DE27" s="51">
        <v>1000</v>
      </c>
      <c r="EC27" s="4"/>
      <c r="EJ27" s="51">
        <v>1000</v>
      </c>
      <c r="FE27" s="4"/>
      <c r="FL27" s="51">
        <v>1000</v>
      </c>
      <c r="GG27" s="4"/>
      <c r="GN27" s="51">
        <v>1000</v>
      </c>
      <c r="HI27" s="4"/>
      <c r="HP27" s="51">
        <v>1000</v>
      </c>
      <c r="IK27" s="4"/>
      <c r="IR27" s="51">
        <v>1000</v>
      </c>
      <c r="JM27" s="4"/>
      <c r="JT27" s="51">
        <v>1000</v>
      </c>
      <c r="KO27" s="4"/>
      <c r="KV27" s="51">
        <v>1000</v>
      </c>
      <c r="LQ27" s="4"/>
      <c r="LX27" s="51">
        <v>1000</v>
      </c>
      <c r="MS27" s="4"/>
      <c r="MZ27" s="51">
        <v>1000</v>
      </c>
      <c r="NU27" s="4"/>
      <c r="OB27" s="51">
        <v>1000</v>
      </c>
      <c r="OW27" s="4"/>
      <c r="PD27" s="51">
        <v>1000</v>
      </c>
      <c r="PY27" s="4"/>
      <c r="QF27" s="51">
        <v>1000</v>
      </c>
    </row>
    <row r="28" spans="1:477" ht="17" hidden="1" x14ac:dyDescent="0.2">
      <c r="A28" s="5"/>
      <c r="B28" s="5"/>
      <c r="C28" s="31" t="s">
        <v>55</v>
      </c>
      <c r="D28" s="20"/>
      <c r="G28" s="66"/>
      <c r="T28" s="10"/>
      <c r="U28" s="10"/>
      <c r="V28" s="10"/>
      <c r="AR28" s="4"/>
      <c r="AY28" s="43">
        <v>1000</v>
      </c>
      <c r="BU28" s="4"/>
      <c r="CB28" s="43">
        <v>1000</v>
      </c>
      <c r="CX28" s="4"/>
      <c r="DE28" s="43">
        <v>1000</v>
      </c>
      <c r="EC28" s="4"/>
      <c r="EJ28" s="43">
        <v>1000</v>
      </c>
      <c r="FE28" s="4"/>
      <c r="FL28" s="43">
        <v>1000</v>
      </c>
      <c r="GG28" s="4"/>
      <c r="GN28" s="43">
        <v>1000</v>
      </c>
      <c r="HI28" s="4"/>
      <c r="HP28" s="43">
        <v>1000</v>
      </c>
      <c r="IK28" s="4"/>
      <c r="IR28" s="43">
        <v>1000</v>
      </c>
      <c r="JM28" s="4"/>
      <c r="JT28" s="43">
        <v>1000</v>
      </c>
      <c r="KO28" s="4"/>
      <c r="KV28" s="43">
        <v>1000</v>
      </c>
      <c r="LQ28" s="4"/>
      <c r="LX28" s="43">
        <v>1000</v>
      </c>
      <c r="MS28" s="4"/>
      <c r="MZ28" s="43">
        <v>1000</v>
      </c>
      <c r="NU28" s="4"/>
      <c r="OB28" s="43">
        <v>1000</v>
      </c>
      <c r="OW28" s="4"/>
      <c r="PD28" s="43">
        <v>1000</v>
      </c>
      <c r="PY28" s="4"/>
      <c r="QF28" s="43">
        <v>1000</v>
      </c>
    </row>
    <row r="29" spans="1:477" ht="17" hidden="1" x14ac:dyDescent="0.2">
      <c r="A29" s="5"/>
      <c r="B29" s="5"/>
      <c r="C29" s="35" t="s">
        <v>62</v>
      </c>
      <c r="D29" s="20"/>
      <c r="G29" s="66"/>
      <c r="T29" s="10"/>
      <c r="U29" s="10"/>
      <c r="V29" s="10"/>
      <c r="AR29" s="4"/>
      <c r="AY29" s="44">
        <v>1000</v>
      </c>
      <c r="BU29" s="4"/>
      <c r="CB29" s="44">
        <v>1000</v>
      </c>
      <c r="CX29" s="4"/>
      <c r="DE29" s="44">
        <v>1000</v>
      </c>
      <c r="EC29" s="4"/>
      <c r="EJ29" s="44">
        <v>1000</v>
      </c>
      <c r="FE29" s="4"/>
      <c r="FL29" s="44">
        <v>1000</v>
      </c>
      <c r="GG29" s="4"/>
      <c r="GN29" s="44">
        <v>1000</v>
      </c>
      <c r="HI29" s="4"/>
      <c r="HP29" s="44">
        <v>1000</v>
      </c>
      <c r="IK29" s="4"/>
      <c r="IR29" s="44">
        <v>1000</v>
      </c>
      <c r="JM29" s="4"/>
      <c r="JT29" s="44">
        <v>1000</v>
      </c>
      <c r="KO29" s="4"/>
      <c r="KV29" s="44">
        <v>1000</v>
      </c>
      <c r="LQ29" s="4"/>
      <c r="LX29" s="44">
        <v>1000</v>
      </c>
      <c r="MS29" s="4"/>
      <c r="MZ29" s="44">
        <v>1000</v>
      </c>
      <c r="NU29" s="4"/>
      <c r="OB29" s="44">
        <v>1000</v>
      </c>
      <c r="OW29" s="4"/>
      <c r="PD29" s="44">
        <v>1000</v>
      </c>
      <c r="PY29" s="4"/>
      <c r="QF29" s="44">
        <v>1000</v>
      </c>
    </row>
    <row r="30" spans="1:477" ht="17" x14ac:dyDescent="0.2">
      <c r="A30" s="5"/>
      <c r="B30" s="5"/>
      <c r="C30" s="34" t="s">
        <v>41</v>
      </c>
      <c r="D30" s="20"/>
      <c r="G30" s="66"/>
      <c r="T30" s="10"/>
      <c r="U30" s="10"/>
      <c r="V30" s="10"/>
      <c r="AR30" s="4"/>
      <c r="AY30" s="45">
        <v>43.9</v>
      </c>
      <c r="BU30" s="4"/>
      <c r="CB30" s="45">
        <v>43.9</v>
      </c>
      <c r="CX30" s="4"/>
      <c r="DE30" s="45">
        <v>43.9</v>
      </c>
      <c r="EC30" s="4"/>
      <c r="EJ30" s="45">
        <v>43.9</v>
      </c>
      <c r="FE30" s="4"/>
      <c r="FL30" s="45">
        <v>43.9</v>
      </c>
      <c r="GG30" s="4"/>
      <c r="GN30" s="45">
        <v>43.9</v>
      </c>
      <c r="HI30" s="4"/>
      <c r="HP30" s="45">
        <v>43.9</v>
      </c>
      <c r="IK30" s="4"/>
      <c r="IR30" s="45">
        <v>43.9</v>
      </c>
      <c r="JM30" s="4"/>
      <c r="JT30" s="45">
        <v>43.9</v>
      </c>
      <c r="KO30" s="4"/>
      <c r="KV30" s="45">
        <v>43.9</v>
      </c>
      <c r="LQ30" s="4"/>
      <c r="LX30" s="45">
        <v>43.9</v>
      </c>
      <c r="MS30" s="4"/>
      <c r="MZ30" s="45">
        <v>43.9</v>
      </c>
      <c r="NU30" s="4"/>
      <c r="OB30" s="45">
        <v>43.9</v>
      </c>
      <c r="OW30" s="4"/>
      <c r="PD30" s="45">
        <v>43.9</v>
      </c>
      <c r="PY30" s="4"/>
      <c r="QF30" s="45">
        <v>43.9</v>
      </c>
    </row>
    <row r="31" spans="1:477" ht="17" hidden="1" x14ac:dyDescent="0.2">
      <c r="A31" s="5"/>
      <c r="B31" s="5"/>
      <c r="C31" s="24" t="s">
        <v>42</v>
      </c>
      <c r="D31" s="20"/>
      <c r="G31" s="66"/>
      <c r="T31" s="10"/>
      <c r="U31" s="10"/>
      <c r="V31" s="10"/>
      <c r="AR31" s="4"/>
      <c r="AY31" s="46">
        <v>1000</v>
      </c>
      <c r="BU31" s="4"/>
      <c r="CB31" s="46">
        <v>1000</v>
      </c>
      <c r="CX31" s="4"/>
      <c r="DE31" s="46">
        <v>1000</v>
      </c>
      <c r="EC31" s="4"/>
      <c r="EJ31" s="46">
        <v>1000</v>
      </c>
      <c r="FE31" s="4"/>
      <c r="FL31" s="46">
        <v>1000</v>
      </c>
      <c r="GG31" s="4"/>
      <c r="GN31" s="46">
        <v>1000</v>
      </c>
      <c r="HI31" s="4"/>
      <c r="HP31" s="46">
        <v>1000</v>
      </c>
      <c r="IK31" s="4"/>
      <c r="IR31" s="46">
        <v>1000</v>
      </c>
      <c r="JM31" s="4"/>
      <c r="JT31" s="46">
        <v>1000</v>
      </c>
      <c r="KO31" s="4"/>
      <c r="KV31" s="46">
        <v>1000</v>
      </c>
      <c r="LQ31" s="4"/>
      <c r="LX31" s="46">
        <v>1000</v>
      </c>
      <c r="MS31" s="4"/>
      <c r="MZ31" s="46">
        <v>1000</v>
      </c>
      <c r="NU31" s="4"/>
      <c r="OB31" s="46">
        <v>1000</v>
      </c>
      <c r="OW31" s="4"/>
      <c r="PD31" s="46">
        <v>1000</v>
      </c>
      <c r="PY31" s="4"/>
      <c r="QF31" s="46">
        <v>1000</v>
      </c>
    </row>
    <row r="32" spans="1:477" ht="17" hidden="1" x14ac:dyDescent="0.2">
      <c r="A32" s="5"/>
      <c r="B32" s="5"/>
      <c r="C32" s="33" t="s">
        <v>54</v>
      </c>
      <c r="D32" s="20"/>
      <c r="G32" s="66"/>
      <c r="T32" s="10"/>
      <c r="U32" s="10"/>
      <c r="V32" s="10"/>
      <c r="AR32" s="4"/>
      <c r="AY32" s="47">
        <v>1000</v>
      </c>
      <c r="BU32" s="4"/>
      <c r="CB32" s="47">
        <v>1000</v>
      </c>
      <c r="CX32" s="4"/>
      <c r="DE32" s="47">
        <v>1000</v>
      </c>
      <c r="EC32" s="4"/>
      <c r="EJ32" s="47">
        <v>1000</v>
      </c>
      <c r="FE32" s="4"/>
      <c r="FL32" s="47">
        <v>1000</v>
      </c>
      <c r="GG32" s="4"/>
      <c r="GN32" s="47">
        <v>1000</v>
      </c>
      <c r="HI32" s="4"/>
      <c r="HP32" s="47">
        <v>1000</v>
      </c>
      <c r="IK32" s="4"/>
      <c r="IR32" s="47">
        <v>1000</v>
      </c>
      <c r="JM32" s="4"/>
      <c r="JT32" s="47">
        <v>1000</v>
      </c>
      <c r="KO32" s="4"/>
      <c r="KV32" s="47">
        <v>1000</v>
      </c>
      <c r="LQ32" s="4"/>
      <c r="LX32" s="47">
        <v>1000</v>
      </c>
      <c r="MS32" s="4"/>
      <c r="MZ32" s="47">
        <v>1000</v>
      </c>
      <c r="NU32" s="4"/>
      <c r="OB32" s="47">
        <v>1000</v>
      </c>
      <c r="OW32" s="4"/>
      <c r="PD32" s="47">
        <v>1000</v>
      </c>
      <c r="PY32" s="4"/>
      <c r="QF32" s="47">
        <v>1000</v>
      </c>
    </row>
    <row r="33" spans="1:458" ht="17" hidden="1" x14ac:dyDescent="0.2">
      <c r="A33" s="5"/>
      <c r="B33" s="5"/>
      <c r="C33" s="25" t="s">
        <v>27</v>
      </c>
      <c r="D33" s="20"/>
      <c r="G33" s="66"/>
      <c r="T33" s="10"/>
      <c r="U33" s="10"/>
      <c r="V33" s="10"/>
      <c r="AR33" s="4"/>
      <c r="AY33" s="48">
        <v>1000</v>
      </c>
      <c r="BU33" s="4"/>
      <c r="CB33" s="48">
        <v>1000</v>
      </c>
      <c r="CX33" s="4"/>
      <c r="DE33" s="48">
        <v>1000</v>
      </c>
      <c r="EC33" s="4"/>
      <c r="EJ33" s="48">
        <v>1000</v>
      </c>
      <c r="FE33" s="4"/>
      <c r="FL33" s="48">
        <v>1000</v>
      </c>
      <c r="GG33" s="4"/>
      <c r="GN33" s="48">
        <v>1000</v>
      </c>
      <c r="HI33" s="4"/>
      <c r="HP33" s="48">
        <v>1000</v>
      </c>
      <c r="IK33" s="4"/>
      <c r="IR33" s="48">
        <v>1000</v>
      </c>
      <c r="JM33" s="4"/>
      <c r="JT33" s="48">
        <v>1000</v>
      </c>
      <c r="KO33" s="4"/>
      <c r="KV33" s="48">
        <v>1000</v>
      </c>
      <c r="LQ33" s="4"/>
      <c r="LX33" s="48">
        <v>1000</v>
      </c>
      <c r="MS33" s="4"/>
      <c r="MZ33" s="48">
        <v>1000</v>
      </c>
      <c r="NU33" s="4"/>
      <c r="OB33" s="48">
        <v>1000</v>
      </c>
      <c r="OW33" s="4"/>
      <c r="PD33" s="48">
        <v>1000</v>
      </c>
      <c r="PY33" s="4"/>
      <c r="QF33" s="48">
        <v>1000</v>
      </c>
    </row>
    <row r="34" spans="1:458" x14ac:dyDescent="0.2">
      <c r="C34" s="29" t="s">
        <v>47</v>
      </c>
      <c r="D34" s="2"/>
      <c r="G34" s="66"/>
    </row>
    <row r="35" spans="1:458" x14ac:dyDescent="0.2">
      <c r="A35" s="5"/>
      <c r="B35" s="5"/>
      <c r="C35" s="5"/>
      <c r="D35" s="20"/>
      <c r="G35" s="66"/>
      <c r="QH35" s="2"/>
      <c r="QI35" s="2"/>
      <c r="QJ35" s="2"/>
      <c r="QK35" s="2"/>
      <c r="QL35" s="2"/>
      <c r="QM35" s="2"/>
      <c r="QN35" s="2"/>
      <c r="QO35" s="2"/>
      <c r="QP35" s="2"/>
    </row>
    <row r="36" spans="1:458" x14ac:dyDescent="0.2">
      <c r="A36" s="5"/>
      <c r="B36" s="5"/>
      <c r="C36" s="5"/>
      <c r="D36" s="20"/>
    </row>
    <row r="37" spans="1:458" x14ac:dyDescent="0.2">
      <c r="A37" s="5"/>
      <c r="B37" s="5"/>
      <c r="C37" s="5"/>
      <c r="D37" s="20"/>
    </row>
    <row r="38" spans="1:458" x14ac:dyDescent="0.2">
      <c r="A38" s="5"/>
      <c r="B38" s="5"/>
      <c r="C38" s="5"/>
      <c r="D38" s="5"/>
    </row>
    <row r="40" spans="1:458" x14ac:dyDescent="0.2">
      <c r="G40" s="66"/>
    </row>
    <row r="41" spans="1:458" x14ac:dyDescent="0.2">
      <c r="C41" s="52"/>
      <c r="G41" s="66"/>
    </row>
    <row r="53" spans="11:11" x14ac:dyDescent="0.2">
      <c r="K53" s="36"/>
    </row>
  </sheetData>
  <sheetProtection sheet="1" formatCells="0" formatColumns="0" formatRows="0"/>
  <autoFilter ref="A1:RI12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3">
      <sortCondition descending="1" ref="H1:H24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3">
    <cfRule type="expression" dxfId="125" priority="35" stopIfTrue="1">
      <formula>IF($AQ4&lt;&gt;"",1,0)</formula>
    </cfRule>
  </conditionalFormatting>
  <conditionalFormatting sqref="AZ4:CB23">
    <cfRule type="expression" dxfId="124" priority="34" stopIfTrue="1">
      <formula>IF($BT4&lt;&gt;"",1,0)</formula>
    </cfRule>
  </conditionalFormatting>
  <conditionalFormatting sqref="O1:O3 Q1:Q3 M1:M1048576 S1:S1048576 O4:Q1048576">
    <cfRule type="expression" dxfId="11" priority="31">
      <formula>IF(M1=$CC$1,1,0)</formula>
    </cfRule>
    <cfRule type="expression" dxfId="10" priority="32">
      <formula>IF(M1=$AZ$1,1,0)</formula>
    </cfRule>
    <cfRule type="expression" dxfId="9" priority="33">
      <formula>IF(M1=$W$1,1,0)</formula>
    </cfRule>
  </conditionalFormatting>
  <conditionalFormatting sqref="CC4:DE23">
    <cfRule type="expression" dxfId="123" priority="30" stopIfTrue="1">
      <formula>IF($CW4&lt;&gt;"",1,0)</formula>
    </cfRule>
  </conditionalFormatting>
  <conditionalFormatting sqref="A4:B1048576">
    <cfRule type="expression" dxfId="122" priority="6">
      <formula>AND($I4="P",$H4="")</formula>
    </cfRule>
    <cfRule type="expression" dxfId="121" priority="29">
      <formula>IF(A4&gt;4,1,0)</formula>
    </cfRule>
  </conditionalFormatting>
  <conditionalFormatting sqref="J1:J1048576">
    <cfRule type="containsText" dxfId="120" priority="24" operator="containsText" text="No DD">
      <formula>NOT(ISERROR(SEARCH("No DD",J1)))</formula>
    </cfRule>
    <cfRule type="containsText" dxfId="119" priority="25" operator="containsText" text="Merit">
      <formula>NOT(ISERROR(SEARCH("Merit",J1)))</formula>
    </cfRule>
    <cfRule type="containsText" dxfId="118" priority="26" operator="containsText" text="Excellence">
      <formula>NOT(ISERROR(SEARCH("Excellence",J1)))</formula>
    </cfRule>
    <cfRule type="containsText" dxfId="117" priority="27" operator="containsText" text="Worlds Team">
      <formula>NOT(ISERROR(SEARCH("Worlds Team",J1)))</formula>
    </cfRule>
    <cfRule type="containsText" dxfId="116" priority="28" operator="containsText" text="National Team">
      <formula>NOT(ISERROR(SEARCH("National Team",J1)))</formula>
    </cfRule>
  </conditionalFormatting>
  <conditionalFormatting sqref="AV34:AV1048576 BY34:BY1048576 EG34:EG1048576 BY1:BY32 DB1:DB1048576 EG1:EG32 FI1:FI1048576 GK1:GK1048576 HM1:HM1048576 IO1:IO1048576 JQ1:JQ1048576 KS1:KS1048576 LU1:LU1048576 MW1:MW1048576 NY1:NY1048576 PA1:PA1048576 QC1:QC1048576 AV1:AV32">
    <cfRule type="cellIs" dxfId="115" priority="21" operator="between">
      <formula>AY$33</formula>
      <formula>1000</formula>
    </cfRule>
    <cfRule type="cellIs" dxfId="114" priority="22" operator="between">
      <formula>AY$32</formula>
      <formula>AY$33</formula>
    </cfRule>
    <cfRule type="cellIs" dxfId="113" priority="23" operator="between">
      <formula>AY$31</formula>
      <formula>AY$32</formula>
    </cfRule>
  </conditionalFormatting>
  <conditionalFormatting sqref="A1:B3">
    <cfRule type="expression" dxfId="112" priority="7">
      <formula>AND(I1&lt;&gt;"",H1="")</formula>
    </cfRule>
  </conditionalFormatting>
  <conditionalFormatting sqref="K53">
    <cfRule type="containsText" dxfId="111" priority="1" operator="containsText" text="No DD">
      <formula>NOT(ISERROR(SEARCH("No DD",K53)))</formula>
    </cfRule>
    <cfRule type="containsText" dxfId="110" priority="2" operator="containsText" text="Merit">
      <formula>NOT(ISERROR(SEARCH("Merit",K53)))</formula>
    </cfRule>
    <cfRule type="containsText" dxfId="109" priority="3" operator="containsText" text="Excellence">
      <formula>NOT(ISERROR(SEARCH("Excellence",K53)))</formula>
    </cfRule>
    <cfRule type="containsText" dxfId="108" priority="4" operator="containsText" text="Worlds Team">
      <formula>NOT(ISERROR(SEARCH("Worlds Team",K53)))</formula>
    </cfRule>
    <cfRule type="containsText" dxfId="107" priority="5" operator="containsText" text="National Team">
      <formula>NOT(ISERROR(SEARCH("National Team",K53)))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106" priority="159538" operator="between">
      <formula>AY$26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105" priority="159583" operator="between">
      <formula>AY$30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104" priority="159628" operator="between">
      <formula>AY$26</formula>
      <formula>AY$27</formula>
    </cfRule>
    <cfRule type="cellIs" dxfId="103" priority="159629" operator="between">
      <formula>AY$27</formula>
      <formula>AY$28</formula>
    </cfRule>
    <cfRule type="cellIs" dxfId="102" priority="159630" operator="between">
      <formula>AY$28</formula>
      <formula>AY$29</formula>
    </cfRule>
    <cfRule type="cellIs" dxfId="101" priority="159631" operator="between">
      <formula>AY$29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100" priority="159808" operator="between">
      <formula>AY$30</formula>
      <formula>AY$31</formula>
    </cfRule>
    <cfRule type="cellIs" dxfId="99" priority="159809" operator="between">
      <formula>AY$31</formula>
      <formula>AY$32</formula>
    </cfRule>
    <cfRule type="cellIs" dxfId="98" priority="159810" operator="between">
      <formula>AY$32</formula>
      <formula>AY$33</formula>
    </cfRule>
    <cfRule type="cellIs" dxfId="97" priority="159811" operator="between">
      <formula>AY$33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96" priority="159988" operator="between">
      <formula>AY$29</formula>
      <formula>1000</formula>
    </cfRule>
    <cfRule type="cellIs" dxfId="95" priority="159989" operator="between">
      <formula>AY$28</formula>
      <formula>AY$29</formula>
    </cfRule>
    <cfRule type="cellIs" dxfId="94" priority="159990" operator="between">
      <formula>AY$27</formula>
      <formula>AY$28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E3596-2F6A-9A40-8CEA-C9D4F0DC5B18}">
  <sheetPr codeName="Sheet16"/>
  <dimension ref="A1:RI44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hidden="1" customWidth="1"/>
    <col min="253" max="272" width="10.83203125" hidden="1" customWidth="1"/>
    <col min="273" max="280" width="10.83203125" style="36" hidden="1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168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177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179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/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/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DD"),SUMPRODUCT((J$4:J$25&lt;&gt;"")*(J$4:J$25&lt;&gt;"No DD")*(F$4:F$25&gt;F4))+1,IF(J4="No DD",SUMPRODUCT((J$4:J$25="No DD")*(F$4:F$25&gt;F4))+1+SUMPRODUCT((J$4:J$25&lt;&gt;"")*(J$4:J$25&lt;&gt;"No DD")),""))</f>
        <v>1</v>
      </c>
      <c r="B4" s="4" t="str" cm="1">
        <f t="array" ref="B4">IF(AND(J4&lt;&gt;"",J4&lt;&gt;"No DD",G4=""),SUMPRODUCT((J$4:J$25&lt;&gt;"")*(J$4:J$25&lt;&gt;"No DD")*(G$4:G$25="")*(F$4:F$25&gt;F4))+1,IF(J4="No DD",SUMPRODUCT((J$4:J$25="No DD")*(F$4:F$25&gt;F4)*(G$4:G$25=""))+1+SUMPRODUCT((J$4:J$25&lt;&gt;"")*(G$4:G$25="")*(J$4:J$25&lt;&gt;"No DD")),""))</f>
        <v/>
      </c>
      <c r="C4" s="5" t="s">
        <v>139</v>
      </c>
      <c r="D4" s="4" t="s">
        <v>4</v>
      </c>
      <c r="E4" s="4">
        <v>2006</v>
      </c>
      <c r="F4" s="9">
        <f>SUM(L4:T4)+SUM(L4:P4)*0.0000001+SUM(L4)*0.0000000000001</f>
        <v>157.50001108500453</v>
      </c>
      <c r="G4" s="66" t="s">
        <v>46</v>
      </c>
      <c r="H4" s="3" t="str">
        <f>IF(OR(AND(AR4&gt;=AY$27,AS4&gt;=AY$31,AR4&lt;&gt;"",AQ4=""),AND(AW4&gt;=AY$27,AX4&gt;=AY$31,AW4&lt;&gt;"",AQ4=""),AND(BU4&gt;=CB$27,BV4&gt;=CB$31,BU4&lt;&gt;"",BT4=""),AND(BZ4&gt;=CB$27,CA4&gt;=CB$31,BZ4&lt;&gt;"",BT4=""),AND(CX4&gt;=DE$27,CY4&gt;=DE$31,CX4&lt;&gt;"",CW4=""),AND(DC4&gt;=DE$27,DD4&gt;=DE$31,DC4&lt;&gt;""),AND(EC4&gt;=EJ$27,ED4&gt;=EJ$31,EC4&lt;&gt;""),AND(EH4&gt;=EJ$27,EI4&gt;=EJ$31,EH4&lt;&gt;""),AND(FE4&gt;=FL$27,FF4&gt;=FL$31,FE4&lt;&gt;""),AND(FJ4&gt;=FL$27,FK4&gt;=FL$31,FJ4&lt;&gt;""),AND(GG4&gt;=GN$27,GH4&gt;=GN$31,GG4&lt;&gt;""),AND(GL4&gt;=GN$27,GM4&gt;=GN$31,GL4&lt;&gt;""),AND(HI4&gt;=HP$27,HJ4&gt;=HP$31,HI4&lt;&gt;""),AND(HN4&gt;=HP$27,HO4&gt;=HP$31,HN4&lt;&gt;""),AND(IK4&gt;=IR$27,IL4&gt;=IR$31,IK4&lt;&gt;""),AND(IP4&gt;=IR$27,IQ4&gt;=IR$31,IP4&lt;&gt;""),AND(JM4&gt;=JT$27,JN4&gt;=JT$31,JM4&lt;&gt;""),AND(JR4&gt;=JT$27,JS4&gt;=JT$31,JR4&lt;&gt;""),AND(KO4&gt;=KV$27,KP4&gt;=KV$31,KO4&lt;&gt;""),AND(KT4&gt;=KV$27,KU4&gt;=KV$31,KT4&lt;&gt;""),AND(LQ4&gt;=LX$27,LR4&gt;=LX$31,LQ4&lt;&gt;""),AND(LV4&gt;=LX$27,LW4&gt;=LX$31,LV4&lt;&gt;""),AND(MS4&gt;=MZ$27,MT4&gt;=MZ$31,MS4&lt;&gt;""),AND(MX4&gt;=MZ$27,MY4&gt;=MZ$31,MX4&lt;&gt;""),AND(NU4&gt;=OB$27,NV4&gt;=OB$31,NU4&lt;&gt;""),AND(NZ4&gt;=OB$27,OA4&gt;=OB$31,NZ4&lt;&gt;""),AND(OW4&gt;=PD$27,OX4&gt;=PD$31,OW4&lt;&gt;""),AND(PB4&gt;=PD$27,PC4&gt;=PD$31,PB4&lt;&gt;""),AND(PY4&gt;=QF$27,PZ4&gt;=QF$31,PY4&lt;&gt;""),AND(QD4&gt;=QF$27,QE4&gt;=QF$31,QD4&lt;&gt;"")),"P","")</f>
        <v>P</v>
      </c>
      <c r="I4" s="3" t="str">
        <f>IF(OR(AND(AS4&gt;=AY$31,AS4&lt;&gt;"",AQ4=""),AND(AX4&gt;=AY$31,AX4&lt;&gt;"",AQ4=""),AND(BV4&gt;=CB$31,BV4&lt;&gt;"",BT4=""),AND(CA4&gt;=CB$31,CA4&lt;&gt;"",BT4=""),AND(CY4&gt;=DE$31,CY4&lt;&gt;"",CW4=""),AND(DD4&gt;=DE$31,DD4&lt;&gt;"",CW4=""),AND(ED4&gt;=EJ$31,ED4&lt;&gt;""),AND(EI4&gt;=EJ$31,EI4&lt;&gt;""),AND(FF4&gt;=FL$31,FF4&lt;&gt;""),AND(FK4&gt;=FL$31,FK4&lt;&gt;""),AND(GH4&gt;=GN$31,GH4&lt;&gt;""),AND(GM4&gt;=GN$31,GM4&lt;&gt;""),AND(HJ4&gt;=HP$31,HJ4&lt;&gt;""),AND(HO4&gt;=HP$31,HO4&lt;&gt;""),AND(IL4&gt;=IR$31,IL4&lt;&gt;""),AND(IQ4&gt;=IR$31,IQ4&lt;&gt;""),AND(JN4&gt;=JT$31,JN4&lt;&gt;""),AND(JS4&gt;=JT$31,JS4&lt;&gt;""),AND(KP4&gt;=KV$31,KP4&lt;&gt;""),AND(KU4&gt;=KV$31,KU4&lt;&gt;""),AND(LR4&gt;=LX$31,LR4&lt;&gt;""),AND(LW4&gt;=LX$31,LW4&lt;&gt;""),AND(MT4&gt;=MZ$31,MT4&lt;&gt;""),AND(MY4&gt;=MZ$31,MY4&lt;&gt;""),AND(NV4&gt;=OB$31,NV4&lt;&gt;""),AND(OA4&gt;=OB$31,OA4&lt;&gt;""),AND(OX4&gt;=PD$31,OX4&lt;&gt;""),AND(PC4&gt;=PD$31,PC4&lt;&gt;""),AND(PZ4&gt;=QF$31,PZ4&lt;&gt;""),AND(QE4&gt;=QF$31,QE4&lt;&gt;"")),"P","")</f>
        <v>P</v>
      </c>
      <c r="J4" s="36" t="str">
        <f>IF(AND(I4="P",H4=""),"No DD",IF(OR(AND(AU4&gt;=AY$30,AV4&gt;=AY$34,AU4&lt;&gt;"",AQ4=""),AND(BX4&gt;=CB$30,BY4&gt;=CB$34,BX4&lt;&gt;"",BT4=""),AND(DA4&gt;=DE$30,DB4&gt;=DE$34,DA4&lt;&gt;"",CW4=""),AND(EF4&gt;=EJ$30,EG4&gt;=EJ$34,EF4&lt;&gt;""),AND(FH4&gt;=FL$30,FI4&gt;=FL$34,FH4&lt;&gt;""),AND(GJ4&gt;=GN$30,GK4&gt;=GN$34,GJ4&lt;&gt;""),AND(HL4&gt;=HP$30,HM4&gt;=HP$34,HL4&lt;&gt;""),AND(IN4&gt;=IR$30,IO4&gt;=IR$34,IN4&lt;&gt;""),AND(JP4&gt;=JT$30,JQ4&gt;=JT$34,JP4&lt;&gt;""),AND(KR4&gt;=KV$30,KS4&gt;=KV$34,KR4&lt;&gt;""),AND(LT4&gt;=LX$30,LU4&gt;=LX$34,LT4&lt;&gt;""),AND(MV4&gt;=MZ$30,MW4&gt;=MZ$34,MV4&lt;&gt;""),AND(NX4&gt;=OB$30,NY4&gt;=OB$34,NX4&lt;&gt;""),AND(OZ4&gt;=PD$30,PA4&gt;=PD$34,OZ4&lt;&gt;""),AND(QB4&gt;=QF$30,QC4&gt;=QF$34,QB4&lt;&gt;"")),"Merit",IF(OR(AND(AU4&gt;=AY$29,AV4&gt;=AY$33,AU4&lt;&gt;"",AQ4=""),AND(BX4&gt;=CB$29,BY4&gt;=CB$33,BX4&lt;&gt;"",BT4=""),AND(DA4&gt;=DE$29,DB4&gt;=DE$33,DA4&lt;&gt;"",CW4=""),AND(EF4&gt;=EJ$29,EG4&gt;=EJ$33,EF4&lt;&gt;""),AND(FH4&gt;=FL$29,FI4&gt;=FL$33,FH4&lt;&gt;""),AND(GJ4&gt;=GN$29,GK4&gt;=GN$33,GJ4&lt;&gt;""),AND(HL4&gt;=HP$29,HM4&gt;=HP$33,HL4&lt;&gt;""),AND(IN4&gt;=IR$29,IO4&gt;=IR$33,IN4&lt;&gt;""),AND(JP4&gt;=JT$29,JQ4&gt;=JT$33,JP4&lt;&gt;""),AND(KR4&gt;=KV$29,KS4&gt;=KV$33,KR4&lt;&gt;""),AND(LT4&gt;=LX$29,LU4&gt;=LX$33,LT4&lt;&gt;""),AND(MV4&gt;=MZ$29,MW4&gt;=MZ$33,MV4&lt;&gt;""),AND(NX4&gt;=OB$29,NY4&gt;=OB$33,NX4&lt;&gt;""),AND(OZ4&gt;=PD$29,PA4&gt;=PD$33,OZ4&lt;&gt;""),AND(QB4&gt;=QF$29,QC4&gt;=QF$33,QB4&lt;&gt;"")),"Excellence",IF(K4="P","Worlds Team",IF(H4="P","National Team","")))))</f>
        <v>National Team</v>
      </c>
      <c r="K4" s="3" t="str">
        <f>IF(OR(AND(AU4&gt;=AY$28,AV4&gt;=AY$32,AU4&lt;&gt;"",AQ4=""),AND(BX4&gt;=CB$28,BY4&gt;=CB$32,BX4&lt;&gt;"",BT4=""),AND(DA4&gt;=DE$28,DB4&gt;=DE$32,DA4&lt;&gt;"",CW4=""),AND(EF4&gt;=EJ$28,EG4&gt;=EJ$32,EF4&lt;&gt;""),AND(FH4&gt;=FL$28,FI4&gt;=FL$32,FH4&lt;&gt;""),AND(GJ4&gt;=GN$28,GK4&gt;=GN$32,GJ4&lt;&gt;""),AND(HL4&gt;=HP$28,HM4&gt;=HP$32,HL4&lt;&gt;""),AND(IN4&gt;=IR$28,IO4&gt;=IR$32,IN4&lt;&gt;""),AND(JP4&gt;=JT$28,JQ4&gt;=JT$32,JP4&lt;&gt;""),AND(KR4&gt;=KV$28,KS4&gt;=KV$32,KR4&lt;&gt;""),AND(LT4&gt;=LX$28,LU4&gt;=LX$32,LT4&lt;&gt;""),AND(MV4&gt;=MZ$28,MW4&gt;=MZ$32,MV4&lt;&gt;""),AND(NX4&gt;=OB$28,NY4&gt;=OB$32,NX4&lt;&gt;""),AND(OZ4&gt;=PD$28,PA4&gt;=PD$32,OZ4&lt;&gt;""),AND(QB4&gt;=QF$28,QC4&gt;=QF$32,QB4&lt;&gt;"")),"P","")</f>
        <v/>
      </c>
      <c r="L4" s="8">
        <f>IF(COUNT(AS4,BV4,CY4)&gt;0,LARGE((AS4,BV4,CY4),1),0)</f>
        <v>45.199999999999996</v>
      </c>
      <c r="M4" s="8" t="str">
        <f>IF(L4=0,"",IF(L4=CY4,$CC$1,IF(L4=BV4,$AZ$1,IF(L4=AS4,$W$1,""))))</f>
        <v>2024 Nationals</v>
      </c>
      <c r="N4" s="8">
        <f>IF(COUNT(AS4,BV4,CY4)&gt;1,LARGE((AS4,BV4,CY4),2),0)</f>
        <v>43.250000000000007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22.400000000000002</v>
      </c>
      <c r="Q4" s="8" t="str">
        <f>IF(P4=0,"",IF(P4=CZ4,$CC$1,IF(P4=BW4,$AZ$1,IF(P4=AT4,$W$1,""))))</f>
        <v>2023 3rd Domestic Trial</v>
      </c>
      <c r="R4" s="8">
        <f>IF(MAX(AX4,CA4,DD4)&gt;0,MAX(AX4,CA4,DD4),0)</f>
        <v>44.4</v>
      </c>
      <c r="S4" s="8" t="str">
        <f>IF(R4=0,"",IF(R4=DD4,$CC$1,IF(R4=CA4,$AZ$1,IF(R4=AX4,$W$1,""))))</f>
        <v>2024 Nationals</v>
      </c>
      <c r="T4" s="8">
        <f>IF(MAX(DF4:DH4)&gt;0,MAX(DF4:DH4),"")</f>
        <v>2.2499999999999929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Championships (Nov 11)</v>
      </c>
      <c r="W4" s="19">
        <v>16.8</v>
      </c>
      <c r="X4" s="19">
        <v>5</v>
      </c>
      <c r="Y4" s="19">
        <v>0</v>
      </c>
      <c r="Z4" s="19">
        <v>0.6</v>
      </c>
      <c r="AA4" s="19">
        <v>15.5</v>
      </c>
      <c r="AB4" s="19">
        <v>4.5999999999999996</v>
      </c>
      <c r="AC4" s="19">
        <v>0</v>
      </c>
      <c r="AD4" s="19">
        <v>0.6</v>
      </c>
      <c r="AE4" s="19">
        <v>16.8</v>
      </c>
      <c r="AF4" s="19">
        <v>5</v>
      </c>
      <c r="AG4" s="19">
        <v>0</v>
      </c>
      <c r="AH4" s="19">
        <v>0.6</v>
      </c>
      <c r="AI4" s="19">
        <v>16.5</v>
      </c>
      <c r="AJ4" s="19">
        <v>4.8</v>
      </c>
      <c r="AK4" s="19">
        <v>0</v>
      </c>
      <c r="AL4" s="19">
        <v>0.6</v>
      </c>
      <c r="AM4" s="19">
        <v>16.5</v>
      </c>
      <c r="AN4" s="19">
        <v>4.5999999999999996</v>
      </c>
      <c r="AO4" s="19">
        <v>0</v>
      </c>
      <c r="AP4" s="19">
        <v>0.6</v>
      </c>
      <c r="AQ4" s="27"/>
      <c r="AR4" s="40">
        <f>IF(SUM(X4,AB4)&gt;0,SUM(X4,AB4),"")</f>
        <v>9.6</v>
      </c>
      <c r="AS4" s="40">
        <f>IF(SUM(W4:X4,Z4:AB4,AD4)-Y4-AC4&gt;0,SUM(W4:X4,Z4:AB4,AD4)-Y4-AC4,"")</f>
        <v>43.100000000000009</v>
      </c>
      <c r="AT4" s="40">
        <f>IF(SUM(AE4:AF4,AH4)-AG4&gt;0,SUM(AE4:AF4,AH4)-AG4,"")</f>
        <v>22.400000000000002</v>
      </c>
      <c r="AU4" s="40">
        <f>IF(SUM(X4,AB4,AF4)&gt;0,SUM(X4,AB4,AF4),"")</f>
        <v>14.6</v>
      </c>
      <c r="AV4" s="40">
        <f>IF(SUM(AS4,AT4)&gt;0,SUM(AS4,AT4),"")</f>
        <v>65.500000000000014</v>
      </c>
      <c r="AW4" s="40">
        <f>IF(SUM(AJ4,AN4)&gt;0,SUM(AJ4,AN4),"")</f>
        <v>9.3999999999999986</v>
      </c>
      <c r="AX4" s="40">
        <f>IF(SUM(AI4:AJ4,AL4:AN4,AP4)-SUM(AK4,AO4)&gt;0,SUM(AI4:AJ4,AL4:AN4,AP4)-SUM(AK4,AO4),"")</f>
        <v>43.600000000000009</v>
      </c>
      <c r="AY4" s="40">
        <f>IF(SUM(AS4,AT4,AX4)&gt;0,SUM(AS4,AT4,AX4),"")</f>
        <v>109.10000000000002</v>
      </c>
      <c r="AZ4" s="18">
        <v>16.850000000000001</v>
      </c>
      <c r="BA4" s="18">
        <v>4.6500000000000004</v>
      </c>
      <c r="BB4" s="18">
        <v>0</v>
      </c>
      <c r="BC4" s="18">
        <v>0.44999999999999996</v>
      </c>
      <c r="BD4" s="18">
        <v>16</v>
      </c>
      <c r="BE4" s="18">
        <v>4.6999999999999993</v>
      </c>
      <c r="BF4" s="18">
        <v>0</v>
      </c>
      <c r="BG4" s="18">
        <v>0.6</v>
      </c>
      <c r="BH4" s="18">
        <v>16.25</v>
      </c>
      <c r="BI4" s="18">
        <v>4.4000000000000004</v>
      </c>
      <c r="BJ4" s="18">
        <v>0</v>
      </c>
      <c r="BK4" s="18">
        <v>0.44999999999999996</v>
      </c>
      <c r="BL4" s="18">
        <v>16.899999999999999</v>
      </c>
      <c r="BM4" s="18">
        <v>4.9000000000000004</v>
      </c>
      <c r="BN4" s="18">
        <v>0</v>
      </c>
      <c r="BO4" s="18">
        <v>0.6</v>
      </c>
      <c r="BP4" s="18">
        <v>16.3</v>
      </c>
      <c r="BQ4" s="18">
        <v>3.5999999999999996</v>
      </c>
      <c r="BR4" s="18">
        <v>0</v>
      </c>
      <c r="BS4" s="18">
        <v>0.6</v>
      </c>
      <c r="BT4" s="28" t="s">
        <v>46</v>
      </c>
      <c r="BU4" s="11">
        <f>IF(SUM(BA4,BE4)&gt;0,SUM(BA4,BE4),"")</f>
        <v>9.35</v>
      </c>
      <c r="BV4" s="11">
        <f>IF(SUM(AZ4:BA4,BC4:BE4,BG4)-BB4-BF4&gt;0,SUM(AZ4:BA4,BC4:BE4,BG4)-BB4-BF4,"")</f>
        <v>43.250000000000007</v>
      </c>
      <c r="BW4" s="11">
        <f>IF(SUM(BH4:BI4,BK4)-BJ4&gt;0,SUM(BH4:BI4,BK4)-BJ4,"")</f>
        <v>21.099999999999998</v>
      </c>
      <c r="BX4" s="11">
        <f>IF(SUM(BA4,BE4,BI4)&gt;0,SUM(BA4,BE4,BI4),"")</f>
        <v>13.75</v>
      </c>
      <c r="BY4" s="11">
        <f>IF(SUM(BV4,BW4)&gt;0,SUM(BV4,BW4),"")</f>
        <v>64.350000000000009</v>
      </c>
      <c r="BZ4" s="11">
        <f>IF(SUM(BM4,BQ4)&gt;0,SUM(BM4,BQ4),"")</f>
        <v>8.5</v>
      </c>
      <c r="CA4" s="11">
        <f>IF(SUM(BL4:BM4,BO4:BQ4,BS4)-SUM(BN4,BR4)&gt;0,SUM(BL4:BM4,BO4:BQ4,BS4)-SUM(BN4,BR4),"")</f>
        <v>42.900000000000006</v>
      </c>
      <c r="CB4" s="11">
        <f>IF(SUM(BV4,BW4,CA4)&gt;0,SUM(BV4,BW4,CA4),"")</f>
        <v>107.25000000000001</v>
      </c>
      <c r="CC4" s="19">
        <v>17.2</v>
      </c>
      <c r="CD4" s="19">
        <v>5</v>
      </c>
      <c r="CE4" s="19">
        <v>0</v>
      </c>
      <c r="CF4" s="19">
        <v>0.6</v>
      </c>
      <c r="CG4" s="19">
        <v>17</v>
      </c>
      <c r="CH4" s="19">
        <v>4.8</v>
      </c>
      <c r="CI4" s="19">
        <v>0</v>
      </c>
      <c r="CJ4" s="19">
        <v>0.6</v>
      </c>
      <c r="CK4" s="19">
        <v>16.5</v>
      </c>
      <c r="CL4" s="19">
        <v>4.8</v>
      </c>
      <c r="CM4" s="19">
        <v>0</v>
      </c>
      <c r="CN4" s="19">
        <v>0.6</v>
      </c>
      <c r="CO4" s="19">
        <v>16.7</v>
      </c>
      <c r="CP4" s="19">
        <v>4.8</v>
      </c>
      <c r="CQ4" s="19">
        <v>0</v>
      </c>
      <c r="CR4" s="19">
        <v>0.6</v>
      </c>
      <c r="CS4" s="19">
        <v>16.899999999999999</v>
      </c>
      <c r="CT4" s="19">
        <v>5</v>
      </c>
      <c r="CU4" s="19">
        <v>0.2</v>
      </c>
      <c r="CV4" s="19">
        <v>0.6</v>
      </c>
      <c r="CW4" s="27"/>
      <c r="CX4" s="40">
        <f>IF(SUM(CD4,CH4)&gt;0,SUM(CD4,CH4),"")</f>
        <v>9.8000000000000007</v>
      </c>
      <c r="CY4" s="40">
        <f>IF(SUM(CC4:CD4,CF4:CH4,CJ4)-CE4-CI4&gt;0,SUM(CC4:CD4,CF4:CH4,CJ4)-CE4-CI4,"")</f>
        <v>45.199999999999996</v>
      </c>
      <c r="CZ4" s="40">
        <f>IF(SUM(CK4:CL4,CN4)-CM4&gt;0,SUM(CK4:CL4,CN4)-CM4,"")</f>
        <v>21.900000000000002</v>
      </c>
      <c r="DA4" s="40">
        <f>IF(SUM(CD4,CH4,CL4)&gt;0,SUM(CD4,CH4,CL4),"")</f>
        <v>14.600000000000001</v>
      </c>
      <c r="DB4" s="40">
        <f>IF(SUM(CY4,CZ4)&gt;0,SUM(CY4,CZ4),"")</f>
        <v>67.099999999999994</v>
      </c>
      <c r="DC4" s="40">
        <f>IF(SUM(CP4,CT4)&gt;0,SUM(CP4,CT4),"")</f>
        <v>9.8000000000000007</v>
      </c>
      <c r="DD4" s="40">
        <f>IF(SUM(CO4:CP4,CR4:CT4,CV4)-SUM(CQ4,CU4)&gt;0,SUM(CO4:CP4,CR4:CT4,CV4)-SUM(CQ4,CU4),"")</f>
        <v>44.4</v>
      </c>
      <c r="DE4" s="40">
        <f>IF(SUM(CY4,CZ4,DD4)&gt;0,SUM(CY4,CZ4,DD4),"")</f>
        <v>111.5</v>
      </c>
      <c r="DF4" s="50">
        <f>IF(MAX(ED4,FF4,GH4,HJ4,IL4,JN4,KP4,LR4,MT4,NV4,OX4,PZ4)-IF(N4="",0,N4)&gt;0.001,MAX(ED4,FF4,GH4,HJ4,IL4,JN4,KP4,LR4,MT4,NV4,OX4,PZ4)-IF(N4="",0,N4),"")</f>
        <v>2.2499999999999929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>
        <v>17.2</v>
      </c>
      <c r="FN4" s="17">
        <v>6.1</v>
      </c>
      <c r="FO4" s="17">
        <v>0</v>
      </c>
      <c r="FP4" s="17">
        <v>0</v>
      </c>
      <c r="FQ4" s="17">
        <v>17.2</v>
      </c>
      <c r="FR4" s="17">
        <v>5</v>
      </c>
      <c r="FS4" s="17">
        <v>0</v>
      </c>
      <c r="FT4" s="17">
        <v>0</v>
      </c>
      <c r="FU4" s="17">
        <v>16.600000000000001</v>
      </c>
      <c r="FV4" s="17">
        <v>6.1</v>
      </c>
      <c r="FW4" s="17">
        <v>0.4</v>
      </c>
      <c r="FX4" s="17">
        <v>0</v>
      </c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11.1</v>
      </c>
      <c r="GH4" s="40">
        <f>IF(SUM(FM4:FN4,FP4:FR4,FT4)-FO4-FS4&gt;0,SUM(FM4:FN4,FP4:FR4,FT4)-FO4-FS4,"")</f>
        <v>45.5</v>
      </c>
      <c r="GI4" s="40">
        <f>IF(SUM(FU4:FV4,FX4)-FW4&gt;0,SUM(FU4:FV4,FX4)-FW4,"")</f>
        <v>22.300000000000004</v>
      </c>
      <c r="GJ4" s="40">
        <f>IF(SUM(FN4,FR4,FV4)&gt;0,SUM(FN4,FR4,FV4),"")</f>
        <v>17.2</v>
      </c>
      <c r="GK4" s="40">
        <f>IF(SUM(GH4,GI4)&gt;0,SUM(GH4,GI4),"")</f>
        <v>67.800000000000011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67.800000000000011</v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17.024999999999999</v>
      </c>
      <c r="QH4" s="22">
        <f>IF($CW4="P",CD4,(CD4+BA4)/2)</f>
        <v>4.8250000000000002</v>
      </c>
      <c r="QI4" s="22">
        <f>IF($CW4="P",CE4,(CE4+BB4)/2)</f>
        <v>0</v>
      </c>
      <c r="QJ4" s="22">
        <f>IF($CW4="P",CF4,(CF4+BC4)/2)</f>
        <v>0.52499999999999991</v>
      </c>
      <c r="QK4" s="22">
        <f>IF($CW4="P",CG4,(CG4+BD4)/2)</f>
        <v>16.5</v>
      </c>
      <c r="QL4" s="22">
        <f>IF($CW4="P",CH4,(CH4+BE4)/2)</f>
        <v>4.75</v>
      </c>
      <c r="QM4" s="22">
        <f>IF($CW4="P",CI4,(CI4+BF4)/2)</f>
        <v>0</v>
      </c>
      <c r="QN4" s="22">
        <f>IF($CW4="P",CJ4,(CJ4+BG4)/2)</f>
        <v>0.6</v>
      </c>
      <c r="QO4" s="22">
        <f>IF($CW4="P",CK4,(CK4+BH4)/2)</f>
        <v>16.375</v>
      </c>
      <c r="QP4" s="22">
        <f>IF($CW4="P",CL4,(CL4+BI4)/2)</f>
        <v>4.5999999999999996</v>
      </c>
      <c r="QQ4" s="22">
        <f>IF($CW4="P",CM4,(CM4+BJ4)/2)</f>
        <v>0</v>
      </c>
      <c r="QR4" s="22">
        <f>IF($CW4="P",CN4,(CN4+BK4)/2)</f>
        <v>0.52499999999999991</v>
      </c>
      <c r="QS4" s="22">
        <f>IF($CW4="P",CO4,(CO4+BL4)/2)</f>
        <v>16.799999999999997</v>
      </c>
      <c r="QT4" s="22">
        <f>IF($CW4="P",CP4,(CP4+BM4)/2)</f>
        <v>4.8499999999999996</v>
      </c>
      <c r="QU4" s="22">
        <f>IF($CW4="P",CQ4,(CQ4+BN4)/2)</f>
        <v>0</v>
      </c>
      <c r="QV4" s="22">
        <f>IF($CW4="P",CR4,(CR4+BO4)/2)</f>
        <v>0.6</v>
      </c>
      <c r="QW4" s="22">
        <f>IF($CW4="P",CS4,(CS4+BP4)/2)</f>
        <v>16.600000000000001</v>
      </c>
      <c r="QX4" s="22">
        <f>IF($CW4="P",CT4,(CT4+BQ4)/2)</f>
        <v>4.3</v>
      </c>
      <c r="QY4" s="22">
        <f>IF($CW4="P",CU4,(CU4+BR4)/2)</f>
        <v>0.1</v>
      </c>
      <c r="QZ4" s="22">
        <f>IF($CW4="P",CV4,(CV4+BS4)/2)</f>
        <v>0.6</v>
      </c>
      <c r="RA4" s="27" t="s">
        <v>46</v>
      </c>
      <c r="RB4" s="40">
        <f>IF(SUM(QH4,QL4)&gt;0,SUM(QH4,QL4),"")</f>
        <v>9.5749999999999993</v>
      </c>
      <c r="RC4" s="40">
        <f>IF(SUM(QG4:QH4,QJ4:QL4,QN4)-QI4-QM4&gt;0,SUM(QG4:QH4,QJ4:QL4,QN4)-QI4-QM4,"")</f>
        <v>44.225000000000001</v>
      </c>
      <c r="RD4" s="40">
        <f>IF(SUM(QO4:QP4,QR4)-QQ4&gt;0,SUM(QO4:QP4,QR4)-QQ4,"")</f>
        <v>21.5</v>
      </c>
      <c r="RE4" s="40">
        <f>IF(SUM(QH4,QL4,QP4)&gt;0,SUM(QH4,QL4,QP4),"")</f>
        <v>14.174999999999999</v>
      </c>
      <c r="RF4" s="40">
        <f>IF(SUM(RC4,RD4)&gt;0,SUM(RC4,RD4),"")</f>
        <v>65.724999999999994</v>
      </c>
      <c r="RG4" s="40">
        <f>IF(SUM(QT4,QX4)&gt;0,SUM(QT4,QX4),"")</f>
        <v>9.1499999999999986</v>
      </c>
      <c r="RH4" s="40">
        <f>IF(SUM(QS4:QT4,QV4:QX4,QZ4)-SUM(QU4,QY4)&gt;0,SUM(QS4:QT4,QV4:QX4,QZ4)-SUM(QU4,QY4),"")</f>
        <v>43.65</v>
      </c>
      <c r="RI4" s="40">
        <f>IF(SUM(RC4,RD4,RH4)&gt;0,SUM(RC4,RD4,RH4),"")</f>
        <v>109.375</v>
      </c>
    </row>
    <row r="5" spans="1:477" x14ac:dyDescent="0.2">
      <c r="A5" s="4" cm="1">
        <f t="array" ref="A5">IF(AND(J5&lt;&gt;"",J5&lt;&gt;"No DD"),SUMPRODUCT((J$4:J$25&lt;&gt;"")*(J$4:J$25&lt;&gt;"No DD")*(F$4:F$25&gt;F5))+1,IF(J5="No DD",SUMPRODUCT((J$4:J$25="No DD")*(F$4:F$25&gt;F5))+1+SUMPRODUCT((J$4:J$25&lt;&gt;"")*(J$4:J$25&lt;&gt;"No DD")),""))</f>
        <v>2</v>
      </c>
      <c r="B5" s="4" t="str" cm="1">
        <f t="array" ref="B5">IF(AND(J5&lt;&gt;"",J5&lt;&gt;"No DD",G5=""),SUMPRODUCT((J$4:J$25&lt;&gt;"")*(J$4:J$25&lt;&gt;"No DD")*(G$4:G$25="")*(F$4:F$25&gt;F5))+1,IF(J5="No DD",SUMPRODUCT((J$4:J$25="No DD")*(F$4:F$25&gt;F5)*(G$4:G$25=""))+1+SUMPRODUCT((J$4:J$25&lt;&gt;"")*(G$4:G$25="")*(J$4:J$25&lt;&gt;"No DD")),""))</f>
        <v/>
      </c>
      <c r="C5" s="5" t="s">
        <v>60</v>
      </c>
      <c r="D5" s="4" t="s">
        <v>3</v>
      </c>
      <c r="E5" s="4">
        <v>2003</v>
      </c>
      <c r="F5" s="9">
        <f>SUM(L5:T5)+SUM(L5:P5)*0.0000001+SUM(L5)*0.0000000000001</f>
        <v>155.20001091000449</v>
      </c>
      <c r="G5" s="66" t="s">
        <v>46</v>
      </c>
      <c r="H5" s="3" t="str">
        <f>IF(OR(AND(AR5&gt;=AY$27,AS5&gt;=AY$31,AR5&lt;&gt;"",AQ5=""),AND(AW5&gt;=AY$27,AX5&gt;=AY$31,AW5&lt;&gt;"",AQ5=""),AND(BU5&gt;=CB$27,BV5&gt;=CB$31,BU5&lt;&gt;"",BT5=""),AND(BZ5&gt;=CB$27,CA5&gt;=CB$31,BZ5&lt;&gt;"",BT5=""),AND(CX5&gt;=DE$27,CY5&gt;=DE$31,CX5&lt;&gt;"",CW5=""),AND(DC5&gt;=DE$27,DD5&gt;=DE$31,DC5&lt;&gt;""),AND(EC5&gt;=EJ$27,ED5&gt;=EJ$31,EC5&lt;&gt;""),AND(EH5&gt;=EJ$27,EI5&gt;=EJ$31,EH5&lt;&gt;""),AND(FE5&gt;=FL$27,FF5&gt;=FL$31,FE5&lt;&gt;""),AND(FJ5&gt;=FL$27,FK5&gt;=FL$31,FJ5&lt;&gt;""),AND(GG5&gt;=GN$27,GH5&gt;=GN$31,GG5&lt;&gt;""),AND(GL5&gt;=GN$27,GM5&gt;=GN$31,GL5&lt;&gt;""),AND(HI5&gt;=HP$27,HJ5&gt;=HP$31,HI5&lt;&gt;""),AND(HN5&gt;=HP$27,HO5&gt;=HP$31,HN5&lt;&gt;""),AND(IK5&gt;=IR$27,IL5&gt;=IR$31,IK5&lt;&gt;""),AND(IP5&gt;=IR$27,IQ5&gt;=IR$31,IP5&lt;&gt;""),AND(JM5&gt;=JT$27,JN5&gt;=JT$31,JM5&lt;&gt;""),AND(JR5&gt;=JT$27,JS5&gt;=JT$31,JR5&lt;&gt;""),AND(KO5&gt;=KV$27,KP5&gt;=KV$31,KO5&lt;&gt;""),AND(KT5&gt;=KV$27,KU5&gt;=KV$31,KT5&lt;&gt;""),AND(LQ5&gt;=LX$27,LR5&gt;=LX$31,LQ5&lt;&gt;""),AND(LV5&gt;=LX$27,LW5&gt;=LX$31,LV5&lt;&gt;""),AND(MS5&gt;=MZ$27,MT5&gt;=MZ$31,MS5&lt;&gt;""),AND(MX5&gt;=MZ$27,MY5&gt;=MZ$31,MX5&lt;&gt;""),AND(NU5&gt;=OB$27,NV5&gt;=OB$31,NU5&lt;&gt;""),AND(NZ5&gt;=OB$27,OA5&gt;=OB$31,NZ5&lt;&gt;""),AND(OW5&gt;=PD$27,OX5&gt;=PD$31,OW5&lt;&gt;""),AND(PB5&gt;=PD$27,PC5&gt;=PD$31,PB5&lt;&gt;""),AND(PY5&gt;=QF$27,PZ5&gt;=QF$31,PY5&lt;&gt;""),AND(QD5&gt;=QF$27,QE5&gt;=QF$31,QD5&lt;&gt;"")),"P","")</f>
        <v>P</v>
      </c>
      <c r="I5" s="3" t="str">
        <f>IF(OR(AND(AS5&gt;=AY$31,AS5&lt;&gt;"",AQ5=""),AND(AX5&gt;=AY$31,AX5&lt;&gt;"",AQ5=""),AND(BV5&gt;=CB$31,BV5&lt;&gt;"",BT5=""),AND(CA5&gt;=CB$31,CA5&lt;&gt;"",BT5=""),AND(CY5&gt;=DE$31,CY5&lt;&gt;"",CW5=""),AND(DD5&gt;=DE$31,DD5&lt;&gt;"",CW5=""),AND(ED5&gt;=EJ$31,ED5&lt;&gt;""),AND(EI5&gt;=EJ$31,EI5&lt;&gt;""),AND(FF5&gt;=FL$31,FF5&lt;&gt;""),AND(FK5&gt;=FL$31,FK5&lt;&gt;""),AND(GH5&gt;=GN$31,GH5&lt;&gt;""),AND(GM5&gt;=GN$31,GM5&lt;&gt;""),AND(HJ5&gt;=HP$31,HJ5&lt;&gt;""),AND(HO5&gt;=HP$31,HO5&lt;&gt;""),AND(IL5&gt;=IR$31,IL5&lt;&gt;""),AND(IQ5&gt;=IR$31,IQ5&lt;&gt;""),AND(JN5&gt;=JT$31,JN5&lt;&gt;""),AND(JS5&gt;=JT$31,JS5&lt;&gt;""),AND(KP5&gt;=KV$31,KP5&lt;&gt;""),AND(KU5&gt;=KV$31,KU5&lt;&gt;""),AND(LR5&gt;=LX$31,LR5&lt;&gt;""),AND(LW5&gt;=LX$31,LW5&lt;&gt;""),AND(MT5&gt;=MZ$31,MT5&lt;&gt;""),AND(MY5&gt;=MZ$31,MY5&lt;&gt;""),AND(NV5&gt;=OB$31,NV5&lt;&gt;""),AND(OA5&gt;=OB$31,OA5&lt;&gt;""),AND(OX5&gt;=PD$31,OX5&lt;&gt;""),AND(PC5&gt;=PD$31,PC5&lt;&gt;""),AND(PZ5&gt;=QF$31,PZ5&lt;&gt;""),AND(QE5&gt;=QF$31,QE5&lt;&gt;"")),"P","")</f>
        <v>P</v>
      </c>
      <c r="J5" s="36" t="str">
        <f>IF(AND(I5="P",H5=""),"No DD",IF(OR(AND(AU5&gt;=AY$30,AV5&gt;=AY$34,AU5&lt;&gt;"",AQ5=""),AND(BX5&gt;=CB$30,BY5&gt;=CB$34,BX5&lt;&gt;"",BT5=""),AND(DA5&gt;=DE$30,DB5&gt;=DE$34,DA5&lt;&gt;"",CW5=""),AND(EF5&gt;=EJ$30,EG5&gt;=EJ$34,EF5&lt;&gt;""),AND(FH5&gt;=FL$30,FI5&gt;=FL$34,FH5&lt;&gt;""),AND(GJ5&gt;=GN$30,GK5&gt;=GN$34,GJ5&lt;&gt;""),AND(HL5&gt;=HP$30,HM5&gt;=HP$34,HL5&lt;&gt;""),AND(IN5&gt;=IR$30,IO5&gt;=IR$34,IN5&lt;&gt;""),AND(JP5&gt;=JT$30,JQ5&gt;=JT$34,JP5&lt;&gt;""),AND(KR5&gt;=KV$30,KS5&gt;=KV$34,KR5&lt;&gt;""),AND(LT5&gt;=LX$30,LU5&gt;=LX$34,LT5&lt;&gt;""),AND(MV5&gt;=MZ$30,MW5&gt;=MZ$34,MV5&lt;&gt;""),AND(NX5&gt;=OB$30,NY5&gt;=OB$34,NX5&lt;&gt;""),AND(OZ5&gt;=PD$30,PA5&gt;=PD$34,OZ5&lt;&gt;""),AND(QB5&gt;=QF$30,QC5&gt;=QF$34,QB5&lt;&gt;"")),"Merit",IF(OR(AND(AU5&gt;=AY$29,AV5&gt;=AY$33,AU5&lt;&gt;"",AQ5=""),AND(BX5&gt;=CB$29,BY5&gt;=CB$33,BX5&lt;&gt;"",BT5=""),AND(DA5&gt;=DE$29,DB5&gt;=DE$33,DA5&lt;&gt;"",CW5=""),AND(EF5&gt;=EJ$29,EG5&gt;=EJ$33,EF5&lt;&gt;""),AND(FH5&gt;=FL$29,FI5&gt;=FL$33,FH5&lt;&gt;""),AND(GJ5&gt;=GN$29,GK5&gt;=GN$33,GJ5&lt;&gt;""),AND(HL5&gt;=HP$29,HM5&gt;=HP$33,HL5&lt;&gt;""),AND(IN5&gt;=IR$29,IO5&gt;=IR$33,IN5&lt;&gt;""),AND(JP5&gt;=JT$29,JQ5&gt;=JT$33,JP5&lt;&gt;""),AND(KR5&gt;=KV$29,KS5&gt;=KV$33,KR5&lt;&gt;""),AND(LT5&gt;=LX$29,LU5&gt;=LX$33,LT5&lt;&gt;""),AND(MV5&gt;=MZ$29,MW5&gt;=MZ$33,MV5&lt;&gt;""),AND(NX5&gt;=OB$29,NY5&gt;=OB$33,NX5&lt;&gt;""),AND(OZ5&gt;=PD$29,PA5&gt;=PD$33,OZ5&lt;&gt;""),AND(QB5&gt;=QF$29,QC5&gt;=QF$33,QB5&lt;&gt;"")),"Excellence",IF(K5="P","Worlds Team",IF(H5="P","National Team","")))))</f>
        <v>National Team</v>
      </c>
      <c r="K5" s="3" t="str">
        <f>IF(OR(AND(AU5&gt;=AY$28,AV5&gt;=AY$32,AU5&lt;&gt;"",AQ5=""),AND(BX5&gt;=CB$28,BY5&gt;=CB$32,BX5&lt;&gt;"",BT5=""),AND(DA5&gt;=DE$28,DB5&gt;=DE$32,DA5&lt;&gt;"",CW5=""),AND(EF5&gt;=EJ$28,EG5&gt;=EJ$32,EF5&lt;&gt;""),AND(FH5&gt;=FL$28,FI5&gt;=FL$32,FH5&lt;&gt;""),AND(GJ5&gt;=GN$28,GK5&gt;=GN$32,GJ5&lt;&gt;""),AND(HL5&gt;=HP$28,HM5&gt;=HP$32,HL5&lt;&gt;""),AND(IN5&gt;=IR$28,IO5&gt;=IR$32,IN5&lt;&gt;""),AND(JP5&gt;=JT$28,JQ5&gt;=JT$32,JP5&lt;&gt;""),AND(KR5&gt;=KV$28,KS5&gt;=KV$32,KR5&lt;&gt;""),AND(LT5&gt;=LX$28,LU5&gt;=LX$32,LT5&lt;&gt;""),AND(MV5&gt;=MZ$28,MW5&gt;=MZ$32,MV5&lt;&gt;""),AND(NX5&gt;=OB$28,NY5&gt;=OB$32,NX5&lt;&gt;""),AND(OZ5&gt;=PD$28,PA5&gt;=PD$32,OZ5&lt;&gt;""),AND(QB5&gt;=QF$28,QC5&gt;=QF$32,QB5&lt;&gt;"")),"P","")</f>
        <v/>
      </c>
      <c r="L5" s="8">
        <f>IF(COUNT(AS5,BV5,CY5)&gt;0,LARGE((AS5,BV5,CY5),1),0)</f>
        <v>45</v>
      </c>
      <c r="M5" s="8" t="str">
        <f>IF(L5=0,"",IF(L5=CY5,$CC$1,IF(L5=BV5,$AZ$1,IF(L5=AS5,$W$1,""))))</f>
        <v>2024 Elite Canada</v>
      </c>
      <c r="N5" s="8">
        <f>IF(COUNT(AS5,BV5,CY5)&gt;1,LARGE((AS5,BV5,CY5),2),0)</f>
        <v>43.2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20.900000000000002</v>
      </c>
      <c r="Q5" s="8" t="str">
        <f>IF(P5=0,"",IF(P5=CZ5,$CC$1,IF(P5=BW5,$AZ$1,IF(P5=AT5,$W$1,""))))</f>
        <v>2024 Elite Canada</v>
      </c>
      <c r="R5" s="8">
        <f>IF(MAX(AX5,CA5,DD5)&gt;0,MAX(AX5,CA5,DD5),0)</f>
        <v>44.500000000000007</v>
      </c>
      <c r="S5" s="8" t="str">
        <f>IF(R5=0,"",IF(R5=DD5,$CC$1,IF(R5=CA5,$AZ$1,IF(R5=AX5,$W$1,""))))</f>
        <v>2024 Elite Canada</v>
      </c>
      <c r="T5" s="8">
        <f>IF(MAX(DF5:DH5)&gt;0,MAX(DF5:DH5),"")</f>
        <v>1.6000000000000014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USA (Aug 5)</v>
      </c>
      <c r="W5" s="19">
        <v>15.4</v>
      </c>
      <c r="X5" s="19">
        <v>5</v>
      </c>
      <c r="Y5" s="19">
        <v>0</v>
      </c>
      <c r="Z5" s="19">
        <v>0.6</v>
      </c>
      <c r="AA5" s="19">
        <v>17</v>
      </c>
      <c r="AB5" s="19">
        <v>4.5999999999999996</v>
      </c>
      <c r="AC5" s="19">
        <v>0</v>
      </c>
      <c r="AD5" s="19">
        <v>0.6</v>
      </c>
      <c r="AE5" s="19">
        <v>15.9</v>
      </c>
      <c r="AF5" s="19">
        <v>2.6</v>
      </c>
      <c r="AG5" s="19">
        <v>0</v>
      </c>
      <c r="AH5" s="19">
        <v>0.6</v>
      </c>
      <c r="AI5" s="19">
        <v>16.3</v>
      </c>
      <c r="AJ5" s="19">
        <v>4.5999999999999996</v>
      </c>
      <c r="AK5" s="19">
        <v>0</v>
      </c>
      <c r="AL5" s="19">
        <v>0.6</v>
      </c>
      <c r="AM5" s="19">
        <v>16.5</v>
      </c>
      <c r="AN5" s="19">
        <v>4.8</v>
      </c>
      <c r="AO5" s="19">
        <v>0</v>
      </c>
      <c r="AP5" s="19">
        <v>0.6</v>
      </c>
      <c r="AQ5" s="27"/>
      <c r="AR5" s="40">
        <f>IF(SUM(X5,AB5)&gt;0,SUM(X5,AB5),"")</f>
        <v>9.6</v>
      </c>
      <c r="AS5" s="40">
        <f>IF(SUM(W5:X5,Z5:AB5,AD5)-Y5-AC5&gt;0,SUM(W5:X5,Z5:AB5,AD5)-Y5-AC5,"")</f>
        <v>43.2</v>
      </c>
      <c r="AT5" s="40">
        <f>IF(SUM(AE5:AF5,AH5)-AG5&gt;0,SUM(AE5:AF5,AH5)-AG5,"")</f>
        <v>19.100000000000001</v>
      </c>
      <c r="AU5" s="40">
        <f>IF(SUM(X5,AB5,AF5)&gt;0,SUM(X5,AB5,AF5),"")</f>
        <v>12.2</v>
      </c>
      <c r="AV5" s="40">
        <f>IF(SUM(AS5,AT5)&gt;0,SUM(AS5,AT5),"")</f>
        <v>62.300000000000004</v>
      </c>
      <c r="AW5" s="40">
        <f>IF(SUM(AJ5,AN5)&gt;0,SUM(AJ5,AN5),"")</f>
        <v>9.3999999999999986</v>
      </c>
      <c r="AX5" s="40">
        <f>IF(SUM(AI5:AJ5,AL5:AN5,AP5)-SUM(AK5,AO5)&gt;0,SUM(AI5:AJ5,AL5:AN5,AP5)-SUM(AK5,AO5),"")</f>
        <v>43.4</v>
      </c>
      <c r="AY5" s="40">
        <f>IF(SUM(AS5,AT5,AX5)&gt;0,SUM(AS5,AT5,AX5),"")</f>
        <v>105.7</v>
      </c>
      <c r="AZ5" s="18">
        <v>17.100000000000001</v>
      </c>
      <c r="BA5" s="18">
        <v>5</v>
      </c>
      <c r="BB5" s="18">
        <v>0.2</v>
      </c>
      <c r="BC5" s="18">
        <v>0.6</v>
      </c>
      <c r="BD5" s="18">
        <v>16.899999999999999</v>
      </c>
      <c r="BE5" s="18">
        <v>5.2</v>
      </c>
      <c r="BF5" s="18">
        <v>0.2</v>
      </c>
      <c r="BG5" s="18">
        <v>0.6</v>
      </c>
      <c r="BH5" s="18">
        <v>15.5</v>
      </c>
      <c r="BI5" s="18">
        <v>5</v>
      </c>
      <c r="BJ5" s="18">
        <v>0.2</v>
      </c>
      <c r="BK5" s="18">
        <v>0.6</v>
      </c>
      <c r="BL5" s="18">
        <v>16.399999999999999</v>
      </c>
      <c r="BM5" s="18">
        <v>5</v>
      </c>
      <c r="BN5" s="18">
        <v>0</v>
      </c>
      <c r="BO5" s="18">
        <v>0.6</v>
      </c>
      <c r="BP5" s="18">
        <v>16.7</v>
      </c>
      <c r="BQ5" s="18">
        <v>5.2</v>
      </c>
      <c r="BR5" s="18">
        <v>0</v>
      </c>
      <c r="BS5" s="18">
        <v>0.6</v>
      </c>
      <c r="BT5" s="28"/>
      <c r="BU5" s="11">
        <f>IF(SUM(BA5,BE5)&gt;0,SUM(BA5,BE5),"")</f>
        <v>10.199999999999999</v>
      </c>
      <c r="BV5" s="11">
        <f>IF(SUM(AZ5:BA5,BC5:BE5,BG5)-BB5-BF5&gt;0,SUM(AZ5:BA5,BC5:BE5,BG5)-BB5-BF5,"")</f>
        <v>45</v>
      </c>
      <c r="BW5" s="11">
        <f>IF(SUM(BH5:BI5,BK5)-BJ5&gt;0,SUM(BH5:BI5,BK5)-BJ5,"")</f>
        <v>20.900000000000002</v>
      </c>
      <c r="BX5" s="11">
        <f>IF(SUM(BA5,BE5,BI5)&gt;0,SUM(BA5,BE5,BI5),"")</f>
        <v>15.2</v>
      </c>
      <c r="BY5" s="11">
        <f>IF(SUM(BV5,BW5)&gt;0,SUM(BV5,BW5),"")</f>
        <v>65.900000000000006</v>
      </c>
      <c r="BZ5" s="11">
        <f>IF(SUM(BM5,BQ5)&gt;0,SUM(BM5,BQ5),"")</f>
        <v>10.199999999999999</v>
      </c>
      <c r="CA5" s="11">
        <f>IF(SUM(BL5:BM5,BO5:BQ5,BS5)-SUM(BN5,BR5)&gt;0,SUM(BL5:BM5,BO5:BQ5,BS5)-SUM(BN5,BR5),"")</f>
        <v>44.500000000000007</v>
      </c>
      <c r="CB5" s="11">
        <f>IF(SUM(BV5,BW5,CA5)&gt;0,SUM(BV5,BW5,CA5),"")</f>
        <v>110.4</v>
      </c>
      <c r="CC5" s="19">
        <v>16.7</v>
      </c>
      <c r="CD5" s="19">
        <v>5</v>
      </c>
      <c r="CE5" s="19">
        <v>0</v>
      </c>
      <c r="CF5" s="19">
        <v>0.6</v>
      </c>
      <c r="CG5" s="19">
        <v>16.100000000000001</v>
      </c>
      <c r="CH5" s="19">
        <v>2.6</v>
      </c>
      <c r="CI5" s="19">
        <v>0</v>
      </c>
      <c r="CJ5" s="19">
        <v>0.6</v>
      </c>
      <c r="CK5" s="19">
        <v>15.6</v>
      </c>
      <c r="CL5" s="19">
        <v>2.6</v>
      </c>
      <c r="CM5" s="19">
        <v>0</v>
      </c>
      <c r="CN5" s="19">
        <v>0.6</v>
      </c>
      <c r="CO5" s="19">
        <v>15.9</v>
      </c>
      <c r="CP5" s="19">
        <v>5.3</v>
      </c>
      <c r="CQ5" s="19">
        <v>0</v>
      </c>
      <c r="CR5" s="19">
        <v>0.6</v>
      </c>
      <c r="CS5" s="19">
        <v>16.100000000000001</v>
      </c>
      <c r="CT5" s="19">
        <v>5.5</v>
      </c>
      <c r="CU5" s="19">
        <v>0</v>
      </c>
      <c r="CV5" s="19">
        <v>0.6</v>
      </c>
      <c r="CW5" s="27"/>
      <c r="CX5" s="40">
        <f>IF(SUM(CD5,CH5)&gt;0,SUM(CD5,CH5),"")</f>
        <v>7.6</v>
      </c>
      <c r="CY5" s="40">
        <f>IF(SUM(CC5:CD5,CF5:CH5,CJ5)-CE5-CI5&gt;0,SUM(CC5:CD5,CF5:CH5,CJ5)-CE5-CI5,"")</f>
        <v>41.600000000000009</v>
      </c>
      <c r="CZ5" s="40">
        <f>IF(SUM(CK5:CL5,CN5)-CM5&gt;0,SUM(CK5:CL5,CN5)-CM5,"")</f>
        <v>18.8</v>
      </c>
      <c r="DA5" s="40">
        <f>IF(SUM(CD5,CH5,CL5)&gt;0,SUM(CD5,CH5,CL5),"")</f>
        <v>10.199999999999999</v>
      </c>
      <c r="DB5" s="40">
        <f>IF(SUM(CY5,CZ5)&gt;0,SUM(CY5,CZ5),"")</f>
        <v>60.400000000000006</v>
      </c>
      <c r="DC5" s="40">
        <f>IF(SUM(CP5,CT5)&gt;0,SUM(CP5,CT5),"")</f>
        <v>10.8</v>
      </c>
      <c r="DD5" s="40">
        <f>IF(SUM(CO5:CP5,CR5:CT5,CV5)-SUM(CQ5,CU5)&gt;0,SUM(CO5:CP5,CR5:CT5,CV5)-SUM(CQ5,CU5),"")</f>
        <v>44.000000000000007</v>
      </c>
      <c r="DE5" s="40">
        <f>IF(SUM(CY5,CZ5,DD5)&gt;0,SUM(CY5,CZ5,DD5),"")</f>
        <v>104.4</v>
      </c>
      <c r="DF5" s="50">
        <f>IF(MAX(ED5,FF5,GH5,HJ5,IL5,JN5,KP5,LR5,MT5,NV5,OX5,PZ5)-IF(N5="",0,N5)&gt;0.001,MAX(ED5,FF5,GH5,HJ5,IL5,JN5,KP5,LR5,MT5,NV5,OX5,PZ5)-IF(N5="",0,N5),"")</f>
        <v>1.6000000000000014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16.7</v>
      </c>
      <c r="DJ5" s="17">
        <v>4.3</v>
      </c>
      <c r="DK5" s="17">
        <v>0</v>
      </c>
      <c r="DL5" s="17">
        <v>0</v>
      </c>
      <c r="DM5" s="17">
        <v>15.1</v>
      </c>
      <c r="DN5" s="17">
        <v>5.2</v>
      </c>
      <c r="DO5" s="17">
        <v>0.2</v>
      </c>
      <c r="DP5" s="17">
        <v>0</v>
      </c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>
        <f>IF(SUM(DJ5,DN5)&gt;0,SUM(DJ5,DN5),"")</f>
        <v>9.5</v>
      </c>
      <c r="ED5" s="40">
        <f>IF(SUM(DI5:DJ5,DL5:DN5,DP5)-DK5-DO5&gt;0,SUM(DI5:DJ5,DL5:DN5,DP5)-DK5-DO5,"")</f>
        <v>41.1</v>
      </c>
      <c r="EE5" s="40" t="str">
        <f>IF(SUM(DQ5:DR5,DT5)-DS5&gt;0,SUM(DQ5:DR5,DT5)-DS5,"")</f>
        <v/>
      </c>
      <c r="EF5" s="40">
        <f>IF(SUM(DJ5,DN5,DR5)&gt;0,SUM(DJ5,DN5,DR5),"")</f>
        <v>9.5</v>
      </c>
      <c r="EG5" s="40">
        <f>IF(SUM(ED5,EE5)&gt;0,SUM(ED5,EE5),"")</f>
        <v>41.1</v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>
        <f>IF(SUM(ED5,EE5,EI5)&gt;0,SUM(ED5,EE5,EI5),"")</f>
        <v>41.1</v>
      </c>
      <c r="EK5" s="18">
        <v>17.100000000000001</v>
      </c>
      <c r="EL5" s="18">
        <v>5</v>
      </c>
      <c r="EM5" s="18">
        <v>0</v>
      </c>
      <c r="EN5" s="18">
        <v>0</v>
      </c>
      <c r="EO5" s="18">
        <v>17.5</v>
      </c>
      <c r="EP5" s="18">
        <v>5.2</v>
      </c>
      <c r="EQ5" s="18">
        <v>0</v>
      </c>
      <c r="ER5" s="18">
        <v>0</v>
      </c>
      <c r="ES5" s="18"/>
      <c r="ET5" s="18"/>
      <c r="EU5" s="18"/>
      <c r="EV5" s="18"/>
      <c r="EW5" s="18">
        <v>16.899999999999999</v>
      </c>
      <c r="EX5" s="18">
        <v>5</v>
      </c>
      <c r="EY5" s="18">
        <v>0</v>
      </c>
      <c r="EZ5" s="18">
        <v>0</v>
      </c>
      <c r="FA5" s="18"/>
      <c r="FB5" s="18"/>
      <c r="FC5" s="18"/>
      <c r="FD5" s="18"/>
      <c r="FE5" s="11">
        <f>IF(SUM(EL5,EP5)&gt;0,SUM(EL5,EP5),"")</f>
        <v>10.199999999999999</v>
      </c>
      <c r="FF5" s="11">
        <f>IF(SUM(EK5:EL5,EN5:EP5,ER5)-EM5-EQ5&gt;0,SUM(EK5:EL5,EN5:EP5,ER5)-EM5-EQ5,"")</f>
        <v>44.800000000000004</v>
      </c>
      <c r="FG5" s="11" t="str">
        <f>IF(SUM(ES5:ET5,EV5)-EU5&gt;0,SUM(ES5:ET5,EV5)-EU5,"")</f>
        <v/>
      </c>
      <c r="FH5" s="11">
        <f>IF(SUM(EL5,EP5,ET5)&gt;0,SUM(EL5,EP5,ET5),"")</f>
        <v>10.199999999999999</v>
      </c>
      <c r="FI5" s="11">
        <f>IF(SUM(FF5,FG5)&gt;0,SUM(FF5,FG5),"")</f>
        <v>44.800000000000004</v>
      </c>
      <c r="FJ5" s="11">
        <f>IF(SUM(EX5,FB5)&gt;0,SUM(EX5,FB5),"")</f>
        <v>5</v>
      </c>
      <c r="FK5" s="11">
        <f>IF(SUM(EW5:EX5,EZ5:FB5,FD5)-SUM(EY5,FC5)&gt;0,SUM(EW5:EX5,EZ5:FB5,FD5)-SUM(EY5,FC5),"")</f>
        <v>21.9</v>
      </c>
      <c r="FL5" s="11">
        <f>IF(SUM(FF5,FG5,FK5)&gt;0,SUM(FF5,FG5,FK5),"")</f>
        <v>66.7</v>
      </c>
      <c r="FM5" s="17">
        <v>16.5</v>
      </c>
      <c r="FN5" s="17">
        <v>5</v>
      </c>
      <c r="FO5" s="17">
        <v>0.2</v>
      </c>
      <c r="FP5" s="17">
        <v>0</v>
      </c>
      <c r="FQ5" s="17">
        <v>17.2</v>
      </c>
      <c r="FR5" s="17">
        <v>5</v>
      </c>
      <c r="FS5" s="17">
        <v>0.2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10</v>
      </c>
      <c r="GH5" s="40">
        <f>IF(SUM(FM5:FN5,FP5:FR5,FT5)-FO5-FS5&gt;0,SUM(FM5:FN5,FP5:FR5,FT5)-FO5-FS5,"")</f>
        <v>43.3</v>
      </c>
      <c r="GI5" s="40" t="str">
        <f>IF(SUM(FU5:FV5,FX5)-FW5&gt;0,SUM(FU5:FV5,FX5)-FW5,"")</f>
        <v/>
      </c>
      <c r="GJ5" s="40">
        <f>IF(SUM(FN5,FR5,FV5)&gt;0,SUM(FN5,FR5,FV5),"")</f>
        <v>10</v>
      </c>
      <c r="GK5" s="40">
        <f>IF(SUM(GH5,GI5)&gt;0,SUM(GH5,GI5),"")</f>
        <v>43.3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43.3</v>
      </c>
      <c r="GO5" s="18"/>
      <c r="GP5" s="18"/>
      <c r="GQ5" s="18"/>
      <c r="GR5" s="18"/>
      <c r="GS5" s="18"/>
      <c r="GT5" s="18"/>
      <c r="GU5" s="18"/>
      <c r="GV5" s="18"/>
      <c r="GW5" s="18"/>
      <c r="GX5" s="18"/>
      <c r="GY5" s="18"/>
      <c r="GZ5" s="18"/>
      <c r="HA5" s="18"/>
      <c r="HB5" s="18"/>
      <c r="HC5" s="18"/>
      <c r="HD5" s="18"/>
      <c r="HE5" s="18"/>
      <c r="HF5" s="18"/>
      <c r="HG5" s="18"/>
      <c r="HH5" s="18"/>
      <c r="HI5" s="11" t="str">
        <f>IF(SUM(GP5,GT5)&gt;0,SUM(GP5,GT5),"")</f>
        <v/>
      </c>
      <c r="HJ5" s="11" t="str">
        <f>IF(SUM(GO5:GP5,GR5:GT5,GV5)-GQ5-GU5&gt;0,SUM(GO5:GP5,GR5:GT5,GV5)-GQ5-GU5,"")</f>
        <v/>
      </c>
      <c r="HK5" s="11" t="str">
        <f>IF(SUM(GW5:GX5,GZ5)-GY5&gt;0,SUM(GW5:GX5,GZ5)-GY5,"")</f>
        <v/>
      </c>
      <c r="HL5" s="11" t="str">
        <f>IF(SUM(GP5,GT5,GX5)&gt;0,SUM(GP5,GT5,GX5),"")</f>
        <v/>
      </c>
      <c r="HM5" s="11" t="str">
        <f>IF(SUM(HJ5,HK5)&gt;0,SUM(HJ5,HK5),"")</f>
        <v/>
      </c>
      <c r="HN5" s="11" t="str">
        <f>IF(SUM(HB5,HF5)&gt;0,SUM(HB5,HF5),"")</f>
        <v/>
      </c>
      <c r="HO5" s="11" t="str">
        <f>IF(SUM(HA5:HB5,HD5:HF5,HH5)-SUM(HC5,HG5)&gt;0,SUM(HA5:HB5,HD5:HF5,HH5)-SUM(HC5,HG5),"")</f>
        <v/>
      </c>
      <c r="HP5" s="11" t="str">
        <f>IF(SUM(HJ5,HK5,HO5)&gt;0,SUM(HJ5,HK5,HO5),"")</f>
        <v/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16.899999999999999</v>
      </c>
      <c r="QH5" s="22">
        <f>IF($CW5="P",CD5,(CD5+BA5)/2)</f>
        <v>5</v>
      </c>
      <c r="QI5" s="22">
        <f>IF($CW5="P",CE5,(CE5+BB5)/2)</f>
        <v>0.1</v>
      </c>
      <c r="QJ5" s="22">
        <f>IF($CW5="P",CF5,(CF5+BC5)/2)</f>
        <v>0.6</v>
      </c>
      <c r="QK5" s="22">
        <f>IF($CW5="P",CG5,(CG5+BD5)/2)</f>
        <v>16.5</v>
      </c>
      <c r="QL5" s="22">
        <f>IF($CW5="P",CH5,(CH5+BE5)/2)</f>
        <v>3.9000000000000004</v>
      </c>
      <c r="QM5" s="22">
        <f>IF($CW5="P",CI5,(CI5+BF5)/2)</f>
        <v>0.1</v>
      </c>
      <c r="QN5" s="22">
        <f>IF($CW5="P",CJ5,(CJ5+BG5)/2)</f>
        <v>0.6</v>
      </c>
      <c r="QO5" s="22">
        <f>IF($CW5="P",CK5,(CK5+BH5)/2)</f>
        <v>15.55</v>
      </c>
      <c r="QP5" s="22">
        <f>IF($CW5="P",CL5,(CL5+BI5)/2)</f>
        <v>3.8</v>
      </c>
      <c r="QQ5" s="22">
        <f>IF($CW5="P",CM5,(CM5+BJ5)/2)</f>
        <v>0.1</v>
      </c>
      <c r="QR5" s="22">
        <f>IF($CW5="P",CN5,(CN5+BK5)/2)</f>
        <v>0.6</v>
      </c>
      <c r="QS5" s="22">
        <f>IF($CW5="P",CO5,(CO5+BL5)/2)</f>
        <v>16.149999999999999</v>
      </c>
      <c r="QT5" s="22">
        <f>IF($CW5="P",CP5,(CP5+BM5)/2)</f>
        <v>5.15</v>
      </c>
      <c r="QU5" s="22">
        <f>IF($CW5="P",CQ5,(CQ5+BN5)/2)</f>
        <v>0</v>
      </c>
      <c r="QV5" s="22">
        <f>IF($CW5="P",CR5,(CR5+BO5)/2)</f>
        <v>0.6</v>
      </c>
      <c r="QW5" s="22">
        <f>IF($CW5="P",CS5,(CS5+BP5)/2)</f>
        <v>16.399999999999999</v>
      </c>
      <c r="QX5" s="22">
        <f>IF($CW5="P",CT5,(CT5+BQ5)/2)</f>
        <v>5.35</v>
      </c>
      <c r="QY5" s="22">
        <f>IF($CW5="P",CU5,(CU5+BR5)/2)</f>
        <v>0</v>
      </c>
      <c r="QZ5" s="22">
        <f>IF($CW5="P",CV5,(CV5+BS5)/2)</f>
        <v>0.6</v>
      </c>
      <c r="RA5" s="27" t="s">
        <v>46</v>
      </c>
      <c r="RB5" s="40">
        <f>IF(SUM(QH5,QL5)&gt;0,SUM(QH5,QL5),"")</f>
        <v>8.9</v>
      </c>
      <c r="RC5" s="40">
        <f>IF(SUM(QG5:QH5,QJ5:QL5,QN5)-QI5-QM5&gt;0,SUM(QG5:QH5,QJ5:QL5,QN5)-QI5-QM5,"")</f>
        <v>43.3</v>
      </c>
      <c r="RD5" s="40">
        <f>IF(SUM(QO5:QP5,QR5)-QQ5&gt;0,SUM(QO5:QP5,QR5)-QQ5,"")</f>
        <v>19.850000000000001</v>
      </c>
      <c r="RE5" s="40">
        <f>IF(SUM(QH5,QL5,QP5)&gt;0,SUM(QH5,QL5,QP5),"")</f>
        <v>12.7</v>
      </c>
      <c r="RF5" s="40">
        <f>IF(SUM(RC5,RD5)&gt;0,SUM(RC5,RD5),"")</f>
        <v>63.15</v>
      </c>
      <c r="RG5" s="40">
        <f>IF(SUM(QT5,QX5)&gt;0,SUM(QT5,QX5),"")</f>
        <v>10.5</v>
      </c>
      <c r="RH5" s="40">
        <f>IF(SUM(QS5:QT5,QV5:QX5,QZ5)-SUM(QU5,QY5)&gt;0,SUM(QS5:QT5,QV5:QX5,QZ5)-SUM(QU5,QY5),"")</f>
        <v>44.25</v>
      </c>
      <c r="RI5" s="40">
        <f>IF(SUM(RC5,RD5,RH5)&gt;0,SUM(RC5,RD5,RH5),"")</f>
        <v>107.4</v>
      </c>
    </row>
    <row r="6" spans="1:477" x14ac:dyDescent="0.2">
      <c r="A6" s="4" cm="1">
        <f t="array" ref="A6">IF(AND(J6&lt;&gt;"",J6&lt;&gt;"No DD"),SUMPRODUCT((J$4:J$25&lt;&gt;"")*(J$4:J$25&lt;&gt;"No DD")*(F$4:F$25&gt;F6))+1,IF(J6="No DD",SUMPRODUCT((J$4:J$25="No DD")*(F$4:F$25&gt;F6))+1+SUMPRODUCT((J$4:J$25&lt;&gt;"")*(J$4:J$25&lt;&gt;"No DD")),""))</f>
        <v>3</v>
      </c>
      <c r="B6" s="4" t="str" cm="1">
        <f t="array" ref="B6">IF(AND(J6&lt;&gt;"",J6&lt;&gt;"No DD",G6=""),SUMPRODUCT((J$4:J$25&lt;&gt;"")*(J$4:J$25&lt;&gt;"No DD")*(G$4:G$25="")*(F$4:F$25&gt;F6))+1,IF(J6="No DD",SUMPRODUCT((J$4:J$25="No DD")*(F$4:F$25&gt;F6)*(G$4:G$25=""))+1+SUMPRODUCT((J$4:J$25&lt;&gt;"")*(G$4:G$25="")*(J$4:J$25&lt;&gt;"No DD")),""))</f>
        <v/>
      </c>
      <c r="C6" s="5" t="s">
        <v>207</v>
      </c>
      <c r="D6" s="4" t="s">
        <v>6</v>
      </c>
      <c r="E6" s="4">
        <v>2003</v>
      </c>
      <c r="F6" s="9">
        <f>SUM(L6:T6)+SUM(L6:P6)*0.0000001+SUM(L6)*0.0000000000001</f>
        <v>152.90001092000441</v>
      </c>
      <c r="G6" s="66" t="s">
        <v>46</v>
      </c>
      <c r="H6" s="3" t="str">
        <f>IF(OR(AND(AR6&gt;=AY$27,AS6&gt;=AY$31,AR6&lt;&gt;"",AQ6=""),AND(AW6&gt;=AY$27,AX6&gt;=AY$31,AW6&lt;&gt;"",AQ6=""),AND(BU6&gt;=CB$27,BV6&gt;=CB$31,BU6&lt;&gt;"",BT6=""),AND(BZ6&gt;=CB$27,CA6&gt;=CB$31,BZ6&lt;&gt;"",BT6=""),AND(CX6&gt;=DE$27,CY6&gt;=DE$31,CX6&lt;&gt;"",CW6=""),AND(DC6&gt;=DE$27,DD6&gt;=DE$31,DC6&lt;&gt;""),AND(EC6&gt;=EJ$27,ED6&gt;=EJ$31,EC6&lt;&gt;""),AND(EH6&gt;=EJ$27,EI6&gt;=EJ$31,EH6&lt;&gt;""),AND(FE6&gt;=FL$27,FF6&gt;=FL$31,FE6&lt;&gt;""),AND(FJ6&gt;=FL$27,FK6&gt;=FL$31,FJ6&lt;&gt;""),AND(GG6&gt;=GN$27,GH6&gt;=GN$31,GG6&lt;&gt;""),AND(GL6&gt;=GN$27,GM6&gt;=GN$31,GL6&lt;&gt;""),AND(HI6&gt;=HP$27,HJ6&gt;=HP$31,HI6&lt;&gt;""),AND(HN6&gt;=HP$27,HO6&gt;=HP$31,HN6&lt;&gt;""),AND(IK6&gt;=IR$27,IL6&gt;=IR$31,IK6&lt;&gt;""),AND(IP6&gt;=IR$27,IQ6&gt;=IR$31,IP6&lt;&gt;""),AND(JM6&gt;=JT$27,JN6&gt;=JT$31,JM6&lt;&gt;""),AND(JR6&gt;=JT$27,JS6&gt;=JT$31,JR6&lt;&gt;""),AND(KO6&gt;=KV$27,KP6&gt;=KV$31,KO6&lt;&gt;""),AND(KT6&gt;=KV$27,KU6&gt;=KV$31,KT6&lt;&gt;""),AND(LQ6&gt;=LX$27,LR6&gt;=LX$31,LQ6&lt;&gt;""),AND(LV6&gt;=LX$27,LW6&gt;=LX$31,LV6&lt;&gt;""),AND(MS6&gt;=MZ$27,MT6&gt;=MZ$31,MS6&lt;&gt;""),AND(MX6&gt;=MZ$27,MY6&gt;=MZ$31,MX6&lt;&gt;""),AND(NU6&gt;=OB$27,NV6&gt;=OB$31,NU6&lt;&gt;""),AND(NZ6&gt;=OB$27,OA6&gt;=OB$31,NZ6&lt;&gt;""),AND(OW6&gt;=PD$27,OX6&gt;=PD$31,OW6&lt;&gt;""),AND(PB6&gt;=PD$27,PC6&gt;=PD$31,PB6&lt;&gt;""),AND(PY6&gt;=QF$27,PZ6&gt;=QF$31,PY6&lt;&gt;""),AND(QD6&gt;=QF$27,QE6&gt;=QF$31,QD6&lt;&gt;"")),"P","")</f>
        <v>P</v>
      </c>
      <c r="I6" s="3" t="str">
        <f>IF(OR(AND(AS6&gt;=AY$31,AS6&lt;&gt;"",AQ6=""),AND(AX6&gt;=AY$31,AX6&lt;&gt;"",AQ6=""),AND(BV6&gt;=CB$31,BV6&lt;&gt;"",BT6=""),AND(CA6&gt;=CB$31,CA6&lt;&gt;"",BT6=""),AND(CY6&gt;=DE$31,CY6&lt;&gt;"",CW6=""),AND(DD6&gt;=DE$31,DD6&lt;&gt;"",CW6=""),AND(ED6&gt;=EJ$31,ED6&lt;&gt;""),AND(EI6&gt;=EJ$31,EI6&lt;&gt;""),AND(FF6&gt;=FL$31,FF6&lt;&gt;""),AND(FK6&gt;=FL$31,FK6&lt;&gt;""),AND(GH6&gt;=GN$31,GH6&lt;&gt;""),AND(GM6&gt;=GN$31,GM6&lt;&gt;""),AND(HJ6&gt;=HP$31,HJ6&lt;&gt;""),AND(HO6&gt;=HP$31,HO6&lt;&gt;""),AND(IL6&gt;=IR$31,IL6&lt;&gt;""),AND(IQ6&gt;=IR$31,IQ6&lt;&gt;""),AND(JN6&gt;=JT$31,JN6&lt;&gt;""),AND(JS6&gt;=JT$31,JS6&lt;&gt;""),AND(KP6&gt;=KV$31,KP6&lt;&gt;""),AND(KU6&gt;=KV$31,KU6&lt;&gt;""),AND(LR6&gt;=LX$31,LR6&lt;&gt;""),AND(LW6&gt;=LX$31,LW6&lt;&gt;""),AND(MT6&gt;=MZ$31,MT6&lt;&gt;""),AND(MY6&gt;=MZ$31,MY6&lt;&gt;""),AND(NV6&gt;=OB$31,NV6&lt;&gt;""),AND(OA6&gt;=OB$31,OA6&lt;&gt;""),AND(OX6&gt;=PD$31,OX6&lt;&gt;""),AND(PC6&gt;=PD$31,PC6&lt;&gt;""),AND(PZ6&gt;=QF$31,PZ6&lt;&gt;""),AND(QE6&gt;=QF$31,QE6&lt;&gt;"")),"P","")</f>
        <v>P</v>
      </c>
      <c r="J6" s="36" t="str">
        <f>IF(AND(I6="P",H6=""),"No DD",IF(OR(AND(AU6&gt;=AY$30,AV6&gt;=AY$34,AU6&lt;&gt;"",AQ6=""),AND(BX6&gt;=CB$30,BY6&gt;=CB$34,BX6&lt;&gt;"",BT6=""),AND(DA6&gt;=DE$30,DB6&gt;=DE$34,DA6&lt;&gt;"",CW6=""),AND(EF6&gt;=EJ$30,EG6&gt;=EJ$34,EF6&lt;&gt;""),AND(FH6&gt;=FL$30,FI6&gt;=FL$34,FH6&lt;&gt;""),AND(GJ6&gt;=GN$30,GK6&gt;=GN$34,GJ6&lt;&gt;""),AND(HL6&gt;=HP$30,HM6&gt;=HP$34,HL6&lt;&gt;""),AND(IN6&gt;=IR$30,IO6&gt;=IR$34,IN6&lt;&gt;""),AND(JP6&gt;=JT$30,JQ6&gt;=JT$34,JP6&lt;&gt;""),AND(KR6&gt;=KV$30,KS6&gt;=KV$34,KR6&lt;&gt;""),AND(LT6&gt;=LX$30,LU6&gt;=LX$34,LT6&lt;&gt;""),AND(MV6&gt;=MZ$30,MW6&gt;=MZ$34,MV6&lt;&gt;""),AND(NX6&gt;=OB$30,NY6&gt;=OB$34,NX6&lt;&gt;""),AND(OZ6&gt;=PD$30,PA6&gt;=PD$34,OZ6&lt;&gt;""),AND(QB6&gt;=QF$30,QC6&gt;=QF$34,QB6&lt;&gt;"")),"Merit",IF(OR(AND(AU6&gt;=AY$29,AV6&gt;=AY$33,AU6&lt;&gt;"",AQ6=""),AND(BX6&gt;=CB$29,BY6&gt;=CB$33,BX6&lt;&gt;"",BT6=""),AND(DA6&gt;=DE$29,DB6&gt;=DE$33,DA6&lt;&gt;"",CW6=""),AND(EF6&gt;=EJ$29,EG6&gt;=EJ$33,EF6&lt;&gt;""),AND(FH6&gt;=FL$29,FI6&gt;=FL$33,FH6&lt;&gt;""),AND(GJ6&gt;=GN$29,GK6&gt;=GN$33,GJ6&lt;&gt;""),AND(HL6&gt;=HP$29,HM6&gt;=HP$33,HL6&lt;&gt;""),AND(IN6&gt;=IR$29,IO6&gt;=IR$33,IN6&lt;&gt;""),AND(JP6&gt;=JT$29,JQ6&gt;=JT$33,JP6&lt;&gt;""),AND(KR6&gt;=KV$29,KS6&gt;=KV$33,KR6&lt;&gt;""),AND(LT6&gt;=LX$29,LU6&gt;=LX$33,LT6&lt;&gt;""),AND(MV6&gt;=MZ$29,MW6&gt;=MZ$33,MV6&lt;&gt;""),AND(NX6&gt;=OB$29,NY6&gt;=OB$33,NX6&lt;&gt;""),AND(OZ6&gt;=PD$29,PA6&gt;=PD$33,OZ6&lt;&gt;""),AND(QB6&gt;=QF$29,QC6&gt;=QF$33,QB6&lt;&gt;"")),"Excellence",IF(K6="P","Worlds Team",IF(H6="P","National Team","")))))</f>
        <v>National Team</v>
      </c>
      <c r="K6" s="3" t="str">
        <f>IF(OR(AND(AU6&gt;=AY$28,AV6&gt;=AY$32,AU6&lt;&gt;"",AQ6=""),AND(BX6&gt;=CB$28,BY6&gt;=CB$32,BX6&lt;&gt;"",BT6=""),AND(DA6&gt;=DE$28,DB6&gt;=DE$32,DA6&lt;&gt;"",CW6=""),AND(EF6&gt;=EJ$28,EG6&gt;=EJ$32,EF6&lt;&gt;""),AND(FH6&gt;=FL$28,FI6&gt;=FL$32,FH6&lt;&gt;""),AND(GJ6&gt;=GN$28,GK6&gt;=GN$32,GJ6&lt;&gt;""),AND(HL6&gt;=HP$28,HM6&gt;=HP$32,HL6&lt;&gt;""),AND(IN6&gt;=IR$28,IO6&gt;=IR$32,IN6&lt;&gt;""),AND(JP6&gt;=JT$28,JQ6&gt;=JT$32,JP6&lt;&gt;""),AND(KR6&gt;=KV$28,KS6&gt;=KV$32,KR6&lt;&gt;""),AND(LT6&gt;=LX$28,LU6&gt;=LX$32,LT6&lt;&gt;""),AND(MV6&gt;=MZ$28,MW6&gt;=MZ$32,MV6&lt;&gt;""),AND(NX6&gt;=OB$28,NY6&gt;=OB$32,NX6&lt;&gt;""),AND(OZ6&gt;=PD$28,PA6&gt;=PD$32,OZ6&lt;&gt;""),AND(QB6&gt;=QF$28,QC6&gt;=QF$32,QB6&lt;&gt;"")),"P","")</f>
        <v/>
      </c>
      <c r="L6" s="8">
        <f>IF(COUNT(AS6,BV6,CY6)&gt;0,LARGE((AS6,BV6,CY6),1),0)</f>
        <v>44.399999999999991</v>
      </c>
      <c r="M6" s="8" t="str">
        <f>IF(L6=0,"",IF(L6=CY6,$CC$1,IF(L6=BV6,$AZ$1,IF(L6=AS6,$W$1,""))))</f>
        <v>2024 Nationals</v>
      </c>
      <c r="N6" s="8">
        <f>IF(COUNT(AS6,BV6,CY6)&gt;1,LARGE((AS6,BV6,CY6),2),0)</f>
        <v>42.79999999999999</v>
      </c>
      <c r="O6" s="8" t="str">
        <f>IF(N6=0,"",IF(AND(N6=L6,N6=AS6,N6=BV6),$W$1,IF(AND(N6=L6,N6=AS6,N6=CY6),$W$1,IF(AND(N6=L6,N6=BV6,N6=CY6),$AZ$1,IF(N6=CY6,$CC$1,IF(N6=BV6,$AZ$1,IF(N6=AS6,$W$1,"")))))))</f>
        <v>2024 Elite Canada</v>
      </c>
      <c r="P6" s="8">
        <f>IF(COUNT(AT6,BW6,CZ6)&gt;0,LARGE((AT6,BW6,CZ6),1),0)</f>
        <v>22</v>
      </c>
      <c r="Q6" s="8" t="str">
        <f>IF(P6=0,"",IF(P6=CZ6,$CC$1,IF(P6=BW6,$AZ$1,IF(P6=AT6,$W$1,""))))</f>
        <v>2024 Elite Canada</v>
      </c>
      <c r="R6" s="8">
        <f>IF(MAX(AX6,CA6,DD6)&gt;0,MAX(AX6,CA6,DD6),0)</f>
        <v>43.699999999999996</v>
      </c>
      <c r="S6" s="8" t="str">
        <f>IF(R6=0,"",IF(R6=DD6,$CC$1,IF(R6=CA6,$AZ$1,IF(R6=AX6,$W$1,""))))</f>
        <v>2024 Nationals</v>
      </c>
      <c r="T6" s="8" t="str">
        <f>IF(MAX(DF6:DH6)&gt;0,MAX(DF6:DH6),"")</f>
        <v/>
      </c>
      <c r="U6" s="11" t="str">
        <f>IF(T6="","",IF(T6=DF6,"("&amp;DF$2&amp;")",IF(T6=DG6,"("&amp;DG$2&amp;")",IF(T6=DH6,"("&amp;DH$2&amp;")"))))</f>
        <v/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/>
      </c>
      <c r="W6" s="19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27"/>
      <c r="AR6" s="40" t="str">
        <f>IF(SUM(X6,AB6)&gt;0,SUM(X6,AB6),"")</f>
        <v/>
      </c>
      <c r="AS6" s="40" t="str">
        <f>IF(SUM(W6:X6,Z6:AB6,AD6)-Y6-AC6&gt;0,SUM(W6:X6,Z6:AB6,AD6)-Y6-AC6,"")</f>
        <v/>
      </c>
      <c r="AT6" s="40" t="str">
        <f>IF(SUM(AE6:AF6,AH6)-AG6&gt;0,SUM(AE6:AF6,AH6)-AG6,"")</f>
        <v/>
      </c>
      <c r="AU6" s="40" t="str">
        <f>IF(SUM(X6,AB6,AF6)&gt;0,SUM(X6,AB6,AF6),"")</f>
        <v/>
      </c>
      <c r="AV6" s="40" t="str">
        <f>IF(SUM(AS6,AT6)&gt;0,SUM(AS6,AT6),"")</f>
        <v/>
      </c>
      <c r="AW6" s="40" t="str">
        <f>IF(SUM(AJ6,AN6)&gt;0,SUM(AJ6,AN6),"")</f>
        <v/>
      </c>
      <c r="AX6" s="40" t="str">
        <f>IF(SUM(AI6:AJ6,AL6:AN6,AP6)-SUM(AK6,AO6)&gt;0,SUM(AI6:AJ6,AL6:AN6,AP6)-SUM(AK6,AO6),"")</f>
        <v/>
      </c>
      <c r="AY6" s="40" t="str">
        <f>IF(SUM(AS6,AT6,AX6)&gt;0,SUM(AS6,AT6,AX6),"")</f>
        <v/>
      </c>
      <c r="AZ6" s="18">
        <v>16.7</v>
      </c>
      <c r="BA6" s="18">
        <v>4.0999999999999996</v>
      </c>
      <c r="BB6" s="18">
        <v>0</v>
      </c>
      <c r="BC6" s="18">
        <v>0.3</v>
      </c>
      <c r="BD6" s="18">
        <v>17.5</v>
      </c>
      <c r="BE6" s="18">
        <v>3.9</v>
      </c>
      <c r="BF6" s="18">
        <v>0</v>
      </c>
      <c r="BG6" s="18">
        <v>0.3</v>
      </c>
      <c r="BH6" s="18">
        <v>17.8</v>
      </c>
      <c r="BI6" s="18">
        <v>3.9</v>
      </c>
      <c r="BJ6" s="18">
        <v>0</v>
      </c>
      <c r="BK6" s="18">
        <v>0.3</v>
      </c>
      <c r="BL6" s="18">
        <v>17</v>
      </c>
      <c r="BM6" s="18">
        <v>3.9</v>
      </c>
      <c r="BN6" s="18">
        <v>0</v>
      </c>
      <c r="BO6" s="18">
        <v>0.3</v>
      </c>
      <c r="BP6" s="18">
        <v>17.3</v>
      </c>
      <c r="BQ6" s="18">
        <v>4.0999999999999996</v>
      </c>
      <c r="BR6" s="18">
        <v>0</v>
      </c>
      <c r="BS6" s="18">
        <v>0.3</v>
      </c>
      <c r="BT6" s="28"/>
      <c r="BU6" s="11">
        <f>IF(SUM(BA6,BE6)&gt;0,SUM(BA6,BE6),"")</f>
        <v>8</v>
      </c>
      <c r="BV6" s="11">
        <f>IF(SUM(AZ6:BA6,BC6:BE6,BG6)-BB6-BF6&gt;0,SUM(AZ6:BA6,BC6:BE6,BG6)-BB6-BF6,"")</f>
        <v>42.79999999999999</v>
      </c>
      <c r="BW6" s="11">
        <f>IF(SUM(BH6:BI6,BK6)-BJ6&gt;0,SUM(BH6:BI6,BK6)-BJ6,"")</f>
        <v>22</v>
      </c>
      <c r="BX6" s="11">
        <f>IF(SUM(BA6,BE6,BI6)&gt;0,SUM(BA6,BE6,BI6),"")</f>
        <v>11.9</v>
      </c>
      <c r="BY6" s="11">
        <f>IF(SUM(BV6,BW6)&gt;0,SUM(BV6,BW6),"")</f>
        <v>64.799999999999983</v>
      </c>
      <c r="BZ6" s="11">
        <f>IF(SUM(BM6,BQ6)&gt;0,SUM(BM6,BQ6),"")</f>
        <v>8</v>
      </c>
      <c r="CA6" s="11">
        <f>IF(SUM(BL6:BM6,BO6:BQ6,BS6)-SUM(BN6,BR6)&gt;0,SUM(BL6:BM6,BO6:BQ6,BS6)-SUM(BN6,BR6),"")</f>
        <v>42.9</v>
      </c>
      <c r="CB6" s="11">
        <f>IF(SUM(BV6,BW6,CA6)&gt;0,SUM(BV6,BW6,CA6),"")</f>
        <v>107.69999999999999</v>
      </c>
      <c r="CC6" s="19">
        <v>16.7</v>
      </c>
      <c r="CD6" s="19">
        <v>4.5999999999999996</v>
      </c>
      <c r="CE6" s="19">
        <v>0</v>
      </c>
      <c r="CF6" s="19">
        <v>0.6</v>
      </c>
      <c r="CG6" s="19">
        <v>17.899999999999999</v>
      </c>
      <c r="CH6" s="19">
        <v>4.3</v>
      </c>
      <c r="CI6" s="19">
        <v>0</v>
      </c>
      <c r="CJ6" s="19">
        <v>0.3</v>
      </c>
      <c r="CK6" s="19">
        <v>17.5</v>
      </c>
      <c r="CL6" s="19">
        <v>4.0999999999999996</v>
      </c>
      <c r="CM6" s="19">
        <v>0</v>
      </c>
      <c r="CN6" s="19">
        <v>0.3</v>
      </c>
      <c r="CO6" s="19">
        <v>17.7</v>
      </c>
      <c r="CP6" s="19">
        <v>3.9</v>
      </c>
      <c r="CQ6" s="19">
        <v>0</v>
      </c>
      <c r="CR6" s="19">
        <v>0.3</v>
      </c>
      <c r="CS6" s="19">
        <v>17.399999999999999</v>
      </c>
      <c r="CT6" s="19">
        <v>4.0999999999999996</v>
      </c>
      <c r="CU6" s="19">
        <v>0</v>
      </c>
      <c r="CV6" s="19">
        <v>0.3</v>
      </c>
      <c r="CW6" s="27"/>
      <c r="CX6" s="40">
        <f>IF(SUM(CD6,CH6)&gt;0,SUM(CD6,CH6),"")</f>
        <v>8.8999999999999986</v>
      </c>
      <c r="CY6" s="40">
        <f>IF(SUM(CC6:CD6,CF6:CH6,CJ6)-CE6-CI6&gt;0,SUM(CC6:CD6,CF6:CH6,CJ6)-CE6-CI6,"")</f>
        <v>44.399999999999991</v>
      </c>
      <c r="CZ6" s="40">
        <f>IF(SUM(CK6:CL6,CN6)-CM6&gt;0,SUM(CK6:CL6,CN6)-CM6,"")</f>
        <v>21.900000000000002</v>
      </c>
      <c r="DA6" s="40">
        <f>IF(SUM(CD6,CH6,CL6)&gt;0,SUM(CD6,CH6,CL6),"")</f>
        <v>12.999999999999998</v>
      </c>
      <c r="DB6" s="40">
        <f>IF(SUM(CY6,CZ6)&gt;0,SUM(CY6,CZ6),"")</f>
        <v>66.3</v>
      </c>
      <c r="DC6" s="40">
        <f>IF(SUM(CP6,CT6)&gt;0,SUM(CP6,CT6),"")</f>
        <v>8</v>
      </c>
      <c r="DD6" s="40">
        <f>IF(SUM(CO6:CP6,CR6:CT6,CV6)-SUM(CQ6,CU6)&gt;0,SUM(CO6:CP6,CR6:CT6,CV6)-SUM(CQ6,CU6),"")</f>
        <v>43.699999999999996</v>
      </c>
      <c r="DE6" s="40">
        <f>IF(SUM(CY6,CZ6,DD6)&gt;0,SUM(CY6,CZ6,DD6),"")</f>
        <v>110</v>
      </c>
      <c r="DF6" s="50" t="str">
        <f>IF(MAX(ED6,FF6,GH6,HJ6,IL6,JN6,KP6,LR6,MT6,NV6,OX6,PZ6)-IF(N6="",0,N6)&gt;0.001,MAX(ED6,FF6,GH6,HJ6,IL6,JN6,KP6,LR6,MT6,NV6,OX6,PZ6)-IF(N6="",0,N6),"")</f>
        <v/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</v>
      </c>
      <c r="QH6" s="22">
        <f>IF($CW6="P",CD6,(CD6+BA6)/2)</f>
        <v>4.3499999999999996</v>
      </c>
      <c r="QI6" s="22">
        <f>IF($CW6="P",CE6,(CE6+BB6)/2)</f>
        <v>0</v>
      </c>
      <c r="QJ6" s="22">
        <f>IF($CW6="P",CF6,(CF6+BC6)/2)</f>
        <v>0.44999999999999996</v>
      </c>
      <c r="QK6" s="22">
        <f>IF($CW6="P",CG6,(CG6+BD6)/2)</f>
        <v>17.7</v>
      </c>
      <c r="QL6" s="22">
        <f>IF($CW6="P",CH6,(CH6+BE6)/2)</f>
        <v>4.0999999999999996</v>
      </c>
      <c r="QM6" s="22">
        <f>IF($CW6="P",CI6,(CI6+BF6)/2)</f>
        <v>0</v>
      </c>
      <c r="QN6" s="22">
        <f>IF($CW6="P",CJ6,(CJ6+BG6)/2)</f>
        <v>0.3</v>
      </c>
      <c r="QO6" s="22">
        <f>IF($CW6="P",CK6,(CK6+BH6)/2)</f>
        <v>17.649999999999999</v>
      </c>
      <c r="QP6" s="22">
        <f>IF($CW6="P",CL6,(CL6+BI6)/2)</f>
        <v>4</v>
      </c>
      <c r="QQ6" s="22">
        <f>IF($CW6="P",CM6,(CM6+BJ6)/2)</f>
        <v>0</v>
      </c>
      <c r="QR6" s="22">
        <f>IF($CW6="P",CN6,(CN6+BK6)/2)</f>
        <v>0.3</v>
      </c>
      <c r="QS6" s="22">
        <f>IF($CW6="P",CO6,(CO6+BL6)/2)</f>
        <v>17.350000000000001</v>
      </c>
      <c r="QT6" s="22">
        <f>IF($CW6="P",CP6,(CP6+BM6)/2)</f>
        <v>3.9</v>
      </c>
      <c r="QU6" s="22">
        <f>IF($CW6="P",CQ6,(CQ6+BN6)/2)</f>
        <v>0</v>
      </c>
      <c r="QV6" s="22">
        <f>IF($CW6="P",CR6,(CR6+BO6)/2)</f>
        <v>0.3</v>
      </c>
      <c r="QW6" s="22">
        <f>IF($CW6="P",CS6,(CS6+BP6)/2)</f>
        <v>17.350000000000001</v>
      </c>
      <c r="QX6" s="22">
        <f>IF($CW6="P",CT6,(CT6+BQ6)/2)</f>
        <v>4.0999999999999996</v>
      </c>
      <c r="QY6" s="22">
        <f>IF($CW6="P",CU6,(CU6+BR6)/2)</f>
        <v>0</v>
      </c>
      <c r="QZ6" s="22">
        <f>IF($CW6="P",CV6,(CV6+BS6)/2)</f>
        <v>0.3</v>
      </c>
      <c r="RA6" s="27" t="s">
        <v>46</v>
      </c>
      <c r="RB6" s="40">
        <f>IF(SUM(QH6,QL6)&gt;0,SUM(QH6,QL6),"")</f>
        <v>8.4499999999999993</v>
      </c>
      <c r="RC6" s="40">
        <f>IF(SUM(QG6:QH6,QJ6:QL6,QN6)-QI6-QM6&gt;0,SUM(QG6:QH6,QJ6:QL6,QN6)-QI6-QM6,"")</f>
        <v>43.599999999999994</v>
      </c>
      <c r="RD6" s="40">
        <f>IF(SUM(QO6:QP6,QR6)-QQ6&gt;0,SUM(QO6:QP6,QR6)-QQ6,"")</f>
        <v>21.95</v>
      </c>
      <c r="RE6" s="40">
        <f>IF(SUM(QH6,QL6,QP6)&gt;0,SUM(QH6,QL6,QP6),"")</f>
        <v>12.45</v>
      </c>
      <c r="RF6" s="40">
        <f>IF(SUM(RC6,RD6)&gt;0,SUM(RC6,RD6),"")</f>
        <v>65.55</v>
      </c>
      <c r="RG6" s="40">
        <f>IF(SUM(QT6,QX6)&gt;0,SUM(QT6,QX6),"")</f>
        <v>8</v>
      </c>
      <c r="RH6" s="40">
        <f>IF(SUM(QS6:QT6,QV6:QX6,QZ6)-SUM(QU6,QY6)&gt;0,SUM(QS6:QT6,QV6:QX6,QZ6)-SUM(QU6,QY6),"")</f>
        <v>43.300000000000004</v>
      </c>
      <c r="RI6" s="40">
        <f>IF(SUM(RC6,RD6,RH6)&gt;0,SUM(RC6,RD6,RH6),"")</f>
        <v>108.85</v>
      </c>
    </row>
    <row r="7" spans="1:477" x14ac:dyDescent="0.2">
      <c r="A7" s="4" cm="1">
        <f t="array" ref="A7">IF(AND(J7&lt;&gt;"",J7&lt;&gt;"No DD"),SUMPRODUCT((J$4:J$25&lt;&gt;"")*(J$4:J$25&lt;&gt;"No DD")*(F$4:F$25&gt;F7))+1,IF(J7="No DD",SUMPRODUCT((J$4:J$25="No DD")*(F$4:F$25&gt;F7))+1+SUMPRODUCT((J$4:J$25&lt;&gt;"")*(J$4:J$25&lt;&gt;"No DD")),""))</f>
        <v>4</v>
      </c>
      <c r="B7" s="4" t="str" cm="1">
        <f t="array" ref="B7">IF(AND(J7&lt;&gt;"",J7&lt;&gt;"No DD",G7=""),SUMPRODUCT((J$4:J$25&lt;&gt;"")*(J$4:J$25&lt;&gt;"No DD")*(G$4:G$25="")*(F$4:F$25&gt;F7))+1,IF(J7="No DD",SUMPRODUCT((J$4:J$25="No DD")*(F$4:F$25&gt;F7)*(G$4:G$25=""))+1+SUMPRODUCT((J$4:J$25&lt;&gt;"")*(G$4:G$25="")*(J$4:J$25&lt;&gt;"No DD")),""))</f>
        <v/>
      </c>
      <c r="C7" s="5" t="s">
        <v>107</v>
      </c>
      <c r="D7" s="4" t="s">
        <v>4</v>
      </c>
      <c r="E7" s="4">
        <v>2003</v>
      </c>
      <c r="F7" s="9">
        <f>SUM(L7:T7)+SUM(L7:P7)*0.0000001+SUM(L7)*0.0000000000001</f>
        <v>149.30001016000443</v>
      </c>
      <c r="G7" s="66" t="s">
        <v>46</v>
      </c>
      <c r="H7" s="3" t="str">
        <f>IF(OR(AND(AR7&gt;=AY$27,AS7&gt;=AY$31,AR7&lt;&gt;"",AQ7=""),AND(AW7&gt;=AY$27,AX7&gt;=AY$31,AW7&lt;&gt;"",AQ7=""),AND(BU7&gt;=CB$27,BV7&gt;=CB$31,BU7&lt;&gt;"",BT7=""),AND(BZ7&gt;=CB$27,CA7&gt;=CB$31,BZ7&lt;&gt;"",BT7=""),AND(CX7&gt;=DE$27,CY7&gt;=DE$31,CX7&lt;&gt;"",CW7=""),AND(DC7&gt;=DE$27,DD7&gt;=DE$31,DC7&lt;&gt;""),AND(EC7&gt;=EJ$27,ED7&gt;=EJ$31,EC7&lt;&gt;""),AND(EH7&gt;=EJ$27,EI7&gt;=EJ$31,EH7&lt;&gt;""),AND(FE7&gt;=FL$27,FF7&gt;=FL$31,FE7&lt;&gt;""),AND(FJ7&gt;=FL$27,FK7&gt;=FL$31,FJ7&lt;&gt;""),AND(GG7&gt;=GN$27,GH7&gt;=GN$31,GG7&lt;&gt;""),AND(GL7&gt;=GN$27,GM7&gt;=GN$31,GL7&lt;&gt;""),AND(HI7&gt;=HP$27,HJ7&gt;=HP$31,HI7&lt;&gt;""),AND(HN7&gt;=HP$27,HO7&gt;=HP$31,HN7&lt;&gt;""),AND(IK7&gt;=IR$27,IL7&gt;=IR$31,IK7&lt;&gt;""),AND(IP7&gt;=IR$27,IQ7&gt;=IR$31,IP7&lt;&gt;""),AND(JM7&gt;=JT$27,JN7&gt;=JT$31,JM7&lt;&gt;""),AND(JR7&gt;=JT$27,JS7&gt;=JT$31,JR7&lt;&gt;""),AND(KO7&gt;=KV$27,KP7&gt;=KV$31,KO7&lt;&gt;""),AND(KT7&gt;=KV$27,KU7&gt;=KV$31,KT7&lt;&gt;""),AND(LQ7&gt;=LX$27,LR7&gt;=LX$31,LQ7&lt;&gt;""),AND(LV7&gt;=LX$27,LW7&gt;=LX$31,LV7&lt;&gt;""),AND(MS7&gt;=MZ$27,MT7&gt;=MZ$31,MS7&lt;&gt;""),AND(MX7&gt;=MZ$27,MY7&gt;=MZ$31,MX7&lt;&gt;""),AND(NU7&gt;=OB$27,NV7&gt;=OB$31,NU7&lt;&gt;""),AND(NZ7&gt;=OB$27,OA7&gt;=OB$31,NZ7&lt;&gt;""),AND(OW7&gt;=PD$27,OX7&gt;=PD$31,OW7&lt;&gt;""),AND(PB7&gt;=PD$27,PC7&gt;=PD$31,PB7&lt;&gt;""),AND(PY7&gt;=QF$27,PZ7&gt;=QF$31,PY7&lt;&gt;""),AND(QD7&gt;=QF$27,QE7&gt;=QF$31,QD7&lt;&gt;"")),"P","")</f>
        <v>P</v>
      </c>
      <c r="I7" s="3" t="str">
        <f>IF(OR(AND(AS7&gt;=AY$31,AS7&lt;&gt;"",AQ7=""),AND(AX7&gt;=AY$31,AX7&lt;&gt;"",AQ7=""),AND(BV7&gt;=CB$31,BV7&lt;&gt;"",BT7=""),AND(CA7&gt;=CB$31,CA7&lt;&gt;"",BT7=""),AND(CY7&gt;=DE$31,CY7&lt;&gt;"",CW7=""),AND(DD7&gt;=DE$31,DD7&lt;&gt;"",CW7=""),AND(ED7&gt;=EJ$31,ED7&lt;&gt;""),AND(EI7&gt;=EJ$31,EI7&lt;&gt;""),AND(FF7&gt;=FL$31,FF7&lt;&gt;""),AND(FK7&gt;=FL$31,FK7&lt;&gt;""),AND(GH7&gt;=GN$31,GH7&lt;&gt;""),AND(GM7&gt;=GN$31,GM7&lt;&gt;""),AND(HJ7&gt;=HP$31,HJ7&lt;&gt;""),AND(HO7&gt;=HP$31,HO7&lt;&gt;""),AND(IL7&gt;=IR$31,IL7&lt;&gt;""),AND(IQ7&gt;=IR$31,IQ7&lt;&gt;""),AND(JN7&gt;=JT$31,JN7&lt;&gt;""),AND(JS7&gt;=JT$31,JS7&lt;&gt;""),AND(KP7&gt;=KV$31,KP7&lt;&gt;""),AND(KU7&gt;=KV$31,KU7&lt;&gt;""),AND(LR7&gt;=LX$31,LR7&lt;&gt;""),AND(LW7&gt;=LX$31,LW7&lt;&gt;""),AND(MT7&gt;=MZ$31,MT7&lt;&gt;""),AND(MY7&gt;=MZ$31,MY7&lt;&gt;""),AND(NV7&gt;=OB$31,NV7&lt;&gt;""),AND(OA7&gt;=OB$31,OA7&lt;&gt;""),AND(OX7&gt;=PD$31,OX7&lt;&gt;""),AND(PC7&gt;=PD$31,PC7&lt;&gt;""),AND(PZ7&gt;=QF$31,PZ7&lt;&gt;""),AND(QE7&gt;=QF$31,QE7&lt;&gt;"")),"P","")</f>
        <v>P</v>
      </c>
      <c r="J7" s="36" t="str">
        <f>IF(AND(I7="P",H7=""),"No DD",IF(OR(AND(AU7&gt;=AY$30,AV7&gt;=AY$34,AU7&lt;&gt;"",AQ7=""),AND(BX7&gt;=CB$30,BY7&gt;=CB$34,BX7&lt;&gt;"",BT7=""),AND(DA7&gt;=DE$30,DB7&gt;=DE$34,DA7&lt;&gt;"",CW7=""),AND(EF7&gt;=EJ$30,EG7&gt;=EJ$34,EF7&lt;&gt;""),AND(FH7&gt;=FL$30,FI7&gt;=FL$34,FH7&lt;&gt;""),AND(GJ7&gt;=GN$30,GK7&gt;=GN$34,GJ7&lt;&gt;""),AND(HL7&gt;=HP$30,HM7&gt;=HP$34,HL7&lt;&gt;""),AND(IN7&gt;=IR$30,IO7&gt;=IR$34,IN7&lt;&gt;""),AND(JP7&gt;=JT$30,JQ7&gt;=JT$34,JP7&lt;&gt;""),AND(KR7&gt;=KV$30,KS7&gt;=KV$34,KR7&lt;&gt;""),AND(LT7&gt;=LX$30,LU7&gt;=LX$34,LT7&lt;&gt;""),AND(MV7&gt;=MZ$30,MW7&gt;=MZ$34,MV7&lt;&gt;""),AND(NX7&gt;=OB$30,NY7&gt;=OB$34,NX7&lt;&gt;""),AND(OZ7&gt;=PD$30,PA7&gt;=PD$34,OZ7&lt;&gt;""),AND(QB7&gt;=QF$30,QC7&gt;=QF$34,QB7&lt;&gt;"")),"Merit",IF(OR(AND(AU7&gt;=AY$29,AV7&gt;=AY$33,AU7&lt;&gt;"",AQ7=""),AND(BX7&gt;=CB$29,BY7&gt;=CB$33,BX7&lt;&gt;"",BT7=""),AND(DA7&gt;=DE$29,DB7&gt;=DE$33,DA7&lt;&gt;"",CW7=""),AND(EF7&gt;=EJ$29,EG7&gt;=EJ$33,EF7&lt;&gt;""),AND(FH7&gt;=FL$29,FI7&gt;=FL$33,FH7&lt;&gt;""),AND(GJ7&gt;=GN$29,GK7&gt;=GN$33,GJ7&lt;&gt;""),AND(HL7&gt;=HP$29,HM7&gt;=HP$33,HL7&lt;&gt;""),AND(IN7&gt;=IR$29,IO7&gt;=IR$33,IN7&lt;&gt;""),AND(JP7&gt;=JT$29,JQ7&gt;=JT$33,JP7&lt;&gt;""),AND(KR7&gt;=KV$29,KS7&gt;=KV$33,KR7&lt;&gt;""),AND(LT7&gt;=LX$29,LU7&gt;=LX$33,LT7&lt;&gt;""),AND(MV7&gt;=MZ$29,MW7&gt;=MZ$33,MV7&lt;&gt;""),AND(NX7&gt;=OB$29,NY7&gt;=OB$33,NX7&lt;&gt;""),AND(OZ7&gt;=PD$29,PA7&gt;=PD$33,OZ7&lt;&gt;""),AND(QB7&gt;=QF$29,QC7&gt;=QF$33,QB7&lt;&gt;"")),"Excellence",IF(K7="P","Worlds Team",IF(H7="P","National Team","")))))</f>
        <v>National Team</v>
      </c>
      <c r="K7" s="3" t="str">
        <f>IF(OR(AND(AU7&gt;=AY$28,AV7&gt;=AY$32,AU7&lt;&gt;"",AQ7=""),AND(BX7&gt;=CB$28,BY7&gt;=CB$32,BX7&lt;&gt;"",BT7=""),AND(DA7&gt;=DE$28,DB7&gt;=DE$32,DA7&lt;&gt;"",CW7=""),AND(EF7&gt;=EJ$28,EG7&gt;=EJ$32,EF7&lt;&gt;""),AND(FH7&gt;=FL$28,FI7&gt;=FL$32,FH7&lt;&gt;""),AND(GJ7&gt;=GN$28,GK7&gt;=GN$32,GJ7&lt;&gt;""),AND(HL7&gt;=HP$28,HM7&gt;=HP$32,HL7&lt;&gt;""),AND(IN7&gt;=IR$28,IO7&gt;=IR$32,IN7&lt;&gt;""),AND(JP7&gt;=JT$28,JQ7&gt;=JT$32,JP7&lt;&gt;""),AND(KR7&gt;=KV$28,KS7&gt;=KV$32,KR7&lt;&gt;""),AND(LT7&gt;=LX$28,LU7&gt;=LX$32,LT7&lt;&gt;""),AND(MV7&gt;=MZ$28,MW7&gt;=MZ$32,MV7&lt;&gt;""),AND(NX7&gt;=OB$28,NY7&gt;=OB$32,NX7&lt;&gt;""),AND(OZ7&gt;=PD$28,PA7&gt;=PD$32,OZ7&lt;&gt;""),AND(QB7&gt;=QF$28,QC7&gt;=QF$32,QB7&lt;&gt;"")),"P","")</f>
        <v/>
      </c>
      <c r="L7" s="8">
        <f>IF(COUNT(AS7,BV7,CY7)&gt;0,LARGE((AS7,BV7,CY7),1),0)</f>
        <v>44.300000000000004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37.099999999999987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20.200000000000003</v>
      </c>
      <c r="Q7" s="8" t="str">
        <f>IF(P7=0,"",IF(P7=CZ7,$CC$1,IF(P7=BW7,$AZ$1,IF(P7=AT7,$W$1,""))))</f>
        <v>2023 3rd Domestic Trial</v>
      </c>
      <c r="R7" s="8">
        <f>IF(MAX(AX7,CA7,DD7)&gt;0,MAX(AX7,CA7,DD7),0)</f>
        <v>41.4</v>
      </c>
      <c r="S7" s="8" t="str">
        <f>IF(R7=0,"",IF(R7=DD7,$CC$1,IF(R7=CA7,$AZ$1,IF(R7=AX7,$W$1,""))))</f>
        <v>2024 Elite Canada</v>
      </c>
      <c r="T7" s="8">
        <f>IF(MAX(DF7:DH7)&gt;0,MAX(DF7:DH7),"")</f>
        <v>6.3000000000000114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USA (Aug 5)</v>
      </c>
      <c r="W7" s="19">
        <v>17.5</v>
      </c>
      <c r="X7" s="19">
        <v>4.3</v>
      </c>
      <c r="Y7" s="19">
        <v>0</v>
      </c>
      <c r="Z7" s="19">
        <v>0.3</v>
      </c>
      <c r="AA7" s="19">
        <v>17</v>
      </c>
      <c r="AB7" s="19">
        <v>4.5999999999999996</v>
      </c>
      <c r="AC7" s="19">
        <v>0</v>
      </c>
      <c r="AD7" s="19">
        <v>0.6</v>
      </c>
      <c r="AE7" s="19">
        <v>15</v>
      </c>
      <c r="AF7" s="19">
        <v>4.5999999999999996</v>
      </c>
      <c r="AG7" s="19">
        <v>0</v>
      </c>
      <c r="AH7" s="19">
        <v>0.6</v>
      </c>
      <c r="AI7" s="19">
        <v>15.1</v>
      </c>
      <c r="AJ7" s="19">
        <v>3.9</v>
      </c>
      <c r="AK7" s="19">
        <v>0.2</v>
      </c>
      <c r="AL7" s="19">
        <v>0.3</v>
      </c>
      <c r="AM7" s="19">
        <v>16.899999999999999</v>
      </c>
      <c r="AN7" s="19">
        <v>4.8</v>
      </c>
      <c r="AO7" s="19">
        <v>0</v>
      </c>
      <c r="AP7" s="19">
        <v>0.6</v>
      </c>
      <c r="AQ7" s="27"/>
      <c r="AR7" s="40">
        <f>IF(SUM(X7,AB7)&gt;0,SUM(X7,AB7),"")</f>
        <v>8.8999999999999986</v>
      </c>
      <c r="AS7" s="40">
        <f>IF(SUM(W7:X7,Z7:AB7,AD7)-Y7-AC7&gt;0,SUM(W7:X7,Z7:AB7,AD7)-Y7-AC7,"")</f>
        <v>44.300000000000004</v>
      </c>
      <c r="AT7" s="40">
        <f>IF(SUM(AE7:AF7,AH7)-AG7&gt;0,SUM(AE7:AF7,AH7)-AG7,"")</f>
        <v>20.200000000000003</v>
      </c>
      <c r="AU7" s="40">
        <f>IF(SUM(X7,AB7,AF7)&gt;0,SUM(X7,AB7,AF7),"")</f>
        <v>13.499999999999998</v>
      </c>
      <c r="AV7" s="40">
        <f>IF(SUM(AS7,AT7)&gt;0,SUM(AS7,AT7),"")</f>
        <v>64.5</v>
      </c>
      <c r="AW7" s="40">
        <f>IF(SUM(AJ7,AN7)&gt;0,SUM(AJ7,AN7),"")</f>
        <v>8.6999999999999993</v>
      </c>
      <c r="AX7" s="40">
        <f>IF(SUM(AI7:AJ7,AL7:AN7,AP7)-SUM(AK7,AO7)&gt;0,SUM(AI7:AJ7,AL7:AN7,AP7)-SUM(AK7,AO7),"")</f>
        <v>41.4</v>
      </c>
      <c r="AY7" s="40">
        <f>IF(SUM(AS7,AT7,AX7)&gt;0,SUM(AS7,AT7,AX7),"")</f>
        <v>105.9</v>
      </c>
      <c r="AZ7" s="18">
        <v>16.5</v>
      </c>
      <c r="BA7" s="18">
        <v>3.4</v>
      </c>
      <c r="BB7" s="18">
        <v>0.2</v>
      </c>
      <c r="BC7" s="18">
        <v>0.3</v>
      </c>
      <c r="BD7" s="18">
        <v>17.899999999999999</v>
      </c>
      <c r="BE7" s="18">
        <v>1.9</v>
      </c>
      <c r="BF7" s="18">
        <v>3</v>
      </c>
      <c r="BG7" s="18">
        <v>0.3</v>
      </c>
      <c r="BH7" s="18">
        <v>15.8</v>
      </c>
      <c r="BI7" s="18">
        <v>2.9</v>
      </c>
      <c r="BJ7" s="18">
        <v>0</v>
      </c>
      <c r="BK7" s="18">
        <v>0.3</v>
      </c>
      <c r="BL7" s="18">
        <v>16.5</v>
      </c>
      <c r="BM7" s="18">
        <v>6.1</v>
      </c>
      <c r="BN7" s="18">
        <v>0</v>
      </c>
      <c r="BO7" s="18">
        <v>0.3</v>
      </c>
      <c r="BP7" s="18">
        <v>17.3</v>
      </c>
      <c r="BQ7" s="18">
        <v>1.9</v>
      </c>
      <c r="BR7" s="18">
        <v>1</v>
      </c>
      <c r="BS7" s="18">
        <v>0.3</v>
      </c>
      <c r="BT7" s="28"/>
      <c r="BU7" s="11">
        <f>IF(SUM(BA7,BE7)&gt;0,SUM(BA7,BE7),"")</f>
        <v>5.3</v>
      </c>
      <c r="BV7" s="11">
        <f>IF(SUM(AZ7:BA7,BC7:BE7,BG7)-BB7-BF7&gt;0,SUM(AZ7:BA7,BC7:BE7,BG7)-BB7-BF7,"")</f>
        <v>37.099999999999987</v>
      </c>
      <c r="BW7" s="11">
        <f>IF(SUM(BH7:BI7,BK7)-BJ7&gt;0,SUM(BH7:BI7,BK7)-BJ7,"")</f>
        <v>19</v>
      </c>
      <c r="BX7" s="11">
        <f>IF(SUM(BA7,BE7,BI7)&gt;0,SUM(BA7,BE7,BI7),"")</f>
        <v>8.1999999999999993</v>
      </c>
      <c r="BY7" s="11">
        <f>IF(SUM(BV7,BW7)&gt;0,SUM(BV7,BW7),"")</f>
        <v>56.099999999999987</v>
      </c>
      <c r="BZ7" s="11">
        <f>IF(SUM(BM7,BQ7)&gt;0,SUM(BM7,BQ7),"")</f>
        <v>8</v>
      </c>
      <c r="CA7" s="11">
        <f>IF(SUM(BL7:BM7,BO7:BQ7,BS7)-SUM(BN7,BR7)&gt;0,SUM(BL7:BM7,BO7:BQ7,BS7)-SUM(BN7,BR7),"")</f>
        <v>41.4</v>
      </c>
      <c r="CB7" s="11">
        <f>IF(SUM(BV7,BW7,CA7)&gt;0,SUM(BV7,BW7,CA7),"")</f>
        <v>97.499999999999986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6.3000000000000114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17.3</v>
      </c>
      <c r="EL7" s="18">
        <v>3.9</v>
      </c>
      <c r="EM7" s="18">
        <v>0</v>
      </c>
      <c r="EN7" s="18">
        <v>0</v>
      </c>
      <c r="EO7" s="18">
        <v>18.100000000000001</v>
      </c>
      <c r="EP7" s="18">
        <v>4.0999999999999996</v>
      </c>
      <c r="EQ7" s="18">
        <v>0</v>
      </c>
      <c r="ER7" s="18">
        <v>0</v>
      </c>
      <c r="ES7" s="18"/>
      <c r="ET7" s="18"/>
      <c r="EU7" s="18"/>
      <c r="EV7" s="18"/>
      <c r="EW7" s="18">
        <v>17.7</v>
      </c>
      <c r="EX7" s="18">
        <v>5</v>
      </c>
      <c r="EY7" s="18">
        <v>0</v>
      </c>
      <c r="EZ7" s="18">
        <v>0</v>
      </c>
      <c r="FA7" s="18"/>
      <c r="FB7" s="18"/>
      <c r="FC7" s="18"/>
      <c r="FD7" s="18"/>
      <c r="FE7" s="11">
        <f>IF(SUM(EL7,EP7)&gt;0,SUM(EL7,EP7),"")</f>
        <v>8</v>
      </c>
      <c r="FF7" s="11">
        <f>IF(SUM(EK7:EL7,EN7:EP7,ER7)-EM7-EQ7&gt;0,SUM(EK7:EL7,EN7:EP7,ER7)-EM7-EQ7,"")</f>
        <v>43.4</v>
      </c>
      <c r="FG7" s="11" t="str">
        <f>IF(SUM(ES7:ET7,EV7)-EU7&gt;0,SUM(ES7:ET7,EV7)-EU7,"")</f>
        <v/>
      </c>
      <c r="FH7" s="11">
        <f>IF(SUM(EL7,EP7,ET7)&gt;0,SUM(EL7,EP7,ET7),"")</f>
        <v>8</v>
      </c>
      <c r="FI7" s="11">
        <f>IF(SUM(FF7,FG7)&gt;0,SUM(FF7,FG7),"")</f>
        <v>43.4</v>
      </c>
      <c r="FJ7" s="11">
        <f>IF(SUM(EX7,FB7)&gt;0,SUM(EX7,FB7),"")</f>
        <v>5</v>
      </c>
      <c r="FK7" s="11">
        <f>IF(SUM(EW7:EX7,EZ7:FB7,FD7)-SUM(EY7,FC7)&gt;0,SUM(EW7:EX7,EZ7:FB7,FD7)-SUM(EY7,FC7),"")</f>
        <v>22.7</v>
      </c>
      <c r="FL7" s="11">
        <f>IF(SUM(FF7,FG7,FK7)&gt;0,SUM(FF7,FG7,FK7),"")</f>
        <v>66.099999999999994</v>
      </c>
      <c r="FM7" s="17">
        <v>16.8</v>
      </c>
      <c r="FN7" s="17">
        <v>4.5999999999999996</v>
      </c>
      <c r="FO7" s="17">
        <v>0.2</v>
      </c>
      <c r="FP7" s="17">
        <v>0</v>
      </c>
      <c r="FQ7" s="17">
        <v>16.899999999999999</v>
      </c>
      <c r="FR7" s="17">
        <v>3.2</v>
      </c>
      <c r="FS7" s="17">
        <v>0.4</v>
      </c>
      <c r="FT7" s="17">
        <v>0</v>
      </c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>
        <f>IF(SUM(FN7,FR7)&gt;0,SUM(FN7,FR7),"")</f>
        <v>7.8</v>
      </c>
      <c r="GH7" s="40">
        <f>IF(SUM(FM7:FN7,FP7:FR7,FT7)-FO7-FS7&gt;0,SUM(FM7:FN7,FP7:FR7,FT7)-FO7-FS7,"")</f>
        <v>40.9</v>
      </c>
      <c r="GI7" s="40" t="str">
        <f>IF(SUM(FU7:FV7,FX7)-FW7&gt;0,SUM(FU7:FV7,FX7)-FW7,"")</f>
        <v/>
      </c>
      <c r="GJ7" s="40">
        <f>IF(SUM(FN7,FR7,FV7)&gt;0,SUM(FN7,FR7,FV7),"")</f>
        <v>7.8</v>
      </c>
      <c r="GK7" s="40">
        <f>IF(SUM(GH7,GI7)&gt;0,SUM(GH7,GI7),"")</f>
        <v>40.9</v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>
        <f>IF(SUM(GH7,GI7,GM7)&gt;0,SUM(GH7,GI7,GM7),"")</f>
        <v>40.9</v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8.25</v>
      </c>
      <c r="QH7" s="22">
        <f>IF($CW7="P",CD7,(CD7+BA7)/2)</f>
        <v>1.7</v>
      </c>
      <c r="QI7" s="22">
        <f>IF($CW7="P",CE7,(CE7+BB7)/2)</f>
        <v>0.1</v>
      </c>
      <c r="QJ7" s="22">
        <f>IF($CW7="P",CF7,(CF7+BC7)/2)</f>
        <v>0.15</v>
      </c>
      <c r="QK7" s="22">
        <f>IF($CW7="P",CG7,(CG7+BD7)/2)</f>
        <v>8.9499999999999993</v>
      </c>
      <c r="QL7" s="22">
        <f>IF($CW7="P",CH7,(CH7+BE7)/2)</f>
        <v>0.95</v>
      </c>
      <c r="QM7" s="22">
        <f>IF($CW7="P",CI7,(CI7+BF7)/2)</f>
        <v>1.5</v>
      </c>
      <c r="QN7" s="22">
        <f>IF($CW7="P",CJ7,(CJ7+BG7)/2)</f>
        <v>0.15</v>
      </c>
      <c r="QO7" s="22">
        <f>IF($CW7="P",CK7,(CK7+BH7)/2)</f>
        <v>7.9</v>
      </c>
      <c r="QP7" s="22">
        <f>IF($CW7="P",CL7,(CL7+BI7)/2)</f>
        <v>1.45</v>
      </c>
      <c r="QQ7" s="22">
        <f>IF($CW7="P",CM7,(CM7+BJ7)/2)</f>
        <v>0</v>
      </c>
      <c r="QR7" s="22">
        <f>IF($CW7="P",CN7,(CN7+BK7)/2)</f>
        <v>0.15</v>
      </c>
      <c r="QS7" s="22">
        <f>IF($CW7="P",CO7,(CO7+BL7)/2)</f>
        <v>8.25</v>
      </c>
      <c r="QT7" s="22">
        <f>IF($CW7="P",CP7,(CP7+BM7)/2)</f>
        <v>3.05</v>
      </c>
      <c r="QU7" s="22">
        <f>IF($CW7="P",CQ7,(CQ7+BN7)/2)</f>
        <v>0</v>
      </c>
      <c r="QV7" s="22">
        <f>IF($CW7="P",CR7,(CR7+BO7)/2)</f>
        <v>0.15</v>
      </c>
      <c r="QW7" s="22">
        <f>IF($CW7="P",CS7,(CS7+BP7)/2)</f>
        <v>8.65</v>
      </c>
      <c r="QX7" s="22">
        <f>IF($CW7="P",CT7,(CT7+BQ7)/2)</f>
        <v>0.95</v>
      </c>
      <c r="QY7" s="22">
        <f>IF($CW7="P",CU7,(CU7+BR7)/2)</f>
        <v>0.5</v>
      </c>
      <c r="QZ7" s="22">
        <f>IF($CW7="P",CV7,(CV7+BS7)/2)</f>
        <v>0.15</v>
      </c>
      <c r="RA7" s="27" t="s">
        <v>46</v>
      </c>
      <c r="RB7" s="40">
        <f>IF(SUM(QH7,QL7)&gt;0,SUM(QH7,QL7),"")</f>
        <v>2.65</v>
      </c>
      <c r="RC7" s="40">
        <f>IF(SUM(QG7:QH7,QJ7:QL7,QN7)-QI7-QM7&gt;0,SUM(QG7:QH7,QJ7:QL7,QN7)-QI7-QM7,"")</f>
        <v>18.549999999999994</v>
      </c>
      <c r="RD7" s="40">
        <f>IF(SUM(QO7:QP7,QR7)-QQ7&gt;0,SUM(QO7:QP7,QR7)-QQ7,"")</f>
        <v>9.5</v>
      </c>
      <c r="RE7" s="40">
        <f>IF(SUM(QH7,QL7,QP7)&gt;0,SUM(QH7,QL7,QP7),"")</f>
        <v>4.0999999999999996</v>
      </c>
      <c r="RF7" s="40">
        <f>IF(SUM(RC7,RD7)&gt;0,SUM(RC7,RD7),"")</f>
        <v>28.049999999999994</v>
      </c>
      <c r="RG7" s="40">
        <f>IF(SUM(QT7,QX7)&gt;0,SUM(QT7,QX7),"")</f>
        <v>4</v>
      </c>
      <c r="RH7" s="40">
        <f>IF(SUM(QS7:QT7,QV7:QX7,QZ7)-SUM(QU7,QY7)&gt;0,SUM(QS7:QT7,QV7:QX7,QZ7)-SUM(QU7,QY7),"")</f>
        <v>20.7</v>
      </c>
      <c r="RI7" s="40">
        <f>IF(SUM(RC7,RD7,RH7)&gt;0,SUM(RC7,RD7,RH7),"")</f>
        <v>48.749999999999993</v>
      </c>
    </row>
    <row r="8" spans="1:477" x14ac:dyDescent="0.2">
      <c r="A8" s="4" cm="1">
        <f t="array" ref="A8">IF(AND(J8&lt;&gt;"",J8&lt;&gt;"No DD"),SUMPRODUCT((J$4:J$25&lt;&gt;"")*(J$4:J$25&lt;&gt;"No DD")*(F$4:F$25&gt;F8))+1,IF(J8="No DD",SUMPRODUCT((J$4:J$25="No DD")*(F$4:F$25&gt;F8))+1+SUMPRODUCT((J$4:J$25&lt;&gt;"")*(J$4:J$25&lt;&gt;"No DD")),""))</f>
        <v>5</v>
      </c>
      <c r="B8" s="4" cm="1">
        <f t="array" ref="B8">IF(AND(J8&lt;&gt;"",J8&lt;&gt;"No DD",G8=""),SUMPRODUCT((J$4:J$25&lt;&gt;"")*(J$4:J$25&lt;&gt;"No DD")*(G$4:G$25="")*(F$4:F$25&gt;F8))+1,IF(J8="No DD",SUMPRODUCT((J$4:J$25="No DD")*(F$4:F$25&gt;F8)*(G$4:G$25=""))+1+SUMPRODUCT((J$4:J$25&lt;&gt;"")*(G$4:G$25="")*(J$4:J$25&lt;&gt;"No DD")),""))</f>
        <v>1</v>
      </c>
      <c r="C8" s="5" t="s">
        <v>186</v>
      </c>
      <c r="D8" s="4" t="s">
        <v>3</v>
      </c>
      <c r="E8" s="4">
        <v>2007</v>
      </c>
      <c r="F8" s="9">
        <f>SUM(L8:T8)+SUM(L8:P8)*0.0000001+SUM(L8)*0.0000000000001</f>
        <v>148.50001045000425</v>
      </c>
      <c r="G8" s="66"/>
      <c r="H8" s="3" t="str">
        <f>IF(OR(AND(AR8&gt;=AY$27,AS8&gt;=AY$31,AR8&lt;&gt;"",AQ8=""),AND(AW8&gt;=AY$27,AX8&gt;=AY$31,AW8&lt;&gt;"",AQ8=""),AND(BU8&gt;=CB$27,BV8&gt;=CB$31,BU8&lt;&gt;"",BT8=""),AND(BZ8&gt;=CB$27,CA8&gt;=CB$31,BZ8&lt;&gt;"",BT8=""),AND(CX8&gt;=DE$27,CY8&gt;=DE$31,CX8&lt;&gt;"",CW8=""),AND(DC8&gt;=DE$27,DD8&gt;=DE$31,DC8&lt;&gt;""),AND(EC8&gt;=EJ$27,ED8&gt;=EJ$31,EC8&lt;&gt;""),AND(EH8&gt;=EJ$27,EI8&gt;=EJ$31,EH8&lt;&gt;""),AND(FE8&gt;=FL$27,FF8&gt;=FL$31,FE8&lt;&gt;""),AND(FJ8&gt;=FL$27,FK8&gt;=FL$31,FJ8&lt;&gt;""),AND(GG8&gt;=GN$27,GH8&gt;=GN$31,GG8&lt;&gt;""),AND(GL8&gt;=GN$27,GM8&gt;=GN$31,GL8&lt;&gt;""),AND(HI8&gt;=HP$27,HJ8&gt;=HP$31,HI8&lt;&gt;""),AND(HN8&gt;=HP$27,HO8&gt;=HP$31,HN8&lt;&gt;""),AND(IK8&gt;=IR$27,IL8&gt;=IR$31,IK8&lt;&gt;""),AND(IP8&gt;=IR$27,IQ8&gt;=IR$31,IP8&lt;&gt;""),AND(JM8&gt;=JT$27,JN8&gt;=JT$31,JM8&lt;&gt;""),AND(JR8&gt;=JT$27,JS8&gt;=JT$31,JR8&lt;&gt;""),AND(KO8&gt;=KV$27,KP8&gt;=KV$31,KO8&lt;&gt;""),AND(KT8&gt;=KV$27,KU8&gt;=KV$31,KT8&lt;&gt;""),AND(LQ8&gt;=LX$27,LR8&gt;=LX$31,LQ8&lt;&gt;""),AND(LV8&gt;=LX$27,LW8&gt;=LX$31,LV8&lt;&gt;""),AND(MS8&gt;=MZ$27,MT8&gt;=MZ$31,MS8&lt;&gt;""),AND(MX8&gt;=MZ$27,MY8&gt;=MZ$31,MX8&lt;&gt;""),AND(NU8&gt;=OB$27,NV8&gt;=OB$31,NU8&lt;&gt;""),AND(NZ8&gt;=OB$27,OA8&gt;=OB$31,NZ8&lt;&gt;""),AND(OW8&gt;=PD$27,OX8&gt;=PD$31,OW8&lt;&gt;""),AND(PB8&gt;=PD$27,PC8&gt;=PD$31,PB8&lt;&gt;""),AND(PY8&gt;=QF$27,PZ8&gt;=QF$31,PY8&lt;&gt;""),AND(QD8&gt;=QF$27,QE8&gt;=QF$31,QD8&lt;&gt;"")),"P","")</f>
        <v>P</v>
      </c>
      <c r="I8" s="3" t="str">
        <f>IF(OR(AND(AS8&gt;=AY$31,AS8&lt;&gt;"",AQ8=""),AND(AX8&gt;=AY$31,AX8&lt;&gt;"",AQ8=""),AND(BV8&gt;=CB$31,BV8&lt;&gt;"",BT8=""),AND(CA8&gt;=CB$31,CA8&lt;&gt;"",BT8=""),AND(CY8&gt;=DE$31,CY8&lt;&gt;"",CW8=""),AND(DD8&gt;=DE$31,DD8&lt;&gt;"",CW8=""),AND(ED8&gt;=EJ$31,ED8&lt;&gt;""),AND(EI8&gt;=EJ$31,EI8&lt;&gt;""),AND(FF8&gt;=FL$31,FF8&lt;&gt;""),AND(FK8&gt;=FL$31,FK8&lt;&gt;""),AND(GH8&gt;=GN$31,GH8&lt;&gt;""),AND(GM8&gt;=GN$31,GM8&lt;&gt;""),AND(HJ8&gt;=HP$31,HJ8&lt;&gt;""),AND(HO8&gt;=HP$31,HO8&lt;&gt;""),AND(IL8&gt;=IR$31,IL8&lt;&gt;""),AND(IQ8&gt;=IR$31,IQ8&lt;&gt;""),AND(JN8&gt;=JT$31,JN8&lt;&gt;""),AND(JS8&gt;=JT$31,JS8&lt;&gt;""),AND(KP8&gt;=KV$31,KP8&lt;&gt;""),AND(KU8&gt;=KV$31,KU8&lt;&gt;""),AND(LR8&gt;=LX$31,LR8&lt;&gt;""),AND(LW8&gt;=LX$31,LW8&lt;&gt;""),AND(MT8&gt;=MZ$31,MT8&lt;&gt;""),AND(MY8&gt;=MZ$31,MY8&lt;&gt;""),AND(NV8&gt;=OB$31,NV8&lt;&gt;""),AND(OA8&gt;=OB$31,OA8&lt;&gt;""),AND(OX8&gt;=PD$31,OX8&lt;&gt;""),AND(PC8&gt;=PD$31,PC8&lt;&gt;""),AND(PZ8&gt;=QF$31,PZ8&lt;&gt;""),AND(QE8&gt;=QF$31,QE8&lt;&gt;"")),"P","")</f>
        <v>P</v>
      </c>
      <c r="J8" s="36" t="str">
        <f>IF(AND(I8="P",H8=""),"No DD",IF(OR(AND(AU8&gt;=AY$30,AV8&gt;=AY$34,AU8&lt;&gt;"",AQ8=""),AND(BX8&gt;=CB$30,BY8&gt;=CB$34,BX8&lt;&gt;"",BT8=""),AND(DA8&gt;=DE$30,DB8&gt;=DE$34,DA8&lt;&gt;"",CW8=""),AND(EF8&gt;=EJ$30,EG8&gt;=EJ$34,EF8&lt;&gt;""),AND(FH8&gt;=FL$30,FI8&gt;=FL$34,FH8&lt;&gt;""),AND(GJ8&gt;=GN$30,GK8&gt;=GN$34,GJ8&lt;&gt;""),AND(HL8&gt;=HP$30,HM8&gt;=HP$34,HL8&lt;&gt;""),AND(IN8&gt;=IR$30,IO8&gt;=IR$34,IN8&lt;&gt;""),AND(JP8&gt;=JT$30,JQ8&gt;=JT$34,JP8&lt;&gt;""),AND(KR8&gt;=KV$30,KS8&gt;=KV$34,KR8&lt;&gt;""),AND(LT8&gt;=LX$30,LU8&gt;=LX$34,LT8&lt;&gt;""),AND(MV8&gt;=MZ$30,MW8&gt;=MZ$34,MV8&lt;&gt;""),AND(NX8&gt;=OB$30,NY8&gt;=OB$34,NX8&lt;&gt;""),AND(OZ8&gt;=PD$30,PA8&gt;=PD$34,OZ8&lt;&gt;""),AND(QB8&gt;=QF$30,QC8&gt;=QF$34,QB8&lt;&gt;"")),"Merit",IF(OR(AND(AU8&gt;=AY$29,AV8&gt;=AY$33,AU8&lt;&gt;"",AQ8=""),AND(BX8&gt;=CB$29,BY8&gt;=CB$33,BX8&lt;&gt;"",BT8=""),AND(DA8&gt;=DE$29,DB8&gt;=DE$33,DA8&lt;&gt;"",CW8=""),AND(EF8&gt;=EJ$29,EG8&gt;=EJ$33,EF8&lt;&gt;""),AND(FH8&gt;=FL$29,FI8&gt;=FL$33,FH8&lt;&gt;""),AND(GJ8&gt;=GN$29,GK8&gt;=GN$33,GJ8&lt;&gt;""),AND(HL8&gt;=HP$29,HM8&gt;=HP$33,HL8&lt;&gt;""),AND(IN8&gt;=IR$29,IO8&gt;=IR$33,IN8&lt;&gt;""),AND(JP8&gt;=JT$29,JQ8&gt;=JT$33,JP8&lt;&gt;""),AND(KR8&gt;=KV$29,KS8&gt;=KV$33,KR8&lt;&gt;""),AND(LT8&gt;=LX$29,LU8&gt;=LX$33,LT8&lt;&gt;""),AND(MV8&gt;=MZ$29,MW8&gt;=MZ$33,MV8&lt;&gt;""),AND(NX8&gt;=OB$29,NY8&gt;=OB$33,NX8&lt;&gt;""),AND(OZ8&gt;=PD$29,PA8&gt;=PD$33,OZ8&lt;&gt;""),AND(QB8&gt;=QF$29,QC8&gt;=QF$33,QB8&lt;&gt;"")),"Excellence",IF(K8="P","Worlds Team",IF(H8="P","National Team","")))))</f>
        <v>National Team</v>
      </c>
      <c r="K8" s="3" t="str">
        <f>IF(OR(AND(AU8&gt;=AY$28,AV8&gt;=AY$32,AU8&lt;&gt;"",AQ8=""),AND(BX8&gt;=CB$28,BY8&gt;=CB$32,BX8&lt;&gt;"",BT8=""),AND(DA8&gt;=DE$28,DB8&gt;=DE$32,DA8&lt;&gt;"",CW8=""),AND(EF8&gt;=EJ$28,EG8&gt;=EJ$32,EF8&lt;&gt;""),AND(FH8&gt;=FL$28,FI8&gt;=FL$32,FH8&lt;&gt;""),AND(GJ8&gt;=GN$28,GK8&gt;=GN$32,GJ8&lt;&gt;""),AND(HL8&gt;=HP$28,HM8&gt;=HP$32,HL8&lt;&gt;""),AND(IN8&gt;=IR$28,IO8&gt;=IR$32,IN8&lt;&gt;""),AND(JP8&gt;=JT$28,JQ8&gt;=JT$32,JP8&lt;&gt;""),AND(KR8&gt;=KV$28,KS8&gt;=KV$32,KR8&lt;&gt;""),AND(LT8&gt;=LX$28,LU8&gt;=LX$32,LT8&lt;&gt;""),AND(MV8&gt;=MZ$28,MW8&gt;=MZ$32,MV8&lt;&gt;""),AND(NX8&gt;=OB$28,NY8&gt;=OB$32,NX8&lt;&gt;""),AND(OZ8&gt;=PD$28,PA8&gt;=PD$32,OZ8&lt;&gt;""),AND(QB8&gt;=QF$28,QC8&gt;=QF$32,QB8&lt;&gt;"")),"P","")</f>
        <v/>
      </c>
      <c r="L8" s="8">
        <f>IF(COUNT(AS8,BV8,CY8)&gt;0,LARGE((AS8,BV8,CY8),1),0)</f>
        <v>42.6</v>
      </c>
      <c r="M8" s="8" t="str">
        <f>IF(L8=0,"",IF(L8=CY8,$CC$1,IF(L8=BV8,$AZ$1,IF(L8=AS8,$W$1,""))))</f>
        <v>2024 Nationals</v>
      </c>
      <c r="N8" s="8">
        <f>IF(COUNT(AS8,BV8,CY8)&gt;1,LARGE((AS8,BV8,CY8),2),0)</f>
        <v>39.599999999999994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22.300000000000004</v>
      </c>
      <c r="Q8" s="8" t="str">
        <f>IF(P8=0,"",IF(P8=CZ8,$CC$1,IF(P8=BW8,$AZ$1,IF(P8=AT8,$W$1,""))))</f>
        <v>2024 Elite Canada</v>
      </c>
      <c r="R8" s="8">
        <f>IF(MAX(AX8,CA8,DD8)&gt;0,MAX(AX8,CA8,DD8),0)</f>
        <v>42.1</v>
      </c>
      <c r="S8" s="8" t="str">
        <f>IF(R8=0,"",IF(R8=DD8,$CC$1,IF(R8=CA8,$AZ$1,IF(R8=AX8,$W$1,""))))</f>
        <v>2024 Nationals</v>
      </c>
      <c r="T8" s="8">
        <f>IF(MAX(DF8:DH8)&gt;0,MAX(DF8:DH8),"")</f>
        <v>1.8999999999999986</v>
      </c>
      <c r="U8" s="11" t="str">
        <f>IF(T8="","",IF(T8=DF8,"("&amp;DF$2&amp;")",IF(T8=DG8,"("&amp;DG$2&amp;")",IF(T8=DH8,"("&amp;DH$2&amp;")"))))</f>
        <v>(Q1)</v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>2023 WAGC (Nov 17)</v>
      </c>
      <c r="W8" s="19">
        <v>16.100000000000001</v>
      </c>
      <c r="X8" s="19">
        <v>1.9</v>
      </c>
      <c r="Y8" s="19">
        <v>0</v>
      </c>
      <c r="Z8" s="19">
        <v>0.3</v>
      </c>
      <c r="AA8" s="19">
        <v>15.7</v>
      </c>
      <c r="AB8" s="19">
        <v>1.9</v>
      </c>
      <c r="AC8" s="19">
        <v>0</v>
      </c>
      <c r="AD8" s="19">
        <v>0.3</v>
      </c>
      <c r="AE8" s="19">
        <v>16.100000000000001</v>
      </c>
      <c r="AF8" s="19">
        <v>1.9</v>
      </c>
      <c r="AG8" s="19">
        <v>0</v>
      </c>
      <c r="AH8" s="19">
        <v>0.3</v>
      </c>
      <c r="AI8" s="19">
        <v>16.5</v>
      </c>
      <c r="AJ8" s="19">
        <v>3.9</v>
      </c>
      <c r="AK8" s="19">
        <v>0</v>
      </c>
      <c r="AL8" s="19">
        <v>0.3</v>
      </c>
      <c r="AM8" s="19">
        <v>16.399999999999999</v>
      </c>
      <c r="AN8" s="19">
        <v>4.0999999999999996</v>
      </c>
      <c r="AO8" s="19">
        <v>0</v>
      </c>
      <c r="AP8" s="19">
        <v>0.3</v>
      </c>
      <c r="AQ8" s="27"/>
      <c r="AR8" s="40">
        <f>IF(SUM(X8,AB8)&gt;0,SUM(X8,AB8),"")</f>
        <v>3.8</v>
      </c>
      <c r="AS8" s="40">
        <f>IF(SUM(W8:X8,Z8:AB8,AD8)-Y8-AC8&gt;0,SUM(W8:X8,Z8:AB8,AD8)-Y8-AC8,"")</f>
        <v>36.199999999999996</v>
      </c>
      <c r="AT8" s="40">
        <f>IF(SUM(AE8:AF8,AH8)-AG8&gt;0,SUM(AE8:AF8,AH8)-AG8,"")</f>
        <v>18.3</v>
      </c>
      <c r="AU8" s="40">
        <f>IF(SUM(X8,AB8,AF8)&gt;0,SUM(X8,AB8,AF8),"")</f>
        <v>5.6999999999999993</v>
      </c>
      <c r="AV8" s="40">
        <f>IF(SUM(AS8,AT8)&gt;0,SUM(AS8,AT8),"")</f>
        <v>54.5</v>
      </c>
      <c r="AW8" s="40">
        <f>IF(SUM(AJ8,AN8)&gt;0,SUM(AJ8,AN8),"")</f>
        <v>8</v>
      </c>
      <c r="AX8" s="40">
        <f>IF(SUM(AI8:AJ8,AL8:AN8,AP8)-SUM(AK8,AO8)&gt;0,SUM(AI8:AJ8,AL8:AN8,AP8)-SUM(AK8,AO8),"")</f>
        <v>41.499999999999993</v>
      </c>
      <c r="AY8" s="40">
        <f>IF(SUM(AS8,AT8,AX8)&gt;0,SUM(AS8,AT8,AX8),"")</f>
        <v>96</v>
      </c>
      <c r="AZ8" s="18">
        <v>16.899999999999999</v>
      </c>
      <c r="BA8" s="18">
        <v>3.9</v>
      </c>
      <c r="BB8" s="18">
        <v>0</v>
      </c>
      <c r="BC8" s="18">
        <v>0.3</v>
      </c>
      <c r="BD8" s="18">
        <v>16.3</v>
      </c>
      <c r="BE8" s="18">
        <v>1.9</v>
      </c>
      <c r="BF8" s="18">
        <v>0</v>
      </c>
      <c r="BG8" s="18">
        <v>0.3</v>
      </c>
      <c r="BH8" s="18">
        <v>17.100000000000001</v>
      </c>
      <c r="BI8" s="18">
        <v>4.5999999999999996</v>
      </c>
      <c r="BJ8" s="18">
        <v>0</v>
      </c>
      <c r="BK8" s="18">
        <v>0.6</v>
      </c>
      <c r="BL8" s="18">
        <v>16.7</v>
      </c>
      <c r="BM8" s="18">
        <v>4.5999999999999996</v>
      </c>
      <c r="BN8" s="18">
        <v>0</v>
      </c>
      <c r="BO8" s="18">
        <v>0.6</v>
      </c>
      <c r="BP8" s="18">
        <v>15.6</v>
      </c>
      <c r="BQ8" s="18">
        <v>2.6</v>
      </c>
      <c r="BR8" s="18">
        <v>0</v>
      </c>
      <c r="BS8" s="18">
        <v>0.6</v>
      </c>
      <c r="BT8" s="28"/>
      <c r="BU8" s="11">
        <f>IF(SUM(BA8,BE8)&gt;0,SUM(BA8,BE8),"")</f>
        <v>5.8</v>
      </c>
      <c r="BV8" s="11">
        <f>IF(SUM(AZ8:BA8,BC8:BE8,BG8)-BB8-BF8&gt;0,SUM(AZ8:BA8,BC8:BE8,BG8)-BB8-BF8,"")</f>
        <v>39.599999999999994</v>
      </c>
      <c r="BW8" s="11">
        <f>IF(SUM(BH8:BI8,BK8)-BJ8&gt;0,SUM(BH8:BI8,BK8)-BJ8,"")</f>
        <v>22.300000000000004</v>
      </c>
      <c r="BX8" s="11">
        <f>IF(SUM(BA8,BE8,BI8)&gt;0,SUM(BA8,BE8,BI8),"")</f>
        <v>10.399999999999999</v>
      </c>
      <c r="BY8" s="11">
        <f>IF(SUM(BV8,BW8)&gt;0,SUM(BV8,BW8),"")</f>
        <v>61.9</v>
      </c>
      <c r="BZ8" s="11">
        <f>IF(SUM(BM8,BQ8)&gt;0,SUM(BM8,BQ8),"")</f>
        <v>7.1999999999999993</v>
      </c>
      <c r="CA8" s="11">
        <f>IF(SUM(BL8:BM8,BO8:BQ8,BS8)-SUM(BN8,BR8)&gt;0,SUM(BL8:BM8,BO8:BQ8,BS8)-SUM(BN8,BR8),"")</f>
        <v>40.700000000000003</v>
      </c>
      <c r="CB8" s="11">
        <f>IF(SUM(BV8,BW8,CA8)&gt;0,SUM(BV8,BW8,CA8),"")</f>
        <v>102.6</v>
      </c>
      <c r="CC8" s="19">
        <v>16.8</v>
      </c>
      <c r="CD8" s="19">
        <v>4.2</v>
      </c>
      <c r="CE8" s="19">
        <v>0.2</v>
      </c>
      <c r="CF8" s="19">
        <v>0.3</v>
      </c>
      <c r="CG8" s="19">
        <v>16.3</v>
      </c>
      <c r="CH8" s="19">
        <v>4.5999999999999996</v>
      </c>
      <c r="CI8" s="19">
        <v>0</v>
      </c>
      <c r="CJ8" s="19">
        <v>0.6</v>
      </c>
      <c r="CK8" s="19">
        <v>16.5</v>
      </c>
      <c r="CL8" s="19">
        <v>4.5999999999999996</v>
      </c>
      <c r="CM8" s="19">
        <v>0</v>
      </c>
      <c r="CN8" s="19">
        <v>0.6</v>
      </c>
      <c r="CO8" s="19">
        <v>15.9</v>
      </c>
      <c r="CP8" s="19">
        <v>4.2</v>
      </c>
      <c r="CQ8" s="19">
        <v>0.4</v>
      </c>
      <c r="CR8" s="19">
        <v>0.3</v>
      </c>
      <c r="CS8" s="19">
        <v>16.899999999999999</v>
      </c>
      <c r="CT8" s="19">
        <v>4.5999999999999996</v>
      </c>
      <c r="CU8" s="19">
        <v>0</v>
      </c>
      <c r="CV8" s="19">
        <v>0.6</v>
      </c>
      <c r="CW8" s="27"/>
      <c r="CX8" s="40">
        <f>IF(SUM(CD8,CH8)&gt;0,SUM(CD8,CH8),"")</f>
        <v>8.8000000000000007</v>
      </c>
      <c r="CY8" s="40">
        <f>IF(SUM(CC8:CD8,CF8:CH8,CJ8)-CE8-CI8&gt;0,SUM(CC8:CD8,CF8:CH8,CJ8)-CE8-CI8,"")</f>
        <v>42.6</v>
      </c>
      <c r="CZ8" s="40">
        <f>IF(SUM(CK8:CL8,CN8)-CM8&gt;0,SUM(CK8:CL8,CN8)-CM8,"")</f>
        <v>21.700000000000003</v>
      </c>
      <c r="DA8" s="40">
        <f>IF(SUM(CD8,CH8,CL8)&gt;0,SUM(CD8,CH8,CL8),"")</f>
        <v>13.4</v>
      </c>
      <c r="DB8" s="40">
        <f>IF(SUM(CY8,CZ8)&gt;0,SUM(CY8,CZ8),"")</f>
        <v>64.300000000000011</v>
      </c>
      <c r="DC8" s="40">
        <f>IF(SUM(CP8,CT8)&gt;0,SUM(CP8,CT8),"")</f>
        <v>8.8000000000000007</v>
      </c>
      <c r="DD8" s="40">
        <f>IF(SUM(CO8:CP8,CR8:CT8,CV8)-SUM(CQ8,CU8)&gt;0,SUM(CO8:CP8,CR8:CT8,CV8)-SUM(CQ8,CU8),"")</f>
        <v>42.1</v>
      </c>
      <c r="DE8" s="40">
        <f>IF(SUM(CY8,CZ8,DD8)&gt;0,SUM(CY8,CZ8,DD8),"")</f>
        <v>106.4</v>
      </c>
      <c r="DF8" s="50">
        <f>IF(MAX(ED8,FF8,GH8,HJ8,IL8,JN8,KP8,LR8,MT8,NV8,OX8,PZ8)-IF(N8="",0,N8)&gt;0.001,MAX(ED8,FF8,GH8,HJ8,IL8,JN8,KP8,LR8,MT8,NV8,OX8,PZ8)-IF(N8="",0,N8),"")</f>
        <v>1.8999999999999986</v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>
        <v>15.7</v>
      </c>
      <c r="GP8" s="18">
        <v>4.0999999999999996</v>
      </c>
      <c r="GQ8" s="18">
        <v>0</v>
      </c>
      <c r="GR8" s="18">
        <v>0</v>
      </c>
      <c r="GS8" s="18">
        <v>17.8</v>
      </c>
      <c r="GT8" s="18">
        <v>3.9</v>
      </c>
      <c r="GU8" s="18">
        <v>0</v>
      </c>
      <c r="GV8" s="18">
        <v>0</v>
      </c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>
        <f>IF(SUM(GP8,GT8)&gt;0,SUM(GP8,GT8),"")</f>
        <v>8</v>
      </c>
      <c r="HJ8" s="11">
        <f>IF(SUM(GO8:GP8,GR8:GT8,GV8)-GQ8-GU8&gt;0,SUM(GO8:GP8,GR8:GT8,GV8)-GQ8-GU8,"")</f>
        <v>41.499999999999993</v>
      </c>
      <c r="HK8" s="11" t="str">
        <f>IF(SUM(GW8:GX8,GZ8)-GY8&gt;0,SUM(GW8:GX8,GZ8)-GY8,"")</f>
        <v/>
      </c>
      <c r="HL8" s="11">
        <f>IF(SUM(GP8,GT8,GX8)&gt;0,SUM(GP8,GT8,GX8),"")</f>
        <v>8</v>
      </c>
      <c r="HM8" s="11">
        <f>IF(SUM(HJ8,HK8)&gt;0,SUM(HJ8,HK8),"")</f>
        <v>41.499999999999993</v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>
        <f>IF(SUM(HJ8,HK8,HO8)&gt;0,SUM(HJ8,HK8,HO8),"")</f>
        <v>41.499999999999993</v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16.850000000000001</v>
      </c>
      <c r="QH8" s="22">
        <f>IF($CW8="P",CD8,(CD8+BA8)/2)</f>
        <v>4.05</v>
      </c>
      <c r="QI8" s="22">
        <f>IF($CW8="P",CE8,(CE8+BB8)/2)</f>
        <v>0.1</v>
      </c>
      <c r="QJ8" s="22">
        <f>IF($CW8="P",CF8,(CF8+BC8)/2)</f>
        <v>0.3</v>
      </c>
      <c r="QK8" s="22">
        <f>IF($CW8="P",CG8,(CG8+BD8)/2)</f>
        <v>16.3</v>
      </c>
      <c r="QL8" s="22">
        <f>IF($CW8="P",CH8,(CH8+BE8)/2)</f>
        <v>3.25</v>
      </c>
      <c r="QM8" s="22">
        <f>IF($CW8="P",CI8,(CI8+BF8)/2)</f>
        <v>0</v>
      </c>
      <c r="QN8" s="22">
        <f>IF($CW8="P",CJ8,(CJ8+BG8)/2)</f>
        <v>0.44999999999999996</v>
      </c>
      <c r="QO8" s="22">
        <f>IF($CW8="P",CK8,(CK8+BH8)/2)</f>
        <v>16.8</v>
      </c>
      <c r="QP8" s="22">
        <f>IF($CW8="P",CL8,(CL8+BI8)/2)</f>
        <v>4.5999999999999996</v>
      </c>
      <c r="QQ8" s="22">
        <f>IF($CW8="P",CM8,(CM8+BJ8)/2)</f>
        <v>0</v>
      </c>
      <c r="QR8" s="22">
        <f>IF($CW8="P",CN8,(CN8+BK8)/2)</f>
        <v>0.6</v>
      </c>
      <c r="QS8" s="22">
        <f>IF($CW8="P",CO8,(CO8+BL8)/2)</f>
        <v>16.3</v>
      </c>
      <c r="QT8" s="22">
        <f>IF($CW8="P",CP8,(CP8+BM8)/2)</f>
        <v>4.4000000000000004</v>
      </c>
      <c r="QU8" s="22">
        <f>IF($CW8="P",CQ8,(CQ8+BN8)/2)</f>
        <v>0.2</v>
      </c>
      <c r="QV8" s="22">
        <f>IF($CW8="P",CR8,(CR8+BO8)/2)</f>
        <v>0.44999999999999996</v>
      </c>
      <c r="QW8" s="22">
        <f>IF($CW8="P",CS8,(CS8+BP8)/2)</f>
        <v>16.25</v>
      </c>
      <c r="QX8" s="22">
        <f>IF($CW8="P",CT8,(CT8+BQ8)/2)</f>
        <v>3.5999999999999996</v>
      </c>
      <c r="QY8" s="22">
        <f>IF($CW8="P",CU8,(CU8+BR8)/2)</f>
        <v>0</v>
      </c>
      <c r="QZ8" s="22">
        <f>IF($CW8="P",CV8,(CV8+BS8)/2)</f>
        <v>0.6</v>
      </c>
      <c r="RA8" s="27" t="s">
        <v>46</v>
      </c>
      <c r="RB8" s="40">
        <f>IF(SUM(QH8,QL8)&gt;0,SUM(QH8,QL8),"")</f>
        <v>7.3</v>
      </c>
      <c r="RC8" s="40">
        <f>IF(SUM(QG8:QH8,QJ8:QL8,QN8)-QI8-QM8&gt;0,SUM(QG8:QH8,QJ8:QL8,QN8)-QI8-QM8,"")</f>
        <v>41.1</v>
      </c>
      <c r="RD8" s="40">
        <f>IF(SUM(QO8:QP8,QR8)-QQ8&gt;0,SUM(QO8:QP8,QR8)-QQ8,"")</f>
        <v>22</v>
      </c>
      <c r="RE8" s="40">
        <f>IF(SUM(QH8,QL8,QP8)&gt;0,SUM(QH8,QL8,QP8),"")</f>
        <v>11.899999999999999</v>
      </c>
      <c r="RF8" s="40">
        <f>IF(SUM(RC8,RD8)&gt;0,SUM(RC8,RD8),"")</f>
        <v>63.1</v>
      </c>
      <c r="RG8" s="40">
        <f>IF(SUM(QT8,QX8)&gt;0,SUM(QT8,QX8),"")</f>
        <v>8</v>
      </c>
      <c r="RH8" s="40">
        <f>IF(SUM(QS8:QT8,QV8:QX8,QZ8)-SUM(QU8,QY8)&gt;0,SUM(QS8:QT8,QV8:QX8,QZ8)-SUM(QU8,QY8),"")</f>
        <v>41.400000000000006</v>
      </c>
      <c r="RI8" s="40">
        <f>IF(SUM(RC8,RD8,RH8)&gt;0,SUM(RC8,RD8,RH8),"")</f>
        <v>104.5</v>
      </c>
    </row>
    <row r="9" spans="1:477" x14ac:dyDescent="0.2">
      <c r="A9" s="4" cm="1">
        <f t="array" ref="A9">IF(AND(J9&lt;&gt;"",J9&lt;&gt;"No DD"),SUMPRODUCT((J$4:J$25&lt;&gt;"")*(J$4:J$25&lt;&gt;"No DD")*(F$4:F$25&gt;F9))+1,IF(J9="No DD",SUMPRODUCT((J$4:J$25="No DD")*(F$4:F$25&gt;F9))+1+SUMPRODUCT((J$4:J$25&lt;&gt;"")*(J$4:J$25&lt;&gt;"No DD")),""))</f>
        <v>6</v>
      </c>
      <c r="B9" s="4" t="str" cm="1">
        <f t="array" ref="B9">IF(AND(J9&lt;&gt;"",J9&lt;&gt;"No DD",G9=""),SUMPRODUCT((J$4:J$25&lt;&gt;"")*(J$4:J$25&lt;&gt;"No DD")*(G$4:G$25="")*(F$4:F$25&gt;F9))+1,IF(J9="No DD",SUMPRODUCT((J$4:J$25="No DD")*(F$4:F$25&gt;F9)*(G$4:G$25=""))+1+SUMPRODUCT((J$4:J$25&lt;&gt;"")*(G$4:G$25="")*(J$4:J$25&lt;&gt;"No DD")),""))</f>
        <v/>
      </c>
      <c r="C9" s="5" t="s">
        <v>69</v>
      </c>
      <c r="D9" s="4" t="s">
        <v>5</v>
      </c>
      <c r="E9" s="4">
        <v>2004</v>
      </c>
      <c r="F9" s="9">
        <f>SUM(L9:T9)+SUM(L9:P9)*0.0000001+SUM(L9)*0.0000000000001</f>
        <v>148.20001012000415</v>
      </c>
      <c r="G9" s="66" t="s">
        <v>46</v>
      </c>
      <c r="H9" s="3" t="str">
        <f>IF(OR(AND(AR9&gt;=AY$27,AS9&gt;=AY$31,AR9&lt;&gt;"",AQ9=""),AND(AW9&gt;=AY$27,AX9&gt;=AY$31,AW9&lt;&gt;"",AQ9=""),AND(BU9&gt;=CB$27,BV9&gt;=CB$31,BU9&lt;&gt;"",BT9=""),AND(BZ9&gt;=CB$27,CA9&gt;=CB$31,BZ9&lt;&gt;"",BT9=""),AND(CX9&gt;=DE$27,CY9&gt;=DE$31,CX9&lt;&gt;"",CW9=""),AND(DC9&gt;=DE$27,DD9&gt;=DE$31,DC9&lt;&gt;""),AND(EC9&gt;=EJ$27,ED9&gt;=EJ$31,EC9&lt;&gt;""),AND(EH9&gt;=EJ$27,EI9&gt;=EJ$31,EH9&lt;&gt;""),AND(FE9&gt;=FL$27,FF9&gt;=FL$31,FE9&lt;&gt;""),AND(FJ9&gt;=FL$27,FK9&gt;=FL$31,FJ9&lt;&gt;""),AND(GG9&gt;=GN$27,GH9&gt;=GN$31,GG9&lt;&gt;""),AND(GL9&gt;=GN$27,GM9&gt;=GN$31,GL9&lt;&gt;""),AND(HI9&gt;=HP$27,HJ9&gt;=HP$31,HI9&lt;&gt;""),AND(HN9&gt;=HP$27,HO9&gt;=HP$31,HN9&lt;&gt;""),AND(IK9&gt;=IR$27,IL9&gt;=IR$31,IK9&lt;&gt;""),AND(IP9&gt;=IR$27,IQ9&gt;=IR$31,IP9&lt;&gt;""),AND(JM9&gt;=JT$27,JN9&gt;=JT$31,JM9&lt;&gt;""),AND(JR9&gt;=JT$27,JS9&gt;=JT$31,JR9&lt;&gt;""),AND(KO9&gt;=KV$27,KP9&gt;=KV$31,KO9&lt;&gt;""),AND(KT9&gt;=KV$27,KU9&gt;=KV$31,KT9&lt;&gt;""),AND(LQ9&gt;=LX$27,LR9&gt;=LX$31,LQ9&lt;&gt;""),AND(LV9&gt;=LX$27,LW9&gt;=LX$31,LV9&lt;&gt;""),AND(MS9&gt;=MZ$27,MT9&gt;=MZ$31,MS9&lt;&gt;""),AND(MX9&gt;=MZ$27,MY9&gt;=MZ$31,MX9&lt;&gt;""),AND(NU9&gt;=OB$27,NV9&gt;=OB$31,NU9&lt;&gt;""),AND(NZ9&gt;=OB$27,OA9&gt;=OB$31,NZ9&lt;&gt;""),AND(OW9&gt;=PD$27,OX9&gt;=PD$31,OW9&lt;&gt;""),AND(PB9&gt;=PD$27,PC9&gt;=PD$31,PB9&lt;&gt;""),AND(PY9&gt;=QF$27,PZ9&gt;=QF$31,PY9&lt;&gt;""),AND(QD9&gt;=QF$27,QE9&gt;=QF$31,QD9&lt;&gt;"")),"P","")</f>
        <v>P</v>
      </c>
      <c r="I9" s="3" t="str">
        <f>IF(OR(AND(AS9&gt;=AY$31,AS9&lt;&gt;"",AQ9=""),AND(AX9&gt;=AY$31,AX9&lt;&gt;"",AQ9=""),AND(BV9&gt;=CB$31,BV9&lt;&gt;"",BT9=""),AND(CA9&gt;=CB$31,CA9&lt;&gt;"",BT9=""),AND(CY9&gt;=DE$31,CY9&lt;&gt;"",CW9=""),AND(DD9&gt;=DE$31,DD9&lt;&gt;"",CW9=""),AND(ED9&gt;=EJ$31,ED9&lt;&gt;""),AND(EI9&gt;=EJ$31,EI9&lt;&gt;""),AND(FF9&gt;=FL$31,FF9&lt;&gt;""),AND(FK9&gt;=FL$31,FK9&lt;&gt;""),AND(GH9&gt;=GN$31,GH9&lt;&gt;""),AND(GM9&gt;=GN$31,GM9&lt;&gt;""),AND(HJ9&gt;=HP$31,HJ9&lt;&gt;""),AND(HO9&gt;=HP$31,HO9&lt;&gt;""),AND(IL9&gt;=IR$31,IL9&lt;&gt;""),AND(IQ9&gt;=IR$31,IQ9&lt;&gt;""),AND(JN9&gt;=JT$31,JN9&lt;&gt;""),AND(JS9&gt;=JT$31,JS9&lt;&gt;""),AND(KP9&gt;=KV$31,KP9&lt;&gt;""),AND(KU9&gt;=KV$31,KU9&lt;&gt;""),AND(LR9&gt;=LX$31,LR9&lt;&gt;""),AND(LW9&gt;=LX$31,LW9&lt;&gt;""),AND(MT9&gt;=MZ$31,MT9&lt;&gt;""),AND(MY9&gt;=MZ$31,MY9&lt;&gt;""),AND(NV9&gt;=OB$31,NV9&lt;&gt;""),AND(OA9&gt;=OB$31,OA9&lt;&gt;""),AND(OX9&gt;=PD$31,OX9&lt;&gt;""),AND(PC9&gt;=PD$31,PC9&lt;&gt;""),AND(PZ9&gt;=QF$31,PZ9&lt;&gt;""),AND(QE9&gt;=QF$31,QE9&lt;&gt;"")),"P","")</f>
        <v>P</v>
      </c>
      <c r="J9" s="36" t="str">
        <f>IF(AND(I9="P",H9=""),"No DD",IF(OR(AND(AU9&gt;=AY$30,AV9&gt;=AY$34,AU9&lt;&gt;"",AQ9=""),AND(BX9&gt;=CB$30,BY9&gt;=CB$34,BX9&lt;&gt;"",BT9=""),AND(DA9&gt;=DE$30,DB9&gt;=DE$34,DA9&lt;&gt;"",CW9=""),AND(EF9&gt;=EJ$30,EG9&gt;=EJ$34,EF9&lt;&gt;""),AND(FH9&gt;=FL$30,FI9&gt;=FL$34,FH9&lt;&gt;""),AND(GJ9&gt;=GN$30,GK9&gt;=GN$34,GJ9&lt;&gt;""),AND(HL9&gt;=HP$30,HM9&gt;=HP$34,HL9&lt;&gt;""),AND(IN9&gt;=IR$30,IO9&gt;=IR$34,IN9&lt;&gt;""),AND(JP9&gt;=JT$30,JQ9&gt;=JT$34,JP9&lt;&gt;""),AND(KR9&gt;=KV$30,KS9&gt;=KV$34,KR9&lt;&gt;""),AND(LT9&gt;=LX$30,LU9&gt;=LX$34,LT9&lt;&gt;""),AND(MV9&gt;=MZ$30,MW9&gt;=MZ$34,MV9&lt;&gt;""),AND(NX9&gt;=OB$30,NY9&gt;=OB$34,NX9&lt;&gt;""),AND(OZ9&gt;=PD$30,PA9&gt;=PD$34,OZ9&lt;&gt;""),AND(QB9&gt;=QF$30,QC9&gt;=QF$34,QB9&lt;&gt;"")),"Merit",IF(OR(AND(AU9&gt;=AY$29,AV9&gt;=AY$33,AU9&lt;&gt;"",AQ9=""),AND(BX9&gt;=CB$29,BY9&gt;=CB$33,BX9&lt;&gt;"",BT9=""),AND(DA9&gt;=DE$29,DB9&gt;=DE$33,DA9&lt;&gt;"",CW9=""),AND(EF9&gt;=EJ$29,EG9&gt;=EJ$33,EF9&lt;&gt;""),AND(FH9&gt;=FL$29,FI9&gt;=FL$33,FH9&lt;&gt;""),AND(GJ9&gt;=GN$29,GK9&gt;=GN$33,GJ9&lt;&gt;""),AND(HL9&gt;=HP$29,HM9&gt;=HP$33,HL9&lt;&gt;""),AND(IN9&gt;=IR$29,IO9&gt;=IR$33,IN9&lt;&gt;""),AND(JP9&gt;=JT$29,JQ9&gt;=JT$33,JP9&lt;&gt;""),AND(KR9&gt;=KV$29,KS9&gt;=KV$33,KR9&lt;&gt;""),AND(LT9&gt;=LX$29,LU9&gt;=LX$33,LT9&lt;&gt;""),AND(MV9&gt;=MZ$29,MW9&gt;=MZ$33,MV9&lt;&gt;""),AND(NX9&gt;=OB$29,NY9&gt;=OB$33,NX9&lt;&gt;""),AND(OZ9&gt;=PD$29,PA9&gt;=PD$33,OZ9&lt;&gt;""),AND(QB9&gt;=QF$29,QC9&gt;=QF$33,QB9&lt;&gt;"")),"Excellence",IF(K9="P","Worlds Team",IF(H9="P","National Team","")))))</f>
        <v>National Team</v>
      </c>
      <c r="K9" s="3" t="str">
        <f>IF(OR(AND(AU9&gt;=AY$28,AV9&gt;=AY$32,AU9&lt;&gt;"",AQ9=""),AND(BX9&gt;=CB$28,BY9&gt;=CB$32,BX9&lt;&gt;"",BT9=""),AND(DA9&gt;=DE$28,DB9&gt;=DE$32,DA9&lt;&gt;"",CW9=""),AND(EF9&gt;=EJ$28,EG9&gt;=EJ$32,EF9&lt;&gt;""),AND(FH9&gt;=FL$28,FI9&gt;=FL$32,FH9&lt;&gt;""),AND(GJ9&gt;=GN$28,GK9&gt;=GN$32,GJ9&lt;&gt;""),AND(HL9&gt;=HP$28,HM9&gt;=HP$32,HL9&lt;&gt;""),AND(IN9&gt;=IR$28,IO9&gt;=IR$32,IN9&lt;&gt;""),AND(JP9&gt;=JT$28,JQ9&gt;=JT$32,JP9&lt;&gt;""),AND(KR9&gt;=KV$28,KS9&gt;=KV$32,KR9&lt;&gt;""),AND(LT9&gt;=LX$28,LU9&gt;=LX$32,LT9&lt;&gt;""),AND(MV9&gt;=MZ$28,MW9&gt;=MZ$32,MV9&lt;&gt;""),AND(NX9&gt;=OB$28,NY9&gt;=OB$32,NX9&lt;&gt;""),AND(OZ9&gt;=PD$28,PA9&gt;=PD$32,OZ9&lt;&gt;""),AND(QB9&gt;=QF$28,QC9&gt;=QF$32,QB9&lt;&gt;"")),"P","")</f>
        <v/>
      </c>
      <c r="L9" s="8">
        <f>IF(COUNT(AS9,BV9,CY9)&gt;0,LARGE((AS9,BV9,CY9),1),0)</f>
        <v>41.499999999999993</v>
      </c>
      <c r="M9" s="8" t="str">
        <f>IF(L9=0,"",IF(L9=CY9,$CC$1,IF(L9=BV9,$AZ$1,IF(L9=AS9,$W$1,""))))</f>
        <v>2024 Elite Canada</v>
      </c>
      <c r="N9" s="8">
        <f>IF(COUNT(AS9,BV9,CY9)&gt;1,LARGE((AS9,BV9,CY9),2),0)</f>
        <v>37.9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21.800000000000004</v>
      </c>
      <c r="Q9" s="8" t="str">
        <f>IF(P9=0,"",IF(P9=CZ9,$CC$1,IF(P9=BW9,$AZ$1,IF(P9=AT9,$W$1,""))))</f>
        <v>2024 Elite Canada</v>
      </c>
      <c r="R9" s="8">
        <f>IF(MAX(AX9,CA9,DD9)&gt;0,MAX(AX9,CA9,DD9),0)</f>
        <v>41.4</v>
      </c>
      <c r="S9" s="8" t="str">
        <f>IF(R9=0,"",IF(R9=DD9,$CC$1,IF(R9=CA9,$AZ$1,IF(R9=AX9,$W$1,""))))</f>
        <v>2023 3rd Domestic Trial</v>
      </c>
      <c r="T9" s="8">
        <f>IF(MAX(DF9:DH9)&gt;0,MAX(DF9:DH9),"")</f>
        <v>5.6000000000000014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15.8</v>
      </c>
      <c r="X9" s="19">
        <v>1.2</v>
      </c>
      <c r="Y9" s="19">
        <v>0</v>
      </c>
      <c r="Z9" s="19">
        <v>0</v>
      </c>
      <c r="AA9" s="19">
        <v>16</v>
      </c>
      <c r="AB9" s="19">
        <v>3.5</v>
      </c>
      <c r="AC9" s="19">
        <v>0.4</v>
      </c>
      <c r="AD9" s="19">
        <v>0.6</v>
      </c>
      <c r="AE9" s="19">
        <v>16.3</v>
      </c>
      <c r="AF9" s="19">
        <v>4.5999999999999996</v>
      </c>
      <c r="AG9" s="19">
        <v>0</v>
      </c>
      <c r="AH9" s="19">
        <v>0.6</v>
      </c>
      <c r="AI9" s="19">
        <v>16</v>
      </c>
      <c r="AJ9" s="19">
        <v>4.8</v>
      </c>
      <c r="AK9" s="19">
        <v>0</v>
      </c>
      <c r="AL9" s="19">
        <v>0.6</v>
      </c>
      <c r="AM9" s="19">
        <v>16</v>
      </c>
      <c r="AN9" s="19">
        <v>3.9</v>
      </c>
      <c r="AO9" s="19">
        <v>0.2</v>
      </c>
      <c r="AP9" s="19">
        <v>0.3</v>
      </c>
      <c r="AQ9" s="27"/>
      <c r="AR9" s="40">
        <f>IF(SUM(X9,AB9)&gt;0,SUM(X9,AB9),"")</f>
        <v>4.7</v>
      </c>
      <c r="AS9" s="40">
        <f>IF(SUM(W9:X9,Z9:AB9,AD9)-Y9-AC9&gt;0,SUM(W9:X9,Z9:AB9,AD9)-Y9-AC9,"")</f>
        <v>36.700000000000003</v>
      </c>
      <c r="AT9" s="40">
        <f>IF(SUM(AE9:AF9,AH9)-AG9&gt;0,SUM(AE9:AF9,AH9)-AG9,"")</f>
        <v>21.5</v>
      </c>
      <c r="AU9" s="40">
        <f>IF(SUM(X9,AB9,AF9)&gt;0,SUM(X9,AB9,AF9),"")</f>
        <v>9.3000000000000007</v>
      </c>
      <c r="AV9" s="40">
        <f>IF(SUM(AS9,AT9)&gt;0,SUM(AS9,AT9),"")</f>
        <v>58.2</v>
      </c>
      <c r="AW9" s="40">
        <f>IF(SUM(AJ9,AN9)&gt;0,SUM(AJ9,AN9),"")</f>
        <v>8.6999999999999993</v>
      </c>
      <c r="AX9" s="40">
        <f>IF(SUM(AI9:AJ9,AL9:AN9,AP9)-SUM(AK9,AO9)&gt;0,SUM(AI9:AJ9,AL9:AN9,AP9)-SUM(AK9,AO9),"")</f>
        <v>41.4</v>
      </c>
      <c r="AY9" s="40">
        <f>IF(SUM(AS9,AT9,AX9)&gt;0,SUM(AS9,AT9,AX9),"")</f>
        <v>99.6</v>
      </c>
      <c r="AZ9" s="18">
        <v>15.8</v>
      </c>
      <c r="BA9" s="18">
        <v>4.5</v>
      </c>
      <c r="BB9" s="18">
        <v>0.2</v>
      </c>
      <c r="BC9" s="18">
        <v>0.3</v>
      </c>
      <c r="BD9" s="18">
        <v>16.899999999999999</v>
      </c>
      <c r="BE9" s="18">
        <v>3.9</v>
      </c>
      <c r="BF9" s="18">
        <v>0</v>
      </c>
      <c r="BG9" s="18">
        <v>0.3</v>
      </c>
      <c r="BH9" s="18">
        <v>17.600000000000001</v>
      </c>
      <c r="BI9" s="18">
        <v>4.0999999999999996</v>
      </c>
      <c r="BJ9" s="18">
        <v>0.2</v>
      </c>
      <c r="BK9" s="18">
        <v>0.3</v>
      </c>
      <c r="BL9" s="18" t="s">
        <v>198</v>
      </c>
      <c r="BM9" s="18" t="s">
        <v>198</v>
      </c>
      <c r="BN9" s="18" t="s">
        <v>198</v>
      </c>
      <c r="BO9" s="18" t="s">
        <v>198</v>
      </c>
      <c r="BP9" s="18" t="s">
        <v>198</v>
      </c>
      <c r="BQ9" s="18" t="s">
        <v>198</v>
      </c>
      <c r="BR9" s="18" t="s">
        <v>198</v>
      </c>
      <c r="BS9" s="18" t="s">
        <v>198</v>
      </c>
      <c r="BT9" s="28"/>
      <c r="BU9" s="11">
        <f>IF(SUM(BA9,BE9)&gt;0,SUM(BA9,BE9),"")</f>
        <v>8.4</v>
      </c>
      <c r="BV9" s="11">
        <f>IF(SUM(AZ9:BA9,BC9:BE9,BG9)-BB9-BF9&gt;0,SUM(AZ9:BA9,BC9:BE9,BG9)-BB9-BF9,"")</f>
        <v>41.499999999999993</v>
      </c>
      <c r="BW9" s="11">
        <f>IF(SUM(BH9:BI9,BK9)-BJ9&gt;0,SUM(BH9:BI9,BK9)-BJ9,"")</f>
        <v>21.800000000000004</v>
      </c>
      <c r="BX9" s="11">
        <f>IF(SUM(BA9,BE9,BI9)&gt;0,SUM(BA9,BE9,BI9),"")</f>
        <v>12.5</v>
      </c>
      <c r="BY9" s="11">
        <f>IF(SUM(BV9,BW9)&gt;0,SUM(BV9,BW9),"")</f>
        <v>63.3</v>
      </c>
      <c r="BZ9" s="11" t="str">
        <f>IF(SUM(BM9,BQ9)&gt;0,SUM(BM9,BQ9),"")</f>
        <v/>
      </c>
      <c r="CA9" s="11" t="str">
        <f>IF(SUM(BL9:BM9,BO9:BQ9,BS9)-SUM(BN9,BR9)&gt;0,SUM(BL9:BM9,BO9:BQ9,BS9)-SUM(BN9,BR9),"")</f>
        <v/>
      </c>
      <c r="CB9" s="11">
        <f>IF(SUM(BV9,BW9,CA9)&gt;0,SUM(BV9,BW9,CA9),"")</f>
        <v>63.3</v>
      </c>
      <c r="CC9" s="19">
        <v>16.5</v>
      </c>
      <c r="CD9" s="19">
        <v>3.4</v>
      </c>
      <c r="CE9" s="19">
        <v>0.2</v>
      </c>
      <c r="CF9" s="19">
        <v>0</v>
      </c>
      <c r="CG9" s="19">
        <v>17.399999999999999</v>
      </c>
      <c r="CH9" s="19">
        <v>3.2</v>
      </c>
      <c r="CI9" s="19">
        <v>2.4</v>
      </c>
      <c r="CJ9" s="19">
        <v>0</v>
      </c>
      <c r="CK9" s="19">
        <v>17.600000000000001</v>
      </c>
      <c r="CL9" s="19">
        <v>3.4</v>
      </c>
      <c r="CM9" s="19">
        <v>0.2</v>
      </c>
      <c r="CN9" s="19">
        <v>0</v>
      </c>
      <c r="CO9" s="19">
        <v>15.8</v>
      </c>
      <c r="CP9" s="19">
        <v>3.4</v>
      </c>
      <c r="CQ9" s="19">
        <v>0.2</v>
      </c>
      <c r="CR9" s="19">
        <v>0</v>
      </c>
      <c r="CS9" s="19">
        <v>17.7</v>
      </c>
      <c r="CT9" s="19">
        <v>3.2</v>
      </c>
      <c r="CU9" s="19">
        <v>0.4</v>
      </c>
      <c r="CV9" s="19">
        <v>0</v>
      </c>
      <c r="CW9" s="27"/>
      <c r="CX9" s="40">
        <f>IF(SUM(CD9,CH9)&gt;0,SUM(CD9,CH9),"")</f>
        <v>6.6</v>
      </c>
      <c r="CY9" s="40">
        <f>IF(SUM(CC9:CD9,CF9:CH9,CJ9)-CE9-CI9&gt;0,SUM(CC9:CD9,CF9:CH9,CJ9)-CE9-CI9,"")</f>
        <v>37.9</v>
      </c>
      <c r="CZ9" s="40">
        <f>IF(SUM(CK9:CL9,CN9)-CM9&gt;0,SUM(CK9:CL9,CN9)-CM9,"")</f>
        <v>20.8</v>
      </c>
      <c r="DA9" s="40">
        <f>IF(SUM(CD9,CH9,CL9)&gt;0,SUM(CD9,CH9,CL9),"")</f>
        <v>10</v>
      </c>
      <c r="DB9" s="40">
        <f>IF(SUM(CY9,CZ9)&gt;0,SUM(CY9,CZ9),"")</f>
        <v>58.7</v>
      </c>
      <c r="DC9" s="40">
        <f>IF(SUM(CP9,CT9)&gt;0,SUM(CP9,CT9),"")</f>
        <v>6.6</v>
      </c>
      <c r="DD9" s="40">
        <f>IF(SUM(CO9:CP9,CR9:CT9,CV9)-SUM(CQ9,CU9)&gt;0,SUM(CO9:CP9,CR9:CT9,CV9)-SUM(CQ9,CU9),"")</f>
        <v>39.5</v>
      </c>
      <c r="DE9" s="40">
        <f>IF(SUM(CY9,CZ9,DD9)&gt;0,SUM(CY9,CZ9,DD9),"")</f>
        <v>98.2</v>
      </c>
      <c r="DF9" s="50">
        <f>IF(MAX(ED9,FF9,GH9,HJ9,IL9,JN9,KP9,LR9,MT9,NV9,OX9,PZ9)-IF(N9="",0,N9)&gt;0.001,MAX(ED9,FF9,GH9,HJ9,IL9,JN9,KP9,LR9,MT9,NV9,OX9,PZ9)-IF(N9="",0,N9),"")</f>
        <v>5.6000000000000014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>
        <v>16.600000000000001</v>
      </c>
      <c r="GP9" s="18">
        <v>5.3</v>
      </c>
      <c r="GQ9" s="18">
        <v>0</v>
      </c>
      <c r="GR9" s="18">
        <v>0</v>
      </c>
      <c r="GS9" s="18">
        <v>16.100000000000001</v>
      </c>
      <c r="GT9" s="18">
        <v>5.5</v>
      </c>
      <c r="GU9" s="18">
        <v>0</v>
      </c>
      <c r="GV9" s="18">
        <v>0</v>
      </c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>
        <f>IF(SUM(GP9,GT9)&gt;0,SUM(GP9,GT9),"")</f>
        <v>10.8</v>
      </c>
      <c r="HJ9" s="11">
        <f>IF(SUM(GO9:GP9,GR9:GT9,GV9)-GQ9-GU9&gt;0,SUM(GO9:GP9,GR9:GT9,GV9)-GQ9-GU9,"")</f>
        <v>43.5</v>
      </c>
      <c r="HK9" s="11" t="str">
        <f>IF(SUM(GW9:GX9,GZ9)-GY9&gt;0,SUM(GW9:GX9,GZ9)-GY9,"")</f>
        <v/>
      </c>
      <c r="HL9" s="11">
        <f>IF(SUM(GP9,GT9,GX9)&gt;0,SUM(GP9,GT9,GX9),"")</f>
        <v>10.8</v>
      </c>
      <c r="HM9" s="11">
        <f>IF(SUM(HJ9,HK9)&gt;0,SUM(HJ9,HK9),"")</f>
        <v>43.5</v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>
        <f>IF(SUM(HJ9,HK9,HO9)&gt;0,SUM(HJ9,HK9,HO9),"")</f>
        <v>43.5</v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16.149999999999999</v>
      </c>
      <c r="QH9" s="22">
        <f>IF($CW9="P",CD9,(CD9+BA9)/2)</f>
        <v>3.95</v>
      </c>
      <c r="QI9" s="22">
        <f>IF($CW9="P",CE9,(CE9+BB9)/2)</f>
        <v>0.2</v>
      </c>
      <c r="QJ9" s="22">
        <f>IF($CW9="P",CF9,(CF9+BC9)/2)</f>
        <v>0.15</v>
      </c>
      <c r="QK9" s="22">
        <f>IF($CW9="P",CG9,(CG9+BD9)/2)</f>
        <v>17.149999999999999</v>
      </c>
      <c r="QL9" s="22">
        <f>IF($CW9="P",CH9,(CH9+BE9)/2)</f>
        <v>3.55</v>
      </c>
      <c r="QM9" s="22">
        <f>IF($CW9="P",CI9,(CI9+BF9)/2)</f>
        <v>1.2</v>
      </c>
      <c r="QN9" s="22">
        <f>IF($CW9="P",CJ9,(CJ9+BG9)/2)</f>
        <v>0.15</v>
      </c>
      <c r="QO9" s="22">
        <f>IF($CW9="P",CK9,(CK9+BH9)/2)</f>
        <v>17.600000000000001</v>
      </c>
      <c r="QP9" s="22">
        <f>IF($CW9="P",CL9,(CL9+BI9)/2)</f>
        <v>3.75</v>
      </c>
      <c r="QQ9" s="22">
        <f>IF($CW9="P",CM9,(CM9+BJ9)/2)</f>
        <v>0.2</v>
      </c>
      <c r="QR9" s="22">
        <f>IF($CW9="P",CN9,(CN9+BK9)/2)</f>
        <v>0.15</v>
      </c>
      <c r="QS9" s="22" t="e">
        <f>IF($CW9="P",CO9,(CO9+BL9)/2)</f>
        <v>#VALUE!</v>
      </c>
      <c r="QT9" s="22" t="e">
        <f>IF($CW9="P",CP9,(CP9+BM9)/2)</f>
        <v>#VALUE!</v>
      </c>
      <c r="QU9" s="22" t="e">
        <f>IF($CW9="P",CQ9,(CQ9+BN9)/2)</f>
        <v>#VALUE!</v>
      </c>
      <c r="QV9" s="22" t="e">
        <f>IF($CW9="P",CR9,(CR9+BO9)/2)</f>
        <v>#VALUE!</v>
      </c>
      <c r="QW9" s="22" t="e">
        <f>IF($CW9="P",CS9,(CS9+BP9)/2)</f>
        <v>#VALUE!</v>
      </c>
      <c r="QX9" s="22" t="e">
        <f>IF($CW9="P",CT9,(CT9+BQ9)/2)</f>
        <v>#VALUE!</v>
      </c>
      <c r="QY9" s="22" t="e">
        <f>IF($CW9="P",CU9,(CU9+BR9)/2)</f>
        <v>#VALUE!</v>
      </c>
      <c r="QZ9" s="22" t="e">
        <f>IF($CW9="P",CV9,(CV9+BS9)/2)</f>
        <v>#VALUE!</v>
      </c>
      <c r="RA9" s="27" t="s">
        <v>46</v>
      </c>
      <c r="RB9" s="40">
        <f>IF(SUM(QH9,QL9)&gt;0,SUM(QH9,QL9),"")</f>
        <v>7.5</v>
      </c>
      <c r="RC9" s="40">
        <f>IF(SUM(QG9:QH9,QJ9:QL9,QN9)-QI9-QM9&gt;0,SUM(QG9:QH9,QJ9:QL9,QN9)-QI9-QM9,"")</f>
        <v>39.699999999999982</v>
      </c>
      <c r="RD9" s="40">
        <f>IF(SUM(QO9:QP9,QR9)-QQ9&gt;0,SUM(QO9:QP9,QR9)-QQ9,"")</f>
        <v>21.3</v>
      </c>
      <c r="RE9" s="40">
        <f>IF(SUM(QH9,QL9,QP9)&gt;0,SUM(QH9,QL9,QP9),"")</f>
        <v>11.25</v>
      </c>
      <c r="RF9" s="40">
        <f>IF(SUM(RC9,RD9)&gt;0,SUM(RC9,RD9),"")</f>
        <v>60.999999999999986</v>
      </c>
      <c r="RG9" s="40" t="e">
        <f>IF(SUM(QT9,QX9)&gt;0,SUM(QT9,QX9),"")</f>
        <v>#VALUE!</v>
      </c>
      <c r="RH9" s="40" t="e">
        <f>IF(SUM(QS9:QT9,QV9:QX9,QZ9)-SUM(QU9,QY9)&gt;0,SUM(QS9:QT9,QV9:QX9,QZ9)-SUM(QU9,QY9),"")</f>
        <v>#VALUE!</v>
      </c>
      <c r="RI9" s="40" t="e">
        <f>IF(SUM(RC9,RD9,RH9)&gt;0,SUM(RC9,RD9,RH9),"")</f>
        <v>#VALUE!</v>
      </c>
    </row>
    <row r="10" spans="1:477" x14ac:dyDescent="0.2">
      <c r="A10" s="4" cm="1">
        <f t="array" ref="A10">IF(AND(J10&lt;&gt;"",J10&lt;&gt;"No DD"),SUMPRODUCT((J$4:J$25&lt;&gt;"")*(J$4:J$25&lt;&gt;"No DD")*(F$4:F$25&gt;F10))+1,IF(J10="No DD",SUMPRODUCT((J$4:J$25="No DD")*(F$4:F$25&gt;F10))+1+SUMPRODUCT((J$4:J$25&lt;&gt;"")*(J$4:J$25&lt;&gt;"No DD")),""))</f>
        <v>7</v>
      </c>
      <c r="B10" s="4" t="str" cm="1">
        <f t="array" ref="B10">IF(AND(J10&lt;&gt;"",J10&lt;&gt;"No DD",G10=""),SUMPRODUCT((J$4:J$25&lt;&gt;"")*(J$4:J$25&lt;&gt;"No DD")*(G$4:G$25="")*(F$4:F$25&gt;F10))+1,IF(J10="No DD",SUMPRODUCT((J$4:J$25="No DD")*(F$4:F$25&gt;F10)*(G$4:G$25=""))+1+SUMPRODUCT((J$4:J$25&lt;&gt;"")*(G$4:G$25="")*(J$4:J$25&lt;&gt;"No DD")),""))</f>
        <v/>
      </c>
      <c r="C10" s="5" t="s">
        <v>98</v>
      </c>
      <c r="D10" s="4" t="s">
        <v>4</v>
      </c>
      <c r="E10" s="4">
        <v>2003</v>
      </c>
      <c r="F10" s="9">
        <f>SUM(L10:T10)+SUM(L10:P10)*0.0000001+SUM(L10)*0.0000000000001</f>
        <v>147.75000617000435</v>
      </c>
      <c r="G10" s="66" t="s">
        <v>46</v>
      </c>
      <c r="H10" s="3" t="str">
        <f>IF(OR(AND(AR10&gt;=AY$27,AS10&gt;=AY$31,AR10&lt;&gt;"",AQ10=""),AND(AW10&gt;=AY$27,AX10&gt;=AY$31,AW10&lt;&gt;"",AQ10=""),AND(BU10&gt;=CB$27,BV10&gt;=CB$31,BU10&lt;&gt;"",BT10=""),AND(BZ10&gt;=CB$27,CA10&gt;=CB$31,BZ10&lt;&gt;"",BT10=""),AND(CX10&gt;=DE$27,CY10&gt;=DE$31,CX10&lt;&gt;"",CW10=""),AND(DC10&gt;=DE$27,DD10&gt;=DE$31,DC10&lt;&gt;""),AND(EC10&gt;=EJ$27,ED10&gt;=EJ$31,EC10&lt;&gt;""),AND(EH10&gt;=EJ$27,EI10&gt;=EJ$31,EH10&lt;&gt;""),AND(FE10&gt;=FL$27,FF10&gt;=FL$31,FE10&lt;&gt;""),AND(FJ10&gt;=FL$27,FK10&gt;=FL$31,FJ10&lt;&gt;""),AND(GG10&gt;=GN$27,GH10&gt;=GN$31,GG10&lt;&gt;""),AND(GL10&gt;=GN$27,GM10&gt;=GN$31,GL10&lt;&gt;""),AND(HI10&gt;=HP$27,HJ10&gt;=HP$31,HI10&lt;&gt;""),AND(HN10&gt;=HP$27,HO10&gt;=HP$31,HN10&lt;&gt;""),AND(IK10&gt;=IR$27,IL10&gt;=IR$31,IK10&lt;&gt;""),AND(IP10&gt;=IR$27,IQ10&gt;=IR$31,IP10&lt;&gt;""),AND(JM10&gt;=JT$27,JN10&gt;=JT$31,JM10&lt;&gt;""),AND(JR10&gt;=JT$27,JS10&gt;=JT$31,JR10&lt;&gt;""),AND(KO10&gt;=KV$27,KP10&gt;=KV$31,KO10&lt;&gt;""),AND(KT10&gt;=KV$27,KU10&gt;=KV$31,KT10&lt;&gt;""),AND(LQ10&gt;=LX$27,LR10&gt;=LX$31,LQ10&lt;&gt;""),AND(LV10&gt;=LX$27,LW10&gt;=LX$31,LV10&lt;&gt;""),AND(MS10&gt;=MZ$27,MT10&gt;=MZ$31,MS10&lt;&gt;""),AND(MX10&gt;=MZ$27,MY10&gt;=MZ$31,MX10&lt;&gt;""),AND(NU10&gt;=OB$27,NV10&gt;=OB$31,NU10&lt;&gt;""),AND(NZ10&gt;=OB$27,OA10&gt;=OB$31,NZ10&lt;&gt;""),AND(OW10&gt;=PD$27,OX10&gt;=PD$31,OW10&lt;&gt;""),AND(PB10&gt;=PD$27,PC10&gt;=PD$31,PB10&lt;&gt;""),AND(PY10&gt;=QF$27,PZ10&gt;=QF$31,PY10&lt;&gt;""),AND(QD10&gt;=QF$27,QE10&gt;=QF$31,QD10&lt;&gt;"")),"P","")</f>
        <v>P</v>
      </c>
      <c r="I10" s="3" t="str">
        <f>IF(OR(AND(AS10&gt;=AY$31,AS10&lt;&gt;"",AQ10=""),AND(AX10&gt;=AY$31,AX10&lt;&gt;"",AQ10=""),AND(BV10&gt;=CB$31,BV10&lt;&gt;"",BT10=""),AND(CA10&gt;=CB$31,CA10&lt;&gt;"",BT10=""),AND(CY10&gt;=DE$31,CY10&lt;&gt;"",CW10=""),AND(DD10&gt;=DE$31,DD10&lt;&gt;"",CW10=""),AND(ED10&gt;=EJ$31,ED10&lt;&gt;""),AND(EI10&gt;=EJ$31,EI10&lt;&gt;""),AND(FF10&gt;=FL$31,FF10&lt;&gt;""),AND(FK10&gt;=FL$31,FK10&lt;&gt;""),AND(GH10&gt;=GN$31,GH10&lt;&gt;""),AND(GM10&gt;=GN$31,GM10&lt;&gt;""),AND(HJ10&gt;=HP$31,HJ10&lt;&gt;""),AND(HO10&gt;=HP$31,HO10&lt;&gt;""),AND(IL10&gt;=IR$31,IL10&lt;&gt;""),AND(IQ10&gt;=IR$31,IQ10&lt;&gt;""),AND(JN10&gt;=JT$31,JN10&lt;&gt;""),AND(JS10&gt;=JT$31,JS10&lt;&gt;""),AND(KP10&gt;=KV$31,KP10&lt;&gt;""),AND(KU10&gt;=KV$31,KU10&lt;&gt;""),AND(LR10&gt;=LX$31,LR10&lt;&gt;""),AND(LW10&gt;=LX$31,LW10&lt;&gt;""),AND(MT10&gt;=MZ$31,MT10&lt;&gt;""),AND(MY10&gt;=MZ$31,MY10&lt;&gt;""),AND(NV10&gt;=OB$31,NV10&lt;&gt;""),AND(OA10&gt;=OB$31,OA10&lt;&gt;""),AND(OX10&gt;=PD$31,OX10&lt;&gt;""),AND(PC10&gt;=PD$31,PC10&lt;&gt;""),AND(PZ10&gt;=QF$31,PZ10&lt;&gt;""),AND(QE10&gt;=QF$31,QE10&lt;&gt;"")),"P","")</f>
        <v>P</v>
      </c>
      <c r="J10" s="36" t="str">
        <f>IF(AND(I10="P",H10=""),"No DD",IF(OR(AND(AU10&gt;=AY$30,AV10&gt;=AY$34,AU10&lt;&gt;"",AQ10=""),AND(BX10&gt;=CB$30,BY10&gt;=CB$34,BX10&lt;&gt;"",BT10=""),AND(DA10&gt;=DE$30,DB10&gt;=DE$34,DA10&lt;&gt;"",CW10=""),AND(EF10&gt;=EJ$30,EG10&gt;=EJ$34,EF10&lt;&gt;""),AND(FH10&gt;=FL$30,FI10&gt;=FL$34,FH10&lt;&gt;""),AND(GJ10&gt;=GN$30,GK10&gt;=GN$34,GJ10&lt;&gt;""),AND(HL10&gt;=HP$30,HM10&gt;=HP$34,HL10&lt;&gt;""),AND(IN10&gt;=IR$30,IO10&gt;=IR$34,IN10&lt;&gt;""),AND(JP10&gt;=JT$30,JQ10&gt;=JT$34,JP10&lt;&gt;""),AND(KR10&gt;=KV$30,KS10&gt;=KV$34,KR10&lt;&gt;""),AND(LT10&gt;=LX$30,LU10&gt;=LX$34,LT10&lt;&gt;""),AND(MV10&gt;=MZ$30,MW10&gt;=MZ$34,MV10&lt;&gt;""),AND(NX10&gt;=OB$30,NY10&gt;=OB$34,NX10&lt;&gt;""),AND(OZ10&gt;=PD$30,PA10&gt;=PD$34,OZ10&lt;&gt;""),AND(QB10&gt;=QF$30,QC10&gt;=QF$34,QB10&lt;&gt;"")),"Merit",IF(OR(AND(AU10&gt;=AY$29,AV10&gt;=AY$33,AU10&lt;&gt;"",AQ10=""),AND(BX10&gt;=CB$29,BY10&gt;=CB$33,BX10&lt;&gt;"",BT10=""),AND(DA10&gt;=DE$29,DB10&gt;=DE$33,DA10&lt;&gt;"",CW10=""),AND(EF10&gt;=EJ$29,EG10&gt;=EJ$33,EF10&lt;&gt;""),AND(FH10&gt;=FL$29,FI10&gt;=FL$33,FH10&lt;&gt;""),AND(GJ10&gt;=GN$29,GK10&gt;=GN$33,GJ10&lt;&gt;""),AND(HL10&gt;=HP$29,HM10&gt;=HP$33,HL10&lt;&gt;""),AND(IN10&gt;=IR$29,IO10&gt;=IR$33,IN10&lt;&gt;""),AND(JP10&gt;=JT$29,JQ10&gt;=JT$33,JP10&lt;&gt;""),AND(KR10&gt;=KV$29,KS10&gt;=KV$33,KR10&lt;&gt;""),AND(LT10&gt;=LX$29,LU10&gt;=LX$33,LT10&lt;&gt;""),AND(MV10&gt;=MZ$29,MW10&gt;=MZ$33,MV10&lt;&gt;""),AND(NX10&gt;=OB$29,NY10&gt;=OB$33,NX10&lt;&gt;""),AND(OZ10&gt;=PD$29,PA10&gt;=PD$33,OZ10&lt;&gt;""),AND(QB10&gt;=QF$29,QC10&gt;=QF$33,QB10&lt;&gt;"")),"Excellence",IF(K10="P","Worlds Team",IF(H10="P","National Team","")))))</f>
        <v>National Team</v>
      </c>
      <c r="K10" s="3" t="str">
        <f>IF(OR(AND(AU10&gt;=AY$28,AV10&gt;=AY$32,AU10&lt;&gt;"",AQ10=""),AND(BX10&gt;=CB$28,BY10&gt;=CB$32,BX10&lt;&gt;"",BT10=""),AND(DA10&gt;=DE$28,DB10&gt;=DE$32,DA10&lt;&gt;"",CW10=""),AND(EF10&gt;=EJ$28,EG10&gt;=EJ$32,EF10&lt;&gt;""),AND(FH10&gt;=FL$28,FI10&gt;=FL$32,FH10&lt;&gt;""),AND(GJ10&gt;=GN$28,GK10&gt;=GN$32,GJ10&lt;&gt;""),AND(HL10&gt;=HP$28,HM10&gt;=HP$32,HL10&lt;&gt;""),AND(IN10&gt;=IR$28,IO10&gt;=IR$32,IN10&lt;&gt;""),AND(JP10&gt;=JT$28,JQ10&gt;=JT$32,JP10&lt;&gt;""),AND(KR10&gt;=KV$28,KS10&gt;=KV$32,KR10&lt;&gt;""),AND(LT10&gt;=LX$28,LU10&gt;=LX$32,LT10&lt;&gt;""),AND(MV10&gt;=MZ$28,MW10&gt;=MZ$32,MV10&lt;&gt;""),AND(NX10&gt;=OB$28,NY10&gt;=OB$32,NX10&lt;&gt;""),AND(OZ10&gt;=PD$28,PA10&gt;=PD$32,OZ10&lt;&gt;""),AND(QB10&gt;=QF$28,QC10&gt;=QF$32,QB10&lt;&gt;"")),"P","")</f>
        <v/>
      </c>
      <c r="L10" s="8">
        <f>IF(COUNT(AS10,BV10,CY10)&gt;0,LARGE((AS10,BV10,CY10),1),0)</f>
        <v>43.500000000000007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0</v>
      </c>
      <c r="O10" s="8" t="str">
        <f>IF(N10=0,"",IF(AND(N10=L10,N10=AS10,N10=BV10),$W$1,IF(AND(N10=L10,N10=AS10,N10=CY10),$W$1,IF(AND(N10=L10,N10=BV10,N10=CY10),$AZ$1,IF(N10=CY10,$CC$1,IF(N10=BV10,$AZ$1,IF(N10=AS10,$W$1,"")))))))</f>
        <v/>
      </c>
      <c r="P10" s="8">
        <f>IF(COUNT(AT10,BW10,CZ10)&gt;0,LARGE((AT10,BW10,CZ10),1),0)</f>
        <v>18.2</v>
      </c>
      <c r="Q10" s="8" t="str">
        <f>IF(P10=0,"",IF(P10=CZ10,$CC$1,IF(P10=BW10,$AZ$1,IF(P10=AT10,$W$1,""))))</f>
        <v>2023 3rd Domestic Trial</v>
      </c>
      <c r="R10" s="8">
        <f>IF(MAX(AX10,CA10,DD10)&gt;0,MAX(AX10,CA10,DD10),0)</f>
        <v>42.449999999999996</v>
      </c>
      <c r="S10" s="8" t="str">
        <f>IF(R10=0,"",IF(R10=DD10,$CC$1,IF(R10=CA10,$AZ$1,IF(R10=AX10,$W$1,""))))</f>
        <v>2023 3rd Domestic Trial</v>
      </c>
      <c r="T10" s="8">
        <f>IF(MAX(DF10:DH10)&gt;0,MAX(DF10:DH10),"")</f>
        <v>43.599999999999994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World Championships (Nov 11)</v>
      </c>
      <c r="W10" s="19">
        <v>17.5</v>
      </c>
      <c r="X10" s="19">
        <v>4.3</v>
      </c>
      <c r="Y10" s="19">
        <v>0</v>
      </c>
      <c r="Z10" s="19">
        <v>0.3</v>
      </c>
      <c r="AA10" s="19">
        <v>16.600000000000001</v>
      </c>
      <c r="AB10" s="19">
        <v>4.5999999999999996</v>
      </c>
      <c r="AC10" s="19">
        <v>0.4</v>
      </c>
      <c r="AD10" s="19">
        <v>0.6</v>
      </c>
      <c r="AE10" s="19">
        <v>16</v>
      </c>
      <c r="AF10" s="19">
        <v>1.9</v>
      </c>
      <c r="AG10" s="19">
        <v>0</v>
      </c>
      <c r="AH10" s="19">
        <v>0.3</v>
      </c>
      <c r="AI10" s="19">
        <v>17.2</v>
      </c>
      <c r="AJ10" s="19">
        <v>4.3499999999999996</v>
      </c>
      <c r="AK10" s="19">
        <v>0.1</v>
      </c>
      <c r="AL10" s="19">
        <v>0.44999999999999996</v>
      </c>
      <c r="AM10" s="19">
        <v>16.850000000000001</v>
      </c>
      <c r="AN10" s="19">
        <v>3.25</v>
      </c>
      <c r="AO10" s="19">
        <v>0</v>
      </c>
      <c r="AP10" s="19">
        <v>0.44999999999999996</v>
      </c>
      <c r="AQ10" s="27"/>
      <c r="AR10" s="40">
        <f>IF(SUM(X10,AB10)&gt;0,SUM(X10,AB10),"")</f>
        <v>8.8999999999999986</v>
      </c>
      <c r="AS10" s="40">
        <f>IF(SUM(W10:X10,Z10:AB10,AD10)-Y10-AC10&gt;0,SUM(W10:X10,Z10:AB10,AD10)-Y10-AC10,"")</f>
        <v>43.500000000000007</v>
      </c>
      <c r="AT10" s="40">
        <f>IF(SUM(AE10:AF10,AH10)-AG10&gt;0,SUM(AE10:AF10,AH10)-AG10,"")</f>
        <v>18.2</v>
      </c>
      <c r="AU10" s="40">
        <f>IF(SUM(X10,AB10,AF10)&gt;0,SUM(X10,AB10,AF10),"")</f>
        <v>10.799999999999999</v>
      </c>
      <c r="AV10" s="40">
        <f>IF(SUM(AS10,AT10)&gt;0,SUM(AS10,AT10),"")</f>
        <v>61.7</v>
      </c>
      <c r="AW10" s="40">
        <f>IF(SUM(AJ10,AN10)&gt;0,SUM(AJ10,AN10),"")</f>
        <v>7.6</v>
      </c>
      <c r="AX10" s="40">
        <f>IF(SUM(AI10:AJ10,AL10:AN10,AP10)-SUM(AK10,AO10)&gt;0,SUM(AI10:AJ10,AL10:AN10,AP10)-SUM(AK10,AO10),"")</f>
        <v>42.449999999999996</v>
      </c>
      <c r="AY10" s="40">
        <f>IF(SUM(AS10,AT10,AX10)&gt;0,SUM(AS10,AT10,AX10),"")</f>
        <v>104.15</v>
      </c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28"/>
      <c r="BU10" s="11" t="str">
        <f>IF(SUM(BA10,BE10)&gt;0,SUM(BA10,BE10),"")</f>
        <v/>
      </c>
      <c r="BV10" s="11" t="str">
        <f>IF(SUM(AZ10:BA10,BC10:BE10,BG10)-BB10-BF10&gt;0,SUM(AZ10:BA10,BC10:BE10,BG10)-BB10-BF10,"")</f>
        <v/>
      </c>
      <c r="BW10" s="11" t="str">
        <f>IF(SUM(BH10:BI10,BK10)-BJ10&gt;0,SUM(BH10:BI10,BK10)-BJ10,"")</f>
        <v/>
      </c>
      <c r="BX10" s="11" t="str">
        <f>IF(SUM(BA10,BE10,BI10)&gt;0,SUM(BA10,BE10,BI10),"")</f>
        <v/>
      </c>
      <c r="BY10" s="11" t="str">
        <f>IF(SUM(BV10,BW10)&gt;0,SUM(BV10,BW10),"")</f>
        <v/>
      </c>
      <c r="BZ10" s="11" t="str">
        <f>IF(SUM(BM10,BQ10)&gt;0,SUM(BM10,BQ10),"")</f>
        <v/>
      </c>
      <c r="CA10" s="11" t="str">
        <f>IF(SUM(BL10:BM10,BO10:BQ10,BS10)-SUM(BN10,BR10)&gt;0,SUM(BL10:BM10,BO10:BQ10,BS10)-SUM(BN10,BR10),"")</f>
        <v/>
      </c>
      <c r="CB10" s="11" t="str">
        <f>IF(SUM(BV10,BW10,CA10)&gt;0,SUM(BV10,BW10,CA10),"")</f>
        <v/>
      </c>
      <c r="CC10" s="19"/>
      <c r="CD10" s="19"/>
      <c r="CE10" s="19"/>
      <c r="CF10" s="19"/>
      <c r="CG10" s="19"/>
      <c r="CH10" s="19"/>
      <c r="CI10" s="19"/>
      <c r="CJ10" s="19"/>
      <c r="CK10" s="19"/>
      <c r="CL10" s="19"/>
      <c r="CM10" s="19"/>
      <c r="CN10" s="19"/>
      <c r="CO10" s="64"/>
      <c r="CP10" s="64"/>
      <c r="CQ10" s="64"/>
      <c r="CR10" s="64"/>
      <c r="CS10" s="64"/>
      <c r="CT10" s="64"/>
      <c r="CU10" s="64"/>
      <c r="CV10" s="64"/>
      <c r="CW10" s="27"/>
      <c r="CX10" s="40" t="str">
        <f>IF(SUM(CD10,CH10)&gt;0,SUM(CD10,CH10),"")</f>
        <v/>
      </c>
      <c r="CY10" s="40" t="str">
        <f>IF(SUM(CC10:CD10,CF10:CH10,CJ10)-CE10-CI10&gt;0,SUM(CC10:CD10,CF10:CH10,CJ10)-CE10-CI10,"")</f>
        <v/>
      </c>
      <c r="CZ10" s="40" t="str">
        <f>IF(SUM(CK10:CL10,CN10)-CM10&gt;0,SUM(CK10:CL10,CN10)-CM10,"")</f>
        <v/>
      </c>
      <c r="DA10" s="40" t="str">
        <f>IF(SUM(CD10,CH10,CL10)&gt;0,SUM(CD10,CH10,CL10),"")</f>
        <v/>
      </c>
      <c r="DB10" s="40" t="str">
        <f>IF(SUM(CY10,CZ10)&gt;0,SUM(CY10,CZ10),"")</f>
        <v/>
      </c>
      <c r="DC10" s="65" t="str">
        <f>IF(SUM(CP10,CT10)&gt;0,SUM(CP10,CT10),"")</f>
        <v/>
      </c>
      <c r="DD10" s="65" t="str">
        <f>IF(SUM(CO10:CP10,CR10:CT10,CV10)-SUM(CQ10,CU10)&gt;0,SUM(CO10:CP10,CR10:CT10,CV10)-SUM(CQ10,CU10),"")</f>
        <v/>
      </c>
      <c r="DE10" s="40" t="str">
        <f>IF(SUM(CY10,CZ10,DD10)&gt;0,SUM(CY10,CZ10,DD10),"")</f>
        <v/>
      </c>
      <c r="DF10" s="50">
        <f>IF(MAX(ED10,FF10,GH10,HJ10,IL10,JN10,KP10,LR10,MT10,NV10,OX10,PZ10)-IF(N10="",0,N10)&gt;0.001,MAX(ED10,FF10,GH10,HJ10,IL10,JN10,KP10,LR10,MT10,NV10,OX10,PZ10)-IF(N10="",0,N10),"")</f>
        <v>43.599999999999994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>
        <v>16.8</v>
      </c>
      <c r="EL10" s="18">
        <v>1.9</v>
      </c>
      <c r="EM10" s="18">
        <v>0</v>
      </c>
      <c r="EN10" s="18">
        <v>0</v>
      </c>
      <c r="EO10" s="18">
        <v>16.600000000000001</v>
      </c>
      <c r="EP10" s="18">
        <v>3.5</v>
      </c>
      <c r="EQ10" s="18">
        <v>0.4</v>
      </c>
      <c r="ER10" s="18">
        <v>0</v>
      </c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>
        <f>IF(SUM(EL10,EP10)&gt;0,SUM(EL10,EP10),"")</f>
        <v>5.4</v>
      </c>
      <c r="FF10" s="11">
        <f>IF(SUM(EK10:EL10,EN10:EP10,ER10)-EM10-EQ10&gt;0,SUM(EK10:EL10,EN10:EP10,ER10)-EM10-EQ10,"")</f>
        <v>38.4</v>
      </c>
      <c r="FG10" s="11" t="str">
        <f>IF(SUM(ES10:ET10,EV10)-EU10&gt;0,SUM(ES10:ET10,EV10)-EU10,"")</f>
        <v/>
      </c>
      <c r="FH10" s="11">
        <f>IF(SUM(EL10,EP10,ET10)&gt;0,SUM(EL10,EP10,ET10),"")</f>
        <v>5.4</v>
      </c>
      <c r="FI10" s="11">
        <f>IF(SUM(FF10,FG10)&gt;0,SUM(FF10,FG10),"")</f>
        <v>38.4</v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>
        <f>IF(SUM(FF10,FG10,FK10)&gt;0,SUM(FF10,FG10,FK10),"")</f>
        <v>38.4</v>
      </c>
      <c r="FM10" s="17">
        <v>17.600000000000001</v>
      </c>
      <c r="FN10" s="17">
        <v>3.9</v>
      </c>
      <c r="FO10" s="17">
        <v>0.2</v>
      </c>
      <c r="FP10" s="17">
        <v>0</v>
      </c>
      <c r="FQ10" s="17">
        <v>18</v>
      </c>
      <c r="FR10" s="17">
        <v>4.3</v>
      </c>
      <c r="FS10" s="17">
        <v>0</v>
      </c>
      <c r="FT10" s="17">
        <v>0</v>
      </c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>
        <f>IF(SUM(FN10,FR10)&gt;0,SUM(FN10,FR10),"")</f>
        <v>8.1999999999999993</v>
      </c>
      <c r="GH10" s="40">
        <f>IF(SUM(FM10:FN10,FP10:FR10,FT10)-FO10-FS10&gt;0,SUM(FM10:FN10,FP10:FR10,FT10)-FO10-FS10,"")</f>
        <v>43.599999999999994</v>
      </c>
      <c r="GI10" s="40" t="str">
        <f>IF(SUM(FU10:FV10,FX10)-FW10&gt;0,SUM(FU10:FV10,FX10)-FW10,"")</f>
        <v/>
      </c>
      <c r="GJ10" s="40">
        <f>IF(SUM(FN10,FR10,FV10)&gt;0,SUM(FN10,FR10,FV10),"")</f>
        <v>8.1999999999999993</v>
      </c>
      <c r="GK10" s="40">
        <f>IF(SUM(GH10,GI10)&gt;0,SUM(GH10,GI10),"")</f>
        <v>43.599999999999994</v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>
        <f>IF(SUM(GH10,GI10,GM10)&gt;0,SUM(GH10,GI10,GM10),"")</f>
        <v>43.599999999999994</v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/>
      <c r="HR10" s="17"/>
      <c r="HS10" s="17"/>
      <c r="HT10" s="17"/>
      <c r="HU10" s="17"/>
      <c r="HV10" s="17"/>
      <c r="HW10" s="17"/>
      <c r="HX10" s="17"/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 t="str">
        <f>IF(SUM(HR10,HV10)&gt;0,SUM(HR10,HV10),"")</f>
        <v/>
      </c>
      <c r="IL10" s="40" t="str">
        <f>IF(SUM(HQ10:HR10,HT10:HV10,HX10)-HS10-HW10&gt;0,SUM(HQ10:HR10,HT10:HV10,HX10)-HS10-HW10,"")</f>
        <v/>
      </c>
      <c r="IM10" s="40" t="str">
        <f>IF(SUM(HY10:HZ10,IB10)-IA10&gt;0,SUM(HY10:HZ10,IB10)-IA10,"")</f>
        <v/>
      </c>
      <c r="IN10" s="40" t="str">
        <f>IF(SUM(HR10,HV10,HZ10)&gt;0,SUM(HR10,HV10,HZ10),"")</f>
        <v/>
      </c>
      <c r="IO10" s="40" t="str">
        <f>IF(SUM(IL10,IM10)&gt;0,SUM(IL10,IM10),"")</f>
        <v/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 t="str">
        <f>IF(SUM(IL10,IM10,IQ10)&gt;0,SUM(IL10,IM10,IQ10),"")</f>
        <v/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0</v>
      </c>
      <c r="QH10" s="22">
        <f>IF($CW10="P",CD10,(CD10+BA10)/2)</f>
        <v>0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0</v>
      </c>
      <c r="QL10" s="22">
        <f>IF($CW10="P",CH10,(CH10+BE10)/2)</f>
        <v>0</v>
      </c>
      <c r="QM10" s="22">
        <f>IF($CW10="P",CI10,(CI10+BF10)/2)</f>
        <v>0</v>
      </c>
      <c r="QN10" s="22">
        <f>IF($CW10="P",CJ10,(CJ10+BG10)/2)</f>
        <v>0</v>
      </c>
      <c r="QO10" s="22">
        <f>IF($CW10="P",CK10,(CK10+BH10)/2)</f>
        <v>0</v>
      </c>
      <c r="QP10" s="22">
        <f>IF($CW10="P",CL10,(CL10+BI10)/2)</f>
        <v>0</v>
      </c>
      <c r="QQ10" s="22">
        <f>IF($CW10="P",CM10,(CM10+BJ10)/2)</f>
        <v>0</v>
      </c>
      <c r="QR10" s="22">
        <f>IF($CW10="P",CN10,(CN10+BK10)/2)</f>
        <v>0</v>
      </c>
      <c r="QS10" s="22">
        <f>IF($CW10="P",CO10,(CO10+BL10)/2)</f>
        <v>0</v>
      </c>
      <c r="QT10" s="22">
        <f>IF($CW10="P",CP10,(CP10+BM10)/2)</f>
        <v>0</v>
      </c>
      <c r="QU10" s="22">
        <f>IF($CW10="P",CQ10,(CQ10+BN10)/2)</f>
        <v>0</v>
      </c>
      <c r="QV10" s="22">
        <f>IF($CW10="P",CR10,(CR10+BO10)/2)</f>
        <v>0</v>
      </c>
      <c r="QW10" s="22">
        <f>IF($CW10="P",CS10,(CS10+BP10)/2)</f>
        <v>0</v>
      </c>
      <c r="QX10" s="22">
        <f>IF($CW10="P",CT10,(CT10+BQ10)/2)</f>
        <v>0</v>
      </c>
      <c r="QY10" s="22">
        <f>IF($CW10="P",CU10,(CU10+BR10)/2)</f>
        <v>0</v>
      </c>
      <c r="QZ10" s="22">
        <f>IF($CW10="P",CV10,(CV10+BS10)/2)</f>
        <v>0</v>
      </c>
      <c r="RA10" s="27" t="s">
        <v>46</v>
      </c>
      <c r="RB10" s="40" t="str">
        <f>IF(SUM(QH10,QL10)&gt;0,SUM(QH10,QL10),"")</f>
        <v/>
      </c>
      <c r="RC10" s="40" t="str">
        <f>IF(SUM(QG10:QH10,QJ10:QL10,QN10)-QI10-QM10&gt;0,SUM(QG10:QH10,QJ10:QL10,QN10)-QI10-QM10,"")</f>
        <v/>
      </c>
      <c r="RD10" s="40" t="str">
        <f>IF(SUM(QO10:QP10,QR10)-QQ10&gt;0,SUM(QO10:QP10,QR10)-QQ10,"")</f>
        <v/>
      </c>
      <c r="RE10" s="40" t="str">
        <f>IF(SUM(QH10,QL10,QP10)&gt;0,SUM(QH10,QL10,QP10),"")</f>
        <v/>
      </c>
      <c r="RF10" s="40" t="str">
        <f>IF(SUM(RC10,RD10)&gt;0,SUM(RC10,RD10),"")</f>
        <v/>
      </c>
      <c r="RG10" s="40" t="str">
        <f>IF(SUM(QT10,QX10)&gt;0,SUM(QT10,QX10),"")</f>
        <v/>
      </c>
      <c r="RH10" s="40" t="str">
        <f>IF(SUM(QS10:QT10,QV10:QX10,QZ10)-SUM(QU10,QY10)&gt;0,SUM(QS10:QT10,QV10:QX10,QZ10)-SUM(QU10,QY10),"")</f>
        <v/>
      </c>
      <c r="RI10" s="40" t="str">
        <f>IF(SUM(RC10,RD10,RH10)&gt;0,SUM(RC10,RD10,RH10),"")</f>
        <v/>
      </c>
    </row>
    <row r="11" spans="1:477" x14ac:dyDescent="0.2">
      <c r="A11" s="4" cm="1">
        <f t="array" ref="A11">IF(AND(J11&lt;&gt;"",J11&lt;&gt;"No DD"),SUMPRODUCT((J$4:J$25&lt;&gt;"")*(J$4:J$25&lt;&gt;"No DD")*(F$4:F$25&gt;F11))+1,IF(J11="No DD",SUMPRODUCT((J$4:J$25="No DD")*(F$4:F$25&gt;F11))+1+SUMPRODUCT((J$4:J$25&lt;&gt;"")*(J$4:J$25&lt;&gt;"No DD")),""))</f>
        <v>8</v>
      </c>
      <c r="B11" s="4" cm="1">
        <f t="array" ref="B11">IF(AND(J11&lt;&gt;"",J11&lt;&gt;"No DD",G11=""),SUMPRODUCT((J$4:J$25&lt;&gt;"")*(J$4:J$25&lt;&gt;"No DD")*(G$4:G$25="")*(F$4:F$25&gt;F11))+1,IF(J11="No DD",SUMPRODUCT((J$4:J$25="No DD")*(F$4:F$25&gt;F11)*(G$4:G$25=""))+1+SUMPRODUCT((J$4:J$25&lt;&gt;"")*(G$4:G$25="")*(J$4:J$25&lt;&gt;"No DD")),""))</f>
        <v>2</v>
      </c>
      <c r="C11" s="5" t="s">
        <v>120</v>
      </c>
      <c r="D11" s="4" t="s">
        <v>6</v>
      </c>
      <c r="E11" s="4">
        <v>2005</v>
      </c>
      <c r="F11" s="9">
        <f>SUM(L11:T11)+SUM(L11:P11)*0.0000001+SUM(L11)*0.0000000000001</f>
        <v>147.50001045000417</v>
      </c>
      <c r="G11" s="66"/>
      <c r="H11" s="3" t="str">
        <f>IF(OR(AND(AR11&gt;=AY$27,AS11&gt;=AY$31,AR11&lt;&gt;"",AQ11=""),AND(AW11&gt;=AY$27,AX11&gt;=AY$31,AW11&lt;&gt;"",AQ11=""),AND(BU11&gt;=CB$27,BV11&gt;=CB$31,BU11&lt;&gt;"",BT11=""),AND(BZ11&gt;=CB$27,CA11&gt;=CB$31,BZ11&lt;&gt;"",BT11=""),AND(CX11&gt;=DE$27,CY11&gt;=DE$31,CX11&lt;&gt;"",CW11=""),AND(DC11&gt;=DE$27,DD11&gt;=DE$31,DC11&lt;&gt;""),AND(EC11&gt;=EJ$27,ED11&gt;=EJ$31,EC11&lt;&gt;""),AND(EH11&gt;=EJ$27,EI11&gt;=EJ$31,EH11&lt;&gt;""),AND(FE11&gt;=FL$27,FF11&gt;=FL$31,FE11&lt;&gt;""),AND(FJ11&gt;=FL$27,FK11&gt;=FL$31,FJ11&lt;&gt;""),AND(GG11&gt;=GN$27,GH11&gt;=GN$31,GG11&lt;&gt;""),AND(GL11&gt;=GN$27,GM11&gt;=GN$31,GL11&lt;&gt;""),AND(HI11&gt;=HP$27,HJ11&gt;=HP$31,HI11&lt;&gt;""),AND(HN11&gt;=HP$27,HO11&gt;=HP$31,HN11&lt;&gt;""),AND(IK11&gt;=IR$27,IL11&gt;=IR$31,IK11&lt;&gt;""),AND(IP11&gt;=IR$27,IQ11&gt;=IR$31,IP11&lt;&gt;""),AND(JM11&gt;=JT$27,JN11&gt;=JT$31,JM11&lt;&gt;""),AND(JR11&gt;=JT$27,JS11&gt;=JT$31,JR11&lt;&gt;""),AND(KO11&gt;=KV$27,KP11&gt;=KV$31,KO11&lt;&gt;""),AND(KT11&gt;=KV$27,KU11&gt;=KV$31,KT11&lt;&gt;""),AND(LQ11&gt;=LX$27,LR11&gt;=LX$31,LQ11&lt;&gt;""),AND(LV11&gt;=LX$27,LW11&gt;=LX$31,LV11&lt;&gt;""),AND(MS11&gt;=MZ$27,MT11&gt;=MZ$31,MS11&lt;&gt;""),AND(MX11&gt;=MZ$27,MY11&gt;=MZ$31,MX11&lt;&gt;""),AND(NU11&gt;=OB$27,NV11&gt;=OB$31,NU11&lt;&gt;""),AND(NZ11&gt;=OB$27,OA11&gt;=OB$31,NZ11&lt;&gt;""),AND(OW11&gt;=PD$27,OX11&gt;=PD$31,OW11&lt;&gt;""),AND(PB11&gt;=PD$27,PC11&gt;=PD$31,PB11&lt;&gt;""),AND(PY11&gt;=QF$27,PZ11&gt;=QF$31,PY11&lt;&gt;""),AND(QD11&gt;=QF$27,QE11&gt;=QF$31,QD11&lt;&gt;"")),"P","")</f>
        <v>P</v>
      </c>
      <c r="I11" s="3" t="str">
        <f>IF(OR(AND(AS11&gt;=AY$31,AS11&lt;&gt;"",AQ11=""),AND(AX11&gt;=AY$31,AX11&lt;&gt;"",AQ11=""),AND(BV11&gt;=CB$31,BV11&lt;&gt;"",BT11=""),AND(CA11&gt;=CB$31,CA11&lt;&gt;"",BT11=""),AND(CY11&gt;=DE$31,CY11&lt;&gt;"",CW11=""),AND(DD11&gt;=DE$31,DD11&lt;&gt;"",CW11=""),AND(ED11&gt;=EJ$31,ED11&lt;&gt;""),AND(EI11&gt;=EJ$31,EI11&lt;&gt;""),AND(FF11&gt;=FL$31,FF11&lt;&gt;""),AND(FK11&gt;=FL$31,FK11&lt;&gt;""),AND(GH11&gt;=GN$31,GH11&lt;&gt;""),AND(GM11&gt;=GN$31,GM11&lt;&gt;""),AND(HJ11&gt;=HP$31,HJ11&lt;&gt;""),AND(HO11&gt;=HP$31,HO11&lt;&gt;""),AND(IL11&gt;=IR$31,IL11&lt;&gt;""),AND(IQ11&gt;=IR$31,IQ11&lt;&gt;""),AND(JN11&gt;=JT$31,JN11&lt;&gt;""),AND(JS11&gt;=JT$31,JS11&lt;&gt;""),AND(KP11&gt;=KV$31,KP11&lt;&gt;""),AND(KU11&gt;=KV$31,KU11&lt;&gt;""),AND(LR11&gt;=LX$31,LR11&lt;&gt;""),AND(LW11&gt;=LX$31,LW11&lt;&gt;""),AND(MT11&gt;=MZ$31,MT11&lt;&gt;""),AND(MY11&gt;=MZ$31,MY11&lt;&gt;""),AND(NV11&gt;=OB$31,NV11&lt;&gt;""),AND(OA11&gt;=OB$31,OA11&lt;&gt;""),AND(OX11&gt;=PD$31,OX11&lt;&gt;""),AND(PC11&gt;=PD$31,PC11&lt;&gt;""),AND(PZ11&gt;=QF$31,PZ11&lt;&gt;""),AND(QE11&gt;=QF$31,QE11&lt;&gt;"")),"P","")</f>
        <v>P</v>
      </c>
      <c r="J11" s="36" t="str">
        <f>IF(AND(I11="P",H11=""),"No DD",IF(OR(AND(AU11&gt;=AY$30,AV11&gt;=AY$34,AU11&lt;&gt;"",AQ11=""),AND(BX11&gt;=CB$30,BY11&gt;=CB$34,BX11&lt;&gt;"",BT11=""),AND(DA11&gt;=DE$30,DB11&gt;=DE$34,DA11&lt;&gt;"",CW11=""),AND(EF11&gt;=EJ$30,EG11&gt;=EJ$34,EF11&lt;&gt;""),AND(FH11&gt;=FL$30,FI11&gt;=FL$34,FH11&lt;&gt;""),AND(GJ11&gt;=GN$30,GK11&gt;=GN$34,GJ11&lt;&gt;""),AND(HL11&gt;=HP$30,HM11&gt;=HP$34,HL11&lt;&gt;""),AND(IN11&gt;=IR$30,IO11&gt;=IR$34,IN11&lt;&gt;""),AND(JP11&gt;=JT$30,JQ11&gt;=JT$34,JP11&lt;&gt;""),AND(KR11&gt;=KV$30,KS11&gt;=KV$34,KR11&lt;&gt;""),AND(LT11&gt;=LX$30,LU11&gt;=LX$34,LT11&lt;&gt;""),AND(MV11&gt;=MZ$30,MW11&gt;=MZ$34,MV11&lt;&gt;""),AND(NX11&gt;=OB$30,NY11&gt;=OB$34,NX11&lt;&gt;""),AND(OZ11&gt;=PD$30,PA11&gt;=PD$34,OZ11&lt;&gt;""),AND(QB11&gt;=QF$30,QC11&gt;=QF$34,QB11&lt;&gt;"")),"Merit",IF(OR(AND(AU11&gt;=AY$29,AV11&gt;=AY$33,AU11&lt;&gt;"",AQ11=""),AND(BX11&gt;=CB$29,BY11&gt;=CB$33,BX11&lt;&gt;"",BT11=""),AND(DA11&gt;=DE$29,DB11&gt;=DE$33,DA11&lt;&gt;"",CW11=""),AND(EF11&gt;=EJ$29,EG11&gt;=EJ$33,EF11&lt;&gt;""),AND(FH11&gt;=FL$29,FI11&gt;=FL$33,FH11&lt;&gt;""),AND(GJ11&gt;=GN$29,GK11&gt;=GN$33,GJ11&lt;&gt;""),AND(HL11&gt;=HP$29,HM11&gt;=HP$33,HL11&lt;&gt;""),AND(IN11&gt;=IR$29,IO11&gt;=IR$33,IN11&lt;&gt;""),AND(JP11&gt;=JT$29,JQ11&gt;=JT$33,JP11&lt;&gt;""),AND(KR11&gt;=KV$29,KS11&gt;=KV$33,KR11&lt;&gt;""),AND(LT11&gt;=LX$29,LU11&gt;=LX$33,LT11&lt;&gt;""),AND(MV11&gt;=MZ$29,MW11&gt;=MZ$33,MV11&lt;&gt;""),AND(NX11&gt;=OB$29,NY11&gt;=OB$33,NX11&lt;&gt;""),AND(OZ11&gt;=PD$29,PA11&gt;=PD$33,OZ11&lt;&gt;""),AND(QB11&gt;=QF$29,QC11&gt;=QF$33,QB11&lt;&gt;"")),"Excellence",IF(K11="P","Worlds Team",IF(H11="P","National Team","")))))</f>
        <v>National Team</v>
      </c>
      <c r="K11" s="3" t="str">
        <f>IF(OR(AND(AU11&gt;=AY$28,AV11&gt;=AY$32,AU11&lt;&gt;"",AQ11=""),AND(BX11&gt;=CB$28,BY11&gt;=CB$32,BX11&lt;&gt;"",BT11=""),AND(DA11&gt;=DE$28,DB11&gt;=DE$32,DA11&lt;&gt;"",CW11=""),AND(EF11&gt;=EJ$28,EG11&gt;=EJ$32,EF11&lt;&gt;""),AND(FH11&gt;=FL$28,FI11&gt;=FL$32,FH11&lt;&gt;""),AND(GJ11&gt;=GN$28,GK11&gt;=GN$32,GJ11&lt;&gt;""),AND(HL11&gt;=HP$28,HM11&gt;=HP$32,HL11&lt;&gt;""),AND(IN11&gt;=IR$28,IO11&gt;=IR$32,IN11&lt;&gt;""),AND(JP11&gt;=JT$28,JQ11&gt;=JT$32,JP11&lt;&gt;""),AND(KR11&gt;=KV$28,KS11&gt;=KV$32,KR11&lt;&gt;""),AND(LT11&gt;=LX$28,LU11&gt;=LX$32,LT11&lt;&gt;""),AND(MV11&gt;=MZ$28,MW11&gt;=MZ$32,MV11&lt;&gt;""),AND(NX11&gt;=OB$28,NY11&gt;=OB$32,NX11&lt;&gt;""),AND(OZ11&gt;=PD$28,PA11&gt;=PD$32,OZ11&lt;&gt;""),AND(QB11&gt;=QF$28,QC11&gt;=QF$32,QB11&lt;&gt;"")),"P","")</f>
        <v/>
      </c>
      <c r="L11" s="8">
        <f>IF(COUNT(AS11,BV11,CY11)&gt;0,LARGE((AS11,BV11,CY11),1),0)</f>
        <v>41.699999999999996</v>
      </c>
      <c r="M11" s="8" t="str">
        <f>IF(L11=0,"",IF(L11=CY11,$CC$1,IF(L11=BV11,$AZ$1,IF(L11=AS11,$W$1,""))))</f>
        <v>2024 Nationals</v>
      </c>
      <c r="N11" s="8">
        <f>IF(COUNT(AS11,BV11,CY11)&gt;1,LARGE((AS11,BV11,CY11),2),0)</f>
        <v>40.200000000000003</v>
      </c>
      <c r="O11" s="8" t="str">
        <f>IF(N11=0,"",IF(AND(N11=L11,N11=AS11,N11=BV11),$W$1,IF(AND(N11=L11,N11=AS11,N11=CY11),$W$1,IF(AND(N11=L11,N11=BV11,N11=CY11),$AZ$1,IF(N11=CY11,$CC$1,IF(N11=BV11,$AZ$1,IF(N11=AS11,$W$1,"")))))))</f>
        <v>2024 Elite Canada</v>
      </c>
      <c r="P11" s="8">
        <f>IF(COUNT(AT11,BW11,CZ11)&gt;0,LARGE((AT11,BW11,CZ11),1),0)</f>
        <v>22.6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42.999999999999993</v>
      </c>
      <c r="S11" s="8" t="str">
        <f>IF(R11=0,"",IF(R11=DD11,$CC$1,IF(R11=CA11,$AZ$1,IF(R11=AX11,$W$1,""))))</f>
        <v>2024 Nationals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27"/>
      <c r="AR11" s="40" t="str">
        <f>IF(SUM(X11,AB11)&gt;0,SUM(X11,AB11),"")</f>
        <v/>
      </c>
      <c r="AS11" s="40" t="str">
        <f>IF(SUM(W11:X11,Z11:AB11,AD11)-Y11-AC11&gt;0,SUM(W11:X11,Z11:AB11,AD11)-Y11-AC11,"")</f>
        <v/>
      </c>
      <c r="AT11" s="40" t="str">
        <f>IF(SUM(AE11:AF11,AH11)-AG11&gt;0,SUM(AE11:AF11,AH11)-AG11,"")</f>
        <v/>
      </c>
      <c r="AU11" s="40" t="str">
        <f>IF(SUM(X11,AB11,AF11)&gt;0,SUM(X11,AB11,AF11),"")</f>
        <v/>
      </c>
      <c r="AV11" s="40" t="str">
        <f>IF(SUM(AS11,AT11)&gt;0,SUM(AS11,AT11),"")</f>
        <v/>
      </c>
      <c r="AW11" s="40" t="str">
        <f>IF(SUM(AJ11,AN11)&gt;0,SUM(AJ11,AN11),"")</f>
        <v/>
      </c>
      <c r="AX11" s="40" t="str">
        <f>IF(SUM(AI11:AJ11,AL11:AN11,AP11)-SUM(AK11,AO11)&gt;0,SUM(AI11:AJ11,AL11:AN11,AP11)-SUM(AK11,AO11),"")</f>
        <v/>
      </c>
      <c r="AY11" s="40" t="str">
        <f>IF(SUM(AS11,AT11,AX11)&gt;0,SUM(AS11,AT11,AX11),"")</f>
        <v/>
      </c>
      <c r="AZ11" s="18">
        <v>14.9</v>
      </c>
      <c r="BA11" s="18">
        <v>3.9</v>
      </c>
      <c r="BB11" s="18">
        <v>0.2</v>
      </c>
      <c r="BC11" s="18">
        <v>0.3</v>
      </c>
      <c r="BD11" s="18">
        <v>16.8</v>
      </c>
      <c r="BE11" s="18">
        <v>3.9</v>
      </c>
      <c r="BF11" s="18">
        <v>0</v>
      </c>
      <c r="BG11" s="18">
        <v>0.6</v>
      </c>
      <c r="BH11" s="18">
        <v>17.399999999999999</v>
      </c>
      <c r="BI11" s="18">
        <v>4.5999999999999996</v>
      </c>
      <c r="BJ11" s="18">
        <v>0</v>
      </c>
      <c r="BK11" s="18">
        <v>0.6</v>
      </c>
      <c r="BL11" s="18">
        <v>16.399999999999999</v>
      </c>
      <c r="BM11" s="18">
        <v>4.5999999999999996</v>
      </c>
      <c r="BN11" s="18">
        <v>0</v>
      </c>
      <c r="BO11" s="18">
        <v>0.6</v>
      </c>
      <c r="BP11" s="18">
        <v>16.8</v>
      </c>
      <c r="BQ11" s="18">
        <v>3.9</v>
      </c>
      <c r="BR11" s="18">
        <v>0</v>
      </c>
      <c r="BS11" s="18">
        <v>0.6</v>
      </c>
      <c r="BT11" s="28"/>
      <c r="BU11" s="11">
        <f>IF(SUM(BA11,BE11)&gt;0,SUM(BA11,BE11),"")</f>
        <v>7.8</v>
      </c>
      <c r="BV11" s="11">
        <f>IF(SUM(AZ11:BA11,BC11:BE11,BG11)-BB11-BF11&gt;0,SUM(AZ11:BA11,BC11:BE11,BG11)-BB11-BF11,"")</f>
        <v>40.200000000000003</v>
      </c>
      <c r="BW11" s="11">
        <f>IF(SUM(BH11:BI11,BK11)-BJ11&gt;0,SUM(BH11:BI11,BK11)-BJ11,"")</f>
        <v>22.6</v>
      </c>
      <c r="BX11" s="11">
        <f>IF(SUM(BA11,BE11,BI11)&gt;0,SUM(BA11,BE11,BI11),"")</f>
        <v>12.399999999999999</v>
      </c>
      <c r="BY11" s="11">
        <f>IF(SUM(BV11,BW11)&gt;0,SUM(BV11,BW11),"")</f>
        <v>62.800000000000004</v>
      </c>
      <c r="BZ11" s="11">
        <f>IF(SUM(BM11,BQ11)&gt;0,SUM(BM11,BQ11),"")</f>
        <v>8.5</v>
      </c>
      <c r="CA11" s="11">
        <f>IF(SUM(BL11:BM11,BO11:BQ11,BS11)-SUM(BN11,BR11)&gt;0,SUM(BL11:BM11,BO11:BQ11,BS11)-SUM(BN11,BR11),"")</f>
        <v>42.900000000000006</v>
      </c>
      <c r="CB11" s="11">
        <f>IF(SUM(BV11,BW11,CA11)&gt;0,SUM(BV11,BW11,CA11),"")</f>
        <v>105.70000000000002</v>
      </c>
      <c r="CC11" s="19">
        <v>16.2</v>
      </c>
      <c r="CD11" s="19">
        <v>4.0999999999999996</v>
      </c>
      <c r="CE11" s="19">
        <v>0</v>
      </c>
      <c r="CF11" s="19">
        <v>0.3</v>
      </c>
      <c r="CG11" s="19">
        <v>16.899999999999999</v>
      </c>
      <c r="CH11" s="19">
        <v>3.9</v>
      </c>
      <c r="CI11" s="19">
        <v>0</v>
      </c>
      <c r="CJ11" s="19">
        <v>0.3</v>
      </c>
      <c r="CK11" s="19">
        <v>16.899999999999999</v>
      </c>
      <c r="CL11" s="19">
        <v>3.9</v>
      </c>
      <c r="CM11" s="19">
        <v>0</v>
      </c>
      <c r="CN11" s="19">
        <v>0.6</v>
      </c>
      <c r="CO11" s="19">
        <v>17.2</v>
      </c>
      <c r="CP11" s="19">
        <v>4.0999999999999996</v>
      </c>
      <c r="CQ11" s="19">
        <v>0.2</v>
      </c>
      <c r="CR11" s="19">
        <v>0.3</v>
      </c>
      <c r="CS11" s="19">
        <v>17.399999999999999</v>
      </c>
      <c r="CT11" s="19">
        <v>3.9</v>
      </c>
      <c r="CU11" s="19">
        <v>0</v>
      </c>
      <c r="CV11" s="19">
        <v>0.3</v>
      </c>
      <c r="CW11" s="27"/>
      <c r="CX11" s="40">
        <f>IF(SUM(CD11,CH11)&gt;0,SUM(CD11,CH11),"")</f>
        <v>8</v>
      </c>
      <c r="CY11" s="40">
        <f>IF(SUM(CC11:CD11,CF11:CH11,CJ11)-CE11-CI11&gt;0,SUM(CC11:CD11,CF11:CH11,CJ11)-CE11-CI11,"")</f>
        <v>41.699999999999996</v>
      </c>
      <c r="CZ11" s="40">
        <f>IF(SUM(CK11:CL11,CN11)-CM11&gt;0,SUM(CK11:CL11,CN11)-CM11,"")</f>
        <v>21.4</v>
      </c>
      <c r="DA11" s="40">
        <f>IF(SUM(CD11,CH11,CL11)&gt;0,SUM(CD11,CH11,CL11),"")</f>
        <v>11.9</v>
      </c>
      <c r="DB11" s="40">
        <f>IF(SUM(CY11,CZ11)&gt;0,SUM(CY11,CZ11),"")</f>
        <v>63.099999999999994</v>
      </c>
      <c r="DC11" s="40">
        <f>IF(SUM(CP11,CT11)&gt;0,SUM(CP11,CT11),"")</f>
        <v>8</v>
      </c>
      <c r="DD11" s="40">
        <f>IF(SUM(CO11:CP11,CR11:CT11,CV11)-SUM(CQ11,CU11)&gt;0,SUM(CO11:CP11,CR11:CT11,CV11)-SUM(CQ11,CU11),"")</f>
        <v>42.999999999999993</v>
      </c>
      <c r="DE11" s="40">
        <f>IF(SUM(CY11,CZ11,DD11)&gt;0,SUM(CY11,CZ11,DD11),"")</f>
        <v>106.1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/>
      <c r="HR11" s="17"/>
      <c r="HS11" s="17"/>
      <c r="HT11" s="17"/>
      <c r="HU11" s="17"/>
      <c r="HV11" s="17"/>
      <c r="HW11" s="17"/>
      <c r="HX11" s="17"/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 t="str">
        <f>IF(SUM(HR11,HV11)&gt;0,SUM(HR11,HV11),"")</f>
        <v/>
      </c>
      <c r="IL11" s="40" t="str">
        <f>IF(SUM(HQ11:HR11,HT11:HV11,HX11)-HS11-HW11&gt;0,SUM(HQ11:HR11,HT11:HV11,HX11)-HS11-HW11,"")</f>
        <v/>
      </c>
      <c r="IM11" s="40" t="str">
        <f>IF(SUM(HY11:HZ11,IB11)-IA11&gt;0,SUM(HY11:HZ11,IB11)-IA11,"")</f>
        <v/>
      </c>
      <c r="IN11" s="40" t="str">
        <f>IF(SUM(HR11,HV11,HZ11)&gt;0,SUM(HR11,HV11,HZ11),"")</f>
        <v/>
      </c>
      <c r="IO11" s="40" t="str">
        <f>IF(SUM(IL11,IM11)&gt;0,SUM(IL11,IM11),"")</f>
        <v/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 t="str">
        <f>IF(SUM(IL11,IM11,IQ11)&gt;0,SUM(IL11,IM11,IQ11),"")</f>
        <v/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15.55</v>
      </c>
      <c r="QH11" s="22">
        <f>IF($CW11="P",CD11,(CD11+BA11)/2)</f>
        <v>4</v>
      </c>
      <c r="QI11" s="22">
        <f>IF($CW11="P",CE11,(CE11+BB11)/2)</f>
        <v>0.1</v>
      </c>
      <c r="QJ11" s="22">
        <f>IF($CW11="P",CF11,(CF11+BC11)/2)</f>
        <v>0.3</v>
      </c>
      <c r="QK11" s="22">
        <f>IF($CW11="P",CG11,(CG11+BD11)/2)</f>
        <v>16.850000000000001</v>
      </c>
      <c r="QL11" s="22">
        <f>IF($CW11="P",CH11,(CH11+BE11)/2)</f>
        <v>3.9</v>
      </c>
      <c r="QM11" s="22">
        <f>IF($CW11="P",CI11,(CI11+BF11)/2)</f>
        <v>0</v>
      </c>
      <c r="QN11" s="22">
        <f>IF($CW11="P",CJ11,(CJ11+BG11)/2)</f>
        <v>0.44999999999999996</v>
      </c>
      <c r="QO11" s="22">
        <f>IF($CW11="P",CK11,(CK11+BH11)/2)</f>
        <v>17.149999999999999</v>
      </c>
      <c r="QP11" s="22">
        <f>IF($CW11="P",CL11,(CL11+BI11)/2)</f>
        <v>4.25</v>
      </c>
      <c r="QQ11" s="22">
        <f>IF($CW11="P",CM11,(CM11+BJ11)/2)</f>
        <v>0</v>
      </c>
      <c r="QR11" s="22">
        <f>IF($CW11="P",CN11,(CN11+BK11)/2)</f>
        <v>0.6</v>
      </c>
      <c r="QS11" s="22">
        <f>IF($CW11="P",CO11,(CO11+BL11)/2)</f>
        <v>16.799999999999997</v>
      </c>
      <c r="QT11" s="22">
        <f>IF($CW11="P",CP11,(CP11+BM11)/2)</f>
        <v>4.3499999999999996</v>
      </c>
      <c r="QU11" s="22">
        <f>IF($CW11="P",CQ11,(CQ11+BN11)/2)</f>
        <v>0.1</v>
      </c>
      <c r="QV11" s="22">
        <f>IF($CW11="P",CR11,(CR11+BO11)/2)</f>
        <v>0.44999999999999996</v>
      </c>
      <c r="QW11" s="22">
        <f>IF($CW11="P",CS11,(CS11+BP11)/2)</f>
        <v>17.100000000000001</v>
      </c>
      <c r="QX11" s="22">
        <f>IF($CW11="P",CT11,(CT11+BQ11)/2)</f>
        <v>3.9</v>
      </c>
      <c r="QY11" s="22">
        <f>IF($CW11="P",CU11,(CU11+BR11)/2)</f>
        <v>0</v>
      </c>
      <c r="QZ11" s="22">
        <f>IF($CW11="P",CV11,(CV11+BS11)/2)</f>
        <v>0.44999999999999996</v>
      </c>
      <c r="RA11" s="27" t="s">
        <v>46</v>
      </c>
      <c r="RB11" s="40">
        <f>IF(SUM(QH11,QL11)&gt;0,SUM(QH11,QL11),"")</f>
        <v>7.9</v>
      </c>
      <c r="RC11" s="40">
        <f>IF(SUM(QG11:QH11,QJ11:QL11,QN11)-QI11-QM11&gt;0,SUM(QG11:QH11,QJ11:QL11,QN11)-QI11-QM11,"")</f>
        <v>40.950000000000003</v>
      </c>
      <c r="RD11" s="40">
        <f>IF(SUM(QO11:QP11,QR11)-QQ11&gt;0,SUM(QO11:QP11,QR11)-QQ11,"")</f>
        <v>22</v>
      </c>
      <c r="RE11" s="40">
        <f>IF(SUM(QH11,QL11,QP11)&gt;0,SUM(QH11,QL11,QP11),"")</f>
        <v>12.15</v>
      </c>
      <c r="RF11" s="40">
        <f>IF(SUM(RC11,RD11)&gt;0,SUM(RC11,RD11),"")</f>
        <v>62.95</v>
      </c>
      <c r="RG11" s="40">
        <f>IF(SUM(QT11,QX11)&gt;0,SUM(QT11,QX11),"")</f>
        <v>8.25</v>
      </c>
      <c r="RH11" s="40">
        <f>IF(SUM(QS11:QT11,QV11:QX11,QZ11)-SUM(QU11,QY11)&gt;0,SUM(QS11:QT11,QV11:QX11,QZ11)-SUM(QU11,QY11),"")</f>
        <v>42.95</v>
      </c>
      <c r="RI11" s="40">
        <f>IF(SUM(RC11,RD11,RH11)&gt;0,SUM(RC11,RD11,RH11),"")</f>
        <v>105.9</v>
      </c>
    </row>
    <row r="12" spans="1:477" x14ac:dyDescent="0.2">
      <c r="A12" s="4" cm="1">
        <f t="array" ref="A12">IF(AND(J12&lt;&gt;"",J12&lt;&gt;"No DD"),SUMPRODUCT((J$4:J$25&lt;&gt;"")*(J$4:J$25&lt;&gt;"No DD")*(F$4:F$25&gt;F12))+1,IF(J12="No DD",SUMPRODUCT((J$4:J$25="No DD")*(F$4:F$25&gt;F12))+1+SUMPRODUCT((J$4:J$25&lt;&gt;"")*(J$4:J$25&lt;&gt;"No DD")),""))</f>
        <v>9</v>
      </c>
      <c r="B12" s="4" cm="1">
        <f t="array" ref="B12">IF(AND(J12&lt;&gt;"",J12&lt;&gt;"No DD",G12=""),SUMPRODUCT((J$4:J$25&lt;&gt;"")*(J$4:J$25&lt;&gt;"No DD")*(G$4:G$25="")*(F$4:F$25&gt;F12))+1,IF(J12="No DD",SUMPRODUCT((J$4:J$25="No DD")*(F$4:F$25&gt;F12)*(G$4:G$25=""))+1+SUMPRODUCT((J$4:J$25&lt;&gt;"")*(G$4:G$25="")*(J$4:J$25&lt;&gt;"No DD")),""))</f>
        <v>3</v>
      </c>
      <c r="C12" s="5" t="s">
        <v>209</v>
      </c>
      <c r="D12" s="4" t="s">
        <v>4</v>
      </c>
      <c r="E12" s="4">
        <v>2004</v>
      </c>
      <c r="F12" s="9">
        <f>SUM(L12:T12)+SUM(L12:P12)*0.0000001+SUM(L12)*0.0000000000001</f>
        <v>147.00001042000434</v>
      </c>
      <c r="G12" s="66"/>
      <c r="H12" s="3" t="str">
        <f>IF(OR(AND(AR12&gt;=AY$27,AS12&gt;=AY$31,AR12&lt;&gt;"",AQ12=""),AND(AW12&gt;=AY$27,AX12&gt;=AY$31,AW12&lt;&gt;"",AQ12=""),AND(BU12&gt;=CB$27,BV12&gt;=CB$31,BU12&lt;&gt;"",BT12=""),AND(BZ12&gt;=CB$27,CA12&gt;=CB$31,BZ12&lt;&gt;"",BT12=""),AND(CX12&gt;=DE$27,CY12&gt;=DE$31,CX12&lt;&gt;"",CW12=""),AND(DC12&gt;=DE$27,DD12&gt;=DE$31,DC12&lt;&gt;""),AND(EC12&gt;=EJ$27,ED12&gt;=EJ$31,EC12&lt;&gt;""),AND(EH12&gt;=EJ$27,EI12&gt;=EJ$31,EH12&lt;&gt;""),AND(FE12&gt;=FL$27,FF12&gt;=FL$31,FE12&lt;&gt;""),AND(FJ12&gt;=FL$27,FK12&gt;=FL$31,FJ12&lt;&gt;""),AND(GG12&gt;=GN$27,GH12&gt;=GN$31,GG12&lt;&gt;""),AND(GL12&gt;=GN$27,GM12&gt;=GN$31,GL12&lt;&gt;""),AND(HI12&gt;=HP$27,HJ12&gt;=HP$31,HI12&lt;&gt;""),AND(HN12&gt;=HP$27,HO12&gt;=HP$31,HN12&lt;&gt;""),AND(IK12&gt;=IR$27,IL12&gt;=IR$31,IK12&lt;&gt;""),AND(IP12&gt;=IR$27,IQ12&gt;=IR$31,IP12&lt;&gt;""),AND(JM12&gt;=JT$27,JN12&gt;=JT$31,JM12&lt;&gt;""),AND(JR12&gt;=JT$27,JS12&gt;=JT$31,JR12&lt;&gt;""),AND(KO12&gt;=KV$27,KP12&gt;=KV$31,KO12&lt;&gt;""),AND(KT12&gt;=KV$27,KU12&gt;=KV$31,KT12&lt;&gt;""),AND(LQ12&gt;=LX$27,LR12&gt;=LX$31,LQ12&lt;&gt;""),AND(LV12&gt;=LX$27,LW12&gt;=LX$31,LV12&lt;&gt;""),AND(MS12&gt;=MZ$27,MT12&gt;=MZ$31,MS12&lt;&gt;""),AND(MX12&gt;=MZ$27,MY12&gt;=MZ$31,MX12&lt;&gt;""),AND(NU12&gt;=OB$27,NV12&gt;=OB$31,NU12&lt;&gt;""),AND(NZ12&gt;=OB$27,OA12&gt;=OB$31,NZ12&lt;&gt;""),AND(OW12&gt;=PD$27,OX12&gt;=PD$31,OW12&lt;&gt;""),AND(PB12&gt;=PD$27,PC12&gt;=PD$31,PB12&lt;&gt;""),AND(PY12&gt;=QF$27,PZ12&gt;=QF$31,PY12&lt;&gt;""),AND(QD12&gt;=QF$27,QE12&gt;=QF$31,QD12&lt;&gt;"")),"P","")</f>
        <v>P</v>
      </c>
      <c r="I12" s="3" t="str">
        <f>IF(OR(AND(AS12&gt;=AY$31,AS12&lt;&gt;"",AQ12=""),AND(AX12&gt;=AY$31,AX12&lt;&gt;"",AQ12=""),AND(BV12&gt;=CB$31,BV12&lt;&gt;"",BT12=""),AND(CA12&gt;=CB$31,CA12&lt;&gt;"",BT12=""),AND(CY12&gt;=DE$31,CY12&lt;&gt;"",CW12=""),AND(DD12&gt;=DE$31,DD12&lt;&gt;"",CW12=""),AND(ED12&gt;=EJ$31,ED12&lt;&gt;""),AND(EI12&gt;=EJ$31,EI12&lt;&gt;""),AND(FF12&gt;=FL$31,FF12&lt;&gt;""),AND(FK12&gt;=FL$31,FK12&lt;&gt;""),AND(GH12&gt;=GN$31,GH12&lt;&gt;""),AND(GM12&gt;=GN$31,GM12&lt;&gt;""),AND(HJ12&gt;=HP$31,HJ12&lt;&gt;""),AND(HO12&gt;=HP$31,HO12&lt;&gt;""),AND(IL12&gt;=IR$31,IL12&lt;&gt;""),AND(IQ12&gt;=IR$31,IQ12&lt;&gt;""),AND(JN12&gt;=JT$31,JN12&lt;&gt;""),AND(JS12&gt;=JT$31,JS12&lt;&gt;""),AND(KP12&gt;=KV$31,KP12&lt;&gt;""),AND(KU12&gt;=KV$31,KU12&lt;&gt;""),AND(LR12&gt;=LX$31,LR12&lt;&gt;""),AND(LW12&gt;=LX$31,LW12&lt;&gt;""),AND(MT12&gt;=MZ$31,MT12&lt;&gt;""),AND(MY12&gt;=MZ$31,MY12&lt;&gt;""),AND(NV12&gt;=OB$31,NV12&lt;&gt;""),AND(OA12&gt;=OB$31,OA12&lt;&gt;""),AND(OX12&gt;=PD$31,OX12&lt;&gt;""),AND(PC12&gt;=PD$31,PC12&lt;&gt;""),AND(PZ12&gt;=QF$31,PZ12&lt;&gt;""),AND(QE12&gt;=QF$31,QE12&lt;&gt;"")),"P","")</f>
        <v>P</v>
      </c>
      <c r="J12" s="36" t="str">
        <f>IF(AND(I12="P",H12=""),"No DD",IF(OR(AND(AU12&gt;=AY$30,AV12&gt;=AY$34,AU12&lt;&gt;"",AQ12=""),AND(BX12&gt;=CB$30,BY12&gt;=CB$34,BX12&lt;&gt;"",BT12=""),AND(DA12&gt;=DE$30,DB12&gt;=DE$34,DA12&lt;&gt;"",CW12=""),AND(EF12&gt;=EJ$30,EG12&gt;=EJ$34,EF12&lt;&gt;""),AND(FH12&gt;=FL$30,FI12&gt;=FL$34,FH12&lt;&gt;""),AND(GJ12&gt;=GN$30,GK12&gt;=GN$34,GJ12&lt;&gt;""),AND(HL12&gt;=HP$30,HM12&gt;=HP$34,HL12&lt;&gt;""),AND(IN12&gt;=IR$30,IO12&gt;=IR$34,IN12&lt;&gt;""),AND(JP12&gt;=JT$30,JQ12&gt;=JT$34,JP12&lt;&gt;""),AND(KR12&gt;=KV$30,KS12&gt;=KV$34,KR12&lt;&gt;""),AND(LT12&gt;=LX$30,LU12&gt;=LX$34,LT12&lt;&gt;""),AND(MV12&gt;=MZ$30,MW12&gt;=MZ$34,MV12&lt;&gt;""),AND(NX12&gt;=OB$30,NY12&gt;=OB$34,NX12&lt;&gt;""),AND(OZ12&gt;=PD$30,PA12&gt;=PD$34,OZ12&lt;&gt;""),AND(QB12&gt;=QF$30,QC12&gt;=QF$34,QB12&lt;&gt;"")),"Merit",IF(OR(AND(AU12&gt;=AY$29,AV12&gt;=AY$33,AU12&lt;&gt;"",AQ12=""),AND(BX12&gt;=CB$29,BY12&gt;=CB$33,BX12&lt;&gt;"",BT12=""),AND(DA12&gt;=DE$29,DB12&gt;=DE$33,DA12&lt;&gt;"",CW12=""),AND(EF12&gt;=EJ$29,EG12&gt;=EJ$33,EF12&lt;&gt;""),AND(FH12&gt;=FL$29,FI12&gt;=FL$33,FH12&lt;&gt;""),AND(GJ12&gt;=GN$29,GK12&gt;=GN$33,GJ12&lt;&gt;""),AND(HL12&gt;=HP$29,HM12&gt;=HP$33,HL12&lt;&gt;""),AND(IN12&gt;=IR$29,IO12&gt;=IR$33,IN12&lt;&gt;""),AND(JP12&gt;=JT$29,JQ12&gt;=JT$33,JP12&lt;&gt;""),AND(KR12&gt;=KV$29,KS12&gt;=KV$33,KR12&lt;&gt;""),AND(LT12&gt;=LX$29,LU12&gt;=LX$33,LT12&lt;&gt;""),AND(MV12&gt;=MZ$29,MW12&gt;=MZ$33,MV12&lt;&gt;""),AND(NX12&gt;=OB$29,NY12&gt;=OB$33,NX12&lt;&gt;""),AND(OZ12&gt;=PD$29,PA12&gt;=PD$33,OZ12&lt;&gt;""),AND(QB12&gt;=QF$29,QC12&gt;=QF$33,QB12&lt;&gt;"")),"Excellence",IF(K12="P","Worlds Team",IF(H12="P","National Team","")))))</f>
        <v>National Team</v>
      </c>
      <c r="K12" s="3" t="str">
        <f>IF(OR(AND(AU12&gt;=AY$28,AV12&gt;=AY$32,AU12&lt;&gt;"",AQ12=""),AND(BX12&gt;=CB$28,BY12&gt;=CB$32,BX12&lt;&gt;"",BT12=""),AND(DA12&gt;=DE$28,DB12&gt;=DE$32,DA12&lt;&gt;"",CW12=""),AND(EF12&gt;=EJ$28,EG12&gt;=EJ$32,EF12&lt;&gt;""),AND(FH12&gt;=FL$28,FI12&gt;=FL$32,FH12&lt;&gt;""),AND(GJ12&gt;=GN$28,GK12&gt;=GN$32,GJ12&lt;&gt;""),AND(HL12&gt;=HP$28,HM12&gt;=HP$32,HL12&lt;&gt;""),AND(IN12&gt;=IR$28,IO12&gt;=IR$32,IN12&lt;&gt;""),AND(JP12&gt;=JT$28,JQ12&gt;=JT$32,JP12&lt;&gt;""),AND(KR12&gt;=KV$28,KS12&gt;=KV$32,KR12&lt;&gt;""),AND(LT12&gt;=LX$28,LU12&gt;=LX$32,LT12&lt;&gt;""),AND(MV12&gt;=MZ$28,MW12&gt;=MZ$32,MV12&lt;&gt;""),AND(NX12&gt;=OB$28,NY12&gt;=OB$32,NX12&lt;&gt;""),AND(OZ12&gt;=PD$28,PA12&gt;=PD$32,OZ12&lt;&gt;""),AND(QB12&gt;=QF$28,QC12&gt;=QF$32,QB12&lt;&gt;"")),"P","")</f>
        <v/>
      </c>
      <c r="L12" s="8">
        <f>IF(COUNT(AS12,BV12,CY12)&gt;0,LARGE((AS12,BV12,CY12),1),0)</f>
        <v>43.300000000000004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39.000000000000007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21.900000000000002</v>
      </c>
      <c r="Q12" s="8" t="str">
        <f>IF(P12=0,"",IF(P12=CZ12,$CC$1,IF(P12=BW12,$AZ$1,IF(P12=AT12,$W$1,""))))</f>
        <v>2024 Nationals</v>
      </c>
      <c r="R12" s="8">
        <f>IF(MAX(AX12,CA12,DD12)&gt;0,MAX(AX12,CA12,DD12),0)</f>
        <v>42.800000000000004</v>
      </c>
      <c r="S12" s="8" t="str">
        <f>IF(R12=0,"",IF(R12=DD12,$CC$1,IF(R12=CA12,$AZ$1,IF(R12=AX12,$W$1,""))))</f>
        <v>2024 Nationals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16.100000000000001</v>
      </c>
      <c r="BA12" s="18">
        <v>4.0999999999999996</v>
      </c>
      <c r="BB12" s="18">
        <v>0</v>
      </c>
      <c r="BC12" s="18">
        <v>0.3</v>
      </c>
      <c r="BD12" s="18">
        <v>14.9</v>
      </c>
      <c r="BE12" s="18">
        <v>3.6</v>
      </c>
      <c r="BF12" s="18">
        <v>0</v>
      </c>
      <c r="BG12" s="18">
        <v>0</v>
      </c>
      <c r="BH12" s="18">
        <v>16.399999999999999</v>
      </c>
      <c r="BI12" s="18">
        <v>2.9</v>
      </c>
      <c r="BJ12" s="18">
        <v>0.1</v>
      </c>
      <c r="BK12" s="18">
        <v>0.3</v>
      </c>
      <c r="BL12" s="18">
        <v>15.6</v>
      </c>
      <c r="BM12" s="18">
        <v>6.1</v>
      </c>
      <c r="BN12" s="18">
        <v>0</v>
      </c>
      <c r="BO12" s="18">
        <v>0.3</v>
      </c>
      <c r="BP12" s="18">
        <v>16.7</v>
      </c>
      <c r="BQ12" s="18">
        <v>1.2</v>
      </c>
      <c r="BR12" s="18">
        <v>0</v>
      </c>
      <c r="BS12" s="18">
        <v>0</v>
      </c>
      <c r="BT12" s="28"/>
      <c r="BU12" s="11">
        <f>IF(SUM(BA12,BE12)&gt;0,SUM(BA12,BE12),"")</f>
        <v>7.6999999999999993</v>
      </c>
      <c r="BV12" s="11">
        <f>IF(SUM(AZ12:BA12,BC12:BE12,BG12)-BB12-BF12&gt;0,SUM(AZ12:BA12,BC12:BE12,BG12)-BB12-BF12,"")</f>
        <v>39.000000000000007</v>
      </c>
      <c r="BW12" s="11">
        <f>IF(SUM(BH12:BI12,BK12)-BJ12&gt;0,SUM(BH12:BI12,BK12)-BJ12,"")</f>
        <v>19.499999999999996</v>
      </c>
      <c r="BX12" s="11">
        <f>IF(SUM(BA12,BE12,BI12)&gt;0,SUM(BA12,BE12,BI12),"")</f>
        <v>10.6</v>
      </c>
      <c r="BY12" s="11">
        <f>IF(SUM(BV12,BW12)&gt;0,SUM(BV12,BW12),"")</f>
        <v>58.5</v>
      </c>
      <c r="BZ12" s="11">
        <f>IF(SUM(BM12,BQ12)&gt;0,SUM(BM12,BQ12),"")</f>
        <v>7.3</v>
      </c>
      <c r="CA12" s="11">
        <f>IF(SUM(BL12:BM12,BO12:BQ12,BS12)-SUM(BN12,BR12)&gt;0,SUM(BL12:BM12,BO12:BQ12,BS12)-SUM(BN12,BR12),"")</f>
        <v>39.900000000000006</v>
      </c>
      <c r="CB12" s="11">
        <f>IF(SUM(BV12,BW12,CA12)&gt;0,SUM(BV12,BW12,CA12),"")</f>
        <v>98.4</v>
      </c>
      <c r="CC12" s="19">
        <v>16.399999999999999</v>
      </c>
      <c r="CD12" s="19">
        <v>6.1</v>
      </c>
      <c r="CE12" s="19">
        <v>0</v>
      </c>
      <c r="CF12" s="19">
        <v>0.3</v>
      </c>
      <c r="CG12" s="19">
        <v>16.399999999999999</v>
      </c>
      <c r="CH12" s="19">
        <v>3.5</v>
      </c>
      <c r="CI12" s="19">
        <v>0</v>
      </c>
      <c r="CJ12" s="19">
        <v>0.6</v>
      </c>
      <c r="CK12" s="19">
        <v>15.5</v>
      </c>
      <c r="CL12" s="19">
        <v>6.1</v>
      </c>
      <c r="CM12" s="19">
        <v>0</v>
      </c>
      <c r="CN12" s="19">
        <v>0.3</v>
      </c>
      <c r="CO12" s="19">
        <v>15.9</v>
      </c>
      <c r="CP12" s="19">
        <v>6.1</v>
      </c>
      <c r="CQ12" s="19">
        <v>0</v>
      </c>
      <c r="CR12" s="19">
        <v>0.3</v>
      </c>
      <c r="CS12" s="19">
        <v>16.399999999999999</v>
      </c>
      <c r="CT12" s="19">
        <v>3.5</v>
      </c>
      <c r="CU12" s="19">
        <v>0</v>
      </c>
      <c r="CV12" s="19">
        <v>0.6</v>
      </c>
      <c r="CW12" s="27"/>
      <c r="CX12" s="40">
        <f>IF(SUM(CD12,CH12)&gt;0,SUM(CD12,CH12),"")</f>
        <v>9.6</v>
      </c>
      <c r="CY12" s="40">
        <f>IF(SUM(CC12:CD12,CF12:CH12,CJ12)-CE12-CI12&gt;0,SUM(CC12:CD12,CF12:CH12,CJ12)-CE12-CI12,"")</f>
        <v>43.300000000000004</v>
      </c>
      <c r="CZ12" s="40">
        <f>IF(SUM(CK12:CL12,CN12)-CM12&gt;0,SUM(CK12:CL12,CN12)-CM12,"")</f>
        <v>21.900000000000002</v>
      </c>
      <c r="DA12" s="40">
        <f>IF(SUM(CD12,CH12,CL12)&gt;0,SUM(CD12,CH12,CL12),"")</f>
        <v>15.7</v>
      </c>
      <c r="DB12" s="40">
        <f>IF(SUM(CY12,CZ12)&gt;0,SUM(CY12,CZ12),"")</f>
        <v>65.2</v>
      </c>
      <c r="DC12" s="40">
        <f>IF(SUM(CP12,CT12)&gt;0,SUM(CP12,CT12),"")</f>
        <v>9.6</v>
      </c>
      <c r="DD12" s="40">
        <f>IF(SUM(CO12:CP12,CR12:CT12,CV12)-SUM(CQ12,CU12)&gt;0,SUM(CO12:CP12,CR12:CT12,CV12)-SUM(CQ12,CU12),"")</f>
        <v>42.800000000000004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16.25</v>
      </c>
      <c r="QH12" s="22">
        <f>IF($CW12="P",CD12,(CD12+BA12)/2)</f>
        <v>5.0999999999999996</v>
      </c>
      <c r="QI12" s="22">
        <f>IF($CW12="P",CE12,(CE12+BB12)/2)</f>
        <v>0</v>
      </c>
      <c r="QJ12" s="22">
        <f>IF($CW12="P",CF12,(CF12+BC12)/2)</f>
        <v>0.3</v>
      </c>
      <c r="QK12" s="22">
        <f>IF($CW12="P",CG12,(CG12+BD12)/2)</f>
        <v>15.649999999999999</v>
      </c>
      <c r="QL12" s="22">
        <f>IF($CW12="P",CH12,(CH12+BE12)/2)</f>
        <v>3.55</v>
      </c>
      <c r="QM12" s="22">
        <f>IF($CW12="P",CI12,(CI12+BF12)/2)</f>
        <v>0</v>
      </c>
      <c r="QN12" s="22">
        <f>IF($CW12="P",CJ12,(CJ12+BG12)/2)</f>
        <v>0.3</v>
      </c>
      <c r="QO12" s="22">
        <f>IF($CW12="P",CK12,(CK12+BH12)/2)</f>
        <v>15.95</v>
      </c>
      <c r="QP12" s="22">
        <f>IF($CW12="P",CL12,(CL12+BI12)/2)</f>
        <v>4.5</v>
      </c>
      <c r="QQ12" s="22">
        <f>IF($CW12="P",CM12,(CM12+BJ12)/2)</f>
        <v>0.05</v>
      </c>
      <c r="QR12" s="22">
        <f>IF($CW12="P",CN12,(CN12+BK12)/2)</f>
        <v>0.3</v>
      </c>
      <c r="QS12" s="22">
        <f>IF($CW12="P",CO12,(CO12+BL12)/2)</f>
        <v>15.75</v>
      </c>
      <c r="QT12" s="22">
        <f>IF($CW12="P",CP12,(CP12+BM12)/2)</f>
        <v>6.1</v>
      </c>
      <c r="QU12" s="22">
        <f>IF($CW12="P",CQ12,(CQ12+BN12)/2)</f>
        <v>0</v>
      </c>
      <c r="QV12" s="22">
        <f>IF($CW12="P",CR12,(CR12+BO12)/2)</f>
        <v>0.3</v>
      </c>
      <c r="QW12" s="22">
        <f>IF($CW12="P",CS12,(CS12+BP12)/2)</f>
        <v>16.549999999999997</v>
      </c>
      <c r="QX12" s="22">
        <f>IF($CW12="P",CT12,(CT12+BQ12)/2)</f>
        <v>2.35</v>
      </c>
      <c r="QY12" s="22">
        <f>IF($CW12="P",CU12,(CU12+BR12)/2)</f>
        <v>0</v>
      </c>
      <c r="QZ12" s="22">
        <f>IF($CW12="P",CV12,(CV12+BS12)/2)</f>
        <v>0.3</v>
      </c>
      <c r="RA12" s="27" t="s">
        <v>46</v>
      </c>
      <c r="RB12" s="40">
        <f>IF(SUM(QH12,QL12)&gt;0,SUM(QH12,QL12),"")</f>
        <v>8.6499999999999986</v>
      </c>
      <c r="RC12" s="40">
        <f>IF(SUM(QG12:QH12,QJ12:QL12,QN12)-QI12-QM12&gt;0,SUM(QG12:QH12,QJ12:QL12,QN12)-QI12-QM12,"")</f>
        <v>41.149999999999991</v>
      </c>
      <c r="RD12" s="40">
        <f>IF(SUM(QO12:QP12,QR12)-QQ12&gt;0,SUM(QO12:QP12,QR12)-QQ12,"")</f>
        <v>20.7</v>
      </c>
      <c r="RE12" s="40">
        <f>IF(SUM(QH12,QL12,QP12)&gt;0,SUM(QH12,QL12,QP12),"")</f>
        <v>13.149999999999999</v>
      </c>
      <c r="RF12" s="40">
        <f>IF(SUM(RC12,RD12)&gt;0,SUM(RC12,RD12),"")</f>
        <v>61.849999999999994</v>
      </c>
      <c r="RG12" s="40">
        <f>IF(SUM(QT12,QX12)&gt;0,SUM(QT12,QX12),"")</f>
        <v>8.4499999999999993</v>
      </c>
      <c r="RH12" s="40">
        <f>IF(SUM(QS12:QT12,QV12:QX12,QZ12)-SUM(QU12,QY12)&gt;0,SUM(QS12:QT12,QV12:QX12,QZ12)-SUM(QU12,QY12),"")</f>
        <v>41.35</v>
      </c>
      <c r="RI12" s="40">
        <f>IF(SUM(RC12,RD12,RH12)&gt;0,SUM(RC12,RD12,RH12),"")</f>
        <v>103.19999999999999</v>
      </c>
    </row>
    <row r="13" spans="1:477" x14ac:dyDescent="0.2">
      <c r="A13" s="4" cm="1">
        <f t="array" ref="A13">IF(AND(J13&lt;&gt;"",J13&lt;&gt;"No DD"),SUMPRODUCT((J$4:J$25&lt;&gt;"")*(J$4:J$25&lt;&gt;"No DD")*(F$4:F$25&gt;F13))+1,IF(J13="No DD",SUMPRODUCT((J$4:J$25="No DD")*(F$4:F$25&gt;F13))+1+SUMPRODUCT((J$4:J$25&lt;&gt;"")*(J$4:J$25&lt;&gt;"No DD")),""))</f>
        <v>10</v>
      </c>
      <c r="B13" s="4" cm="1">
        <f t="array" ref="B13">IF(AND(J13&lt;&gt;"",J13&lt;&gt;"No DD",G13=""),SUMPRODUCT((J$4:J$25&lt;&gt;"")*(J$4:J$25&lt;&gt;"No DD")*(G$4:G$25="")*(F$4:F$25&gt;F13))+1,IF(J13="No DD",SUMPRODUCT((J$4:J$25="No DD")*(F$4:F$25&gt;F13)*(G$4:G$25=""))+1+SUMPRODUCT((J$4:J$25&lt;&gt;"")*(G$4:G$25="")*(J$4:J$25&lt;&gt;"No DD")),""))</f>
        <v>4</v>
      </c>
      <c r="C13" s="5" t="s">
        <v>140</v>
      </c>
      <c r="D13" s="4" t="s">
        <v>4</v>
      </c>
      <c r="E13" s="4">
        <v>2005</v>
      </c>
      <c r="F13" s="9">
        <f>SUM(L13:T13)+SUM(L13:P13)*0.0000001+SUM(L13)*0.0000000000001</f>
        <v>141.70000610000426</v>
      </c>
      <c r="G13" s="66"/>
      <c r="H13" s="3" t="str">
        <f>IF(OR(AND(AR13&gt;=AY$27,AS13&gt;=AY$31,AR13&lt;&gt;"",AQ13=""),AND(AW13&gt;=AY$27,AX13&gt;=AY$31,AW13&lt;&gt;"",AQ13=""),AND(BU13&gt;=CB$27,BV13&gt;=CB$31,BU13&lt;&gt;"",BT13=""),AND(BZ13&gt;=CB$27,CA13&gt;=CB$31,BZ13&lt;&gt;"",BT13=""),AND(CX13&gt;=DE$27,CY13&gt;=DE$31,CX13&lt;&gt;"",CW13=""),AND(DC13&gt;=DE$27,DD13&gt;=DE$31,DC13&lt;&gt;""),AND(EC13&gt;=EJ$27,ED13&gt;=EJ$31,EC13&lt;&gt;""),AND(EH13&gt;=EJ$27,EI13&gt;=EJ$31,EH13&lt;&gt;""),AND(FE13&gt;=FL$27,FF13&gt;=FL$31,FE13&lt;&gt;""),AND(FJ13&gt;=FL$27,FK13&gt;=FL$31,FJ13&lt;&gt;""),AND(GG13&gt;=GN$27,GH13&gt;=GN$31,GG13&lt;&gt;""),AND(GL13&gt;=GN$27,GM13&gt;=GN$31,GL13&lt;&gt;""),AND(HI13&gt;=HP$27,HJ13&gt;=HP$31,HI13&lt;&gt;""),AND(HN13&gt;=HP$27,HO13&gt;=HP$31,HN13&lt;&gt;""),AND(IK13&gt;=IR$27,IL13&gt;=IR$31,IK13&lt;&gt;""),AND(IP13&gt;=IR$27,IQ13&gt;=IR$31,IP13&lt;&gt;""),AND(JM13&gt;=JT$27,JN13&gt;=JT$31,JM13&lt;&gt;""),AND(JR13&gt;=JT$27,JS13&gt;=JT$31,JR13&lt;&gt;""),AND(KO13&gt;=KV$27,KP13&gt;=KV$31,KO13&lt;&gt;""),AND(KT13&gt;=KV$27,KU13&gt;=KV$31,KT13&lt;&gt;""),AND(LQ13&gt;=LX$27,LR13&gt;=LX$31,LQ13&lt;&gt;""),AND(LV13&gt;=LX$27,LW13&gt;=LX$31,LV13&lt;&gt;""),AND(MS13&gt;=MZ$27,MT13&gt;=MZ$31,MS13&lt;&gt;""),AND(MX13&gt;=MZ$27,MY13&gt;=MZ$31,MX13&lt;&gt;""),AND(NU13&gt;=OB$27,NV13&gt;=OB$31,NU13&lt;&gt;""),AND(NZ13&gt;=OB$27,OA13&gt;=OB$31,NZ13&lt;&gt;""),AND(OW13&gt;=PD$27,OX13&gt;=PD$31,OW13&lt;&gt;""),AND(PB13&gt;=PD$27,PC13&gt;=PD$31,PB13&lt;&gt;""),AND(PY13&gt;=QF$27,PZ13&gt;=QF$31,PY13&lt;&gt;""),AND(QD13&gt;=QF$27,QE13&gt;=QF$31,QD13&lt;&gt;"")),"P","")</f>
        <v>P</v>
      </c>
      <c r="I13" s="3" t="str">
        <f>IF(OR(AND(AS13&gt;=AY$31,AS13&lt;&gt;"",AQ13=""),AND(AX13&gt;=AY$31,AX13&lt;&gt;"",AQ13=""),AND(BV13&gt;=CB$31,BV13&lt;&gt;"",BT13=""),AND(CA13&gt;=CB$31,CA13&lt;&gt;"",BT13=""),AND(CY13&gt;=DE$31,CY13&lt;&gt;"",CW13=""),AND(DD13&gt;=DE$31,DD13&lt;&gt;"",CW13=""),AND(ED13&gt;=EJ$31,ED13&lt;&gt;""),AND(EI13&gt;=EJ$31,EI13&lt;&gt;""),AND(FF13&gt;=FL$31,FF13&lt;&gt;""),AND(FK13&gt;=FL$31,FK13&lt;&gt;""),AND(GH13&gt;=GN$31,GH13&lt;&gt;""),AND(GM13&gt;=GN$31,GM13&lt;&gt;""),AND(HJ13&gt;=HP$31,HJ13&lt;&gt;""),AND(HO13&gt;=HP$31,HO13&lt;&gt;""),AND(IL13&gt;=IR$31,IL13&lt;&gt;""),AND(IQ13&gt;=IR$31,IQ13&lt;&gt;""),AND(JN13&gt;=JT$31,JN13&lt;&gt;""),AND(JS13&gt;=JT$31,JS13&lt;&gt;""),AND(KP13&gt;=KV$31,KP13&lt;&gt;""),AND(KU13&gt;=KV$31,KU13&lt;&gt;""),AND(LR13&gt;=LX$31,LR13&lt;&gt;""),AND(LW13&gt;=LX$31,LW13&lt;&gt;""),AND(MT13&gt;=MZ$31,MT13&lt;&gt;""),AND(MY13&gt;=MZ$31,MY13&lt;&gt;""),AND(NV13&gt;=OB$31,NV13&lt;&gt;""),AND(OA13&gt;=OB$31,OA13&lt;&gt;""),AND(OX13&gt;=PD$31,OX13&lt;&gt;""),AND(PC13&gt;=PD$31,PC13&lt;&gt;""),AND(PZ13&gt;=QF$31,PZ13&lt;&gt;""),AND(QE13&gt;=QF$31,QE13&lt;&gt;"")),"P","")</f>
        <v>P</v>
      </c>
      <c r="J13" s="36" t="str">
        <f>IF(AND(I13="P",H13=""),"No DD",IF(OR(AND(AU13&gt;=AY$30,AV13&gt;=AY$34,AU13&lt;&gt;"",AQ13=""),AND(BX13&gt;=CB$30,BY13&gt;=CB$34,BX13&lt;&gt;"",BT13=""),AND(DA13&gt;=DE$30,DB13&gt;=DE$34,DA13&lt;&gt;"",CW13=""),AND(EF13&gt;=EJ$30,EG13&gt;=EJ$34,EF13&lt;&gt;""),AND(FH13&gt;=FL$30,FI13&gt;=FL$34,FH13&lt;&gt;""),AND(GJ13&gt;=GN$30,GK13&gt;=GN$34,GJ13&lt;&gt;""),AND(HL13&gt;=HP$30,HM13&gt;=HP$34,HL13&lt;&gt;""),AND(IN13&gt;=IR$30,IO13&gt;=IR$34,IN13&lt;&gt;""),AND(JP13&gt;=JT$30,JQ13&gt;=JT$34,JP13&lt;&gt;""),AND(KR13&gt;=KV$30,KS13&gt;=KV$34,KR13&lt;&gt;""),AND(LT13&gt;=LX$30,LU13&gt;=LX$34,LT13&lt;&gt;""),AND(MV13&gt;=MZ$30,MW13&gt;=MZ$34,MV13&lt;&gt;""),AND(NX13&gt;=OB$30,NY13&gt;=OB$34,NX13&lt;&gt;""),AND(OZ13&gt;=PD$30,PA13&gt;=PD$34,OZ13&lt;&gt;""),AND(QB13&gt;=QF$30,QC13&gt;=QF$34,QB13&lt;&gt;"")),"Merit",IF(OR(AND(AU13&gt;=AY$29,AV13&gt;=AY$33,AU13&lt;&gt;"",AQ13=""),AND(BX13&gt;=CB$29,BY13&gt;=CB$33,BX13&lt;&gt;"",BT13=""),AND(DA13&gt;=DE$29,DB13&gt;=DE$33,DA13&lt;&gt;"",CW13=""),AND(EF13&gt;=EJ$29,EG13&gt;=EJ$33,EF13&lt;&gt;""),AND(FH13&gt;=FL$29,FI13&gt;=FL$33,FH13&lt;&gt;""),AND(GJ13&gt;=GN$29,GK13&gt;=GN$33,GJ13&lt;&gt;""),AND(HL13&gt;=HP$29,HM13&gt;=HP$33,HL13&lt;&gt;""),AND(IN13&gt;=IR$29,IO13&gt;=IR$33,IN13&lt;&gt;""),AND(JP13&gt;=JT$29,JQ13&gt;=JT$33,JP13&lt;&gt;""),AND(KR13&gt;=KV$29,KS13&gt;=KV$33,KR13&lt;&gt;""),AND(LT13&gt;=LX$29,LU13&gt;=LX$33,LT13&lt;&gt;""),AND(MV13&gt;=MZ$29,MW13&gt;=MZ$33,MV13&lt;&gt;""),AND(NX13&gt;=OB$29,NY13&gt;=OB$33,NX13&lt;&gt;""),AND(OZ13&gt;=PD$29,PA13&gt;=PD$33,OZ13&lt;&gt;""),AND(QB13&gt;=QF$29,QC13&gt;=QF$33,QB13&lt;&gt;"")),"Excellence",IF(K13="P","Worlds Team",IF(H13="P","National Team","")))))</f>
        <v>National Team</v>
      </c>
      <c r="K13" s="3" t="str">
        <f>IF(OR(AND(AU13&gt;=AY$28,AV13&gt;=AY$32,AU13&lt;&gt;"",AQ13=""),AND(BX13&gt;=CB$28,BY13&gt;=CB$32,BX13&lt;&gt;"",BT13=""),AND(DA13&gt;=DE$28,DB13&gt;=DE$32,DA13&lt;&gt;"",CW13=""),AND(EF13&gt;=EJ$28,EG13&gt;=EJ$32,EF13&lt;&gt;""),AND(FH13&gt;=FL$28,FI13&gt;=FL$32,FH13&lt;&gt;""),AND(GJ13&gt;=GN$28,GK13&gt;=GN$32,GJ13&lt;&gt;""),AND(HL13&gt;=HP$28,HM13&gt;=HP$32,HL13&lt;&gt;""),AND(IN13&gt;=IR$28,IO13&gt;=IR$32,IN13&lt;&gt;""),AND(JP13&gt;=JT$28,JQ13&gt;=JT$32,JP13&lt;&gt;""),AND(KR13&gt;=KV$28,KS13&gt;=KV$32,KR13&lt;&gt;""),AND(LT13&gt;=LX$28,LU13&gt;=LX$32,LT13&lt;&gt;""),AND(MV13&gt;=MZ$28,MW13&gt;=MZ$32,MV13&lt;&gt;""),AND(NX13&gt;=OB$28,NY13&gt;=OB$32,NX13&lt;&gt;""),AND(OZ13&gt;=PD$28,PA13&gt;=PD$32,OZ13&lt;&gt;""),AND(QB13&gt;=QF$28,QC13&gt;=QF$32,QB13&lt;&gt;"")),"P","")</f>
        <v/>
      </c>
      <c r="L13" s="8">
        <f>IF(COUNT(AS13,BV13,CY13)&gt;0,LARGE((AS13,BV13,CY13),1),0)</f>
        <v>42.3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0</v>
      </c>
      <c r="O13" s="8" t="str">
        <f>IF(N13=0,"",IF(AND(N13=L13,N13=AS13,N13=BV13),$W$1,IF(AND(N13=L13,N13=AS13,N13=CY13),$W$1,IF(AND(N13=L13,N13=BV13,N13=CY13),$AZ$1,IF(N13=CY13,$CC$1,IF(N13=BV13,$AZ$1,IF(N13=AS13,$W$1,"")))))))</f>
        <v/>
      </c>
      <c r="P13" s="8">
        <f>IF(COUNT(AT13,BW13,CZ13)&gt;0,LARGE((AT13,BW13,CZ13),1),0)</f>
        <v>18.700000000000003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37.9</v>
      </c>
      <c r="S13" s="8" t="str">
        <f>IF(R13=0,"",IF(R13=DD13,$CC$1,IF(R13=CA13,$AZ$1,IF(R13=AX13,$W$1,""))))</f>
        <v>2024 Elite Canada</v>
      </c>
      <c r="T13" s="8">
        <f>IF(MAX(DF13:DH13)&gt;0,MAX(DF13:DH13),"")</f>
        <v>42.800000000000004</v>
      </c>
      <c r="U13" s="11" t="str">
        <f>IF(T13="","",IF(T13=DF13,"("&amp;DF$2&amp;")",IF(T13=DG13,"("&amp;DG$2&amp;")",IF(T13=DH13,"("&amp;DH$2&amp;")"))))</f>
        <v>(Q1)</v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>2023 WAGC (Nov 17)</v>
      </c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27"/>
      <c r="AR13" s="40" t="str">
        <f>IF(SUM(X13,AB13)&gt;0,SUM(X13,AB13),"")</f>
        <v/>
      </c>
      <c r="AS13" s="40" t="str">
        <f>IF(SUM(W13:X13,Z13:AB13,AD13)-Y13-AC13&gt;0,SUM(W13:X13,Z13:AB13,AD13)-Y13-AC13,"")</f>
        <v/>
      </c>
      <c r="AT13" s="40" t="str">
        <f>IF(SUM(AE13:AF13,AH13)-AG13&gt;0,SUM(AE13:AF13,AH13)-AG13,"")</f>
        <v/>
      </c>
      <c r="AU13" s="40" t="str">
        <f>IF(SUM(X13,AB13,AF13)&gt;0,SUM(X13,AB13,AF13),"")</f>
        <v/>
      </c>
      <c r="AV13" s="40" t="str">
        <f>IF(SUM(AS13,AT13)&gt;0,SUM(AS13,AT13),"")</f>
        <v/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 t="str">
        <f>IF(SUM(AS13,AT13,AX13)&gt;0,SUM(AS13,AT13,AX13),"")</f>
        <v/>
      </c>
      <c r="AZ13" s="18">
        <v>16.899999999999999</v>
      </c>
      <c r="BA13" s="18">
        <v>4.3</v>
      </c>
      <c r="BB13" s="18">
        <v>0</v>
      </c>
      <c r="BC13" s="18">
        <v>0.3</v>
      </c>
      <c r="BD13" s="18">
        <v>16.2</v>
      </c>
      <c r="BE13" s="18">
        <v>4.3</v>
      </c>
      <c r="BF13" s="18">
        <v>0</v>
      </c>
      <c r="BG13" s="18">
        <v>0.3</v>
      </c>
      <c r="BH13" s="18">
        <v>17.100000000000001</v>
      </c>
      <c r="BI13" s="18">
        <v>2.5</v>
      </c>
      <c r="BJ13" s="18">
        <v>1.2</v>
      </c>
      <c r="BK13" s="18">
        <v>0.3</v>
      </c>
      <c r="BL13" s="18">
        <v>16</v>
      </c>
      <c r="BM13" s="18">
        <v>1.9</v>
      </c>
      <c r="BN13" s="18">
        <v>0</v>
      </c>
      <c r="BO13" s="18">
        <v>0.3</v>
      </c>
      <c r="BP13" s="18">
        <v>15.9</v>
      </c>
      <c r="BQ13" s="18">
        <v>3.9</v>
      </c>
      <c r="BR13" s="18">
        <v>0.4</v>
      </c>
      <c r="BS13" s="18">
        <v>0.3</v>
      </c>
      <c r="BT13" s="28"/>
      <c r="BU13" s="11">
        <f>IF(SUM(BA13,BE13)&gt;0,SUM(BA13,BE13),"")</f>
        <v>8.6</v>
      </c>
      <c r="BV13" s="11">
        <f>IF(SUM(AZ13:BA13,BC13:BE13,BG13)-BB13-BF13&gt;0,SUM(AZ13:BA13,BC13:BE13,BG13)-BB13-BF13,"")</f>
        <v>42.3</v>
      </c>
      <c r="BW13" s="11">
        <f>IF(SUM(BH13:BI13,BK13)-BJ13&gt;0,SUM(BH13:BI13,BK13)-BJ13,"")</f>
        <v>18.700000000000003</v>
      </c>
      <c r="BX13" s="11">
        <f>IF(SUM(BA13,BE13,BI13)&gt;0,SUM(BA13,BE13,BI13),"")</f>
        <v>11.1</v>
      </c>
      <c r="BY13" s="11">
        <f>IF(SUM(BV13,BW13)&gt;0,SUM(BV13,BW13),"")</f>
        <v>61</v>
      </c>
      <c r="BZ13" s="11">
        <f>IF(SUM(BM13,BQ13)&gt;0,SUM(BM13,BQ13),"")</f>
        <v>5.8</v>
      </c>
      <c r="CA13" s="11">
        <f>IF(SUM(BL13:BM13,BO13:BQ13,BS13)-SUM(BN13,BR13)&gt;0,SUM(BL13:BM13,BO13:BQ13,BS13)-SUM(BN13,BR13),"")</f>
        <v>37.9</v>
      </c>
      <c r="CB13" s="11">
        <f>IF(SUM(BV13,BW13,CA13)&gt;0,SUM(BV13,BW13,CA13),"")</f>
        <v>98.9</v>
      </c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27"/>
      <c r="CX13" s="40" t="str">
        <f>IF(SUM(CD13,CH13)&gt;0,SUM(CD13,CH13),"")</f>
        <v/>
      </c>
      <c r="CY13" s="40" t="str">
        <f>IF(SUM(CC13:CD13,CF13:CH13,CJ13)-CE13-CI13&gt;0,SUM(CC13:CD13,CF13:CH13,CJ13)-CE13-CI13,"")</f>
        <v/>
      </c>
      <c r="CZ13" s="40" t="str">
        <f>IF(SUM(CK13:CL13,CN13)-CM13&gt;0,SUM(CK13:CL13,CN13)-CM13,"")</f>
        <v/>
      </c>
      <c r="DA13" s="40" t="str">
        <f>IF(SUM(CD13,CH13,CL13)&gt;0,SUM(CD13,CH13,CL13),"")</f>
        <v/>
      </c>
      <c r="DB13" s="40" t="str">
        <f>IF(SUM(CY13,CZ13)&gt;0,SUM(CY13,CZ13),"")</f>
        <v/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 t="str">
        <f>IF(SUM(CY13,CZ13,DD13)&gt;0,SUM(CY13,CZ13,DD13),"")</f>
        <v/>
      </c>
      <c r="DF13" s="50">
        <f>IF(MAX(ED13,FF13,GH13,HJ13,IL13,JN13,KP13,LR13,MT13,NV13,OX13,PZ13)-IF(N13="",0,N13)&gt;0.001,MAX(ED13,FF13,GH13,HJ13,IL13,JN13,KP13,LR13,MT13,NV13,OX13,PZ13)-IF(N13="",0,N13),"")</f>
        <v>42.800000000000004</v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>
        <v>17.600000000000001</v>
      </c>
      <c r="GP13" s="18">
        <v>4.0999999999999996</v>
      </c>
      <c r="GQ13" s="18">
        <v>0</v>
      </c>
      <c r="GR13" s="18">
        <v>0</v>
      </c>
      <c r="GS13" s="18">
        <v>17.2</v>
      </c>
      <c r="GT13" s="18">
        <v>3.9</v>
      </c>
      <c r="GU13" s="18">
        <v>0</v>
      </c>
      <c r="GV13" s="18">
        <v>0</v>
      </c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>
        <f>IF(SUM(GP13,GT13)&gt;0,SUM(GP13,GT13),"")</f>
        <v>8</v>
      </c>
      <c r="HJ13" s="11">
        <f>IF(SUM(GO13:GP13,GR13:GT13,GV13)-GQ13-GU13&gt;0,SUM(GO13:GP13,GR13:GT13,GV13)-GQ13-GU13,"")</f>
        <v>42.800000000000004</v>
      </c>
      <c r="HK13" s="11" t="str">
        <f>IF(SUM(GW13:GX13,GZ13)-GY13&gt;0,SUM(GW13:GX13,GZ13)-GY13,"")</f>
        <v/>
      </c>
      <c r="HL13" s="11">
        <f>IF(SUM(GP13,GT13,GX13)&gt;0,SUM(GP13,GT13,GX13),"")</f>
        <v>8</v>
      </c>
      <c r="HM13" s="11">
        <f>IF(SUM(HJ13,HK13)&gt;0,SUM(HJ13,HK13),"")</f>
        <v>42.800000000000004</v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>
        <f>IF(SUM(HJ13,HK13,HO13)&gt;0,SUM(HJ13,HK13,HO13),"")</f>
        <v>42.800000000000004</v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8.4499999999999993</v>
      </c>
      <c r="QH13" s="22">
        <f>IF($CW13="P",CD13,(CD13+BA13)/2)</f>
        <v>2.15</v>
      </c>
      <c r="QI13" s="22">
        <f>IF($CW13="P",CE13,(CE13+BB13)/2)</f>
        <v>0</v>
      </c>
      <c r="QJ13" s="22">
        <f>IF($CW13="P",CF13,(CF13+BC13)/2)</f>
        <v>0.15</v>
      </c>
      <c r="QK13" s="22">
        <f>IF($CW13="P",CG13,(CG13+BD13)/2)</f>
        <v>8.1</v>
      </c>
      <c r="QL13" s="22">
        <f>IF($CW13="P",CH13,(CH13+BE13)/2)</f>
        <v>2.15</v>
      </c>
      <c r="QM13" s="22">
        <f>IF($CW13="P",CI13,(CI13+BF13)/2)</f>
        <v>0</v>
      </c>
      <c r="QN13" s="22">
        <f>IF($CW13="P",CJ13,(CJ13+BG13)/2)</f>
        <v>0.15</v>
      </c>
      <c r="QO13" s="22">
        <f>IF($CW13="P",CK13,(CK13+BH13)/2)</f>
        <v>8.5500000000000007</v>
      </c>
      <c r="QP13" s="22">
        <f>IF($CW13="P",CL13,(CL13+BI13)/2)</f>
        <v>1.25</v>
      </c>
      <c r="QQ13" s="22">
        <f>IF($CW13="P",CM13,(CM13+BJ13)/2)</f>
        <v>0.6</v>
      </c>
      <c r="QR13" s="22">
        <f>IF($CW13="P",CN13,(CN13+BK13)/2)</f>
        <v>0.15</v>
      </c>
      <c r="QS13" s="22">
        <f>IF($CW13="P",CO13,(CO13+BL13)/2)</f>
        <v>8</v>
      </c>
      <c r="QT13" s="22">
        <f>IF($CW13="P",CP13,(CP13+BM13)/2)</f>
        <v>0.95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7.95</v>
      </c>
      <c r="QX13" s="22">
        <f>IF($CW13="P",CT13,(CT13+BQ13)/2)</f>
        <v>1.95</v>
      </c>
      <c r="QY13" s="22">
        <f>IF($CW13="P",CU13,(CU13+BR13)/2)</f>
        <v>0.2</v>
      </c>
      <c r="QZ13" s="22">
        <f>IF($CW13="P",CV13,(CV13+BS13)/2)</f>
        <v>0.15</v>
      </c>
      <c r="RA13" s="27" t="s">
        <v>46</v>
      </c>
      <c r="RB13" s="40">
        <f>IF(SUM(QH13,QL13)&gt;0,SUM(QH13,QL13),"")</f>
        <v>4.3</v>
      </c>
      <c r="RC13" s="40">
        <f>IF(SUM(QG13:QH13,QJ13:QL13,QN13)-QI13-QM13&gt;0,SUM(QG13:QH13,QJ13:QL13,QN13)-QI13-QM13,"")</f>
        <v>21.15</v>
      </c>
      <c r="RD13" s="40">
        <f>IF(SUM(QO13:QP13,QR13)-QQ13&gt;0,SUM(QO13:QP13,QR13)-QQ13,"")</f>
        <v>9.3500000000000014</v>
      </c>
      <c r="RE13" s="40">
        <f>IF(SUM(QH13,QL13,QP13)&gt;0,SUM(QH13,QL13,QP13),"")</f>
        <v>5.55</v>
      </c>
      <c r="RF13" s="40">
        <f>IF(SUM(RC13,RD13)&gt;0,SUM(RC13,RD13),"")</f>
        <v>30.5</v>
      </c>
      <c r="RG13" s="40">
        <f>IF(SUM(QT13,QX13)&gt;0,SUM(QT13,QX13),"")</f>
        <v>2.9</v>
      </c>
      <c r="RH13" s="40">
        <f>IF(SUM(QS13:QT13,QV13:QX13,QZ13)-SUM(QU13,QY13)&gt;0,SUM(QS13:QT13,QV13:QX13,QZ13)-SUM(QU13,QY13),"")</f>
        <v>18.95</v>
      </c>
      <c r="RI13" s="40">
        <f>IF(SUM(RC13,RD13,RH13)&gt;0,SUM(RC13,RD13,RH13),"")</f>
        <v>49.45</v>
      </c>
    </row>
    <row r="14" spans="1:477" x14ac:dyDescent="0.2">
      <c r="A14" s="4" t="str" cm="1">
        <f t="array" ref="A14">IF(AND(J14&lt;&gt;"",J14&lt;&gt;"No DD"),SUMPRODUCT((J$4:J$25&lt;&gt;"")*(J$4:J$25&lt;&gt;"No DD")*(F$4:F$25&gt;F14))+1,IF(J14="No DD",SUMPRODUCT((J$4:J$25="No DD")*(F$4:F$25&gt;F14))+1+SUMPRODUCT((J$4:J$25&lt;&gt;"")*(J$4:J$25&lt;&gt;"No DD")),""))</f>
        <v/>
      </c>
      <c r="B14" s="4" t="str" cm="1">
        <f t="array" ref="B14">IF(AND(J14&lt;&gt;"",J14&lt;&gt;"No DD",G14=""),SUMPRODUCT((J$4:J$25&lt;&gt;"")*(J$4:J$25&lt;&gt;"No DD")*(G$4:G$25="")*(F$4:F$25&gt;F14))+1,IF(J14="No DD",SUMPRODUCT((J$4:J$25="No DD")*(F$4:F$25&gt;F14)*(G$4:G$25=""))+1+SUMPRODUCT((J$4:J$25&lt;&gt;"")*(G$4:G$25="")*(J$4:J$25&lt;&gt;"No DD")),""))</f>
        <v/>
      </c>
      <c r="C14" s="5" t="s">
        <v>105</v>
      </c>
      <c r="D14" s="4" t="s">
        <v>3</v>
      </c>
      <c r="E14" s="4">
        <v>2004</v>
      </c>
      <c r="F14" s="9">
        <f>SUM(L14:T14)+SUM(L14:P14)*0.0000001+SUM(L14)*0.0000000000001</f>
        <v>148.12001043700417</v>
      </c>
      <c r="G14" s="66"/>
      <c r="H14" s="3" t="str">
        <f>IF(OR(AND(AR14&gt;=AY$27,AS14&gt;=AY$31,AR14&lt;&gt;"",AQ14=""),AND(AW14&gt;=AY$27,AX14&gt;=AY$31,AW14&lt;&gt;"",AQ14=""),AND(BU14&gt;=CB$27,BV14&gt;=CB$31,BU14&lt;&gt;"",BT14=""),AND(BZ14&gt;=CB$27,CA14&gt;=CB$31,BZ14&lt;&gt;"",BT14=""),AND(CX14&gt;=DE$27,CY14&gt;=DE$31,CX14&lt;&gt;"",CW14=""),AND(DC14&gt;=DE$27,DD14&gt;=DE$31,DC14&lt;&gt;""),AND(EC14&gt;=EJ$27,ED14&gt;=EJ$31,EC14&lt;&gt;""),AND(EH14&gt;=EJ$27,EI14&gt;=EJ$31,EH14&lt;&gt;""),AND(FE14&gt;=FL$27,FF14&gt;=FL$31,FE14&lt;&gt;""),AND(FJ14&gt;=FL$27,FK14&gt;=FL$31,FJ14&lt;&gt;""),AND(GG14&gt;=GN$27,GH14&gt;=GN$31,GG14&lt;&gt;""),AND(GL14&gt;=GN$27,GM14&gt;=GN$31,GL14&lt;&gt;""),AND(HI14&gt;=HP$27,HJ14&gt;=HP$31,HI14&lt;&gt;""),AND(HN14&gt;=HP$27,HO14&gt;=HP$31,HN14&lt;&gt;""),AND(IK14&gt;=IR$27,IL14&gt;=IR$31,IK14&lt;&gt;""),AND(IP14&gt;=IR$27,IQ14&gt;=IR$31,IP14&lt;&gt;""),AND(JM14&gt;=JT$27,JN14&gt;=JT$31,JM14&lt;&gt;""),AND(JR14&gt;=JT$27,JS14&gt;=JT$31,JR14&lt;&gt;""),AND(KO14&gt;=KV$27,KP14&gt;=KV$31,KO14&lt;&gt;""),AND(KT14&gt;=KV$27,KU14&gt;=KV$31,KT14&lt;&gt;""),AND(LQ14&gt;=LX$27,LR14&gt;=LX$31,LQ14&lt;&gt;""),AND(LV14&gt;=LX$27,LW14&gt;=LX$31,LV14&lt;&gt;""),AND(MS14&gt;=MZ$27,MT14&gt;=MZ$31,MS14&lt;&gt;""),AND(MX14&gt;=MZ$27,MY14&gt;=MZ$31,MX14&lt;&gt;""),AND(NU14&gt;=OB$27,NV14&gt;=OB$31,NU14&lt;&gt;""),AND(NZ14&gt;=OB$27,OA14&gt;=OB$31,NZ14&lt;&gt;""),AND(OW14&gt;=PD$27,OX14&gt;=PD$31,OW14&lt;&gt;""),AND(PB14&gt;=PD$27,PC14&gt;=PD$31,PB14&lt;&gt;""),AND(PY14&gt;=QF$27,PZ14&gt;=QF$31,PY14&lt;&gt;""),AND(QD14&gt;=QF$27,QE14&gt;=QF$31,QD14&lt;&gt;"")),"P","")</f>
        <v/>
      </c>
      <c r="I14" s="3" t="str">
        <f>IF(OR(AND(AS14&gt;=AY$31,AS14&lt;&gt;"",AQ14=""),AND(AX14&gt;=AY$31,AX14&lt;&gt;"",AQ14=""),AND(BV14&gt;=CB$31,BV14&lt;&gt;"",BT14=""),AND(CA14&gt;=CB$31,CA14&lt;&gt;"",BT14=""),AND(CY14&gt;=DE$31,CY14&lt;&gt;"",CW14=""),AND(DD14&gt;=DE$31,DD14&lt;&gt;"",CW14=""),AND(ED14&gt;=EJ$31,ED14&lt;&gt;""),AND(EI14&gt;=EJ$31,EI14&lt;&gt;""),AND(FF14&gt;=FL$31,FF14&lt;&gt;""),AND(FK14&gt;=FL$31,FK14&lt;&gt;""),AND(GH14&gt;=GN$31,GH14&lt;&gt;""),AND(GM14&gt;=GN$31,GM14&lt;&gt;""),AND(HJ14&gt;=HP$31,HJ14&lt;&gt;""),AND(HO14&gt;=HP$31,HO14&lt;&gt;""),AND(IL14&gt;=IR$31,IL14&lt;&gt;""),AND(IQ14&gt;=IR$31,IQ14&lt;&gt;""),AND(JN14&gt;=JT$31,JN14&lt;&gt;""),AND(JS14&gt;=JT$31,JS14&lt;&gt;""),AND(KP14&gt;=KV$31,KP14&lt;&gt;""),AND(KU14&gt;=KV$31,KU14&lt;&gt;""),AND(LR14&gt;=LX$31,LR14&lt;&gt;""),AND(LW14&gt;=LX$31,LW14&lt;&gt;""),AND(MT14&gt;=MZ$31,MT14&lt;&gt;""),AND(MY14&gt;=MZ$31,MY14&lt;&gt;""),AND(NV14&gt;=OB$31,NV14&lt;&gt;""),AND(OA14&gt;=OB$31,OA14&lt;&gt;""),AND(OX14&gt;=PD$31,OX14&lt;&gt;""),AND(PC14&gt;=PD$31,PC14&lt;&gt;""),AND(PZ14&gt;=QF$31,PZ14&lt;&gt;""),AND(QE14&gt;=QF$31,QE14&lt;&gt;"")),"P","")</f>
        <v/>
      </c>
      <c r="J14" s="36" t="str">
        <f>IF(AND(I14="P",H14=""),"No DD",IF(OR(AND(AU14&gt;=AY$30,AV14&gt;=AY$34,AU14&lt;&gt;"",AQ14=""),AND(BX14&gt;=CB$30,BY14&gt;=CB$34,BX14&lt;&gt;"",BT14=""),AND(DA14&gt;=DE$30,DB14&gt;=DE$34,DA14&lt;&gt;"",CW14=""),AND(EF14&gt;=EJ$30,EG14&gt;=EJ$34,EF14&lt;&gt;""),AND(FH14&gt;=FL$30,FI14&gt;=FL$34,FH14&lt;&gt;""),AND(GJ14&gt;=GN$30,GK14&gt;=GN$34,GJ14&lt;&gt;""),AND(HL14&gt;=HP$30,HM14&gt;=HP$34,HL14&lt;&gt;""),AND(IN14&gt;=IR$30,IO14&gt;=IR$34,IN14&lt;&gt;""),AND(JP14&gt;=JT$30,JQ14&gt;=JT$34,JP14&lt;&gt;""),AND(KR14&gt;=KV$30,KS14&gt;=KV$34,KR14&lt;&gt;""),AND(LT14&gt;=LX$30,LU14&gt;=LX$34,LT14&lt;&gt;""),AND(MV14&gt;=MZ$30,MW14&gt;=MZ$34,MV14&lt;&gt;""),AND(NX14&gt;=OB$30,NY14&gt;=OB$34,NX14&lt;&gt;""),AND(OZ14&gt;=PD$30,PA14&gt;=PD$34,OZ14&lt;&gt;""),AND(QB14&gt;=QF$30,QC14&gt;=QF$34,QB14&lt;&gt;"")),"Merit",IF(OR(AND(AU14&gt;=AY$29,AV14&gt;=AY$33,AU14&lt;&gt;"",AQ14=""),AND(BX14&gt;=CB$29,BY14&gt;=CB$33,BX14&lt;&gt;"",BT14=""),AND(DA14&gt;=DE$29,DB14&gt;=DE$33,DA14&lt;&gt;"",CW14=""),AND(EF14&gt;=EJ$29,EG14&gt;=EJ$33,EF14&lt;&gt;""),AND(FH14&gt;=FL$29,FI14&gt;=FL$33,FH14&lt;&gt;""),AND(GJ14&gt;=GN$29,GK14&gt;=GN$33,GJ14&lt;&gt;""),AND(HL14&gt;=HP$29,HM14&gt;=HP$33,HL14&lt;&gt;""),AND(IN14&gt;=IR$29,IO14&gt;=IR$33,IN14&lt;&gt;""),AND(JP14&gt;=JT$29,JQ14&gt;=JT$33,JP14&lt;&gt;""),AND(KR14&gt;=KV$29,KS14&gt;=KV$33,KR14&lt;&gt;""),AND(LT14&gt;=LX$29,LU14&gt;=LX$33,LT14&lt;&gt;""),AND(MV14&gt;=MZ$29,MW14&gt;=MZ$33,MV14&lt;&gt;""),AND(NX14&gt;=OB$29,NY14&gt;=OB$33,NX14&lt;&gt;""),AND(OZ14&gt;=PD$29,PA14&gt;=PD$33,OZ14&lt;&gt;""),AND(QB14&gt;=QF$29,QC14&gt;=QF$33,QB14&lt;&gt;"")),"Excellence",IF(K14="P","Worlds Team",IF(H14="P","National Team","")))))</f>
        <v/>
      </c>
      <c r="K14" s="3" t="str">
        <f>IF(OR(AND(AU14&gt;=AY$28,AV14&gt;=AY$32,AU14&lt;&gt;"",AQ14=""),AND(BX14&gt;=CB$28,BY14&gt;=CB$32,BX14&lt;&gt;"",BT14=""),AND(DA14&gt;=DE$28,DB14&gt;=DE$32,DA14&lt;&gt;"",CW14=""),AND(EF14&gt;=EJ$28,EG14&gt;=EJ$32,EF14&lt;&gt;""),AND(FH14&gt;=FL$28,FI14&gt;=FL$32,FH14&lt;&gt;""),AND(GJ14&gt;=GN$28,GK14&gt;=GN$32,GJ14&lt;&gt;""),AND(HL14&gt;=HP$28,HM14&gt;=HP$32,HL14&lt;&gt;""),AND(IN14&gt;=IR$28,IO14&gt;=IR$32,IN14&lt;&gt;""),AND(JP14&gt;=JT$28,JQ14&gt;=JT$32,JP14&lt;&gt;""),AND(KR14&gt;=KV$28,KS14&gt;=KV$32,KR14&lt;&gt;""),AND(LT14&gt;=LX$28,LU14&gt;=LX$32,LT14&lt;&gt;""),AND(MV14&gt;=MZ$28,MW14&gt;=MZ$32,MV14&lt;&gt;""),AND(NX14&gt;=OB$28,NY14&gt;=OB$32,NX14&lt;&gt;""),AND(OZ14&gt;=PD$28,PA14&gt;=PD$32,OZ14&lt;&gt;""),AND(QB14&gt;=QF$28,QC14&gt;=QF$32,QB14&lt;&gt;"")),"P","")</f>
        <v/>
      </c>
      <c r="L14" s="8">
        <f>IF(COUNT(AS14,BV14,CY14)&gt;0,LARGE((AS14,BV14,CY14),1),0)</f>
        <v>41.65</v>
      </c>
      <c r="M14" s="8" t="str">
        <f>IF(L14=0,"",IF(L14=CY14,$CC$1,IF(L14=BV14,$AZ$1,IF(L14=AS14,$W$1,""))))</f>
        <v>2024 Elite Canada</v>
      </c>
      <c r="N14" s="8">
        <f>IF(COUNT(AS14,BV14,CY14)&gt;1,LARGE((AS14,BV14,CY14),2),0)</f>
        <v>41.65</v>
      </c>
      <c r="O14" s="8" t="str">
        <f>IF(N14=0,"",IF(AND(N14=L14,N14=AS14,N14=BV14),$W$1,IF(AND(N14=L14,N14=AS14,N14=CY14),$W$1,IF(AND(N14=L14,N14=BV14,N14=CY14),$AZ$1,IF(N14=CY14,$CC$1,IF(N14=BV14,$AZ$1,IF(N14=AS14,$W$1,"")))))))</f>
        <v>2023 3rd Domestic Trial</v>
      </c>
      <c r="P14" s="8">
        <f>IF(COUNT(AT14,BW14,CZ14)&gt;0,LARGE((AT14,BW14,CZ14),1),0)</f>
        <v>21.070000000000004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43.4</v>
      </c>
      <c r="S14" s="8" t="str">
        <f>IF(R14=0,"",IF(R14=DD14,$CC$1,IF(R14=CA14,$AZ$1,IF(R14=AX14,$W$1,""))))</f>
        <v>2024 Elite Canada</v>
      </c>
      <c r="T14" s="8">
        <f>IF(MAX(DF14:DH14)&gt;0,MAX(DF14:DH14),"")</f>
        <v>0.35000000000000853</v>
      </c>
      <c r="U14" s="11" t="str">
        <f>IF(T14="","",IF(T14=DF14,"("&amp;DF$2&amp;")",IF(T14=DG14,"("&amp;DG$2&amp;")",IF(T14=DH14,"("&amp;DH$2&amp;")"))))</f>
        <v>(Q1)</v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>2023 WAGC (Nov 17)</v>
      </c>
      <c r="W14" s="19">
        <v>16.600000000000001</v>
      </c>
      <c r="X14" s="19">
        <v>3.95</v>
      </c>
      <c r="Y14" s="19">
        <v>0.1</v>
      </c>
      <c r="Z14" s="19">
        <v>0.15</v>
      </c>
      <c r="AA14" s="19">
        <v>16.75</v>
      </c>
      <c r="AB14" s="19">
        <v>4.0999999999999996</v>
      </c>
      <c r="AC14" s="19">
        <v>0.1</v>
      </c>
      <c r="AD14" s="19">
        <v>0.3</v>
      </c>
      <c r="AE14" s="19">
        <v>16.670000000000002</v>
      </c>
      <c r="AF14" s="19">
        <v>4.0999999999999996</v>
      </c>
      <c r="AG14" s="19">
        <v>0</v>
      </c>
      <c r="AH14" s="19">
        <v>0.3</v>
      </c>
      <c r="AI14" s="19">
        <v>17.3</v>
      </c>
      <c r="AJ14" s="19">
        <v>4.1999999999999993</v>
      </c>
      <c r="AK14" s="19">
        <v>0.1</v>
      </c>
      <c r="AL14" s="19">
        <v>0.3</v>
      </c>
      <c r="AM14" s="19">
        <v>17.399999999999999</v>
      </c>
      <c r="AN14" s="19">
        <v>4</v>
      </c>
      <c r="AO14" s="19">
        <v>0</v>
      </c>
      <c r="AP14" s="19">
        <v>0.3</v>
      </c>
      <c r="AQ14" s="27" t="s">
        <v>46</v>
      </c>
      <c r="AR14" s="40">
        <f>IF(SUM(X14,AB14)&gt;0,SUM(X14,AB14),"")</f>
        <v>8.0500000000000007</v>
      </c>
      <c r="AS14" s="40">
        <f>IF(SUM(W14:X14,Z14:AB14,AD14)-Y14-AC14&gt;0,SUM(W14:X14,Z14:AB14,AD14)-Y14-AC14,"")</f>
        <v>41.65</v>
      </c>
      <c r="AT14" s="40">
        <f>IF(SUM(AE14:AF14,AH14)-AG14&gt;0,SUM(AE14:AF14,AH14)-AG14,"")</f>
        <v>21.070000000000004</v>
      </c>
      <c r="AU14" s="40">
        <f>IF(SUM(X14,AB14,AF14)&gt;0,SUM(X14,AB14,AF14),"")</f>
        <v>12.15</v>
      </c>
      <c r="AV14" s="40">
        <f>IF(SUM(AS14,AT14)&gt;0,SUM(AS14,AT14),"")</f>
        <v>62.72</v>
      </c>
      <c r="AW14" s="40">
        <f>IF(SUM(AJ14,AN14)&gt;0,SUM(AJ14,AN14),"")</f>
        <v>8.1999999999999993</v>
      </c>
      <c r="AX14" s="40">
        <f>IF(SUM(AI14:AJ14,AL14:AN14,AP14)-SUM(AK14,AO14)&gt;0,SUM(AI14:AJ14,AL14:AN14,AP14)-SUM(AK14,AO14),"")</f>
        <v>43.4</v>
      </c>
      <c r="AY14" s="40">
        <f>IF(SUM(AS14,AT14,AX14)&gt;0,SUM(AS14,AT14,AX14),"")</f>
        <v>106.12</v>
      </c>
      <c r="AZ14" s="18">
        <v>16.600000000000001</v>
      </c>
      <c r="BA14" s="18">
        <v>3.95</v>
      </c>
      <c r="BB14" s="18">
        <v>0.1</v>
      </c>
      <c r="BC14" s="18">
        <v>0.15</v>
      </c>
      <c r="BD14" s="18">
        <v>16.75</v>
      </c>
      <c r="BE14" s="18">
        <v>4.0999999999999996</v>
      </c>
      <c r="BF14" s="18">
        <v>0.1</v>
      </c>
      <c r="BG14" s="18">
        <v>0.3</v>
      </c>
      <c r="BH14" s="18">
        <v>16.670000000000002</v>
      </c>
      <c r="BI14" s="18">
        <v>4.0999999999999996</v>
      </c>
      <c r="BJ14" s="18">
        <v>0</v>
      </c>
      <c r="BK14" s="18">
        <v>0.3</v>
      </c>
      <c r="BL14" s="18">
        <v>17.3</v>
      </c>
      <c r="BM14" s="18">
        <v>4.1999999999999993</v>
      </c>
      <c r="BN14" s="18">
        <v>0.1</v>
      </c>
      <c r="BO14" s="18">
        <v>0.3</v>
      </c>
      <c r="BP14" s="18">
        <v>17.399999999999999</v>
      </c>
      <c r="BQ14" s="18">
        <v>4</v>
      </c>
      <c r="BR14" s="18">
        <v>0</v>
      </c>
      <c r="BS14" s="18">
        <v>0.3</v>
      </c>
      <c r="BT14" s="28" t="s">
        <v>46</v>
      </c>
      <c r="BU14" s="11">
        <f>IF(SUM(BA14,BE14)&gt;0,SUM(BA14,BE14),"")</f>
        <v>8.0500000000000007</v>
      </c>
      <c r="BV14" s="11">
        <f>IF(SUM(AZ14:BA14,BC14:BE14,BG14)-BB14-BF14&gt;0,SUM(AZ14:BA14,BC14:BE14,BG14)-BB14-BF14,"")</f>
        <v>41.65</v>
      </c>
      <c r="BW14" s="11">
        <f>IF(SUM(BH14:BI14,BK14)-BJ14&gt;0,SUM(BH14:BI14,BK14)-BJ14,"")</f>
        <v>21.070000000000004</v>
      </c>
      <c r="BX14" s="11">
        <f>IF(SUM(BA14,BE14,BI14)&gt;0,SUM(BA14,BE14,BI14),"")</f>
        <v>12.15</v>
      </c>
      <c r="BY14" s="11">
        <f>IF(SUM(BV14,BW14)&gt;0,SUM(BV14,BW14),"")</f>
        <v>62.72</v>
      </c>
      <c r="BZ14" s="11">
        <f>IF(SUM(BM14,BQ14)&gt;0,SUM(BM14,BQ14),"")</f>
        <v>8.1999999999999993</v>
      </c>
      <c r="CA14" s="11">
        <f>IF(SUM(BL14:BM14,BO14:BQ14,BS14)-SUM(BN14,BR14)&gt;0,SUM(BL14:BM14,BO14:BQ14,BS14)-SUM(BN14,BR14),"")</f>
        <v>43.4</v>
      </c>
      <c r="CB14" s="11">
        <f>IF(SUM(BV14,BW14,CA14)&gt;0,SUM(BV14,BW14,CA14),"")</f>
        <v>106.12</v>
      </c>
      <c r="CC14" s="19">
        <v>15.7</v>
      </c>
      <c r="CD14" s="19">
        <v>1.9</v>
      </c>
      <c r="CE14" s="19">
        <v>0</v>
      </c>
      <c r="CF14" s="19">
        <v>0.3</v>
      </c>
      <c r="CG14" s="19">
        <v>15.6</v>
      </c>
      <c r="CH14" s="19">
        <v>1.9</v>
      </c>
      <c r="CI14" s="19">
        <v>0</v>
      </c>
      <c r="CJ14" s="19">
        <v>0.3</v>
      </c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3.8</v>
      </c>
      <c r="CY14" s="40">
        <f>IF(SUM(CC14:CD14,CF14:CH14,CJ14)-CE14-CI14&gt;0,SUM(CC14:CD14,CF14:CH14,CJ14)-CE14-CI14,"")</f>
        <v>35.699999999999996</v>
      </c>
      <c r="CZ14" s="40" t="str">
        <f>IF(SUM(CK14:CL14,CN14)-CM14&gt;0,SUM(CK14:CL14,CN14)-CM14,"")</f>
        <v/>
      </c>
      <c r="DA14" s="40">
        <f>IF(SUM(CD14,CH14,CL14)&gt;0,SUM(CD14,CH14,CL14),"")</f>
        <v>3.8</v>
      </c>
      <c r="DB14" s="40">
        <f>IF(SUM(CY14,CZ14)&gt;0,SUM(CY14,CZ14),"")</f>
        <v>35.699999999999996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35.699999999999996</v>
      </c>
      <c r="DF14" s="50">
        <f>IF(MAX(ED14,FF14,GH14,HJ14,IL14,JN14,KP14,LR14,MT14,NV14,OX14,PZ14)-IF(N14="",0,N14)&gt;0.001,MAX(ED14,FF14,GH14,HJ14,IL14,JN14,KP14,LR14,MT14,NV14,OX14,PZ14)-IF(N14="",0,N14),"")</f>
        <v>0.35000000000000853</v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>
        <v>15.3</v>
      </c>
      <c r="EL14" s="18">
        <v>4.3</v>
      </c>
      <c r="EM14" s="18">
        <v>0</v>
      </c>
      <c r="EN14" s="18">
        <v>0</v>
      </c>
      <c r="EO14" s="18">
        <v>17.600000000000001</v>
      </c>
      <c r="EP14" s="18">
        <v>4.0999999999999996</v>
      </c>
      <c r="EQ14" s="18">
        <v>0</v>
      </c>
      <c r="ER14" s="18">
        <v>0</v>
      </c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>
        <f>IF(SUM(EL14,EP14)&gt;0,SUM(EL14,EP14),"")</f>
        <v>8.3999999999999986</v>
      </c>
      <c r="FF14" s="11">
        <f>IF(SUM(EK14:EL14,EN14:EP14,ER14)-EM14-EQ14&gt;0,SUM(EK14:EL14,EN14:EP14,ER14)-EM14-EQ14,"")</f>
        <v>41.300000000000004</v>
      </c>
      <c r="FG14" s="11" t="str">
        <f>IF(SUM(ES14:ET14,EV14)-EU14&gt;0,SUM(ES14:ET14,EV14)-EU14,"")</f>
        <v/>
      </c>
      <c r="FH14" s="11">
        <f>IF(SUM(EL14,EP14,ET14)&gt;0,SUM(EL14,EP14,ET14),"")</f>
        <v>8.3999999999999986</v>
      </c>
      <c r="FI14" s="11">
        <f>IF(SUM(FF14,FG14)&gt;0,SUM(FF14,FG14),"")</f>
        <v>41.300000000000004</v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>
        <f>IF(SUM(FF14,FG14,FK14)&gt;0,SUM(FF14,FG14,FK14),"")</f>
        <v>41.300000000000004</v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>
        <v>16.5</v>
      </c>
      <c r="GP14" s="18">
        <v>4.3</v>
      </c>
      <c r="GQ14" s="18">
        <v>0</v>
      </c>
      <c r="GR14" s="18">
        <v>0</v>
      </c>
      <c r="GS14" s="18">
        <v>16.600000000000001</v>
      </c>
      <c r="GT14" s="18">
        <v>4.5999999999999996</v>
      </c>
      <c r="GU14" s="18">
        <v>0</v>
      </c>
      <c r="GV14" s="18">
        <v>0</v>
      </c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>
        <f>IF(SUM(GP14,GT14)&gt;0,SUM(GP14,GT14),"")</f>
        <v>8.8999999999999986</v>
      </c>
      <c r="HJ14" s="11">
        <f>IF(SUM(GO14:GP14,GR14:GT14,GV14)-GQ14-GU14&gt;0,SUM(GO14:GP14,GR14:GT14,GV14)-GQ14-GU14,"")</f>
        <v>42.000000000000007</v>
      </c>
      <c r="HK14" s="11" t="str">
        <f>IF(SUM(GW14:GX14,GZ14)-GY14&gt;0,SUM(GW14:GX14,GZ14)-GY14,"")</f>
        <v/>
      </c>
      <c r="HL14" s="11">
        <f>IF(SUM(GP14,GT14,GX14)&gt;0,SUM(GP14,GT14,GX14),"")</f>
        <v>8.8999999999999986</v>
      </c>
      <c r="HM14" s="11">
        <f>IF(SUM(HJ14,HK14)&gt;0,SUM(HJ14,HK14),"")</f>
        <v>42.000000000000007</v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>
        <f>IF(SUM(HJ14,HK14,HO14)&gt;0,SUM(HJ14,HK14,HO14),"")</f>
        <v>42.000000000000007</v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16.149999999999999</v>
      </c>
      <c r="QH14" s="22">
        <f>IF($CW14="P",CD14,(CD14+BA14)/2)</f>
        <v>2.9249999999999998</v>
      </c>
      <c r="QI14" s="22">
        <f>IF($CW14="P",CE14,(CE14+BB14)/2)</f>
        <v>0.05</v>
      </c>
      <c r="QJ14" s="22">
        <f>IF($CW14="P",CF14,(CF14+BC14)/2)</f>
        <v>0.22499999999999998</v>
      </c>
      <c r="QK14" s="22">
        <f>IF($CW14="P",CG14,(CG14+BD14)/2)</f>
        <v>16.175000000000001</v>
      </c>
      <c r="QL14" s="22">
        <f>IF($CW14="P",CH14,(CH14+BE14)/2)</f>
        <v>3</v>
      </c>
      <c r="QM14" s="22">
        <f>IF($CW14="P",CI14,(CI14+BF14)/2)</f>
        <v>0.05</v>
      </c>
      <c r="QN14" s="22">
        <f>IF($CW14="P",CJ14,(CJ14+BG14)/2)</f>
        <v>0.3</v>
      </c>
      <c r="QO14" s="22">
        <f>IF($CW14="P",CK14,(CK14+BH14)/2)</f>
        <v>8.3350000000000009</v>
      </c>
      <c r="QP14" s="22">
        <f>IF($CW14="P",CL14,(CL14+BI14)/2)</f>
        <v>2.0499999999999998</v>
      </c>
      <c r="QQ14" s="22">
        <f>IF($CW14="P",CM14,(CM14+BJ14)/2)</f>
        <v>0</v>
      </c>
      <c r="QR14" s="22">
        <f>IF($CW14="P",CN14,(CN14+BK14)/2)</f>
        <v>0.15</v>
      </c>
      <c r="QS14" s="22">
        <f>IF($CW14="P",CO14,(CO14+BL14)/2)</f>
        <v>8.65</v>
      </c>
      <c r="QT14" s="22">
        <f>IF($CW14="P",CP14,(CP14+BM14)/2)</f>
        <v>2.0999999999999996</v>
      </c>
      <c r="QU14" s="22">
        <f>IF($CW14="P",CQ14,(CQ14+BN14)/2)</f>
        <v>0.05</v>
      </c>
      <c r="QV14" s="22">
        <f>IF($CW14="P",CR14,(CR14+BO14)/2)</f>
        <v>0.15</v>
      </c>
      <c r="QW14" s="22">
        <f>IF($CW14="P",CS14,(CS14+BP14)/2)</f>
        <v>8.6999999999999993</v>
      </c>
      <c r="QX14" s="22">
        <f>IF($CW14="P",CT14,(CT14+BQ14)/2)</f>
        <v>2</v>
      </c>
      <c r="QY14" s="22">
        <f>IF($CW14="P",CU14,(CU14+BR14)/2)</f>
        <v>0</v>
      </c>
      <c r="QZ14" s="22">
        <f>IF($CW14="P",CV14,(CV14+BS14)/2)</f>
        <v>0.15</v>
      </c>
      <c r="RA14" s="27" t="s">
        <v>46</v>
      </c>
      <c r="RB14" s="40">
        <f>IF(SUM(QH14,QL14)&gt;0,SUM(QH14,QL14),"")</f>
        <v>5.9249999999999998</v>
      </c>
      <c r="RC14" s="40">
        <f>IF(SUM(QG14:QH14,QJ14:QL14,QN14)-QI14-QM14&gt;0,SUM(QG14:QH14,QJ14:QL14,QN14)-QI14-QM14,"")</f>
        <v>38.675000000000004</v>
      </c>
      <c r="RD14" s="40">
        <f>IF(SUM(QO14:QP14,QR14)-QQ14&gt;0,SUM(QO14:QP14,QR14)-QQ14,"")</f>
        <v>10.535000000000002</v>
      </c>
      <c r="RE14" s="40">
        <f>IF(SUM(QH14,QL14,QP14)&gt;0,SUM(QH14,QL14,QP14),"")</f>
        <v>7.9749999999999996</v>
      </c>
      <c r="RF14" s="40">
        <f>IF(SUM(RC14,RD14)&gt;0,SUM(RC14,RD14),"")</f>
        <v>49.210000000000008</v>
      </c>
      <c r="RG14" s="40">
        <f>IF(SUM(QT14,QX14)&gt;0,SUM(QT14,QX14),"")</f>
        <v>4.0999999999999996</v>
      </c>
      <c r="RH14" s="40">
        <f>IF(SUM(QS14:QT14,QV14:QX14,QZ14)-SUM(QU14,QY14)&gt;0,SUM(QS14:QT14,QV14:QX14,QZ14)-SUM(QU14,QY14),"")</f>
        <v>21.7</v>
      </c>
      <c r="RI14" s="40">
        <f>IF(SUM(RC14,RD14,RH14)&gt;0,SUM(RC14,RD14,RH14),"")</f>
        <v>70.910000000000011</v>
      </c>
    </row>
    <row r="15" spans="1:477" x14ac:dyDescent="0.2">
      <c r="A15" s="4" cm="1">
        <f t="array" ref="A15">IF(AND(J15&lt;&gt;"",J15&lt;&gt;"No DD"),SUMPRODUCT((J$4:J$25&lt;&gt;"")*(J$4:J$25&lt;&gt;"No DD")*(F$4:F$25&gt;F15))+1,IF(J15="No DD",SUMPRODUCT((J$4:J$25="No DD")*(F$4:F$25&gt;F15))+1+SUMPRODUCT((J$4:J$25&lt;&gt;"")*(J$4:J$25&lt;&gt;"No DD")),""))</f>
        <v>11</v>
      </c>
      <c r="B15" s="4" cm="1">
        <f t="array" ref="B15">IF(AND(J15&lt;&gt;"",J15&lt;&gt;"No DD",G15=""),SUMPRODUCT((J$4:J$25&lt;&gt;"")*(J$4:J$25&lt;&gt;"No DD")*(G$4:G$25="")*(F$4:F$25&gt;F15))+1,IF(J15="No DD",SUMPRODUCT((J$4:J$25="No DD")*(F$4:F$25&gt;F15)*(G$4:G$25=""))+1+SUMPRODUCT((J$4:J$25&lt;&gt;"")*(G$4:G$25="")*(J$4:J$25&lt;&gt;"No DD")),""))</f>
        <v>5</v>
      </c>
      <c r="C15" s="5" t="s">
        <v>211</v>
      </c>
      <c r="D15" s="4" t="s">
        <v>6</v>
      </c>
      <c r="E15" s="4">
        <v>2006</v>
      </c>
      <c r="F15" s="9">
        <f>SUM(L15:T15)+SUM(L15:P15)*0.0000001+SUM(L15)*0.0000000000001</f>
        <v>143.1000101800042</v>
      </c>
      <c r="G15" s="66"/>
      <c r="H15" s="3" t="str">
        <f>IF(OR(AND(AR15&gt;=AY$27,AS15&gt;=AY$31,AR15&lt;&gt;"",AQ15=""),AND(AW15&gt;=AY$27,AX15&gt;=AY$31,AW15&lt;&gt;"",AQ15=""),AND(BU15&gt;=CB$27,BV15&gt;=CB$31,BU15&lt;&gt;"",BT15=""),AND(BZ15&gt;=CB$27,CA15&gt;=CB$31,BZ15&lt;&gt;"",BT15=""),AND(CX15&gt;=DE$27,CY15&gt;=DE$31,CX15&lt;&gt;"",CW15=""),AND(DC15&gt;=DE$27,DD15&gt;=DE$31,DC15&lt;&gt;""),AND(EC15&gt;=EJ$27,ED15&gt;=EJ$31,EC15&lt;&gt;""),AND(EH15&gt;=EJ$27,EI15&gt;=EJ$31,EH15&lt;&gt;""),AND(FE15&gt;=FL$27,FF15&gt;=FL$31,FE15&lt;&gt;""),AND(FJ15&gt;=FL$27,FK15&gt;=FL$31,FJ15&lt;&gt;""),AND(GG15&gt;=GN$27,GH15&gt;=GN$31,GG15&lt;&gt;""),AND(GL15&gt;=GN$27,GM15&gt;=GN$31,GL15&lt;&gt;""),AND(HI15&gt;=HP$27,HJ15&gt;=HP$31,HI15&lt;&gt;""),AND(HN15&gt;=HP$27,HO15&gt;=HP$31,HN15&lt;&gt;""),AND(IK15&gt;=IR$27,IL15&gt;=IR$31,IK15&lt;&gt;""),AND(IP15&gt;=IR$27,IQ15&gt;=IR$31,IP15&lt;&gt;""),AND(JM15&gt;=JT$27,JN15&gt;=JT$31,JM15&lt;&gt;""),AND(JR15&gt;=JT$27,JS15&gt;=JT$31,JR15&lt;&gt;""),AND(KO15&gt;=KV$27,KP15&gt;=KV$31,KO15&lt;&gt;""),AND(KT15&gt;=KV$27,KU15&gt;=KV$31,KT15&lt;&gt;""),AND(LQ15&gt;=LX$27,LR15&gt;=LX$31,LQ15&lt;&gt;""),AND(LV15&gt;=LX$27,LW15&gt;=LX$31,LV15&lt;&gt;""),AND(MS15&gt;=MZ$27,MT15&gt;=MZ$31,MS15&lt;&gt;""),AND(MX15&gt;=MZ$27,MY15&gt;=MZ$31,MX15&lt;&gt;""),AND(NU15&gt;=OB$27,NV15&gt;=OB$31,NU15&lt;&gt;""),AND(NZ15&gt;=OB$27,OA15&gt;=OB$31,NZ15&lt;&gt;""),AND(OW15&gt;=PD$27,OX15&gt;=PD$31,OW15&lt;&gt;""),AND(PB15&gt;=PD$27,PC15&gt;=PD$31,PB15&lt;&gt;""),AND(PY15&gt;=QF$27,PZ15&gt;=QF$31,PY15&lt;&gt;""),AND(QD15&gt;=QF$27,QE15&gt;=QF$31,QD15&lt;&gt;"")),"P","")</f>
        <v/>
      </c>
      <c r="I15" s="3" t="str">
        <f>IF(OR(AND(AS15&gt;=AY$31,AS15&lt;&gt;"",AQ15=""),AND(AX15&gt;=AY$31,AX15&lt;&gt;"",AQ15=""),AND(BV15&gt;=CB$31,BV15&lt;&gt;"",BT15=""),AND(CA15&gt;=CB$31,CA15&lt;&gt;"",BT15=""),AND(CY15&gt;=DE$31,CY15&lt;&gt;"",CW15=""),AND(DD15&gt;=DE$31,DD15&lt;&gt;"",CW15=""),AND(ED15&gt;=EJ$31,ED15&lt;&gt;""),AND(EI15&gt;=EJ$31,EI15&lt;&gt;""),AND(FF15&gt;=FL$31,FF15&lt;&gt;""),AND(FK15&gt;=FL$31,FK15&lt;&gt;""),AND(GH15&gt;=GN$31,GH15&lt;&gt;""),AND(GM15&gt;=GN$31,GM15&lt;&gt;""),AND(HJ15&gt;=HP$31,HJ15&lt;&gt;""),AND(HO15&gt;=HP$31,HO15&lt;&gt;""),AND(IL15&gt;=IR$31,IL15&lt;&gt;""),AND(IQ15&gt;=IR$31,IQ15&lt;&gt;""),AND(JN15&gt;=JT$31,JN15&lt;&gt;""),AND(JS15&gt;=JT$31,JS15&lt;&gt;""),AND(KP15&gt;=KV$31,KP15&lt;&gt;""),AND(KU15&gt;=KV$31,KU15&lt;&gt;""),AND(LR15&gt;=LX$31,LR15&lt;&gt;""),AND(LW15&gt;=LX$31,LW15&lt;&gt;""),AND(MT15&gt;=MZ$31,MT15&lt;&gt;""),AND(MY15&gt;=MZ$31,MY15&lt;&gt;""),AND(NV15&gt;=OB$31,NV15&lt;&gt;""),AND(OA15&gt;=OB$31,OA15&lt;&gt;""),AND(OX15&gt;=PD$31,OX15&lt;&gt;""),AND(PC15&gt;=PD$31,PC15&lt;&gt;""),AND(PZ15&gt;=QF$31,PZ15&lt;&gt;""),AND(QE15&gt;=QF$31,QE15&lt;&gt;"")),"P","")</f>
        <v>P</v>
      </c>
      <c r="J15" s="36" t="str">
        <f>IF(AND(I15="P",H15=""),"No DD",IF(OR(AND(AU15&gt;=AY$30,AV15&gt;=AY$34,AU15&lt;&gt;"",AQ15=""),AND(BX15&gt;=CB$30,BY15&gt;=CB$34,BX15&lt;&gt;"",BT15=""),AND(DA15&gt;=DE$30,DB15&gt;=DE$34,DA15&lt;&gt;"",CW15=""),AND(EF15&gt;=EJ$30,EG15&gt;=EJ$34,EF15&lt;&gt;""),AND(FH15&gt;=FL$30,FI15&gt;=FL$34,FH15&lt;&gt;""),AND(GJ15&gt;=GN$30,GK15&gt;=GN$34,GJ15&lt;&gt;""),AND(HL15&gt;=HP$30,HM15&gt;=HP$34,HL15&lt;&gt;""),AND(IN15&gt;=IR$30,IO15&gt;=IR$34,IN15&lt;&gt;""),AND(JP15&gt;=JT$30,JQ15&gt;=JT$34,JP15&lt;&gt;""),AND(KR15&gt;=KV$30,KS15&gt;=KV$34,KR15&lt;&gt;""),AND(LT15&gt;=LX$30,LU15&gt;=LX$34,LT15&lt;&gt;""),AND(MV15&gt;=MZ$30,MW15&gt;=MZ$34,MV15&lt;&gt;""),AND(NX15&gt;=OB$30,NY15&gt;=OB$34,NX15&lt;&gt;""),AND(OZ15&gt;=PD$30,PA15&gt;=PD$34,OZ15&lt;&gt;""),AND(QB15&gt;=QF$30,QC15&gt;=QF$34,QB15&lt;&gt;"")),"Merit",IF(OR(AND(AU15&gt;=AY$29,AV15&gt;=AY$33,AU15&lt;&gt;"",AQ15=""),AND(BX15&gt;=CB$29,BY15&gt;=CB$33,BX15&lt;&gt;"",BT15=""),AND(DA15&gt;=DE$29,DB15&gt;=DE$33,DA15&lt;&gt;"",CW15=""),AND(EF15&gt;=EJ$29,EG15&gt;=EJ$33,EF15&lt;&gt;""),AND(FH15&gt;=FL$29,FI15&gt;=FL$33,FH15&lt;&gt;""),AND(GJ15&gt;=GN$29,GK15&gt;=GN$33,GJ15&lt;&gt;""),AND(HL15&gt;=HP$29,HM15&gt;=HP$33,HL15&lt;&gt;""),AND(IN15&gt;=IR$29,IO15&gt;=IR$33,IN15&lt;&gt;""),AND(JP15&gt;=JT$29,JQ15&gt;=JT$33,JP15&lt;&gt;""),AND(KR15&gt;=KV$29,KS15&gt;=KV$33,KR15&lt;&gt;""),AND(LT15&gt;=LX$29,LU15&gt;=LX$33,LT15&lt;&gt;""),AND(MV15&gt;=MZ$29,MW15&gt;=MZ$33,MV15&lt;&gt;""),AND(NX15&gt;=OB$29,NY15&gt;=OB$33,NX15&lt;&gt;""),AND(OZ15&gt;=PD$29,PA15&gt;=PD$33,OZ15&lt;&gt;""),AND(QB15&gt;=QF$29,QC15&gt;=QF$33,QB15&lt;&gt;"")),"Excellence",IF(K15="P","Worlds Team",IF(H15="P","National Team","")))))</f>
        <v>No DD</v>
      </c>
      <c r="K15" s="3" t="str">
        <f>IF(OR(AND(AU15&gt;=AY$28,AV15&gt;=AY$32,AU15&lt;&gt;"",AQ15=""),AND(BX15&gt;=CB$28,BY15&gt;=CB$32,BX15&lt;&gt;"",BT15=""),AND(DA15&gt;=DE$28,DB15&gt;=DE$32,DA15&lt;&gt;"",CW15=""),AND(EF15&gt;=EJ$28,EG15&gt;=EJ$32,EF15&lt;&gt;""),AND(FH15&gt;=FL$28,FI15&gt;=FL$32,FH15&lt;&gt;""),AND(GJ15&gt;=GN$28,GK15&gt;=GN$32,GJ15&lt;&gt;""),AND(HL15&gt;=HP$28,HM15&gt;=HP$32,HL15&lt;&gt;""),AND(IN15&gt;=IR$28,IO15&gt;=IR$32,IN15&lt;&gt;""),AND(JP15&gt;=JT$28,JQ15&gt;=JT$32,JP15&lt;&gt;""),AND(KR15&gt;=KV$28,KS15&gt;=KV$32,KR15&lt;&gt;""),AND(LT15&gt;=LX$28,LU15&gt;=LX$32,LT15&lt;&gt;""),AND(MV15&gt;=MZ$28,MW15&gt;=MZ$32,MV15&lt;&gt;""),AND(NX15&gt;=OB$28,NY15&gt;=OB$32,NX15&lt;&gt;""),AND(OZ15&gt;=PD$28,PA15&gt;=PD$32,OZ15&lt;&gt;""),AND(QB15&gt;=QF$28,QC15&gt;=QF$32,QB15&lt;&gt;"")),"P","")</f>
        <v/>
      </c>
      <c r="L15" s="8">
        <f>IF(COUNT(AS15,BV15,CY15)&gt;0,LARGE((AS15,BV15,CY15),1),0)</f>
        <v>42.099999999999994</v>
      </c>
      <c r="M15" s="8" t="str">
        <f>IF(L15=0,"",IF(L15=CY15,$CC$1,IF(L15=BV15,$AZ$1,IF(L15=AS15,$W$1,""))))</f>
        <v>2024 Nationals</v>
      </c>
      <c r="N15" s="8">
        <f>IF(COUNT(AS15,BV15,CY15)&gt;1,LARGE((AS15,BV15,CY15),2),0)</f>
        <v>38.499999999999993</v>
      </c>
      <c r="O15" s="8" t="str">
        <f>IF(N15=0,"",IF(AND(N15=L15,N15=AS15,N15=BV15),$W$1,IF(AND(N15=L15,N15=AS15,N15=CY15),$W$1,IF(AND(N15=L15,N15=BV15,N15=CY15),$AZ$1,IF(N15=CY15,$CC$1,IF(N15=BV15,$AZ$1,IF(N15=AS15,$W$1,"")))))))</f>
        <v>2024 Elite Canada</v>
      </c>
      <c r="P15" s="8">
        <f>IF(COUNT(AT15,BW15,CZ15)&gt;0,LARGE((AT15,BW15,CZ15),1),0)</f>
        <v>21.200000000000003</v>
      </c>
      <c r="Q15" s="8" t="str">
        <f>IF(P15=0,"",IF(P15=CZ15,$CC$1,IF(P15=BW15,$AZ$1,IF(P15=AT15,$W$1,""))))</f>
        <v>2024 Nationals</v>
      </c>
      <c r="R15" s="8">
        <f>IF(MAX(AX15,CA15,DD15)&gt;0,MAX(AX15,CA15,DD15),0)</f>
        <v>41.3</v>
      </c>
      <c r="S15" s="8" t="str">
        <f>IF(R15=0,"",IF(R15=DD15,$CC$1,IF(R15=CA15,$AZ$1,IF(R15=AX15,$W$1,""))))</f>
        <v>2024 Nationals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14.9</v>
      </c>
      <c r="BA15" s="18">
        <v>2.9</v>
      </c>
      <c r="BB15" s="18">
        <v>0.1</v>
      </c>
      <c r="BC15" s="18">
        <v>0.3</v>
      </c>
      <c r="BD15" s="18">
        <v>16.399999999999999</v>
      </c>
      <c r="BE15" s="18">
        <v>3.8</v>
      </c>
      <c r="BF15" s="18">
        <v>0</v>
      </c>
      <c r="BG15" s="18">
        <v>0.3</v>
      </c>
      <c r="BH15" s="18">
        <v>16.399999999999999</v>
      </c>
      <c r="BI15" s="18">
        <v>1.8</v>
      </c>
      <c r="BJ15" s="18">
        <v>0</v>
      </c>
      <c r="BK15" s="18">
        <v>0.3</v>
      </c>
      <c r="BL15" s="18">
        <v>17.8</v>
      </c>
      <c r="BM15" s="18">
        <v>3.3</v>
      </c>
      <c r="BN15" s="18">
        <v>0</v>
      </c>
      <c r="BO15" s="18">
        <v>0</v>
      </c>
      <c r="BP15" s="18">
        <v>15.9</v>
      </c>
      <c r="BQ15" s="18">
        <v>1.8</v>
      </c>
      <c r="BR15" s="18">
        <v>0</v>
      </c>
      <c r="BS15" s="18">
        <v>0.3</v>
      </c>
      <c r="BT15" s="28"/>
      <c r="BU15" s="11">
        <f>IF(SUM(BA15,BE15)&gt;0,SUM(BA15,BE15),"")</f>
        <v>6.6999999999999993</v>
      </c>
      <c r="BV15" s="11">
        <f>IF(SUM(AZ15:BA15,BC15:BE15,BG15)-BB15-BF15&gt;0,SUM(AZ15:BA15,BC15:BE15,BG15)-BB15-BF15,"")</f>
        <v>38.499999999999993</v>
      </c>
      <c r="BW15" s="11">
        <f>IF(SUM(BH15:BI15,BK15)-BJ15&gt;0,SUM(BH15:BI15,BK15)-BJ15,"")</f>
        <v>18.5</v>
      </c>
      <c r="BX15" s="11">
        <f>IF(SUM(BA15,BE15,BI15)&gt;0,SUM(BA15,BE15,BI15),"")</f>
        <v>8.5</v>
      </c>
      <c r="BY15" s="11">
        <f>IF(SUM(BV15,BW15)&gt;0,SUM(BV15,BW15),"")</f>
        <v>56.999999999999993</v>
      </c>
      <c r="BZ15" s="11">
        <f>IF(SUM(BM15,BQ15)&gt;0,SUM(BM15,BQ15),"")</f>
        <v>5.0999999999999996</v>
      </c>
      <c r="CA15" s="11">
        <f>IF(SUM(BL15:BM15,BO15:BQ15,BS15)-SUM(BN15,BR15)&gt;0,SUM(BL15:BM15,BO15:BQ15,BS15)-SUM(BN15,BR15),"")</f>
        <v>39.099999999999994</v>
      </c>
      <c r="CB15" s="11">
        <f>IF(SUM(BV15,BW15,CA15)&gt;0,SUM(BV15,BW15,CA15),"")</f>
        <v>96.1</v>
      </c>
      <c r="CC15" s="19">
        <v>17.600000000000001</v>
      </c>
      <c r="CD15" s="19">
        <v>3.3</v>
      </c>
      <c r="CE15" s="19">
        <v>0</v>
      </c>
      <c r="CF15" s="19">
        <v>0</v>
      </c>
      <c r="CG15" s="19">
        <v>17.100000000000001</v>
      </c>
      <c r="CH15" s="19">
        <v>3.8</v>
      </c>
      <c r="CI15" s="19">
        <v>0</v>
      </c>
      <c r="CJ15" s="19">
        <v>0.3</v>
      </c>
      <c r="CK15" s="19">
        <v>17.100000000000001</v>
      </c>
      <c r="CL15" s="19">
        <v>3.8</v>
      </c>
      <c r="CM15" s="19">
        <v>0</v>
      </c>
      <c r="CN15" s="19">
        <v>0.3</v>
      </c>
      <c r="CO15" s="19">
        <v>17.7</v>
      </c>
      <c r="CP15" s="19">
        <v>3.3</v>
      </c>
      <c r="CQ15" s="19">
        <v>0</v>
      </c>
      <c r="CR15" s="19">
        <v>0</v>
      </c>
      <c r="CS15" s="19">
        <v>16.600000000000001</v>
      </c>
      <c r="CT15" s="19">
        <v>3.8</v>
      </c>
      <c r="CU15" s="19">
        <v>0.4</v>
      </c>
      <c r="CV15" s="19">
        <v>0.3</v>
      </c>
      <c r="CW15" s="27"/>
      <c r="CX15" s="40">
        <f>IF(SUM(CD15,CH15)&gt;0,SUM(CD15,CH15),"")</f>
        <v>7.1</v>
      </c>
      <c r="CY15" s="40">
        <f>IF(SUM(CC15:CD15,CF15:CH15,CJ15)-CE15-CI15&gt;0,SUM(CC15:CD15,CF15:CH15,CJ15)-CE15-CI15,"")</f>
        <v>42.099999999999994</v>
      </c>
      <c r="CZ15" s="40">
        <f>IF(SUM(CK15:CL15,CN15)-CM15&gt;0,SUM(CK15:CL15,CN15)-CM15,"")</f>
        <v>21.200000000000003</v>
      </c>
      <c r="DA15" s="40">
        <f>IF(SUM(CD15,CH15,CL15)&gt;0,SUM(CD15,CH15,CL15),"")</f>
        <v>10.899999999999999</v>
      </c>
      <c r="DB15" s="40">
        <f>IF(SUM(CY15,CZ15)&gt;0,SUM(CY15,CZ15),"")</f>
        <v>63.3</v>
      </c>
      <c r="DC15" s="40">
        <f>IF(SUM(CP15,CT15)&gt;0,SUM(CP15,CT15),"")</f>
        <v>7.1</v>
      </c>
      <c r="DD15" s="40">
        <f>IF(SUM(CO15:CP15,CR15:CT15,CV15)-SUM(CQ15,CU15)&gt;0,SUM(CO15:CP15,CR15:CT15,CV15)-SUM(CQ15,CU15),"")</f>
        <v>41.3</v>
      </c>
      <c r="DE15" s="40">
        <f>IF(SUM(CY15,CZ15,DD15)&gt;0,SUM(CY15,CZ15,DD15),"")</f>
        <v>104.6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16.25</v>
      </c>
      <c r="QH15" s="22">
        <f>IF($CW15="P",CD15,(CD15+BA15)/2)</f>
        <v>3.0999999999999996</v>
      </c>
      <c r="QI15" s="22">
        <f>IF($CW15="P",CE15,(CE15+BB15)/2)</f>
        <v>0.05</v>
      </c>
      <c r="QJ15" s="22">
        <f>IF($CW15="P",CF15,(CF15+BC15)/2)</f>
        <v>0.15</v>
      </c>
      <c r="QK15" s="22">
        <f>IF($CW15="P",CG15,(CG15+BD15)/2)</f>
        <v>16.75</v>
      </c>
      <c r="QL15" s="22">
        <f>IF($CW15="P",CH15,(CH15+BE15)/2)</f>
        <v>3.8</v>
      </c>
      <c r="QM15" s="22">
        <f>IF($CW15="P",CI15,(CI15+BF15)/2)</f>
        <v>0</v>
      </c>
      <c r="QN15" s="22">
        <f>IF($CW15="P",CJ15,(CJ15+BG15)/2)</f>
        <v>0.3</v>
      </c>
      <c r="QO15" s="22">
        <f>IF($CW15="P",CK15,(CK15+BH15)/2)</f>
        <v>16.75</v>
      </c>
      <c r="QP15" s="22">
        <f>IF($CW15="P",CL15,(CL15+BI15)/2)</f>
        <v>2.8</v>
      </c>
      <c r="QQ15" s="22">
        <f>IF($CW15="P",CM15,(CM15+BJ15)/2)</f>
        <v>0</v>
      </c>
      <c r="QR15" s="22">
        <f>IF($CW15="P",CN15,(CN15+BK15)/2)</f>
        <v>0.3</v>
      </c>
      <c r="QS15" s="22">
        <f>IF($CW15="P",CO15,(CO15+BL15)/2)</f>
        <v>17.75</v>
      </c>
      <c r="QT15" s="22">
        <f>IF($CW15="P",CP15,(CP15+BM15)/2)</f>
        <v>3.3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16.25</v>
      </c>
      <c r="QX15" s="22">
        <f>IF($CW15="P",CT15,(CT15+BQ15)/2)</f>
        <v>2.8</v>
      </c>
      <c r="QY15" s="22">
        <f>IF($CW15="P",CU15,(CU15+BR15)/2)</f>
        <v>0.2</v>
      </c>
      <c r="QZ15" s="22">
        <f>IF($CW15="P",CV15,(CV15+BS15)/2)</f>
        <v>0.3</v>
      </c>
      <c r="RA15" s="27" t="s">
        <v>46</v>
      </c>
      <c r="RB15" s="40">
        <f>IF(SUM(QH15,QL15)&gt;0,SUM(QH15,QL15),"")</f>
        <v>6.8999999999999995</v>
      </c>
      <c r="RC15" s="40">
        <f>IF(SUM(QG15:QH15,QJ15:QL15,QN15)-QI15-QM15&gt;0,SUM(QG15:QH15,QJ15:QL15,QN15)-QI15-QM15,"")</f>
        <v>40.299999999999997</v>
      </c>
      <c r="RD15" s="40">
        <f>IF(SUM(QO15:QP15,QR15)-QQ15&gt;0,SUM(QO15:QP15,QR15)-QQ15,"")</f>
        <v>19.850000000000001</v>
      </c>
      <c r="RE15" s="40">
        <f>IF(SUM(QH15,QL15,QP15)&gt;0,SUM(QH15,QL15,QP15),"")</f>
        <v>9.6999999999999993</v>
      </c>
      <c r="RF15" s="40">
        <f>IF(SUM(RC15,RD15)&gt;0,SUM(RC15,RD15),"")</f>
        <v>60.15</v>
      </c>
      <c r="RG15" s="40">
        <f>IF(SUM(QT15,QX15)&gt;0,SUM(QT15,QX15),"")</f>
        <v>6.1</v>
      </c>
      <c r="RH15" s="40">
        <f>IF(SUM(QS15:QT15,QV15:QX15,QZ15)-SUM(QU15,QY15)&gt;0,SUM(QS15:QT15,QV15:QX15,QZ15)-SUM(QU15,QY15),"")</f>
        <v>40.199999999999989</v>
      </c>
      <c r="RI15" s="40">
        <f>IF(SUM(RC15,RD15,RH15)&gt;0,SUM(RC15,RD15,RH15),"")</f>
        <v>100.35</v>
      </c>
    </row>
    <row r="16" spans="1:477" x14ac:dyDescent="0.2">
      <c r="A16" s="4" t="str" cm="1">
        <f t="array" ref="A16">IF(AND(J16&lt;&gt;"",J16&lt;&gt;"No DD"),SUMPRODUCT((J$4:J$25&lt;&gt;"")*(J$4:J$25&lt;&gt;"No DD")*(F$4:F$25&gt;F16))+1,IF(J16="No DD",SUMPRODUCT((J$4:J$25="No DD")*(F$4:F$25&gt;F16))+1+SUMPRODUCT((J$4:J$25&lt;&gt;"")*(J$4:J$25&lt;&gt;"No DD")),""))</f>
        <v/>
      </c>
      <c r="B16" s="4" t="str" cm="1">
        <f t="array" ref="B16">IF(AND(J16&lt;&gt;"",J16&lt;&gt;"No DD",G16=""),SUMPRODUCT((J$4:J$25&lt;&gt;"")*(J$4:J$25&lt;&gt;"No DD")*(G$4:G$25="")*(F$4:F$25&gt;F16))+1,IF(J16="No DD",SUMPRODUCT((J$4:J$25="No DD")*(F$4:F$25&gt;F16)*(G$4:G$25=""))+1+SUMPRODUCT((J$4:J$25&lt;&gt;"")*(G$4:G$25="")*(J$4:J$25&lt;&gt;"No DD")),""))</f>
        <v/>
      </c>
      <c r="C16" s="5" t="s">
        <v>155</v>
      </c>
      <c r="D16" s="4" t="s">
        <v>3</v>
      </c>
      <c r="E16" s="4">
        <v>2003</v>
      </c>
      <c r="F16" s="9">
        <f>SUM(L16:T16)+SUM(L16:P16)*0.0000001+SUM(L16)*0.0000000000001</f>
        <v>140.40000994000394</v>
      </c>
      <c r="G16" s="66"/>
      <c r="H16" s="3" t="str">
        <f>IF(OR(AND(AR16&gt;=AY$27,AS16&gt;=AY$31,AR16&lt;&gt;"",AQ16=""),AND(AW16&gt;=AY$27,AX16&gt;=AY$31,AW16&lt;&gt;"",AQ16=""),AND(BU16&gt;=CB$27,BV16&gt;=CB$31,BU16&lt;&gt;"",BT16=""),AND(BZ16&gt;=CB$27,CA16&gt;=CB$31,BZ16&lt;&gt;"",BT16=""),AND(CX16&gt;=DE$27,CY16&gt;=DE$31,CX16&lt;&gt;"",CW16=""),AND(DC16&gt;=DE$27,DD16&gt;=DE$31,DC16&lt;&gt;""),AND(EC16&gt;=EJ$27,ED16&gt;=EJ$31,EC16&lt;&gt;""),AND(EH16&gt;=EJ$27,EI16&gt;=EJ$31,EH16&lt;&gt;""),AND(FE16&gt;=FL$27,FF16&gt;=FL$31,FE16&lt;&gt;""),AND(FJ16&gt;=FL$27,FK16&gt;=FL$31,FJ16&lt;&gt;""),AND(GG16&gt;=GN$27,GH16&gt;=GN$31,GG16&lt;&gt;""),AND(GL16&gt;=GN$27,GM16&gt;=GN$31,GL16&lt;&gt;""),AND(HI16&gt;=HP$27,HJ16&gt;=HP$31,HI16&lt;&gt;""),AND(HN16&gt;=HP$27,HO16&gt;=HP$31,HN16&lt;&gt;""),AND(IK16&gt;=IR$27,IL16&gt;=IR$31,IK16&lt;&gt;""),AND(IP16&gt;=IR$27,IQ16&gt;=IR$31,IP16&lt;&gt;""),AND(JM16&gt;=JT$27,JN16&gt;=JT$31,JM16&lt;&gt;""),AND(JR16&gt;=JT$27,JS16&gt;=JT$31,JR16&lt;&gt;""),AND(KO16&gt;=KV$27,KP16&gt;=KV$31,KO16&lt;&gt;""),AND(KT16&gt;=KV$27,KU16&gt;=KV$31,KT16&lt;&gt;""),AND(LQ16&gt;=LX$27,LR16&gt;=LX$31,LQ16&lt;&gt;""),AND(LV16&gt;=LX$27,LW16&gt;=LX$31,LV16&lt;&gt;""),AND(MS16&gt;=MZ$27,MT16&gt;=MZ$31,MS16&lt;&gt;""),AND(MX16&gt;=MZ$27,MY16&gt;=MZ$31,MX16&lt;&gt;""),AND(NU16&gt;=OB$27,NV16&gt;=OB$31,NU16&lt;&gt;""),AND(NZ16&gt;=OB$27,OA16&gt;=OB$31,NZ16&lt;&gt;""),AND(OW16&gt;=PD$27,OX16&gt;=PD$31,OW16&lt;&gt;""),AND(PB16&gt;=PD$27,PC16&gt;=PD$31,PB16&lt;&gt;""),AND(PY16&gt;=QF$27,PZ16&gt;=QF$31,PY16&lt;&gt;""),AND(QD16&gt;=QF$27,QE16&gt;=QF$31,QD16&lt;&gt;"")),"P","")</f>
        <v/>
      </c>
      <c r="I16" s="3" t="str">
        <f>IF(OR(AND(AS16&gt;=AY$31,AS16&lt;&gt;"",AQ16=""),AND(AX16&gt;=AY$31,AX16&lt;&gt;"",AQ16=""),AND(BV16&gt;=CB$31,BV16&lt;&gt;"",BT16=""),AND(CA16&gt;=CB$31,CA16&lt;&gt;"",BT16=""),AND(CY16&gt;=DE$31,CY16&lt;&gt;"",CW16=""),AND(DD16&gt;=DE$31,DD16&lt;&gt;"",CW16=""),AND(ED16&gt;=EJ$31,ED16&lt;&gt;""),AND(EI16&gt;=EJ$31,EI16&lt;&gt;""),AND(FF16&gt;=FL$31,FF16&lt;&gt;""),AND(FK16&gt;=FL$31,FK16&lt;&gt;""),AND(GH16&gt;=GN$31,GH16&lt;&gt;""),AND(GM16&gt;=GN$31,GM16&lt;&gt;""),AND(HJ16&gt;=HP$31,HJ16&lt;&gt;""),AND(HO16&gt;=HP$31,HO16&lt;&gt;""),AND(IL16&gt;=IR$31,IL16&lt;&gt;""),AND(IQ16&gt;=IR$31,IQ16&lt;&gt;""),AND(JN16&gt;=JT$31,JN16&lt;&gt;""),AND(JS16&gt;=JT$31,JS16&lt;&gt;""),AND(KP16&gt;=KV$31,KP16&lt;&gt;""),AND(KU16&gt;=KV$31,KU16&lt;&gt;""),AND(LR16&gt;=LX$31,LR16&lt;&gt;""),AND(LW16&gt;=LX$31,LW16&lt;&gt;""),AND(MT16&gt;=MZ$31,MT16&lt;&gt;""),AND(MY16&gt;=MZ$31,MY16&lt;&gt;""),AND(NV16&gt;=OB$31,NV16&lt;&gt;""),AND(OA16&gt;=OB$31,OA16&lt;&gt;""),AND(OX16&gt;=PD$31,OX16&lt;&gt;""),AND(PC16&gt;=PD$31,PC16&lt;&gt;""),AND(PZ16&gt;=QF$31,PZ16&lt;&gt;""),AND(QE16&gt;=QF$31,QE16&lt;&gt;"")),"P","")</f>
        <v/>
      </c>
      <c r="J16" s="36" t="str">
        <f>IF(AND(I16="P",H16=""),"No DD",IF(OR(AND(AU16&gt;=AY$30,AV16&gt;=AY$34,AU16&lt;&gt;"",AQ16=""),AND(BX16&gt;=CB$30,BY16&gt;=CB$34,BX16&lt;&gt;"",BT16=""),AND(DA16&gt;=DE$30,DB16&gt;=DE$34,DA16&lt;&gt;"",CW16=""),AND(EF16&gt;=EJ$30,EG16&gt;=EJ$34,EF16&lt;&gt;""),AND(FH16&gt;=FL$30,FI16&gt;=FL$34,FH16&lt;&gt;""),AND(GJ16&gt;=GN$30,GK16&gt;=GN$34,GJ16&lt;&gt;""),AND(HL16&gt;=HP$30,HM16&gt;=HP$34,HL16&lt;&gt;""),AND(IN16&gt;=IR$30,IO16&gt;=IR$34,IN16&lt;&gt;""),AND(JP16&gt;=JT$30,JQ16&gt;=JT$34,JP16&lt;&gt;""),AND(KR16&gt;=KV$30,KS16&gt;=KV$34,KR16&lt;&gt;""),AND(LT16&gt;=LX$30,LU16&gt;=LX$34,LT16&lt;&gt;""),AND(MV16&gt;=MZ$30,MW16&gt;=MZ$34,MV16&lt;&gt;""),AND(NX16&gt;=OB$30,NY16&gt;=OB$34,NX16&lt;&gt;""),AND(OZ16&gt;=PD$30,PA16&gt;=PD$34,OZ16&lt;&gt;""),AND(QB16&gt;=QF$30,QC16&gt;=QF$34,QB16&lt;&gt;"")),"Merit",IF(OR(AND(AU16&gt;=AY$29,AV16&gt;=AY$33,AU16&lt;&gt;"",AQ16=""),AND(BX16&gt;=CB$29,BY16&gt;=CB$33,BX16&lt;&gt;"",BT16=""),AND(DA16&gt;=DE$29,DB16&gt;=DE$33,DA16&lt;&gt;"",CW16=""),AND(EF16&gt;=EJ$29,EG16&gt;=EJ$33,EF16&lt;&gt;""),AND(FH16&gt;=FL$29,FI16&gt;=FL$33,FH16&lt;&gt;""),AND(GJ16&gt;=GN$29,GK16&gt;=GN$33,GJ16&lt;&gt;""),AND(HL16&gt;=HP$29,HM16&gt;=HP$33,HL16&lt;&gt;""),AND(IN16&gt;=IR$29,IO16&gt;=IR$33,IN16&lt;&gt;""),AND(JP16&gt;=JT$29,JQ16&gt;=JT$33,JP16&lt;&gt;""),AND(KR16&gt;=KV$29,KS16&gt;=KV$33,KR16&lt;&gt;""),AND(LT16&gt;=LX$29,LU16&gt;=LX$33,LT16&lt;&gt;""),AND(MV16&gt;=MZ$29,MW16&gt;=MZ$33,MV16&lt;&gt;""),AND(NX16&gt;=OB$29,NY16&gt;=OB$33,NX16&lt;&gt;""),AND(OZ16&gt;=PD$29,PA16&gt;=PD$33,OZ16&lt;&gt;""),AND(QB16&gt;=QF$29,QC16&gt;=QF$33,QB16&lt;&gt;"")),"Excellence",IF(K16="P","Worlds Team",IF(H16="P","National Team","")))))</f>
        <v/>
      </c>
      <c r="K16" s="3" t="str">
        <f>IF(OR(AND(AU16&gt;=AY$28,AV16&gt;=AY$32,AU16&lt;&gt;"",AQ16=""),AND(BX16&gt;=CB$28,BY16&gt;=CB$32,BX16&lt;&gt;"",BT16=""),AND(DA16&gt;=DE$28,DB16&gt;=DE$32,DA16&lt;&gt;"",CW16=""),AND(EF16&gt;=EJ$28,EG16&gt;=EJ$32,EF16&lt;&gt;""),AND(FH16&gt;=FL$28,FI16&gt;=FL$32,FH16&lt;&gt;""),AND(GJ16&gt;=GN$28,GK16&gt;=GN$32,GJ16&lt;&gt;""),AND(HL16&gt;=HP$28,HM16&gt;=HP$32,HL16&lt;&gt;""),AND(IN16&gt;=IR$28,IO16&gt;=IR$32,IN16&lt;&gt;""),AND(JP16&gt;=JT$28,JQ16&gt;=JT$32,JP16&lt;&gt;""),AND(KR16&gt;=KV$28,KS16&gt;=KV$32,KR16&lt;&gt;""),AND(LT16&gt;=LX$28,LU16&gt;=LX$32,LT16&lt;&gt;""),AND(MV16&gt;=MZ$28,MW16&gt;=MZ$32,MV16&lt;&gt;""),AND(NX16&gt;=OB$28,NY16&gt;=OB$32,NX16&lt;&gt;""),AND(OZ16&gt;=PD$28,PA16&gt;=PD$32,OZ16&lt;&gt;""),AND(QB16&gt;=QF$28,QC16&gt;=QF$32,QB16&lt;&gt;"")),"P","")</f>
        <v/>
      </c>
      <c r="L16" s="8">
        <f>IF(COUNT(AS16,BV16,CY16)&gt;0,LARGE((AS16,BV16,CY16),1),0)</f>
        <v>39.4</v>
      </c>
      <c r="M16" s="8" t="str">
        <f>IF(L16=0,"",IF(L16=CY16,$CC$1,IF(L16=BV16,$AZ$1,IF(L16=AS16,$W$1,""))))</f>
        <v>2024 Nationals</v>
      </c>
      <c r="N16" s="8">
        <f>IF(COUNT(AS16,BV16,CY16)&gt;1,LARGE((AS16,BV16,CY16),2),0)</f>
        <v>38.499999999999993</v>
      </c>
      <c r="O16" s="8" t="str">
        <f>IF(N16=0,"",IF(AND(N16=L16,N16=AS16,N16=BV16),$W$1,IF(AND(N16=L16,N16=AS16,N16=CY16),$W$1,IF(AND(N16=L16,N16=BV16,N16=CY16),$AZ$1,IF(N16=CY16,$CC$1,IF(N16=BV16,$AZ$1,IF(N16=AS16,$W$1,"")))))))</f>
        <v>2024 Elite Canada</v>
      </c>
      <c r="P16" s="8">
        <f>IF(COUNT(AT16,BW16,CZ16)&gt;0,LARGE((AT16,BW16,CZ16),1),0)</f>
        <v>21.500000000000004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40.999999999999993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17.100000000000001</v>
      </c>
      <c r="BA16" s="18">
        <v>2.9</v>
      </c>
      <c r="BB16" s="18">
        <v>0.1</v>
      </c>
      <c r="BC16" s="18">
        <v>0.3</v>
      </c>
      <c r="BD16" s="18">
        <v>17.2</v>
      </c>
      <c r="BE16" s="18">
        <v>2.9</v>
      </c>
      <c r="BF16" s="18">
        <v>2.1</v>
      </c>
      <c r="BG16" s="18">
        <v>0.3</v>
      </c>
      <c r="BH16" s="18">
        <v>17.3</v>
      </c>
      <c r="BI16" s="18">
        <v>3.6</v>
      </c>
      <c r="BJ16" s="18">
        <v>0</v>
      </c>
      <c r="BK16" s="18">
        <v>0.6</v>
      </c>
      <c r="BL16" s="18">
        <v>16.5</v>
      </c>
      <c r="BM16" s="18">
        <v>3.6</v>
      </c>
      <c r="BN16" s="18">
        <v>0</v>
      </c>
      <c r="BO16" s="18">
        <v>0.6</v>
      </c>
      <c r="BP16" s="18">
        <v>17</v>
      </c>
      <c r="BQ16" s="18">
        <v>2.9</v>
      </c>
      <c r="BR16" s="18">
        <v>0.1</v>
      </c>
      <c r="BS16" s="18">
        <v>0.3</v>
      </c>
      <c r="BT16" s="28"/>
      <c r="BU16" s="11">
        <f>IF(SUM(BA16,BE16)&gt;0,SUM(BA16,BE16),"")</f>
        <v>5.8</v>
      </c>
      <c r="BV16" s="11">
        <f>IF(SUM(AZ16:BA16,BC16:BE16,BG16)-BB16-BF16&gt;0,SUM(AZ16:BA16,BC16:BE16,BG16)-BB16-BF16,"")</f>
        <v>38.499999999999993</v>
      </c>
      <c r="BW16" s="11">
        <f>IF(SUM(BH16:BI16,BK16)-BJ16&gt;0,SUM(BH16:BI16,BK16)-BJ16,"")</f>
        <v>21.500000000000004</v>
      </c>
      <c r="BX16" s="11">
        <f>IF(SUM(BA16,BE16,BI16)&gt;0,SUM(BA16,BE16,BI16),"")</f>
        <v>9.4</v>
      </c>
      <c r="BY16" s="11">
        <f>IF(SUM(BV16,BW16)&gt;0,SUM(BV16,BW16),"")</f>
        <v>60</v>
      </c>
      <c r="BZ16" s="11">
        <f>IF(SUM(BM16,BQ16)&gt;0,SUM(BM16,BQ16),"")</f>
        <v>6.5</v>
      </c>
      <c r="CA16" s="11">
        <f>IF(SUM(BL16:BM16,BO16:BQ16,BS16)-SUM(BN16,BR16)&gt;0,SUM(BL16:BM16,BO16:BQ16,BS16)-SUM(BN16,BR16),"")</f>
        <v>40.799999999999997</v>
      </c>
      <c r="CB16" s="11">
        <f>IF(SUM(BV16,BW16,CA16)&gt;0,SUM(BV16,BW16,CA16),"")</f>
        <v>100.8</v>
      </c>
      <c r="CC16" s="19">
        <v>17.600000000000001</v>
      </c>
      <c r="CD16" s="19">
        <v>2.9</v>
      </c>
      <c r="CE16" s="19">
        <v>0.1</v>
      </c>
      <c r="CF16" s="19">
        <v>0.3</v>
      </c>
      <c r="CG16" s="19">
        <v>17.600000000000001</v>
      </c>
      <c r="CH16" s="19">
        <v>2.9</v>
      </c>
      <c r="CI16" s="19">
        <v>2.1</v>
      </c>
      <c r="CJ16" s="19">
        <v>0.3</v>
      </c>
      <c r="CK16" s="19">
        <v>17.600000000000001</v>
      </c>
      <c r="CL16" s="19">
        <v>2.9</v>
      </c>
      <c r="CM16" s="19">
        <v>0.1</v>
      </c>
      <c r="CN16" s="19">
        <v>0.3</v>
      </c>
      <c r="CO16" s="19">
        <v>17.399999999999999</v>
      </c>
      <c r="CP16" s="19">
        <v>2.9</v>
      </c>
      <c r="CQ16" s="19">
        <v>0.1</v>
      </c>
      <c r="CR16" s="19">
        <v>0.3</v>
      </c>
      <c r="CS16" s="19">
        <v>17.399999999999999</v>
      </c>
      <c r="CT16" s="19">
        <v>2.9</v>
      </c>
      <c r="CU16" s="19">
        <v>0.1</v>
      </c>
      <c r="CV16" s="19">
        <v>0.3</v>
      </c>
      <c r="CW16" s="27"/>
      <c r="CX16" s="40">
        <f>IF(SUM(CD16,CH16)&gt;0,SUM(CD16,CH16),"")</f>
        <v>5.8</v>
      </c>
      <c r="CY16" s="40">
        <f>IF(SUM(CC16:CD16,CF16:CH16,CJ16)-CE16-CI16&gt;0,SUM(CC16:CD16,CF16:CH16,CJ16)-CE16-CI16,"")</f>
        <v>39.4</v>
      </c>
      <c r="CZ16" s="40">
        <f>IF(SUM(CK16:CL16,CN16)-CM16&gt;0,SUM(CK16:CL16,CN16)-CM16,"")</f>
        <v>20.7</v>
      </c>
      <c r="DA16" s="40">
        <f>IF(SUM(CD16,CH16,CL16)&gt;0,SUM(CD16,CH16,CL16),"")</f>
        <v>8.6999999999999993</v>
      </c>
      <c r="DB16" s="40">
        <f>IF(SUM(CY16,CZ16)&gt;0,SUM(CY16,CZ16),"")</f>
        <v>60.099999999999994</v>
      </c>
      <c r="DC16" s="40">
        <f>IF(SUM(CP16,CT16)&gt;0,SUM(CP16,CT16),"")</f>
        <v>5.8</v>
      </c>
      <c r="DD16" s="40">
        <f>IF(SUM(CO16:CP16,CR16:CT16,CV16)-SUM(CQ16,CU16)&gt;0,SUM(CO16:CP16,CR16:CT16,CV16)-SUM(CQ16,CU16),"")</f>
        <v>40.999999999999993</v>
      </c>
      <c r="DE16" s="40">
        <f>IF(SUM(CY16,CZ16,DD16)&gt;0,SUM(CY16,CZ16,DD16),"")</f>
        <v>101.1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17.350000000000001</v>
      </c>
      <c r="QH16" s="22">
        <f>IF($CW16="P",CD16,(CD16+BA16)/2)</f>
        <v>2.9</v>
      </c>
      <c r="QI16" s="22">
        <f>IF($CW16="P",CE16,(CE16+BB16)/2)</f>
        <v>0.1</v>
      </c>
      <c r="QJ16" s="22">
        <f>IF($CW16="P",CF16,(CF16+BC16)/2)</f>
        <v>0.3</v>
      </c>
      <c r="QK16" s="22">
        <f>IF($CW16="P",CG16,(CG16+BD16)/2)</f>
        <v>17.399999999999999</v>
      </c>
      <c r="QL16" s="22">
        <f>IF($CW16="P",CH16,(CH16+BE16)/2)</f>
        <v>2.9</v>
      </c>
      <c r="QM16" s="22">
        <f>IF($CW16="P",CI16,(CI16+BF16)/2)</f>
        <v>2.1</v>
      </c>
      <c r="QN16" s="22">
        <f>IF($CW16="P",CJ16,(CJ16+BG16)/2)</f>
        <v>0.3</v>
      </c>
      <c r="QO16" s="22">
        <f>IF($CW16="P",CK16,(CK16+BH16)/2)</f>
        <v>17.450000000000003</v>
      </c>
      <c r="QP16" s="22">
        <f>IF($CW16="P",CL16,(CL16+BI16)/2)</f>
        <v>3.25</v>
      </c>
      <c r="QQ16" s="22">
        <f>IF($CW16="P",CM16,(CM16+BJ16)/2)</f>
        <v>0.05</v>
      </c>
      <c r="QR16" s="22">
        <f>IF($CW16="P",CN16,(CN16+BK16)/2)</f>
        <v>0.44999999999999996</v>
      </c>
      <c r="QS16" s="22">
        <f>IF($CW16="P",CO16,(CO16+BL16)/2)</f>
        <v>16.95</v>
      </c>
      <c r="QT16" s="22">
        <f>IF($CW16="P",CP16,(CP16+BM16)/2)</f>
        <v>3.25</v>
      </c>
      <c r="QU16" s="22">
        <f>IF($CW16="P",CQ16,(CQ16+BN16)/2)</f>
        <v>0.05</v>
      </c>
      <c r="QV16" s="22">
        <f>IF($CW16="P",CR16,(CR16+BO16)/2)</f>
        <v>0.44999999999999996</v>
      </c>
      <c r="QW16" s="22">
        <f>IF($CW16="P",CS16,(CS16+BP16)/2)</f>
        <v>17.2</v>
      </c>
      <c r="QX16" s="22">
        <f>IF($CW16="P",CT16,(CT16+BQ16)/2)</f>
        <v>2.9</v>
      </c>
      <c r="QY16" s="22">
        <f>IF($CW16="P",CU16,(CU16+BR16)/2)</f>
        <v>0.1</v>
      </c>
      <c r="QZ16" s="22">
        <f>IF($CW16="P",CV16,(CV16+BS16)/2)</f>
        <v>0.3</v>
      </c>
      <c r="RA16" s="27" t="s">
        <v>46</v>
      </c>
      <c r="RB16" s="40">
        <f>IF(SUM(QH16,QL16)&gt;0,SUM(QH16,QL16),"")</f>
        <v>5.8</v>
      </c>
      <c r="RC16" s="40">
        <f>IF(SUM(QG16:QH16,QJ16:QL16,QN16)-QI16-QM16&gt;0,SUM(QG16:QH16,QJ16:QL16,QN16)-QI16-QM16,"")</f>
        <v>38.949999999999996</v>
      </c>
      <c r="RD16" s="40">
        <f>IF(SUM(QO16:QP16,QR16)-QQ16&gt;0,SUM(QO16:QP16,QR16)-QQ16,"")</f>
        <v>21.1</v>
      </c>
      <c r="RE16" s="40">
        <f>IF(SUM(QH16,QL16,QP16)&gt;0,SUM(QH16,QL16,QP16),"")</f>
        <v>9.0500000000000007</v>
      </c>
      <c r="RF16" s="40">
        <f>IF(SUM(RC16,RD16)&gt;0,SUM(RC16,RD16),"")</f>
        <v>60.05</v>
      </c>
      <c r="RG16" s="40">
        <f>IF(SUM(QT16,QX16)&gt;0,SUM(QT16,QX16),"")</f>
        <v>6.15</v>
      </c>
      <c r="RH16" s="40">
        <f>IF(SUM(QS16:QT16,QV16:QX16,QZ16)-SUM(QU16,QY16)&gt;0,SUM(QS16:QT16,QV16:QX16,QZ16)-SUM(QU16,QY16),"")</f>
        <v>40.899999999999991</v>
      </c>
      <c r="RI16" s="40">
        <f>IF(SUM(RC16,RD16,RH16)&gt;0,SUM(RC16,RD16,RH16),"")</f>
        <v>100.94999999999999</v>
      </c>
    </row>
    <row r="17" spans="1:477" x14ac:dyDescent="0.2">
      <c r="A17" s="4" cm="1">
        <f t="array" ref="A17">IF(AND(J17&lt;&gt;"",J17&lt;&gt;"No DD"),SUMPRODUCT((J$4:J$25&lt;&gt;"")*(J$4:J$25&lt;&gt;"No DD")*(F$4:F$25&gt;F17))+1,IF(J17="No DD",SUMPRODUCT((J$4:J$25="No DD")*(F$4:F$25&gt;F17))+1+SUMPRODUCT((J$4:J$25&lt;&gt;"")*(J$4:J$25&lt;&gt;"No DD")),""))</f>
        <v>12</v>
      </c>
      <c r="B17" s="4" cm="1">
        <f t="array" ref="B17">IF(AND(J17&lt;&gt;"",J17&lt;&gt;"No DD",G17=""),SUMPRODUCT((J$4:J$25&lt;&gt;"")*(J$4:J$25&lt;&gt;"No DD")*(G$4:G$25="")*(F$4:F$25&gt;F17))+1,IF(J17="No DD",SUMPRODUCT((J$4:J$25="No DD")*(F$4:F$25&gt;F17)*(G$4:G$25=""))+1+SUMPRODUCT((J$4:J$25&lt;&gt;"")*(G$4:G$25="")*(J$4:J$25&lt;&gt;"No DD")),""))</f>
        <v>6</v>
      </c>
      <c r="C17" s="5" t="s">
        <v>208</v>
      </c>
      <c r="D17" s="4" t="s">
        <v>3</v>
      </c>
      <c r="E17" s="4">
        <v>2007</v>
      </c>
      <c r="F17" s="9">
        <f>SUM(L17:T17)+SUM(L17:P17)*0.0000001+SUM(L17)*0.0000000000001</f>
        <v>137.20000945000393</v>
      </c>
      <c r="G17" s="66"/>
      <c r="H17" s="3" t="str">
        <f>IF(OR(AND(AR17&gt;=AY$27,AS17&gt;=AY$31,AR17&lt;&gt;"",AQ17=""),AND(AW17&gt;=AY$27,AX17&gt;=AY$31,AW17&lt;&gt;"",AQ17=""),AND(BU17&gt;=CB$27,BV17&gt;=CB$31,BU17&lt;&gt;"",BT17=""),AND(BZ17&gt;=CB$27,CA17&gt;=CB$31,BZ17&lt;&gt;"",BT17=""),AND(CX17&gt;=DE$27,CY17&gt;=DE$31,CX17&lt;&gt;"",CW17=""),AND(DC17&gt;=DE$27,DD17&gt;=DE$31,DC17&lt;&gt;""),AND(EC17&gt;=EJ$27,ED17&gt;=EJ$31,EC17&lt;&gt;""),AND(EH17&gt;=EJ$27,EI17&gt;=EJ$31,EH17&lt;&gt;""),AND(FE17&gt;=FL$27,FF17&gt;=FL$31,FE17&lt;&gt;""),AND(FJ17&gt;=FL$27,FK17&gt;=FL$31,FJ17&lt;&gt;""),AND(GG17&gt;=GN$27,GH17&gt;=GN$31,GG17&lt;&gt;""),AND(GL17&gt;=GN$27,GM17&gt;=GN$31,GL17&lt;&gt;""),AND(HI17&gt;=HP$27,HJ17&gt;=HP$31,HI17&lt;&gt;""),AND(HN17&gt;=HP$27,HO17&gt;=HP$31,HN17&lt;&gt;""),AND(IK17&gt;=IR$27,IL17&gt;=IR$31,IK17&lt;&gt;""),AND(IP17&gt;=IR$27,IQ17&gt;=IR$31,IP17&lt;&gt;""),AND(JM17&gt;=JT$27,JN17&gt;=JT$31,JM17&lt;&gt;""),AND(JR17&gt;=JT$27,JS17&gt;=JT$31,JR17&lt;&gt;""),AND(KO17&gt;=KV$27,KP17&gt;=KV$31,KO17&lt;&gt;""),AND(KT17&gt;=KV$27,KU17&gt;=KV$31,KT17&lt;&gt;""),AND(LQ17&gt;=LX$27,LR17&gt;=LX$31,LQ17&lt;&gt;""),AND(LV17&gt;=LX$27,LW17&gt;=LX$31,LV17&lt;&gt;""),AND(MS17&gt;=MZ$27,MT17&gt;=MZ$31,MS17&lt;&gt;""),AND(MX17&gt;=MZ$27,MY17&gt;=MZ$31,MX17&lt;&gt;""),AND(NU17&gt;=OB$27,NV17&gt;=OB$31,NU17&lt;&gt;""),AND(NZ17&gt;=OB$27,OA17&gt;=OB$31,NZ17&lt;&gt;""),AND(OW17&gt;=PD$27,OX17&gt;=PD$31,OW17&lt;&gt;""),AND(PB17&gt;=PD$27,PC17&gt;=PD$31,PB17&lt;&gt;""),AND(PY17&gt;=QF$27,PZ17&gt;=QF$31,PY17&lt;&gt;""),AND(QD17&gt;=QF$27,QE17&gt;=QF$31,QD17&lt;&gt;"")),"P","")</f>
        <v/>
      </c>
      <c r="I17" s="3" t="str">
        <f>IF(OR(AND(AS17&gt;=AY$31,AS17&lt;&gt;"",AQ17=""),AND(AX17&gt;=AY$31,AX17&lt;&gt;"",AQ17=""),AND(BV17&gt;=CB$31,BV17&lt;&gt;"",BT17=""),AND(CA17&gt;=CB$31,CA17&lt;&gt;"",BT17=""),AND(CY17&gt;=DE$31,CY17&lt;&gt;"",CW17=""),AND(DD17&gt;=DE$31,DD17&lt;&gt;"",CW17=""),AND(ED17&gt;=EJ$31,ED17&lt;&gt;""),AND(EI17&gt;=EJ$31,EI17&lt;&gt;""),AND(FF17&gt;=FL$31,FF17&lt;&gt;""),AND(FK17&gt;=FL$31,FK17&lt;&gt;""),AND(GH17&gt;=GN$31,GH17&lt;&gt;""),AND(GM17&gt;=GN$31,GM17&lt;&gt;""),AND(HJ17&gt;=HP$31,HJ17&lt;&gt;""),AND(HO17&gt;=HP$31,HO17&lt;&gt;""),AND(IL17&gt;=IR$31,IL17&lt;&gt;""),AND(IQ17&gt;=IR$31,IQ17&lt;&gt;""),AND(JN17&gt;=JT$31,JN17&lt;&gt;""),AND(JS17&gt;=JT$31,JS17&lt;&gt;""),AND(KP17&gt;=KV$31,KP17&lt;&gt;""),AND(KU17&gt;=KV$31,KU17&lt;&gt;""),AND(LR17&gt;=LX$31,LR17&lt;&gt;""),AND(LW17&gt;=LX$31,LW17&lt;&gt;""),AND(MT17&gt;=MZ$31,MT17&lt;&gt;""),AND(MY17&gt;=MZ$31,MY17&lt;&gt;""),AND(NV17&gt;=OB$31,NV17&lt;&gt;""),AND(OA17&gt;=OB$31,OA17&lt;&gt;""),AND(OX17&gt;=PD$31,OX17&lt;&gt;""),AND(PC17&gt;=PD$31,PC17&lt;&gt;""),AND(PZ17&gt;=QF$31,PZ17&lt;&gt;""),AND(QE17&gt;=QF$31,QE17&lt;&gt;"")),"P","")</f>
        <v>P</v>
      </c>
      <c r="J17" s="36" t="str">
        <f>IF(AND(I17="P",H17=""),"No DD",IF(OR(AND(AU17&gt;=AY$30,AV17&gt;=AY$34,AU17&lt;&gt;"",AQ17=""),AND(BX17&gt;=CB$30,BY17&gt;=CB$34,BX17&lt;&gt;"",BT17=""),AND(DA17&gt;=DE$30,DB17&gt;=DE$34,DA17&lt;&gt;"",CW17=""),AND(EF17&gt;=EJ$30,EG17&gt;=EJ$34,EF17&lt;&gt;""),AND(FH17&gt;=FL$30,FI17&gt;=FL$34,FH17&lt;&gt;""),AND(GJ17&gt;=GN$30,GK17&gt;=GN$34,GJ17&lt;&gt;""),AND(HL17&gt;=HP$30,HM17&gt;=HP$34,HL17&lt;&gt;""),AND(IN17&gt;=IR$30,IO17&gt;=IR$34,IN17&lt;&gt;""),AND(JP17&gt;=JT$30,JQ17&gt;=JT$34,JP17&lt;&gt;""),AND(KR17&gt;=KV$30,KS17&gt;=KV$34,KR17&lt;&gt;""),AND(LT17&gt;=LX$30,LU17&gt;=LX$34,LT17&lt;&gt;""),AND(MV17&gt;=MZ$30,MW17&gt;=MZ$34,MV17&lt;&gt;""),AND(NX17&gt;=OB$30,NY17&gt;=OB$34,NX17&lt;&gt;""),AND(OZ17&gt;=PD$30,PA17&gt;=PD$34,OZ17&lt;&gt;""),AND(QB17&gt;=QF$30,QC17&gt;=QF$34,QB17&lt;&gt;"")),"Merit",IF(OR(AND(AU17&gt;=AY$29,AV17&gt;=AY$33,AU17&lt;&gt;"",AQ17=""),AND(BX17&gt;=CB$29,BY17&gt;=CB$33,BX17&lt;&gt;"",BT17=""),AND(DA17&gt;=DE$29,DB17&gt;=DE$33,DA17&lt;&gt;"",CW17=""),AND(EF17&gt;=EJ$29,EG17&gt;=EJ$33,EF17&lt;&gt;""),AND(FH17&gt;=FL$29,FI17&gt;=FL$33,FH17&lt;&gt;""),AND(GJ17&gt;=GN$29,GK17&gt;=GN$33,GJ17&lt;&gt;""),AND(HL17&gt;=HP$29,HM17&gt;=HP$33,HL17&lt;&gt;""),AND(IN17&gt;=IR$29,IO17&gt;=IR$33,IN17&lt;&gt;""),AND(JP17&gt;=JT$29,JQ17&gt;=JT$33,JP17&lt;&gt;""),AND(KR17&gt;=KV$29,KS17&gt;=KV$33,KR17&lt;&gt;""),AND(LT17&gt;=LX$29,LU17&gt;=LX$33,LT17&lt;&gt;""),AND(MV17&gt;=MZ$29,MW17&gt;=MZ$33,MV17&lt;&gt;""),AND(NX17&gt;=OB$29,NY17&gt;=OB$33,NX17&lt;&gt;""),AND(OZ17&gt;=PD$29,PA17&gt;=PD$33,OZ17&lt;&gt;""),AND(QB17&gt;=QF$29,QC17&gt;=QF$33,QB17&lt;&gt;"")),"Excellence",IF(K17="P","Worlds Team",IF(H17="P","National Team","")))))</f>
        <v>No DD</v>
      </c>
      <c r="K17" s="3" t="str">
        <f>IF(OR(AND(AU17&gt;=AY$28,AV17&gt;=AY$32,AU17&lt;&gt;"",AQ17=""),AND(BX17&gt;=CB$28,BY17&gt;=CB$32,BX17&lt;&gt;"",BT17=""),AND(DA17&gt;=DE$28,DB17&gt;=DE$32,DA17&lt;&gt;"",CW17=""),AND(EF17&gt;=EJ$28,EG17&gt;=EJ$32,EF17&lt;&gt;""),AND(FH17&gt;=FL$28,FI17&gt;=FL$32,FH17&lt;&gt;""),AND(GJ17&gt;=GN$28,GK17&gt;=GN$32,GJ17&lt;&gt;""),AND(HL17&gt;=HP$28,HM17&gt;=HP$32,HL17&lt;&gt;""),AND(IN17&gt;=IR$28,IO17&gt;=IR$32,IN17&lt;&gt;""),AND(JP17&gt;=JT$28,JQ17&gt;=JT$32,JP17&lt;&gt;""),AND(KR17&gt;=KV$28,KS17&gt;=KV$32,KR17&lt;&gt;""),AND(LT17&gt;=LX$28,LU17&gt;=LX$32,LT17&lt;&gt;""),AND(MV17&gt;=MZ$28,MW17&gt;=MZ$32,MV17&lt;&gt;""),AND(NX17&gt;=OB$28,NY17&gt;=OB$32,NX17&lt;&gt;""),AND(OZ17&gt;=PD$28,PA17&gt;=PD$32,OZ17&lt;&gt;""),AND(QB17&gt;=QF$28,QC17&gt;=QF$32,QB17&lt;&gt;"")),"P","")</f>
        <v/>
      </c>
      <c r="L17" s="8">
        <f>IF(COUNT(AS17,BV17,CY17)&gt;0,LARGE((AS17,BV17,CY17),1),0)</f>
        <v>39.300000000000004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33.5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21.700000000000003</v>
      </c>
      <c r="Q17" s="8" t="str">
        <f>IF(P17=0,"",IF(P17=CZ17,$CC$1,IF(P17=BW17,$AZ$1,IF(P17=AT17,$W$1,""))))</f>
        <v>2024 Elite Canada</v>
      </c>
      <c r="R17" s="8">
        <f>IF(MAX(AX17,CA17,DD17)&gt;0,MAX(AX17,CA17,DD17),0)</f>
        <v>42.7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16.5</v>
      </c>
      <c r="BA17" s="18">
        <v>3.8</v>
      </c>
      <c r="BB17" s="18">
        <v>0</v>
      </c>
      <c r="BC17" s="18">
        <v>0.6</v>
      </c>
      <c r="BD17" s="18">
        <v>16.2</v>
      </c>
      <c r="BE17" s="18">
        <v>3.6</v>
      </c>
      <c r="BF17" s="18">
        <v>2</v>
      </c>
      <c r="BG17" s="18">
        <v>0.6</v>
      </c>
      <c r="BH17" s="18">
        <v>17.5</v>
      </c>
      <c r="BI17" s="18">
        <v>3.6</v>
      </c>
      <c r="BJ17" s="18">
        <v>0</v>
      </c>
      <c r="BK17" s="18">
        <v>0.6</v>
      </c>
      <c r="BL17" s="18">
        <v>16.899999999999999</v>
      </c>
      <c r="BM17" s="18">
        <v>3.8</v>
      </c>
      <c r="BN17" s="18">
        <v>0</v>
      </c>
      <c r="BO17" s="18">
        <v>0.6</v>
      </c>
      <c r="BP17" s="18">
        <v>17.2</v>
      </c>
      <c r="BQ17" s="18">
        <v>3.6</v>
      </c>
      <c r="BR17" s="18">
        <v>0</v>
      </c>
      <c r="BS17" s="18">
        <v>0.6</v>
      </c>
      <c r="BT17" s="28"/>
      <c r="BU17" s="11">
        <f>IF(SUM(BA17,BE17)&gt;0,SUM(BA17,BE17),"")</f>
        <v>7.4</v>
      </c>
      <c r="BV17" s="11">
        <f>IF(SUM(AZ17:BA17,BC17:BE17,BG17)-BB17-BF17&gt;0,SUM(AZ17:BA17,BC17:BE17,BG17)-BB17-BF17,"")</f>
        <v>39.300000000000004</v>
      </c>
      <c r="BW17" s="11">
        <f>IF(SUM(BH17:BI17,BK17)-BJ17&gt;0,SUM(BH17:BI17,BK17)-BJ17,"")</f>
        <v>21.700000000000003</v>
      </c>
      <c r="BX17" s="11">
        <f>IF(SUM(BA17,BE17,BI17)&gt;0,SUM(BA17,BE17,BI17),"")</f>
        <v>11</v>
      </c>
      <c r="BY17" s="11">
        <f>IF(SUM(BV17,BW17)&gt;0,SUM(BV17,BW17),"")</f>
        <v>61.000000000000007</v>
      </c>
      <c r="BZ17" s="11">
        <f>IF(SUM(BM17,BQ17)&gt;0,SUM(BM17,BQ17),"")</f>
        <v>7.4</v>
      </c>
      <c r="CA17" s="11">
        <f>IF(SUM(BL17:BM17,BO17:BQ17,BS17)-SUM(BN17,BR17)&gt;0,SUM(BL17:BM17,BO17:BQ17,BS17)-SUM(BN17,BR17),"")</f>
        <v>42.7</v>
      </c>
      <c r="CB17" s="11">
        <f>IF(SUM(BV17,BW17,CA17)&gt;0,SUM(BV17,BW17,CA17),"")</f>
        <v>103.70000000000002</v>
      </c>
      <c r="CC17" s="19">
        <v>17.399999999999999</v>
      </c>
      <c r="CD17" s="19">
        <v>3.6</v>
      </c>
      <c r="CE17" s="19">
        <v>0.2</v>
      </c>
      <c r="CF17" s="19">
        <v>0</v>
      </c>
      <c r="CG17" s="19">
        <v>10</v>
      </c>
      <c r="CH17" s="19">
        <v>2.1</v>
      </c>
      <c r="CI17" s="19">
        <v>0</v>
      </c>
      <c r="CJ17" s="19">
        <v>0.6</v>
      </c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5.7</v>
      </c>
      <c r="CY17" s="40">
        <f>IF(SUM(CC17:CD17,CF17:CH17,CJ17)-CE17-CI17&gt;0,SUM(CC17:CD17,CF17:CH17,CJ17)-CE17-CI17,"")</f>
        <v>33.5</v>
      </c>
      <c r="CZ17" s="40" t="str">
        <f>IF(SUM(CK17:CL17,CN17)-CM17&gt;0,SUM(CK17:CL17,CN17)-CM17,"")</f>
        <v/>
      </c>
      <c r="DA17" s="40">
        <f>IF(SUM(CD17,CH17,CL17)&gt;0,SUM(CD17,CH17,CL17),"")</f>
        <v>5.7</v>
      </c>
      <c r="DB17" s="40">
        <f>IF(SUM(CY17,CZ17)&gt;0,SUM(CY17,CZ17),"")</f>
        <v>33.5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33.5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16.95</v>
      </c>
      <c r="QH17" s="22">
        <f>IF($CW17="P",CD17,(CD17+BA17)/2)</f>
        <v>3.7</v>
      </c>
      <c r="QI17" s="22">
        <f>IF($CW17="P",CE17,(CE17+BB17)/2)</f>
        <v>0.1</v>
      </c>
      <c r="QJ17" s="22">
        <f>IF($CW17="P",CF17,(CF17+BC17)/2)</f>
        <v>0.3</v>
      </c>
      <c r="QK17" s="22">
        <f>IF($CW17="P",CG17,(CG17+BD17)/2)</f>
        <v>13.1</v>
      </c>
      <c r="QL17" s="22">
        <f>IF($CW17="P",CH17,(CH17+BE17)/2)</f>
        <v>2.85</v>
      </c>
      <c r="QM17" s="22">
        <f>IF($CW17="P",CI17,(CI17+BF17)/2)</f>
        <v>1</v>
      </c>
      <c r="QN17" s="22">
        <f>IF($CW17="P",CJ17,(CJ17+BG17)/2)</f>
        <v>0.6</v>
      </c>
      <c r="QO17" s="22">
        <f>IF($CW17="P",CK17,(CK17+BH17)/2)</f>
        <v>8.75</v>
      </c>
      <c r="QP17" s="22">
        <f>IF($CW17="P",CL17,(CL17+BI17)/2)</f>
        <v>1.8</v>
      </c>
      <c r="QQ17" s="22">
        <f>IF($CW17="P",CM17,(CM17+BJ17)/2)</f>
        <v>0</v>
      </c>
      <c r="QR17" s="22">
        <f>IF($CW17="P",CN17,(CN17+BK17)/2)</f>
        <v>0.3</v>
      </c>
      <c r="QS17" s="22">
        <f>IF($CW17="P",CO17,(CO17+BL17)/2)</f>
        <v>8.4499999999999993</v>
      </c>
      <c r="QT17" s="22">
        <f>IF($CW17="P",CP17,(CP17+BM17)/2)</f>
        <v>1.9</v>
      </c>
      <c r="QU17" s="22">
        <f>IF($CW17="P",CQ17,(CQ17+BN17)/2)</f>
        <v>0</v>
      </c>
      <c r="QV17" s="22">
        <f>IF($CW17="P",CR17,(CR17+BO17)/2)</f>
        <v>0.3</v>
      </c>
      <c r="QW17" s="22">
        <f>IF($CW17="P",CS17,(CS17+BP17)/2)</f>
        <v>8.6</v>
      </c>
      <c r="QX17" s="22">
        <f>IF($CW17="P",CT17,(CT17+BQ17)/2)</f>
        <v>1.8</v>
      </c>
      <c r="QY17" s="22">
        <f>IF($CW17="P",CU17,(CU17+BR17)/2)</f>
        <v>0</v>
      </c>
      <c r="QZ17" s="22">
        <f>IF($CW17="P",CV17,(CV17+BS17)/2)</f>
        <v>0.3</v>
      </c>
      <c r="RA17" s="27" t="s">
        <v>46</v>
      </c>
      <c r="RB17" s="40">
        <f>IF(SUM(QH17,QL17)&gt;0,SUM(QH17,QL17),"")</f>
        <v>6.5500000000000007</v>
      </c>
      <c r="RC17" s="40">
        <f>IF(SUM(QG17:QH17,QJ17:QL17,QN17)-QI17-QM17&gt;0,SUM(QG17:QH17,QJ17:QL17,QN17)-QI17-QM17,"")</f>
        <v>36.4</v>
      </c>
      <c r="RD17" s="40">
        <f>IF(SUM(QO17:QP17,QR17)-QQ17&gt;0,SUM(QO17:QP17,QR17)-QQ17,"")</f>
        <v>10.850000000000001</v>
      </c>
      <c r="RE17" s="40">
        <f>IF(SUM(QH17,QL17,QP17)&gt;0,SUM(QH17,QL17,QP17),"")</f>
        <v>8.3500000000000014</v>
      </c>
      <c r="RF17" s="40">
        <f>IF(SUM(RC17,RD17)&gt;0,SUM(RC17,RD17),"")</f>
        <v>47.25</v>
      </c>
      <c r="RG17" s="40">
        <f>IF(SUM(QT17,QX17)&gt;0,SUM(QT17,QX17),"")</f>
        <v>3.7</v>
      </c>
      <c r="RH17" s="40">
        <f>IF(SUM(QS17:QT17,QV17:QX17,QZ17)-SUM(QU17,QY17)&gt;0,SUM(QS17:QT17,QV17:QX17,QZ17)-SUM(QU17,QY17),"")</f>
        <v>21.35</v>
      </c>
      <c r="RI17" s="40">
        <f>IF(SUM(RC17,RD17,RH17)&gt;0,SUM(RC17,RD17,RH17),"")</f>
        <v>68.599999999999994</v>
      </c>
    </row>
    <row r="18" spans="1:477" x14ac:dyDescent="0.2">
      <c r="A18" s="4" t="str" cm="1">
        <f t="array" ref="A18">IF(AND(J18&lt;&gt;"",J18&lt;&gt;"No DD"),SUMPRODUCT((J$4:J$25&lt;&gt;"")*(J$4:J$25&lt;&gt;"No DD")*(F$4:F$25&gt;F18))+1,IF(J18="No DD",SUMPRODUCT((J$4:J$25="No DD")*(F$4:F$25&gt;F18))+1+SUMPRODUCT((J$4:J$25&lt;&gt;"")*(J$4:J$25&lt;&gt;"No DD")),""))</f>
        <v/>
      </c>
      <c r="B18" s="4" t="str" cm="1">
        <f t="array" ref="B18">IF(AND(J18&lt;&gt;"",J18&lt;&gt;"No DD",G18=""),SUMPRODUCT((J$4:J$25&lt;&gt;"")*(J$4:J$25&lt;&gt;"No DD")*(G$4:G$25="")*(F$4:F$25&gt;F18))+1,IF(J18="No DD",SUMPRODUCT((J$4:J$25="No DD")*(F$4:F$25&gt;F18)*(G$4:G$25=""))+1+SUMPRODUCT((J$4:J$25&lt;&gt;"")*(G$4:G$25="")*(J$4:J$25&lt;&gt;"No DD")),""))</f>
        <v/>
      </c>
      <c r="C18" s="5" t="s">
        <v>212</v>
      </c>
      <c r="D18" s="4" t="s">
        <v>3</v>
      </c>
      <c r="E18" s="4">
        <v>2006</v>
      </c>
      <c r="F18" s="9">
        <f>SUM(L18:T18)+SUM(L18:P18)*0.0000001+SUM(L18)*0.0000000000001</f>
        <v>131.70000912000376</v>
      </c>
      <c r="G18" s="66"/>
      <c r="H18" s="3" t="str">
        <f>IF(OR(AND(AR18&gt;=AY$27,AS18&gt;=AY$31,AR18&lt;&gt;"",AQ18=""),AND(AW18&gt;=AY$27,AX18&gt;=AY$31,AW18&lt;&gt;"",AQ18=""),AND(BU18&gt;=CB$27,BV18&gt;=CB$31,BU18&lt;&gt;"",BT18=""),AND(BZ18&gt;=CB$27,CA18&gt;=CB$31,BZ18&lt;&gt;"",BT18=""),AND(CX18&gt;=DE$27,CY18&gt;=DE$31,CX18&lt;&gt;"",CW18=""),AND(DC18&gt;=DE$27,DD18&gt;=DE$31,DC18&lt;&gt;""),AND(EC18&gt;=EJ$27,ED18&gt;=EJ$31,EC18&lt;&gt;""),AND(EH18&gt;=EJ$27,EI18&gt;=EJ$31,EH18&lt;&gt;""),AND(FE18&gt;=FL$27,FF18&gt;=FL$31,FE18&lt;&gt;""),AND(FJ18&gt;=FL$27,FK18&gt;=FL$31,FJ18&lt;&gt;""),AND(GG18&gt;=GN$27,GH18&gt;=GN$31,GG18&lt;&gt;""),AND(GL18&gt;=GN$27,GM18&gt;=GN$31,GL18&lt;&gt;""),AND(HI18&gt;=HP$27,HJ18&gt;=HP$31,HI18&lt;&gt;""),AND(HN18&gt;=HP$27,HO18&gt;=HP$31,HN18&lt;&gt;""),AND(IK18&gt;=IR$27,IL18&gt;=IR$31,IK18&lt;&gt;""),AND(IP18&gt;=IR$27,IQ18&gt;=IR$31,IP18&lt;&gt;""),AND(JM18&gt;=JT$27,JN18&gt;=JT$31,JM18&lt;&gt;""),AND(JR18&gt;=JT$27,JS18&gt;=JT$31,JR18&lt;&gt;""),AND(KO18&gt;=KV$27,KP18&gt;=KV$31,KO18&lt;&gt;""),AND(KT18&gt;=KV$27,KU18&gt;=KV$31,KT18&lt;&gt;""),AND(LQ18&gt;=LX$27,LR18&gt;=LX$31,LQ18&lt;&gt;""),AND(LV18&gt;=LX$27,LW18&gt;=LX$31,LV18&lt;&gt;""),AND(MS18&gt;=MZ$27,MT18&gt;=MZ$31,MS18&lt;&gt;""),AND(MX18&gt;=MZ$27,MY18&gt;=MZ$31,MX18&lt;&gt;""),AND(NU18&gt;=OB$27,NV18&gt;=OB$31,NU18&lt;&gt;""),AND(NZ18&gt;=OB$27,OA18&gt;=OB$31,NZ18&lt;&gt;""),AND(OW18&gt;=PD$27,OX18&gt;=PD$31,OW18&lt;&gt;""),AND(PB18&gt;=PD$27,PC18&gt;=PD$31,PB18&lt;&gt;""),AND(PY18&gt;=QF$27,PZ18&gt;=QF$31,PY18&lt;&gt;""),AND(QD18&gt;=QF$27,QE18&gt;=QF$31,QD18&lt;&gt;"")),"P","")</f>
        <v/>
      </c>
      <c r="I18" s="3" t="str">
        <f>IF(OR(AND(AS18&gt;=AY$31,AS18&lt;&gt;"",AQ18=""),AND(AX18&gt;=AY$31,AX18&lt;&gt;"",AQ18=""),AND(BV18&gt;=CB$31,BV18&lt;&gt;"",BT18=""),AND(CA18&gt;=CB$31,CA18&lt;&gt;"",BT18=""),AND(CY18&gt;=DE$31,CY18&lt;&gt;"",CW18=""),AND(DD18&gt;=DE$31,DD18&lt;&gt;"",CW18=""),AND(ED18&gt;=EJ$31,ED18&lt;&gt;""),AND(EI18&gt;=EJ$31,EI18&lt;&gt;""),AND(FF18&gt;=FL$31,FF18&lt;&gt;""),AND(FK18&gt;=FL$31,FK18&lt;&gt;""),AND(GH18&gt;=GN$31,GH18&lt;&gt;""),AND(GM18&gt;=GN$31,GM18&lt;&gt;""),AND(HJ18&gt;=HP$31,HJ18&lt;&gt;""),AND(HO18&gt;=HP$31,HO18&lt;&gt;""),AND(IL18&gt;=IR$31,IL18&lt;&gt;""),AND(IQ18&gt;=IR$31,IQ18&lt;&gt;""),AND(JN18&gt;=JT$31,JN18&lt;&gt;""),AND(JS18&gt;=JT$31,JS18&lt;&gt;""),AND(KP18&gt;=KV$31,KP18&lt;&gt;""),AND(KU18&gt;=KV$31,KU18&lt;&gt;""),AND(LR18&gt;=LX$31,LR18&lt;&gt;""),AND(LW18&gt;=LX$31,LW18&lt;&gt;""),AND(MT18&gt;=MZ$31,MT18&lt;&gt;""),AND(MY18&gt;=MZ$31,MY18&lt;&gt;""),AND(NV18&gt;=OB$31,NV18&lt;&gt;""),AND(OA18&gt;=OB$31,OA18&lt;&gt;""),AND(OX18&gt;=PD$31,OX18&lt;&gt;""),AND(PC18&gt;=PD$31,PC18&lt;&gt;""),AND(PZ18&gt;=QF$31,PZ18&lt;&gt;""),AND(QE18&gt;=QF$31,QE18&lt;&gt;"")),"P","")</f>
        <v/>
      </c>
      <c r="J18" s="36" t="str">
        <f>IF(AND(I18="P",H18=""),"No DD",IF(OR(AND(AU18&gt;=AY$30,AV18&gt;=AY$34,AU18&lt;&gt;"",AQ18=""),AND(BX18&gt;=CB$30,BY18&gt;=CB$34,BX18&lt;&gt;"",BT18=""),AND(DA18&gt;=DE$30,DB18&gt;=DE$34,DA18&lt;&gt;"",CW18=""),AND(EF18&gt;=EJ$30,EG18&gt;=EJ$34,EF18&lt;&gt;""),AND(FH18&gt;=FL$30,FI18&gt;=FL$34,FH18&lt;&gt;""),AND(GJ18&gt;=GN$30,GK18&gt;=GN$34,GJ18&lt;&gt;""),AND(HL18&gt;=HP$30,HM18&gt;=HP$34,HL18&lt;&gt;""),AND(IN18&gt;=IR$30,IO18&gt;=IR$34,IN18&lt;&gt;""),AND(JP18&gt;=JT$30,JQ18&gt;=JT$34,JP18&lt;&gt;""),AND(KR18&gt;=KV$30,KS18&gt;=KV$34,KR18&lt;&gt;""),AND(LT18&gt;=LX$30,LU18&gt;=LX$34,LT18&lt;&gt;""),AND(MV18&gt;=MZ$30,MW18&gt;=MZ$34,MV18&lt;&gt;""),AND(NX18&gt;=OB$30,NY18&gt;=OB$34,NX18&lt;&gt;""),AND(OZ18&gt;=PD$30,PA18&gt;=PD$34,OZ18&lt;&gt;""),AND(QB18&gt;=QF$30,QC18&gt;=QF$34,QB18&lt;&gt;"")),"Merit",IF(OR(AND(AU18&gt;=AY$29,AV18&gt;=AY$33,AU18&lt;&gt;"",AQ18=""),AND(BX18&gt;=CB$29,BY18&gt;=CB$33,BX18&lt;&gt;"",BT18=""),AND(DA18&gt;=DE$29,DB18&gt;=DE$33,DA18&lt;&gt;"",CW18=""),AND(EF18&gt;=EJ$29,EG18&gt;=EJ$33,EF18&lt;&gt;""),AND(FH18&gt;=FL$29,FI18&gt;=FL$33,FH18&lt;&gt;""),AND(GJ18&gt;=GN$29,GK18&gt;=GN$33,GJ18&lt;&gt;""),AND(HL18&gt;=HP$29,HM18&gt;=HP$33,HL18&lt;&gt;""),AND(IN18&gt;=IR$29,IO18&gt;=IR$33,IN18&lt;&gt;""),AND(JP18&gt;=JT$29,JQ18&gt;=JT$33,JP18&lt;&gt;""),AND(KR18&gt;=KV$29,KS18&gt;=KV$33,KR18&lt;&gt;""),AND(LT18&gt;=LX$29,LU18&gt;=LX$33,LT18&lt;&gt;""),AND(MV18&gt;=MZ$29,MW18&gt;=MZ$33,MV18&lt;&gt;""),AND(NX18&gt;=OB$29,NY18&gt;=OB$33,NX18&lt;&gt;""),AND(OZ18&gt;=PD$29,PA18&gt;=PD$33,OZ18&lt;&gt;""),AND(QB18&gt;=QF$29,QC18&gt;=QF$33,QB18&lt;&gt;"")),"Excellence",IF(K18="P","Worlds Team",IF(H18="P","National Team","")))))</f>
        <v/>
      </c>
      <c r="K18" s="3" t="str">
        <f>IF(OR(AND(AU18&gt;=AY$28,AV18&gt;=AY$32,AU18&lt;&gt;"",AQ18=""),AND(BX18&gt;=CB$28,BY18&gt;=CB$32,BX18&lt;&gt;"",BT18=""),AND(DA18&gt;=DE$28,DB18&gt;=DE$32,DA18&lt;&gt;"",CW18=""),AND(EF18&gt;=EJ$28,EG18&gt;=EJ$32,EF18&lt;&gt;""),AND(FH18&gt;=FL$28,FI18&gt;=FL$32,FH18&lt;&gt;""),AND(GJ18&gt;=GN$28,GK18&gt;=GN$32,GJ18&lt;&gt;""),AND(HL18&gt;=HP$28,HM18&gt;=HP$32,HL18&lt;&gt;""),AND(IN18&gt;=IR$28,IO18&gt;=IR$32,IN18&lt;&gt;""),AND(JP18&gt;=JT$28,JQ18&gt;=JT$32,JP18&lt;&gt;""),AND(KR18&gt;=KV$28,KS18&gt;=KV$32,KR18&lt;&gt;""),AND(LT18&gt;=LX$28,LU18&gt;=LX$32,LT18&lt;&gt;""),AND(MV18&gt;=MZ$28,MW18&gt;=MZ$32,MV18&lt;&gt;""),AND(NX18&gt;=OB$28,NY18&gt;=OB$32,NX18&lt;&gt;""),AND(OZ18&gt;=PD$28,PA18&gt;=PD$32,OZ18&lt;&gt;""),AND(QB18&gt;=QF$28,QC18&gt;=QF$32,QB18&lt;&gt;"")),"P","")</f>
        <v/>
      </c>
      <c r="L18" s="8">
        <f>IF(COUNT(AS18,BV18,CY18)&gt;0,LARGE((AS18,BV18,CY18),1),0)</f>
        <v>37.5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33.200000000000003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20.5</v>
      </c>
      <c r="Q18" s="8" t="str">
        <f>IF(P18=0,"",IF(P18=CZ18,$CC$1,IF(P18=BW18,$AZ$1,IF(P18=AT18,$W$1,""))))</f>
        <v>2024 Nationals</v>
      </c>
      <c r="R18" s="8">
        <f>IF(MAX(AX18,CA18,DD18)&gt;0,MAX(AX18,CA18,DD18),0)</f>
        <v>40.500000000000007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15.3</v>
      </c>
      <c r="BA18" s="18">
        <v>1.8</v>
      </c>
      <c r="BB18" s="18">
        <v>1.4</v>
      </c>
      <c r="BC18" s="18">
        <v>0</v>
      </c>
      <c r="BD18" s="18">
        <v>16</v>
      </c>
      <c r="BE18" s="18">
        <v>3.2</v>
      </c>
      <c r="BF18" s="18">
        <v>2</v>
      </c>
      <c r="BG18" s="18">
        <v>0.3</v>
      </c>
      <c r="BH18" s="18">
        <v>15.8</v>
      </c>
      <c r="BI18" s="18">
        <v>3.5</v>
      </c>
      <c r="BJ18" s="18">
        <v>0</v>
      </c>
      <c r="BK18" s="18">
        <v>0.6</v>
      </c>
      <c r="BL18" s="18">
        <v>15.8</v>
      </c>
      <c r="BM18" s="18">
        <v>3.2</v>
      </c>
      <c r="BN18" s="18">
        <v>0</v>
      </c>
      <c r="BO18" s="18">
        <v>0.3</v>
      </c>
      <c r="BP18" s="18">
        <v>15.7</v>
      </c>
      <c r="BQ18" s="18">
        <v>3.5</v>
      </c>
      <c r="BR18" s="18">
        <v>0.4</v>
      </c>
      <c r="BS18" s="18">
        <v>0.6</v>
      </c>
      <c r="BT18" s="28"/>
      <c r="BU18" s="11">
        <f>IF(SUM(BA18,BE18)&gt;0,SUM(BA18,BE18),"")</f>
        <v>5</v>
      </c>
      <c r="BV18" s="11">
        <f>IF(SUM(AZ18:BA18,BC18:BE18,BG18)-BB18-BF18&gt;0,SUM(AZ18:BA18,BC18:BE18,BG18)-BB18-BF18,"")</f>
        <v>33.200000000000003</v>
      </c>
      <c r="BW18" s="11">
        <f>IF(SUM(BH18:BI18,BK18)-BJ18&gt;0,SUM(BH18:BI18,BK18)-BJ18,"")</f>
        <v>19.900000000000002</v>
      </c>
      <c r="BX18" s="11">
        <f>IF(SUM(BA18,BE18,BI18)&gt;0,SUM(BA18,BE18,BI18),"")</f>
        <v>8.5</v>
      </c>
      <c r="BY18" s="11">
        <f>IF(SUM(BV18,BW18)&gt;0,SUM(BV18,BW18),"")</f>
        <v>53.100000000000009</v>
      </c>
      <c r="BZ18" s="11">
        <f>IF(SUM(BM18,BQ18)&gt;0,SUM(BM18,BQ18),"")</f>
        <v>6.7</v>
      </c>
      <c r="CA18" s="11">
        <f>IF(SUM(BL18:BM18,BO18:BQ18,BS18)-SUM(BN18,BR18)&gt;0,SUM(BL18:BM18,BO18:BQ18,BS18)-SUM(BN18,BR18),"")</f>
        <v>38.700000000000003</v>
      </c>
      <c r="CB18" s="11">
        <f>IF(SUM(BV18,BW18,CA18)&gt;0,SUM(BV18,BW18,CA18),"")</f>
        <v>91.800000000000011</v>
      </c>
      <c r="CC18" s="19">
        <v>16.5</v>
      </c>
      <c r="CD18" s="19">
        <v>1.2</v>
      </c>
      <c r="CE18" s="19">
        <v>0</v>
      </c>
      <c r="CF18" s="19">
        <v>0</v>
      </c>
      <c r="CG18" s="19">
        <v>16.3</v>
      </c>
      <c r="CH18" s="19">
        <v>3.2</v>
      </c>
      <c r="CI18" s="19">
        <v>0</v>
      </c>
      <c r="CJ18" s="19">
        <v>0.3</v>
      </c>
      <c r="CK18" s="19">
        <v>16.399999999999999</v>
      </c>
      <c r="CL18" s="19">
        <v>3.5</v>
      </c>
      <c r="CM18" s="19">
        <v>0</v>
      </c>
      <c r="CN18" s="19">
        <v>0.6</v>
      </c>
      <c r="CO18" s="19">
        <v>16.8</v>
      </c>
      <c r="CP18" s="19">
        <v>3.2</v>
      </c>
      <c r="CQ18" s="19">
        <v>0</v>
      </c>
      <c r="CR18" s="19">
        <v>0.3</v>
      </c>
      <c r="CS18" s="19">
        <v>16.100000000000001</v>
      </c>
      <c r="CT18" s="19">
        <v>3.5</v>
      </c>
      <c r="CU18" s="19">
        <v>0</v>
      </c>
      <c r="CV18" s="19">
        <v>0.6</v>
      </c>
      <c r="CW18" s="27"/>
      <c r="CX18" s="40">
        <f>IF(SUM(CD18,CH18)&gt;0,SUM(CD18,CH18),"")</f>
        <v>4.4000000000000004</v>
      </c>
      <c r="CY18" s="40">
        <f>IF(SUM(CC18:CD18,CF18:CH18,CJ18)-CE18-CI18&gt;0,SUM(CC18:CD18,CF18:CH18,CJ18)-CE18-CI18,"")</f>
        <v>37.5</v>
      </c>
      <c r="CZ18" s="40">
        <f>IF(SUM(CK18:CL18,CN18)-CM18&gt;0,SUM(CK18:CL18,CN18)-CM18,"")</f>
        <v>20.5</v>
      </c>
      <c r="DA18" s="40">
        <f>IF(SUM(CD18,CH18,CL18)&gt;0,SUM(CD18,CH18,CL18),"")</f>
        <v>7.9</v>
      </c>
      <c r="DB18" s="40">
        <f>IF(SUM(CY18,CZ18)&gt;0,SUM(CY18,CZ18),"")</f>
        <v>58</v>
      </c>
      <c r="DC18" s="40">
        <f>IF(SUM(CP18,CT18)&gt;0,SUM(CP18,CT18),"")</f>
        <v>6.7</v>
      </c>
      <c r="DD18" s="40">
        <f>IF(SUM(CO18:CP18,CR18:CT18,CV18)-SUM(CQ18,CU18)&gt;0,SUM(CO18:CP18,CR18:CT18,CV18)-SUM(CQ18,CU18),"")</f>
        <v>40.500000000000007</v>
      </c>
      <c r="DE18" s="40">
        <f>IF(SUM(CY18,CZ18,DD18)&gt;0,SUM(CY18,CZ18,DD18),"")</f>
        <v>98.5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15.9</v>
      </c>
      <c r="QH18" s="22">
        <f>IF($CW18="P",CD18,(CD18+BA18)/2)</f>
        <v>1.5</v>
      </c>
      <c r="QI18" s="22">
        <f>IF($CW18="P",CE18,(CE18+BB18)/2)</f>
        <v>0.7</v>
      </c>
      <c r="QJ18" s="22">
        <f>IF($CW18="P",CF18,(CF18+BC18)/2)</f>
        <v>0</v>
      </c>
      <c r="QK18" s="22">
        <f>IF($CW18="P",CG18,(CG18+BD18)/2)</f>
        <v>16.149999999999999</v>
      </c>
      <c r="QL18" s="22">
        <f>IF($CW18="P",CH18,(CH18+BE18)/2)</f>
        <v>3.2</v>
      </c>
      <c r="QM18" s="22">
        <f>IF($CW18="P",CI18,(CI18+BF18)/2)</f>
        <v>1</v>
      </c>
      <c r="QN18" s="22">
        <f>IF($CW18="P",CJ18,(CJ18+BG18)/2)</f>
        <v>0.3</v>
      </c>
      <c r="QO18" s="22">
        <f>IF($CW18="P",CK18,(CK18+BH18)/2)</f>
        <v>16.100000000000001</v>
      </c>
      <c r="QP18" s="22">
        <f>IF($CW18="P",CL18,(CL18+BI18)/2)</f>
        <v>3.5</v>
      </c>
      <c r="QQ18" s="22">
        <f>IF($CW18="P",CM18,(CM18+BJ18)/2)</f>
        <v>0</v>
      </c>
      <c r="QR18" s="22">
        <f>IF($CW18="P",CN18,(CN18+BK18)/2)</f>
        <v>0.6</v>
      </c>
      <c r="QS18" s="22">
        <f>IF($CW18="P",CO18,(CO18+BL18)/2)</f>
        <v>16.3</v>
      </c>
      <c r="QT18" s="22">
        <f>IF($CW18="P",CP18,(CP18+BM18)/2)</f>
        <v>3.2</v>
      </c>
      <c r="QU18" s="22">
        <f>IF($CW18="P",CQ18,(CQ18+BN18)/2)</f>
        <v>0</v>
      </c>
      <c r="QV18" s="22">
        <f>IF($CW18="P",CR18,(CR18+BO18)/2)</f>
        <v>0.3</v>
      </c>
      <c r="QW18" s="22">
        <f>IF($CW18="P",CS18,(CS18+BP18)/2)</f>
        <v>15.9</v>
      </c>
      <c r="QX18" s="22">
        <f>IF($CW18="P",CT18,(CT18+BQ18)/2)</f>
        <v>3.5</v>
      </c>
      <c r="QY18" s="22">
        <f>IF($CW18="P",CU18,(CU18+BR18)/2)</f>
        <v>0.2</v>
      </c>
      <c r="QZ18" s="22">
        <f>IF($CW18="P",CV18,(CV18+BS18)/2)</f>
        <v>0.6</v>
      </c>
      <c r="RA18" s="27" t="s">
        <v>46</v>
      </c>
      <c r="RB18" s="40">
        <f>IF(SUM(QH18,QL18)&gt;0,SUM(QH18,QL18),"")</f>
        <v>4.7</v>
      </c>
      <c r="RC18" s="40">
        <f>IF(SUM(QG18:QH18,QJ18:QL18,QN18)-QI18-QM18&gt;0,SUM(QG18:QH18,QJ18:QL18,QN18)-QI18-QM18,"")</f>
        <v>35.349999999999994</v>
      </c>
      <c r="RD18" s="40">
        <f>IF(SUM(QO18:QP18,QR18)-QQ18&gt;0,SUM(QO18:QP18,QR18)-QQ18,"")</f>
        <v>20.200000000000003</v>
      </c>
      <c r="RE18" s="40">
        <f>IF(SUM(QH18,QL18,QP18)&gt;0,SUM(QH18,QL18,QP18),"")</f>
        <v>8.1999999999999993</v>
      </c>
      <c r="RF18" s="40">
        <f>IF(SUM(RC18,RD18)&gt;0,SUM(RC18,RD18),"")</f>
        <v>55.55</v>
      </c>
      <c r="RG18" s="40">
        <f>IF(SUM(QT18,QX18)&gt;0,SUM(QT18,QX18),"")</f>
        <v>6.7</v>
      </c>
      <c r="RH18" s="40">
        <f>IF(SUM(QS18:QT18,QV18:QX18,QZ18)-SUM(QU18,QY18)&gt;0,SUM(QS18:QT18,QV18:QX18,QZ18)-SUM(QU18,QY18),"")</f>
        <v>39.6</v>
      </c>
      <c r="RI18" s="40">
        <f>IF(SUM(RC18,RD18,RH18)&gt;0,SUM(RC18,RD18,RH18),"")</f>
        <v>95.15</v>
      </c>
    </row>
    <row r="19" spans="1:477" x14ac:dyDescent="0.2">
      <c r="A19" s="4" t="str" cm="1">
        <f t="array" ref="A19">IF(AND(J19&lt;&gt;"",J19&lt;&gt;"No DD"),SUMPRODUCT((J$4:J$25&lt;&gt;"")*(J$4:J$25&lt;&gt;"No DD")*(F$4:F$25&gt;F19))+1,IF(J19="No DD",SUMPRODUCT((J$4:J$25="No DD")*(F$4:F$25&gt;F19))+1+SUMPRODUCT((J$4:J$25&lt;&gt;"")*(J$4:J$25&lt;&gt;"No DD")),""))</f>
        <v/>
      </c>
      <c r="B19" s="4" t="str" cm="1">
        <f t="array" ref="B19">IF(AND(J19&lt;&gt;"",J19&lt;&gt;"No DD",G19=""),SUMPRODUCT((J$4:J$25&lt;&gt;"")*(J$4:J$25&lt;&gt;"No DD")*(G$4:G$25="")*(F$4:F$25&gt;F19))+1,IF(J19="No DD",SUMPRODUCT((J$4:J$25="No DD")*(F$4:F$25&gt;F19)*(G$4:G$25=""))+1+SUMPRODUCT((J$4:J$25&lt;&gt;"")*(G$4:G$25="")*(J$4:J$25&lt;&gt;"No DD")),""))</f>
        <v/>
      </c>
      <c r="C19" s="5" t="s">
        <v>210</v>
      </c>
      <c r="D19" s="4" t="s">
        <v>3</v>
      </c>
      <c r="E19" s="4">
        <v>2003</v>
      </c>
      <c r="F19" s="9">
        <f>SUM(L19:T19)+SUM(L19:P19)*0.0000001+SUM(L19)*0.0000000000001</f>
        <v>128.10000886000353</v>
      </c>
      <c r="G19" s="66"/>
      <c r="H19" s="3" t="str">
        <f>IF(OR(AND(AR19&gt;=AY$27,AS19&gt;=AY$31,AR19&lt;&gt;"",AQ19=""),AND(AW19&gt;=AY$27,AX19&gt;=AY$31,AW19&lt;&gt;"",AQ19=""),AND(BU19&gt;=CB$27,BV19&gt;=CB$31,BU19&lt;&gt;"",BT19=""),AND(BZ19&gt;=CB$27,CA19&gt;=CB$31,BZ19&lt;&gt;"",BT19=""),AND(CX19&gt;=DE$27,CY19&gt;=DE$31,CX19&lt;&gt;"",CW19=""),AND(DC19&gt;=DE$27,DD19&gt;=DE$31,DC19&lt;&gt;""),AND(EC19&gt;=EJ$27,ED19&gt;=EJ$31,EC19&lt;&gt;""),AND(EH19&gt;=EJ$27,EI19&gt;=EJ$31,EH19&lt;&gt;""),AND(FE19&gt;=FL$27,FF19&gt;=FL$31,FE19&lt;&gt;""),AND(FJ19&gt;=FL$27,FK19&gt;=FL$31,FJ19&lt;&gt;""),AND(GG19&gt;=GN$27,GH19&gt;=GN$31,GG19&lt;&gt;""),AND(GL19&gt;=GN$27,GM19&gt;=GN$31,GL19&lt;&gt;""),AND(HI19&gt;=HP$27,HJ19&gt;=HP$31,HI19&lt;&gt;""),AND(HN19&gt;=HP$27,HO19&gt;=HP$31,HN19&lt;&gt;""),AND(IK19&gt;=IR$27,IL19&gt;=IR$31,IK19&lt;&gt;""),AND(IP19&gt;=IR$27,IQ19&gt;=IR$31,IP19&lt;&gt;""),AND(JM19&gt;=JT$27,JN19&gt;=JT$31,JM19&lt;&gt;""),AND(JR19&gt;=JT$27,JS19&gt;=JT$31,JR19&lt;&gt;""),AND(KO19&gt;=KV$27,KP19&gt;=KV$31,KO19&lt;&gt;""),AND(KT19&gt;=KV$27,KU19&gt;=KV$31,KT19&lt;&gt;""),AND(LQ19&gt;=LX$27,LR19&gt;=LX$31,LQ19&lt;&gt;""),AND(LV19&gt;=LX$27,LW19&gt;=LX$31,LV19&lt;&gt;""),AND(MS19&gt;=MZ$27,MT19&gt;=MZ$31,MS19&lt;&gt;""),AND(MX19&gt;=MZ$27,MY19&gt;=MZ$31,MX19&lt;&gt;""),AND(NU19&gt;=OB$27,NV19&gt;=OB$31,NU19&lt;&gt;""),AND(NZ19&gt;=OB$27,OA19&gt;=OB$31,NZ19&lt;&gt;""),AND(OW19&gt;=PD$27,OX19&gt;=PD$31,OW19&lt;&gt;""),AND(PB19&gt;=PD$27,PC19&gt;=PD$31,PB19&lt;&gt;""),AND(PY19&gt;=QF$27,PZ19&gt;=QF$31,PY19&lt;&gt;""),AND(QD19&gt;=QF$27,QE19&gt;=QF$31,QD19&lt;&gt;"")),"P","")</f>
        <v/>
      </c>
      <c r="I19" s="3" t="str">
        <f>IF(OR(AND(AS19&gt;=AY$31,AS19&lt;&gt;"",AQ19=""),AND(AX19&gt;=AY$31,AX19&lt;&gt;"",AQ19=""),AND(BV19&gt;=CB$31,BV19&lt;&gt;"",BT19=""),AND(CA19&gt;=CB$31,CA19&lt;&gt;"",BT19=""),AND(CY19&gt;=DE$31,CY19&lt;&gt;"",CW19=""),AND(DD19&gt;=DE$31,DD19&lt;&gt;"",CW19=""),AND(ED19&gt;=EJ$31,ED19&lt;&gt;""),AND(EI19&gt;=EJ$31,EI19&lt;&gt;""),AND(FF19&gt;=FL$31,FF19&lt;&gt;""),AND(FK19&gt;=FL$31,FK19&lt;&gt;""),AND(GH19&gt;=GN$31,GH19&lt;&gt;""),AND(GM19&gt;=GN$31,GM19&lt;&gt;""),AND(HJ19&gt;=HP$31,HJ19&lt;&gt;""),AND(HO19&gt;=HP$31,HO19&lt;&gt;""),AND(IL19&gt;=IR$31,IL19&lt;&gt;""),AND(IQ19&gt;=IR$31,IQ19&lt;&gt;""),AND(JN19&gt;=JT$31,JN19&lt;&gt;""),AND(JS19&gt;=JT$31,JS19&lt;&gt;""),AND(KP19&gt;=KV$31,KP19&lt;&gt;""),AND(KU19&gt;=KV$31,KU19&lt;&gt;""),AND(LR19&gt;=LX$31,LR19&lt;&gt;""),AND(LW19&gt;=LX$31,LW19&lt;&gt;""),AND(MT19&gt;=MZ$31,MT19&lt;&gt;""),AND(MY19&gt;=MZ$31,MY19&lt;&gt;""),AND(NV19&gt;=OB$31,NV19&lt;&gt;""),AND(OA19&gt;=OB$31,OA19&lt;&gt;""),AND(OX19&gt;=PD$31,OX19&lt;&gt;""),AND(PC19&gt;=PD$31,PC19&lt;&gt;""),AND(PZ19&gt;=QF$31,PZ19&lt;&gt;""),AND(QE19&gt;=QF$31,QE19&lt;&gt;"")),"P","")</f>
        <v/>
      </c>
      <c r="J19" s="36" t="str">
        <f>IF(AND(I19="P",H19=""),"No DD",IF(OR(AND(AU19&gt;=AY$30,AV19&gt;=AY$34,AU19&lt;&gt;"",AQ19=""),AND(BX19&gt;=CB$30,BY19&gt;=CB$34,BX19&lt;&gt;"",BT19=""),AND(DA19&gt;=DE$30,DB19&gt;=DE$34,DA19&lt;&gt;"",CW19=""),AND(EF19&gt;=EJ$30,EG19&gt;=EJ$34,EF19&lt;&gt;""),AND(FH19&gt;=FL$30,FI19&gt;=FL$34,FH19&lt;&gt;""),AND(GJ19&gt;=GN$30,GK19&gt;=GN$34,GJ19&lt;&gt;""),AND(HL19&gt;=HP$30,HM19&gt;=HP$34,HL19&lt;&gt;""),AND(IN19&gt;=IR$30,IO19&gt;=IR$34,IN19&lt;&gt;""),AND(JP19&gt;=JT$30,JQ19&gt;=JT$34,JP19&lt;&gt;""),AND(KR19&gt;=KV$30,KS19&gt;=KV$34,KR19&lt;&gt;""),AND(LT19&gt;=LX$30,LU19&gt;=LX$34,LT19&lt;&gt;""),AND(MV19&gt;=MZ$30,MW19&gt;=MZ$34,MV19&lt;&gt;""),AND(NX19&gt;=OB$30,NY19&gt;=OB$34,NX19&lt;&gt;""),AND(OZ19&gt;=PD$30,PA19&gt;=PD$34,OZ19&lt;&gt;""),AND(QB19&gt;=QF$30,QC19&gt;=QF$34,QB19&lt;&gt;"")),"Merit",IF(OR(AND(AU19&gt;=AY$29,AV19&gt;=AY$33,AU19&lt;&gt;"",AQ19=""),AND(BX19&gt;=CB$29,BY19&gt;=CB$33,BX19&lt;&gt;"",BT19=""),AND(DA19&gt;=DE$29,DB19&gt;=DE$33,DA19&lt;&gt;"",CW19=""),AND(EF19&gt;=EJ$29,EG19&gt;=EJ$33,EF19&lt;&gt;""),AND(FH19&gt;=FL$29,FI19&gt;=FL$33,FH19&lt;&gt;""),AND(GJ19&gt;=GN$29,GK19&gt;=GN$33,GJ19&lt;&gt;""),AND(HL19&gt;=HP$29,HM19&gt;=HP$33,HL19&lt;&gt;""),AND(IN19&gt;=IR$29,IO19&gt;=IR$33,IN19&lt;&gt;""),AND(JP19&gt;=JT$29,JQ19&gt;=JT$33,JP19&lt;&gt;""),AND(KR19&gt;=KV$29,KS19&gt;=KV$33,KR19&lt;&gt;""),AND(LT19&gt;=LX$29,LU19&gt;=LX$33,LT19&lt;&gt;""),AND(MV19&gt;=MZ$29,MW19&gt;=MZ$33,MV19&lt;&gt;""),AND(NX19&gt;=OB$29,NY19&gt;=OB$33,NX19&lt;&gt;""),AND(OZ19&gt;=PD$29,PA19&gt;=PD$33,OZ19&lt;&gt;""),AND(QB19&gt;=QF$29,QC19&gt;=QF$33,QB19&lt;&gt;"")),"Excellence",IF(K19="P","Worlds Team",IF(H19="P","National Team","")))))</f>
        <v/>
      </c>
      <c r="K19" s="3" t="str">
        <f>IF(OR(AND(AU19&gt;=AY$28,AV19&gt;=AY$32,AU19&lt;&gt;"",AQ19=""),AND(BX19&gt;=CB$28,BY19&gt;=CB$32,BX19&lt;&gt;"",BT19=""),AND(DA19&gt;=DE$28,DB19&gt;=DE$32,DA19&lt;&gt;"",CW19=""),AND(EF19&gt;=EJ$28,EG19&gt;=EJ$32,EF19&lt;&gt;""),AND(FH19&gt;=FL$28,FI19&gt;=FL$32,FH19&lt;&gt;""),AND(GJ19&gt;=GN$28,GK19&gt;=GN$32,GJ19&lt;&gt;""),AND(HL19&gt;=HP$28,HM19&gt;=HP$32,HL19&lt;&gt;""),AND(IN19&gt;=IR$28,IO19&gt;=IR$32,IN19&lt;&gt;""),AND(JP19&gt;=JT$28,JQ19&gt;=JT$32,JP19&lt;&gt;""),AND(KR19&gt;=KV$28,KS19&gt;=KV$32,KR19&lt;&gt;""),AND(LT19&gt;=LX$28,LU19&gt;=LX$32,LT19&lt;&gt;""),AND(MV19&gt;=MZ$28,MW19&gt;=MZ$32,MV19&lt;&gt;""),AND(NX19&gt;=OB$28,NY19&gt;=OB$32,NX19&lt;&gt;""),AND(OZ19&gt;=PD$28,PA19&gt;=PD$32,OZ19&lt;&gt;""),AND(QB19&gt;=QF$28,QC19&gt;=QF$32,QB19&lt;&gt;"")),"P","")</f>
        <v/>
      </c>
      <c r="L19" s="8">
        <f>IF(COUNT(AS19,BV19,CY19)&gt;0,LARGE((AS19,BV19,CY19),1),0)</f>
        <v>35.200000000000003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34.099999999999994</v>
      </c>
      <c r="O19" s="8" t="str">
        <f>IF(N19=0,"",IF(AND(N19=L19,N19=AS19,N19=BV19),$W$1,IF(AND(N19=L19,N19=AS19,N19=CY19),$W$1,IF(AND(N19=L19,N19=BV19,N19=CY19),$AZ$1,IF(N19=CY19,$CC$1,IF(N19=BV19,$AZ$1,IF(N19=AS19,$W$1,"")))))))</f>
        <v>2024 Elite Canada</v>
      </c>
      <c r="P19" s="8">
        <f>IF(COUNT(AT19,BW19,CZ19)&gt;0,LARGE((AT19,BW19,CZ19),1),0)</f>
        <v>19.3</v>
      </c>
      <c r="Q19" s="8" t="str">
        <f>IF(P19=0,"",IF(P19=CZ19,$CC$1,IF(P19=BW19,$AZ$1,IF(P19=AT19,$W$1,""))))</f>
        <v>2024 Elite Canada</v>
      </c>
      <c r="R19" s="8">
        <f>IF(MAX(AX19,CA19,DD19)&gt;0,MAX(AX19,CA19,DD19),0)</f>
        <v>39.499999999999993</v>
      </c>
      <c r="S19" s="8" t="str">
        <f>IF(R19=0,"",IF(R19=DD19,$CC$1,IF(R19=CA19,$AZ$1,IF(R19=AX19,$W$1,""))))</f>
        <v>2024 Elite Canada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27"/>
      <c r="AR19" s="40" t="str">
        <f>IF(SUM(X19,AB19)&gt;0,SUM(X19,AB19),"")</f>
        <v/>
      </c>
      <c r="AS19" s="40" t="str">
        <f>IF(SUM(W19:X19,Z19:AB19,AD19)-Y19-AC19&gt;0,SUM(W19:X19,Z19:AB19,AD19)-Y19-AC19,"")</f>
        <v/>
      </c>
      <c r="AT19" s="40" t="str">
        <f>IF(SUM(AE19:AF19,AH19)-AG19&gt;0,SUM(AE19:AF19,AH19)-AG19,"")</f>
        <v/>
      </c>
      <c r="AU19" s="40" t="str">
        <f>IF(SUM(X19,AB19,AF19)&gt;0,SUM(X19,AB19,AF19),"")</f>
        <v/>
      </c>
      <c r="AV19" s="40" t="str">
        <f>IF(SUM(AS19,AT19)&gt;0,SUM(AS19,AT19),"")</f>
        <v/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 t="str">
        <f>IF(SUM(AS19,AT19,AX19)&gt;0,SUM(AS19,AT19,AX19),"")</f>
        <v/>
      </c>
      <c r="AZ19" s="18">
        <v>16.7</v>
      </c>
      <c r="BA19" s="18">
        <v>1.2</v>
      </c>
      <c r="BB19" s="18">
        <v>0</v>
      </c>
      <c r="BC19" s="18">
        <v>0</v>
      </c>
      <c r="BD19" s="18">
        <v>14</v>
      </c>
      <c r="BE19" s="18">
        <v>1.9</v>
      </c>
      <c r="BF19" s="18">
        <v>0</v>
      </c>
      <c r="BG19" s="18">
        <v>0.3</v>
      </c>
      <c r="BH19" s="18">
        <v>15.8</v>
      </c>
      <c r="BI19" s="18">
        <v>3.2</v>
      </c>
      <c r="BJ19" s="18">
        <v>0</v>
      </c>
      <c r="BK19" s="18">
        <v>0.3</v>
      </c>
      <c r="BL19" s="18">
        <v>18</v>
      </c>
      <c r="BM19" s="18">
        <v>2.2999999999999998</v>
      </c>
      <c r="BN19" s="18">
        <v>0.7</v>
      </c>
      <c r="BO19" s="18">
        <v>0</v>
      </c>
      <c r="BP19" s="18">
        <v>17</v>
      </c>
      <c r="BQ19" s="18">
        <v>2.8</v>
      </c>
      <c r="BR19" s="18">
        <v>0.2</v>
      </c>
      <c r="BS19" s="18">
        <v>0.3</v>
      </c>
      <c r="BT19" s="28"/>
      <c r="BU19" s="11">
        <f>IF(SUM(BA19,BE19)&gt;0,SUM(BA19,BE19),"")</f>
        <v>3.0999999999999996</v>
      </c>
      <c r="BV19" s="11">
        <f>IF(SUM(AZ19:BA19,BC19:BE19,BG19)-BB19-BF19&gt;0,SUM(AZ19:BA19,BC19:BE19,BG19)-BB19-BF19,"")</f>
        <v>34.099999999999994</v>
      </c>
      <c r="BW19" s="11">
        <f>IF(SUM(BH19:BI19,BK19)-BJ19&gt;0,SUM(BH19:BI19,BK19)-BJ19,"")</f>
        <v>19.3</v>
      </c>
      <c r="BX19" s="11">
        <f>IF(SUM(BA19,BE19,BI19)&gt;0,SUM(BA19,BE19,BI19),"")</f>
        <v>6.3</v>
      </c>
      <c r="BY19" s="11">
        <f>IF(SUM(BV19,BW19)&gt;0,SUM(BV19,BW19),"")</f>
        <v>53.399999999999991</v>
      </c>
      <c r="BZ19" s="11">
        <f>IF(SUM(BM19,BQ19)&gt;0,SUM(BM19,BQ19),"")</f>
        <v>5.0999999999999996</v>
      </c>
      <c r="CA19" s="11">
        <f>IF(SUM(BL19:BM19,BO19:BQ19,BS19)-SUM(BN19,BR19)&gt;0,SUM(BL19:BM19,BO19:BQ19,BS19)-SUM(BN19,BR19),"")</f>
        <v>39.499999999999993</v>
      </c>
      <c r="CB19" s="11">
        <f>IF(SUM(BV19,BW19,CA19)&gt;0,SUM(BV19,BW19,CA19),"")</f>
        <v>92.899999999999977</v>
      </c>
      <c r="CC19" s="19">
        <v>15.4</v>
      </c>
      <c r="CD19" s="19">
        <v>2.9</v>
      </c>
      <c r="CE19" s="19">
        <v>0.5</v>
      </c>
      <c r="CF19" s="19">
        <v>0.3</v>
      </c>
      <c r="CG19" s="19">
        <v>17.3</v>
      </c>
      <c r="CH19" s="19">
        <v>2.4</v>
      </c>
      <c r="CI19" s="19">
        <v>2.6</v>
      </c>
      <c r="CJ19" s="19">
        <v>0</v>
      </c>
      <c r="CK19" s="19">
        <v>15.8</v>
      </c>
      <c r="CL19" s="19">
        <v>2</v>
      </c>
      <c r="CM19" s="19">
        <v>0</v>
      </c>
      <c r="CN19" s="19">
        <v>0.3</v>
      </c>
      <c r="CO19" s="19">
        <v>16.7</v>
      </c>
      <c r="CP19" s="19">
        <v>1.3</v>
      </c>
      <c r="CQ19" s="19">
        <v>0</v>
      </c>
      <c r="CR19" s="19">
        <v>0</v>
      </c>
      <c r="CS19" s="19">
        <v>17.2</v>
      </c>
      <c r="CT19" s="19">
        <v>2.9</v>
      </c>
      <c r="CU19" s="19">
        <v>0.1</v>
      </c>
      <c r="CV19" s="19">
        <v>0.3</v>
      </c>
      <c r="CW19" s="27"/>
      <c r="CX19" s="40">
        <f>IF(SUM(CD19,CH19)&gt;0,SUM(CD19,CH19),"")</f>
        <v>5.3</v>
      </c>
      <c r="CY19" s="40">
        <f>IF(SUM(CC19:CD19,CF19:CH19,CJ19)-CE19-CI19&gt;0,SUM(CC19:CD19,CF19:CH19,CJ19)-CE19-CI19,"")</f>
        <v>35.200000000000003</v>
      </c>
      <c r="CZ19" s="40">
        <f>IF(SUM(CK19:CL19,CN19)-CM19&gt;0,SUM(CK19:CL19,CN19)-CM19,"")</f>
        <v>18.100000000000001</v>
      </c>
      <c r="DA19" s="40">
        <f>IF(SUM(CD19,CH19,CL19)&gt;0,SUM(CD19,CH19,CL19),"")</f>
        <v>7.3</v>
      </c>
      <c r="DB19" s="40">
        <f>IF(SUM(CY19,CZ19)&gt;0,SUM(CY19,CZ19),"")</f>
        <v>53.300000000000004</v>
      </c>
      <c r="DC19" s="40">
        <f>IF(SUM(CP19,CT19)&gt;0,SUM(CP19,CT19),"")</f>
        <v>4.2</v>
      </c>
      <c r="DD19" s="40">
        <f>IF(SUM(CO19:CP19,CR19:CT19,CV19)-SUM(CQ19,CU19)&gt;0,SUM(CO19:CP19,CR19:CT19,CV19)-SUM(CQ19,CU19),"")</f>
        <v>38.299999999999997</v>
      </c>
      <c r="DE19" s="40">
        <f>IF(SUM(CY19,CZ19,DD19)&gt;0,SUM(CY19,CZ19,DD19),"")</f>
        <v>91.6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16.05</v>
      </c>
      <c r="QH19" s="22">
        <f>IF($CW19="P",CD19,(CD19+BA19)/2)</f>
        <v>2.0499999999999998</v>
      </c>
      <c r="QI19" s="22">
        <f>IF($CW19="P",CE19,(CE19+BB19)/2)</f>
        <v>0.25</v>
      </c>
      <c r="QJ19" s="22">
        <f>IF($CW19="P",CF19,(CF19+BC19)/2)</f>
        <v>0.15</v>
      </c>
      <c r="QK19" s="22">
        <f>IF($CW19="P",CG19,(CG19+BD19)/2)</f>
        <v>15.65</v>
      </c>
      <c r="QL19" s="22">
        <f>IF($CW19="P",CH19,(CH19+BE19)/2)</f>
        <v>2.15</v>
      </c>
      <c r="QM19" s="22">
        <f>IF($CW19="P",CI19,(CI19+BF19)/2)</f>
        <v>1.3</v>
      </c>
      <c r="QN19" s="22">
        <f>IF($CW19="P",CJ19,(CJ19+BG19)/2)</f>
        <v>0.15</v>
      </c>
      <c r="QO19" s="22">
        <f>IF($CW19="P",CK19,(CK19+BH19)/2)</f>
        <v>15.8</v>
      </c>
      <c r="QP19" s="22">
        <f>IF($CW19="P",CL19,(CL19+BI19)/2)</f>
        <v>2.6</v>
      </c>
      <c r="QQ19" s="22">
        <f>IF($CW19="P",CM19,(CM19+BJ19)/2)</f>
        <v>0</v>
      </c>
      <c r="QR19" s="22">
        <f>IF($CW19="P",CN19,(CN19+BK19)/2)</f>
        <v>0.3</v>
      </c>
      <c r="QS19" s="22">
        <f>IF($CW19="P",CO19,(CO19+BL19)/2)</f>
        <v>17.350000000000001</v>
      </c>
      <c r="QT19" s="22">
        <f>IF($CW19="P",CP19,(CP19+BM19)/2)</f>
        <v>1.7999999999999998</v>
      </c>
      <c r="QU19" s="22">
        <f>IF($CW19="P",CQ19,(CQ19+BN19)/2)</f>
        <v>0.35</v>
      </c>
      <c r="QV19" s="22">
        <f>IF($CW19="P",CR19,(CR19+BO19)/2)</f>
        <v>0</v>
      </c>
      <c r="QW19" s="22">
        <f>IF($CW19="P",CS19,(CS19+BP19)/2)</f>
        <v>17.100000000000001</v>
      </c>
      <c r="QX19" s="22">
        <f>IF($CW19="P",CT19,(CT19+BQ19)/2)</f>
        <v>2.8499999999999996</v>
      </c>
      <c r="QY19" s="22">
        <f>IF($CW19="P",CU19,(CU19+BR19)/2)</f>
        <v>0.15000000000000002</v>
      </c>
      <c r="QZ19" s="22">
        <f>IF($CW19="P",CV19,(CV19+BS19)/2)</f>
        <v>0.3</v>
      </c>
      <c r="RA19" s="27" t="s">
        <v>46</v>
      </c>
      <c r="RB19" s="40">
        <f>IF(SUM(QH19,QL19)&gt;0,SUM(QH19,QL19),"")</f>
        <v>4.1999999999999993</v>
      </c>
      <c r="RC19" s="40">
        <f>IF(SUM(QG19:QH19,QJ19:QL19,QN19)-QI19-QM19&gt;0,SUM(QG19:QH19,QJ19:QL19,QN19)-QI19-QM19,"")</f>
        <v>34.65</v>
      </c>
      <c r="RD19" s="40">
        <f>IF(SUM(QO19:QP19,QR19)-QQ19&gt;0,SUM(QO19:QP19,QR19)-QQ19,"")</f>
        <v>18.700000000000003</v>
      </c>
      <c r="RE19" s="40">
        <f>IF(SUM(QH19,QL19,QP19)&gt;0,SUM(QH19,QL19,QP19),"")</f>
        <v>6.7999999999999989</v>
      </c>
      <c r="RF19" s="40">
        <f>IF(SUM(RC19,RD19)&gt;0,SUM(RC19,RD19),"")</f>
        <v>53.35</v>
      </c>
      <c r="RG19" s="40">
        <f>IF(SUM(QT19,QX19)&gt;0,SUM(QT19,QX19),"")</f>
        <v>4.6499999999999995</v>
      </c>
      <c r="RH19" s="40">
        <f>IF(SUM(QS19:QT19,QV19:QX19,QZ19)-SUM(QU19,QY19)&gt;0,SUM(QS19:QT19,QV19:QX19,QZ19)-SUM(QU19,QY19),"")</f>
        <v>38.9</v>
      </c>
      <c r="RI19" s="40">
        <f>IF(SUM(RC19,RD19,RH19)&gt;0,SUM(RC19,RD19,RH19),"")</f>
        <v>92.25</v>
      </c>
    </row>
    <row r="20" spans="1:477" x14ac:dyDescent="0.2">
      <c r="A20" s="4" t="str" cm="1">
        <f t="array" ref="A20">IF(AND(J20&lt;&gt;"",J20&lt;&gt;"No DD"),SUMPRODUCT((J$4:J$25&lt;&gt;"")*(J$4:J$25&lt;&gt;"No DD")*(F$4:F$25&gt;F20))+1,IF(J20="No DD",SUMPRODUCT((J$4:J$25="No DD")*(F$4:F$25&gt;F20))+1+SUMPRODUCT((J$4:J$25&lt;&gt;"")*(J$4:J$25&lt;&gt;"No DD")),""))</f>
        <v/>
      </c>
      <c r="B20" s="4" t="str" cm="1">
        <f t="array" ref="B20">IF(AND(J20&lt;&gt;"",J20&lt;&gt;"No DD",G20=""),SUMPRODUCT((J$4:J$25&lt;&gt;"")*(J$4:J$25&lt;&gt;"No DD")*(G$4:G$25="")*(F$4:F$25&gt;F20))+1,IF(J20="No DD",SUMPRODUCT((J$4:J$25="No DD")*(F$4:F$25&gt;F20)*(G$4:G$25=""))+1+SUMPRODUCT((J$4:J$25&lt;&gt;"")*(G$4:G$25="")*(J$4:J$25&lt;&gt;"No DD")),""))</f>
        <v/>
      </c>
      <c r="C20" s="5" t="s">
        <v>215</v>
      </c>
      <c r="D20" s="4" t="s">
        <v>5</v>
      </c>
      <c r="E20" s="4">
        <v>2007</v>
      </c>
      <c r="F20" s="9">
        <f>SUM(L20:T20)+SUM(L20:P20)*0.0000001+SUM(L20)*0.0000000000001</f>
        <v>126.60000878000359</v>
      </c>
      <c r="G20" s="66"/>
      <c r="H20" s="3" t="str">
        <f>IF(OR(AND(AR20&gt;=AY$27,AS20&gt;=AY$31,AR20&lt;&gt;"",AQ20=""),AND(AW20&gt;=AY$27,AX20&gt;=AY$31,AW20&lt;&gt;"",AQ20=""),AND(BU20&gt;=CB$27,BV20&gt;=CB$31,BU20&lt;&gt;"",BT20=""),AND(BZ20&gt;=CB$27,CA20&gt;=CB$31,BZ20&lt;&gt;"",BT20=""),AND(CX20&gt;=DE$27,CY20&gt;=DE$31,CX20&lt;&gt;"",CW20=""),AND(DC20&gt;=DE$27,DD20&gt;=DE$31,DC20&lt;&gt;""),AND(EC20&gt;=EJ$27,ED20&gt;=EJ$31,EC20&lt;&gt;""),AND(EH20&gt;=EJ$27,EI20&gt;=EJ$31,EH20&lt;&gt;""),AND(FE20&gt;=FL$27,FF20&gt;=FL$31,FE20&lt;&gt;""),AND(FJ20&gt;=FL$27,FK20&gt;=FL$31,FJ20&lt;&gt;""),AND(GG20&gt;=GN$27,GH20&gt;=GN$31,GG20&lt;&gt;""),AND(GL20&gt;=GN$27,GM20&gt;=GN$31,GL20&lt;&gt;""),AND(HI20&gt;=HP$27,HJ20&gt;=HP$31,HI20&lt;&gt;""),AND(HN20&gt;=HP$27,HO20&gt;=HP$31,HN20&lt;&gt;""),AND(IK20&gt;=IR$27,IL20&gt;=IR$31,IK20&lt;&gt;""),AND(IP20&gt;=IR$27,IQ20&gt;=IR$31,IP20&lt;&gt;""),AND(JM20&gt;=JT$27,JN20&gt;=JT$31,JM20&lt;&gt;""),AND(JR20&gt;=JT$27,JS20&gt;=JT$31,JR20&lt;&gt;""),AND(KO20&gt;=KV$27,KP20&gt;=KV$31,KO20&lt;&gt;""),AND(KT20&gt;=KV$27,KU20&gt;=KV$31,KT20&lt;&gt;""),AND(LQ20&gt;=LX$27,LR20&gt;=LX$31,LQ20&lt;&gt;""),AND(LV20&gt;=LX$27,LW20&gt;=LX$31,LV20&lt;&gt;""),AND(MS20&gt;=MZ$27,MT20&gt;=MZ$31,MS20&lt;&gt;""),AND(MX20&gt;=MZ$27,MY20&gt;=MZ$31,MX20&lt;&gt;""),AND(NU20&gt;=OB$27,NV20&gt;=OB$31,NU20&lt;&gt;""),AND(NZ20&gt;=OB$27,OA20&gt;=OB$31,NZ20&lt;&gt;""),AND(OW20&gt;=PD$27,OX20&gt;=PD$31,OW20&lt;&gt;""),AND(PB20&gt;=PD$27,PC20&gt;=PD$31,PB20&lt;&gt;""),AND(PY20&gt;=QF$27,PZ20&gt;=QF$31,PY20&lt;&gt;""),AND(QD20&gt;=QF$27,QE20&gt;=QF$31,QD20&lt;&gt;"")),"P","")</f>
        <v/>
      </c>
      <c r="I20" s="3" t="str">
        <f>IF(OR(AND(AS20&gt;=AY$31,AS20&lt;&gt;"",AQ20=""),AND(AX20&gt;=AY$31,AX20&lt;&gt;"",AQ20=""),AND(BV20&gt;=CB$31,BV20&lt;&gt;"",BT20=""),AND(CA20&gt;=CB$31,CA20&lt;&gt;"",BT20=""),AND(CY20&gt;=DE$31,CY20&lt;&gt;"",CW20=""),AND(DD20&gt;=DE$31,DD20&lt;&gt;"",CW20=""),AND(ED20&gt;=EJ$31,ED20&lt;&gt;""),AND(EI20&gt;=EJ$31,EI20&lt;&gt;""),AND(FF20&gt;=FL$31,FF20&lt;&gt;""),AND(FK20&gt;=FL$31,FK20&lt;&gt;""),AND(GH20&gt;=GN$31,GH20&lt;&gt;""),AND(GM20&gt;=GN$31,GM20&lt;&gt;""),AND(HJ20&gt;=HP$31,HJ20&lt;&gt;""),AND(HO20&gt;=HP$31,HO20&lt;&gt;""),AND(IL20&gt;=IR$31,IL20&lt;&gt;""),AND(IQ20&gt;=IR$31,IQ20&lt;&gt;""),AND(JN20&gt;=JT$31,JN20&lt;&gt;""),AND(JS20&gt;=JT$31,JS20&lt;&gt;""),AND(KP20&gt;=KV$31,KP20&lt;&gt;""),AND(KU20&gt;=KV$31,KU20&lt;&gt;""),AND(LR20&gt;=LX$31,LR20&lt;&gt;""),AND(LW20&gt;=LX$31,LW20&lt;&gt;""),AND(MT20&gt;=MZ$31,MT20&lt;&gt;""),AND(MY20&gt;=MZ$31,MY20&lt;&gt;""),AND(NV20&gt;=OB$31,NV20&lt;&gt;""),AND(OA20&gt;=OB$31,OA20&lt;&gt;""),AND(OX20&gt;=PD$31,OX20&lt;&gt;""),AND(PC20&gt;=PD$31,PC20&lt;&gt;""),AND(PZ20&gt;=QF$31,PZ20&lt;&gt;""),AND(QE20&gt;=QF$31,QE20&lt;&gt;"")),"P","")</f>
        <v/>
      </c>
      <c r="J20" s="36" t="str">
        <f>IF(AND(I20="P",H20=""),"No DD",IF(OR(AND(AU20&gt;=AY$30,AV20&gt;=AY$34,AU20&lt;&gt;"",AQ20=""),AND(BX20&gt;=CB$30,BY20&gt;=CB$34,BX20&lt;&gt;"",BT20=""),AND(DA20&gt;=DE$30,DB20&gt;=DE$34,DA20&lt;&gt;"",CW20=""),AND(EF20&gt;=EJ$30,EG20&gt;=EJ$34,EF20&lt;&gt;""),AND(FH20&gt;=FL$30,FI20&gt;=FL$34,FH20&lt;&gt;""),AND(GJ20&gt;=GN$30,GK20&gt;=GN$34,GJ20&lt;&gt;""),AND(HL20&gt;=HP$30,HM20&gt;=HP$34,HL20&lt;&gt;""),AND(IN20&gt;=IR$30,IO20&gt;=IR$34,IN20&lt;&gt;""),AND(JP20&gt;=JT$30,JQ20&gt;=JT$34,JP20&lt;&gt;""),AND(KR20&gt;=KV$30,KS20&gt;=KV$34,KR20&lt;&gt;""),AND(LT20&gt;=LX$30,LU20&gt;=LX$34,LT20&lt;&gt;""),AND(MV20&gt;=MZ$30,MW20&gt;=MZ$34,MV20&lt;&gt;""),AND(NX20&gt;=OB$30,NY20&gt;=OB$34,NX20&lt;&gt;""),AND(OZ20&gt;=PD$30,PA20&gt;=PD$34,OZ20&lt;&gt;""),AND(QB20&gt;=QF$30,QC20&gt;=QF$34,QB20&lt;&gt;"")),"Merit",IF(OR(AND(AU20&gt;=AY$29,AV20&gt;=AY$33,AU20&lt;&gt;"",AQ20=""),AND(BX20&gt;=CB$29,BY20&gt;=CB$33,BX20&lt;&gt;"",BT20=""),AND(DA20&gt;=DE$29,DB20&gt;=DE$33,DA20&lt;&gt;"",CW20=""),AND(EF20&gt;=EJ$29,EG20&gt;=EJ$33,EF20&lt;&gt;""),AND(FH20&gt;=FL$29,FI20&gt;=FL$33,FH20&lt;&gt;""),AND(GJ20&gt;=GN$29,GK20&gt;=GN$33,GJ20&lt;&gt;""),AND(HL20&gt;=HP$29,HM20&gt;=HP$33,HL20&lt;&gt;""),AND(IN20&gt;=IR$29,IO20&gt;=IR$33,IN20&lt;&gt;""),AND(JP20&gt;=JT$29,JQ20&gt;=JT$33,JP20&lt;&gt;""),AND(KR20&gt;=KV$29,KS20&gt;=KV$33,KR20&lt;&gt;""),AND(LT20&gt;=LX$29,LU20&gt;=LX$33,LT20&lt;&gt;""),AND(MV20&gt;=MZ$29,MW20&gt;=MZ$33,MV20&lt;&gt;""),AND(NX20&gt;=OB$29,NY20&gt;=OB$33,NX20&lt;&gt;""),AND(OZ20&gt;=PD$29,PA20&gt;=PD$33,OZ20&lt;&gt;""),AND(QB20&gt;=QF$29,QC20&gt;=QF$33,QB20&lt;&gt;"")),"Excellence",IF(K20="P","Worlds Team",IF(H20="P","National Team","")))))</f>
        <v/>
      </c>
      <c r="K20" s="3" t="str">
        <f>IF(OR(AND(AU20&gt;=AY$28,AV20&gt;=AY$32,AU20&lt;&gt;"",AQ20=""),AND(BX20&gt;=CB$28,BY20&gt;=CB$32,BX20&lt;&gt;"",BT20=""),AND(DA20&gt;=DE$28,DB20&gt;=DE$32,DA20&lt;&gt;"",CW20=""),AND(EF20&gt;=EJ$28,EG20&gt;=EJ$32,EF20&lt;&gt;""),AND(FH20&gt;=FL$28,FI20&gt;=FL$32,FH20&lt;&gt;""),AND(GJ20&gt;=GN$28,GK20&gt;=GN$32,GJ20&lt;&gt;""),AND(HL20&gt;=HP$28,HM20&gt;=HP$32,HL20&lt;&gt;""),AND(IN20&gt;=IR$28,IO20&gt;=IR$32,IN20&lt;&gt;""),AND(JP20&gt;=JT$28,JQ20&gt;=JT$32,JP20&lt;&gt;""),AND(KR20&gt;=KV$28,KS20&gt;=KV$32,KR20&lt;&gt;""),AND(LT20&gt;=LX$28,LU20&gt;=LX$32,LT20&lt;&gt;""),AND(MV20&gt;=MZ$28,MW20&gt;=MZ$32,MV20&lt;&gt;""),AND(NX20&gt;=OB$28,NY20&gt;=OB$32,NX20&lt;&gt;""),AND(OZ20&gt;=PD$28,PA20&gt;=PD$32,OZ20&lt;&gt;""),AND(QB20&gt;=QF$28,QC20&gt;=QF$32,QB20&lt;&gt;"")),"P","")</f>
        <v/>
      </c>
      <c r="L20" s="8">
        <f>IF(COUNT(AS20,BV20,CY20)&gt;0,LARGE((AS20,BV20,CY20),1),0)</f>
        <v>35.6</v>
      </c>
      <c r="M20" s="8" t="str">
        <f>IF(L20=0,"",IF(L20=CY20,$CC$1,IF(L20=BV20,$AZ$1,IF(L20=AS20,$W$1,""))))</f>
        <v>2024 Nationals</v>
      </c>
      <c r="N20" s="8">
        <f>IF(COUNT(AS20,BV20,CY20)&gt;1,LARGE((AS20,BV20,CY20),2),0)</f>
        <v>32.800000000000004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19.399999999999999</v>
      </c>
      <c r="Q20" s="8" t="str">
        <f>IF(P20=0,"",IF(P20=CZ20,$CC$1,IF(P20=BW20,$AZ$1,IF(P20=AT20,$W$1,""))))</f>
        <v>2024 Nationals</v>
      </c>
      <c r="R20" s="8">
        <f>IF(MAX(AX20,CA20,DD20)&gt;0,MAX(AX20,CA20,DD20),0)</f>
        <v>38.800000000000004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16.100000000000001</v>
      </c>
      <c r="BA20" s="18">
        <v>2.2000000000000002</v>
      </c>
      <c r="BB20" s="18">
        <v>0.8</v>
      </c>
      <c r="BC20" s="18">
        <v>0</v>
      </c>
      <c r="BD20" s="18">
        <v>16.3</v>
      </c>
      <c r="BE20" s="18">
        <v>2</v>
      </c>
      <c r="BF20" s="18">
        <v>3</v>
      </c>
      <c r="BG20" s="18">
        <v>0</v>
      </c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4.2</v>
      </c>
      <c r="BV20" s="11">
        <f>IF(SUM(AZ20:BA20,BC20:BE20,BG20)-BB20-BF20&gt;0,SUM(AZ20:BA20,BC20:BE20,BG20)-BB20-BF20,"")</f>
        <v>32.800000000000004</v>
      </c>
      <c r="BW20" s="11" t="str">
        <f>IF(SUM(BH20:BI20,BK20)-BJ20&gt;0,SUM(BH20:BI20,BK20)-BJ20,"")</f>
        <v/>
      </c>
      <c r="BX20" s="11">
        <f>IF(SUM(BA20,BE20,BI20)&gt;0,SUM(BA20,BE20,BI20),"")</f>
        <v>4.2</v>
      </c>
      <c r="BY20" s="11">
        <f>IF(SUM(BV20,BW20)&gt;0,SUM(BV20,BW20),"")</f>
        <v>32.800000000000004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32.800000000000004</v>
      </c>
      <c r="CC20" s="19">
        <v>17.8</v>
      </c>
      <c r="CD20" s="19">
        <v>1.5</v>
      </c>
      <c r="CE20" s="19">
        <v>1</v>
      </c>
      <c r="CF20" s="19">
        <v>0</v>
      </c>
      <c r="CG20" s="19">
        <v>15.6</v>
      </c>
      <c r="CH20" s="19">
        <v>3.5</v>
      </c>
      <c r="CI20" s="19">
        <v>2.4</v>
      </c>
      <c r="CJ20" s="19">
        <v>0.6</v>
      </c>
      <c r="CK20" s="19">
        <v>16.3</v>
      </c>
      <c r="CL20" s="19">
        <v>2.9</v>
      </c>
      <c r="CM20" s="19">
        <v>0.1</v>
      </c>
      <c r="CN20" s="19">
        <v>0.3</v>
      </c>
      <c r="CO20" s="19">
        <v>15.5</v>
      </c>
      <c r="CP20" s="19">
        <v>3.5</v>
      </c>
      <c r="CQ20" s="19">
        <v>0</v>
      </c>
      <c r="CR20" s="19">
        <v>0.6</v>
      </c>
      <c r="CS20" s="19">
        <v>15.4</v>
      </c>
      <c r="CT20" s="19">
        <v>3.2</v>
      </c>
      <c r="CU20" s="19">
        <v>0</v>
      </c>
      <c r="CV20" s="19">
        <v>0.6</v>
      </c>
      <c r="CW20" s="27"/>
      <c r="CX20" s="40">
        <f>IF(SUM(CD20,CH20)&gt;0,SUM(CD20,CH20),"")</f>
        <v>5</v>
      </c>
      <c r="CY20" s="40">
        <f>IF(SUM(CC20:CD20,CF20:CH20,CJ20)-CE20-CI20&gt;0,SUM(CC20:CD20,CF20:CH20,CJ20)-CE20-CI20,"")</f>
        <v>35.6</v>
      </c>
      <c r="CZ20" s="40">
        <f>IF(SUM(CK20:CL20,CN20)-CM20&gt;0,SUM(CK20:CL20,CN20)-CM20,"")</f>
        <v>19.399999999999999</v>
      </c>
      <c r="DA20" s="40">
        <f>IF(SUM(CD20,CH20,CL20)&gt;0,SUM(CD20,CH20,CL20),"")</f>
        <v>7.9</v>
      </c>
      <c r="DB20" s="40">
        <f>IF(SUM(CY20,CZ20)&gt;0,SUM(CY20,CZ20),"")</f>
        <v>55</v>
      </c>
      <c r="DC20" s="40">
        <f>IF(SUM(CP20,CT20)&gt;0,SUM(CP20,CT20),"")</f>
        <v>6.7</v>
      </c>
      <c r="DD20" s="40">
        <f>IF(SUM(CO20:CP20,CR20:CT20,CV20)-SUM(CQ20,CU20)&gt;0,SUM(CO20:CP20,CR20:CT20,CV20)-SUM(CQ20,CU20),"")</f>
        <v>38.800000000000004</v>
      </c>
      <c r="DE20" s="40">
        <f>IF(SUM(CY20,CZ20,DD20)&gt;0,SUM(CY20,CZ20,DD20),"")</f>
        <v>93.800000000000011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16.950000000000003</v>
      </c>
      <c r="QH20" s="22">
        <f>IF($CW20="P",CD20,(CD20+BA20)/2)</f>
        <v>1.85</v>
      </c>
      <c r="QI20" s="22">
        <f>IF($CW20="P",CE20,(CE20+BB20)/2)</f>
        <v>0.9</v>
      </c>
      <c r="QJ20" s="22">
        <f>IF($CW20="P",CF20,(CF20+BC20)/2)</f>
        <v>0</v>
      </c>
      <c r="QK20" s="22">
        <f>IF($CW20="P",CG20,(CG20+BD20)/2)</f>
        <v>15.95</v>
      </c>
      <c r="QL20" s="22">
        <f>IF($CW20="P",CH20,(CH20+BE20)/2)</f>
        <v>2.75</v>
      </c>
      <c r="QM20" s="22">
        <f>IF($CW20="P",CI20,(CI20+BF20)/2)</f>
        <v>2.7</v>
      </c>
      <c r="QN20" s="22">
        <f>IF($CW20="P",CJ20,(CJ20+BG20)/2)</f>
        <v>0.3</v>
      </c>
      <c r="QO20" s="22">
        <f>IF($CW20="P",CK20,(CK20+BH20)/2)</f>
        <v>8.15</v>
      </c>
      <c r="QP20" s="22">
        <f>IF($CW20="P",CL20,(CL20+BI20)/2)</f>
        <v>1.45</v>
      </c>
      <c r="QQ20" s="22">
        <f>IF($CW20="P",CM20,(CM20+BJ20)/2)</f>
        <v>0.05</v>
      </c>
      <c r="QR20" s="22">
        <f>IF($CW20="P",CN20,(CN20+BK20)/2)</f>
        <v>0.15</v>
      </c>
      <c r="QS20" s="22">
        <f>IF($CW20="P",CO20,(CO20+BL20)/2)</f>
        <v>7.75</v>
      </c>
      <c r="QT20" s="22">
        <f>IF($CW20="P",CP20,(CP20+BM20)/2)</f>
        <v>1.75</v>
      </c>
      <c r="QU20" s="22">
        <f>IF($CW20="P",CQ20,(CQ20+BN20)/2)</f>
        <v>0</v>
      </c>
      <c r="QV20" s="22">
        <f>IF($CW20="P",CR20,(CR20+BO20)/2)</f>
        <v>0.3</v>
      </c>
      <c r="QW20" s="22">
        <f>IF($CW20="P",CS20,(CS20+BP20)/2)</f>
        <v>7.7</v>
      </c>
      <c r="QX20" s="22">
        <f>IF($CW20="P",CT20,(CT20+BQ20)/2)</f>
        <v>1.6</v>
      </c>
      <c r="QY20" s="22">
        <f>IF($CW20="P",CU20,(CU20+BR20)/2)</f>
        <v>0</v>
      </c>
      <c r="QZ20" s="22">
        <f>IF($CW20="P",CV20,(CV20+BS20)/2)</f>
        <v>0.3</v>
      </c>
      <c r="RA20" s="27" t="s">
        <v>46</v>
      </c>
      <c r="RB20" s="40">
        <f>IF(SUM(QH20,QL20)&gt;0,SUM(QH20,QL20),"")</f>
        <v>4.5999999999999996</v>
      </c>
      <c r="RC20" s="40">
        <f>IF(SUM(QG20:QH20,QJ20:QL20,QN20)-QI20-QM20&gt;0,SUM(QG20:QH20,QJ20:QL20,QN20)-QI20-QM20,"")</f>
        <v>34.199999999999996</v>
      </c>
      <c r="RD20" s="40">
        <f>IF(SUM(QO20:QP20,QR20)-QQ20&gt;0,SUM(QO20:QP20,QR20)-QQ20,"")</f>
        <v>9.6999999999999993</v>
      </c>
      <c r="RE20" s="40">
        <f>IF(SUM(QH20,QL20,QP20)&gt;0,SUM(QH20,QL20,QP20),"")</f>
        <v>6.05</v>
      </c>
      <c r="RF20" s="40">
        <f>IF(SUM(RC20,RD20)&gt;0,SUM(RC20,RD20),"")</f>
        <v>43.899999999999991</v>
      </c>
      <c r="RG20" s="40">
        <f>IF(SUM(QT20,QX20)&gt;0,SUM(QT20,QX20),"")</f>
        <v>3.35</v>
      </c>
      <c r="RH20" s="40">
        <f>IF(SUM(QS20:QT20,QV20:QX20,QZ20)-SUM(QU20,QY20)&gt;0,SUM(QS20:QT20,QV20:QX20,QZ20)-SUM(QU20,QY20),"")</f>
        <v>19.400000000000002</v>
      </c>
      <c r="RI20" s="40">
        <f>IF(SUM(RC20,RD20,RH20)&gt;0,SUM(RC20,RD20,RH20),"")</f>
        <v>63.3</v>
      </c>
    </row>
    <row r="21" spans="1:477" x14ac:dyDescent="0.2">
      <c r="A21" s="4" t="str" cm="1">
        <f t="array" ref="A21">IF(AND(J21&lt;&gt;"",J21&lt;&gt;"No DD"),SUMPRODUCT((J$4:J$25&lt;&gt;"")*(J$4:J$25&lt;&gt;"No DD")*(F$4:F$25&gt;F21))+1,IF(J21="No DD",SUMPRODUCT((J$4:J$25="No DD")*(F$4:F$25&gt;F21))+1+SUMPRODUCT((J$4:J$25&lt;&gt;"")*(J$4:J$25&lt;&gt;"No DD")),""))</f>
        <v/>
      </c>
      <c r="B21" s="4" t="str" cm="1">
        <f t="array" ref="B21">IF(AND(J21&lt;&gt;"",J21&lt;&gt;"No DD",G21=""),SUMPRODUCT((J$4:J$25&lt;&gt;"")*(J$4:J$25&lt;&gt;"No DD")*(G$4:G$25="")*(F$4:F$25&gt;F21))+1,IF(J21="No DD",SUMPRODUCT((J$4:J$25="No DD")*(F$4:F$25&gt;F21)*(G$4:G$25=""))+1+SUMPRODUCT((J$4:J$25&lt;&gt;"")*(G$4:G$25="")*(J$4:J$25&lt;&gt;"No DD")),""))</f>
        <v/>
      </c>
      <c r="C21" s="5" t="s">
        <v>68</v>
      </c>
      <c r="D21" s="4" t="s">
        <v>5</v>
      </c>
      <c r="E21" s="4">
        <v>2003</v>
      </c>
      <c r="F21" s="9">
        <f>SUM(L21:T21)+SUM(L21:P21)*0.0000001+SUM(L21)*0.0000000000001</f>
        <v>126.20000843000315</v>
      </c>
      <c r="G21" s="66"/>
      <c r="H21" s="3" t="str">
        <f>IF(OR(AND(AR21&gt;=AY$27,AS21&gt;=AY$31,AR21&lt;&gt;"",AQ21=""),AND(AW21&gt;=AY$27,AX21&gt;=AY$31,AW21&lt;&gt;"",AQ21=""),AND(BU21&gt;=CB$27,BV21&gt;=CB$31,BU21&lt;&gt;"",BT21=""),AND(BZ21&gt;=CB$27,CA21&gt;=CB$31,BZ21&lt;&gt;"",BT21=""),AND(CX21&gt;=DE$27,CY21&gt;=DE$31,CX21&lt;&gt;"",CW21=""),AND(DC21&gt;=DE$27,DD21&gt;=DE$31,DC21&lt;&gt;""),AND(EC21&gt;=EJ$27,ED21&gt;=EJ$31,EC21&lt;&gt;""),AND(EH21&gt;=EJ$27,EI21&gt;=EJ$31,EH21&lt;&gt;""),AND(FE21&gt;=FL$27,FF21&gt;=FL$31,FE21&lt;&gt;""),AND(FJ21&gt;=FL$27,FK21&gt;=FL$31,FJ21&lt;&gt;""),AND(GG21&gt;=GN$27,GH21&gt;=GN$31,GG21&lt;&gt;""),AND(GL21&gt;=GN$27,GM21&gt;=GN$31,GL21&lt;&gt;""),AND(HI21&gt;=HP$27,HJ21&gt;=HP$31,HI21&lt;&gt;""),AND(HN21&gt;=HP$27,HO21&gt;=HP$31,HN21&lt;&gt;""),AND(IK21&gt;=IR$27,IL21&gt;=IR$31,IK21&lt;&gt;""),AND(IP21&gt;=IR$27,IQ21&gt;=IR$31,IP21&lt;&gt;""),AND(JM21&gt;=JT$27,JN21&gt;=JT$31,JM21&lt;&gt;""),AND(JR21&gt;=JT$27,JS21&gt;=JT$31,JR21&lt;&gt;""),AND(KO21&gt;=KV$27,KP21&gt;=KV$31,KO21&lt;&gt;""),AND(KT21&gt;=KV$27,KU21&gt;=KV$31,KT21&lt;&gt;""),AND(LQ21&gt;=LX$27,LR21&gt;=LX$31,LQ21&lt;&gt;""),AND(LV21&gt;=LX$27,LW21&gt;=LX$31,LV21&lt;&gt;""),AND(MS21&gt;=MZ$27,MT21&gt;=MZ$31,MS21&lt;&gt;""),AND(MX21&gt;=MZ$27,MY21&gt;=MZ$31,MX21&lt;&gt;""),AND(NU21&gt;=OB$27,NV21&gt;=OB$31,NU21&lt;&gt;""),AND(NZ21&gt;=OB$27,OA21&gt;=OB$31,NZ21&lt;&gt;""),AND(OW21&gt;=PD$27,OX21&gt;=PD$31,OW21&lt;&gt;""),AND(PB21&gt;=PD$27,PC21&gt;=PD$31,PB21&lt;&gt;""),AND(PY21&gt;=QF$27,PZ21&gt;=QF$31,PY21&lt;&gt;""),AND(QD21&gt;=QF$27,QE21&gt;=QF$31,QD21&lt;&gt;"")),"P","")</f>
        <v/>
      </c>
      <c r="I21" s="3" t="str">
        <f>IF(OR(AND(AS21&gt;=AY$31,AS21&lt;&gt;"",AQ21=""),AND(AX21&gt;=AY$31,AX21&lt;&gt;"",AQ21=""),AND(BV21&gt;=CB$31,BV21&lt;&gt;"",BT21=""),AND(CA21&gt;=CB$31,CA21&lt;&gt;"",BT21=""),AND(CY21&gt;=DE$31,CY21&lt;&gt;"",CW21=""),AND(DD21&gt;=DE$31,DD21&lt;&gt;"",CW21=""),AND(ED21&gt;=EJ$31,ED21&lt;&gt;""),AND(EI21&gt;=EJ$31,EI21&lt;&gt;""),AND(FF21&gt;=FL$31,FF21&lt;&gt;""),AND(FK21&gt;=FL$31,FK21&lt;&gt;""),AND(GH21&gt;=GN$31,GH21&lt;&gt;""),AND(GM21&gt;=GN$31,GM21&lt;&gt;""),AND(HJ21&gt;=HP$31,HJ21&lt;&gt;""),AND(HO21&gt;=HP$31,HO21&lt;&gt;""),AND(IL21&gt;=IR$31,IL21&lt;&gt;""),AND(IQ21&gt;=IR$31,IQ21&lt;&gt;""),AND(JN21&gt;=JT$31,JN21&lt;&gt;""),AND(JS21&gt;=JT$31,JS21&lt;&gt;""),AND(KP21&gt;=KV$31,KP21&lt;&gt;""),AND(KU21&gt;=KV$31,KU21&lt;&gt;""),AND(LR21&gt;=LX$31,LR21&lt;&gt;""),AND(LW21&gt;=LX$31,LW21&lt;&gt;""),AND(MT21&gt;=MZ$31,MT21&lt;&gt;""),AND(MY21&gt;=MZ$31,MY21&lt;&gt;""),AND(NV21&gt;=OB$31,NV21&lt;&gt;""),AND(OA21&gt;=OB$31,OA21&lt;&gt;""),AND(OX21&gt;=PD$31,OX21&lt;&gt;""),AND(PC21&gt;=PD$31,PC21&lt;&gt;""),AND(PZ21&gt;=QF$31,PZ21&lt;&gt;""),AND(QE21&gt;=QF$31,QE21&lt;&gt;"")),"P","")</f>
        <v/>
      </c>
      <c r="J21" s="36" t="str">
        <f>IF(AND(I21="P",H21=""),"No DD",IF(OR(AND(AU21&gt;=AY$30,AV21&gt;=AY$34,AU21&lt;&gt;"",AQ21=""),AND(BX21&gt;=CB$30,BY21&gt;=CB$34,BX21&lt;&gt;"",BT21=""),AND(DA21&gt;=DE$30,DB21&gt;=DE$34,DA21&lt;&gt;"",CW21=""),AND(EF21&gt;=EJ$30,EG21&gt;=EJ$34,EF21&lt;&gt;""),AND(FH21&gt;=FL$30,FI21&gt;=FL$34,FH21&lt;&gt;""),AND(GJ21&gt;=GN$30,GK21&gt;=GN$34,GJ21&lt;&gt;""),AND(HL21&gt;=HP$30,HM21&gt;=HP$34,HL21&lt;&gt;""),AND(IN21&gt;=IR$30,IO21&gt;=IR$34,IN21&lt;&gt;""),AND(JP21&gt;=JT$30,JQ21&gt;=JT$34,JP21&lt;&gt;""),AND(KR21&gt;=KV$30,KS21&gt;=KV$34,KR21&lt;&gt;""),AND(LT21&gt;=LX$30,LU21&gt;=LX$34,LT21&lt;&gt;""),AND(MV21&gt;=MZ$30,MW21&gt;=MZ$34,MV21&lt;&gt;""),AND(NX21&gt;=OB$30,NY21&gt;=OB$34,NX21&lt;&gt;""),AND(OZ21&gt;=PD$30,PA21&gt;=PD$34,OZ21&lt;&gt;""),AND(QB21&gt;=QF$30,QC21&gt;=QF$34,QB21&lt;&gt;"")),"Merit",IF(OR(AND(AU21&gt;=AY$29,AV21&gt;=AY$33,AU21&lt;&gt;"",AQ21=""),AND(BX21&gt;=CB$29,BY21&gt;=CB$33,BX21&lt;&gt;"",BT21=""),AND(DA21&gt;=DE$29,DB21&gt;=DE$33,DA21&lt;&gt;"",CW21=""),AND(EF21&gt;=EJ$29,EG21&gt;=EJ$33,EF21&lt;&gt;""),AND(FH21&gt;=FL$29,FI21&gt;=FL$33,FH21&lt;&gt;""),AND(GJ21&gt;=GN$29,GK21&gt;=GN$33,GJ21&lt;&gt;""),AND(HL21&gt;=HP$29,HM21&gt;=HP$33,HL21&lt;&gt;""),AND(IN21&gt;=IR$29,IO21&gt;=IR$33,IN21&lt;&gt;""),AND(JP21&gt;=JT$29,JQ21&gt;=JT$33,JP21&lt;&gt;""),AND(KR21&gt;=KV$29,KS21&gt;=KV$33,KR21&lt;&gt;""),AND(LT21&gt;=LX$29,LU21&gt;=LX$33,LT21&lt;&gt;""),AND(MV21&gt;=MZ$29,MW21&gt;=MZ$33,MV21&lt;&gt;""),AND(NX21&gt;=OB$29,NY21&gt;=OB$33,NX21&lt;&gt;""),AND(OZ21&gt;=PD$29,PA21&gt;=PD$33,OZ21&lt;&gt;""),AND(QB21&gt;=QF$29,QC21&gt;=QF$33,QB21&lt;&gt;"")),"Excellence",IF(K21="P","Worlds Team",IF(H21="P","National Team","")))))</f>
        <v/>
      </c>
      <c r="K21" s="3" t="str">
        <f>IF(OR(AND(AU21&gt;=AY$28,AV21&gt;=AY$32,AU21&lt;&gt;"",AQ21=""),AND(BX21&gt;=CB$28,BY21&gt;=CB$32,BX21&lt;&gt;"",BT21=""),AND(DA21&gt;=DE$28,DB21&gt;=DE$32,DA21&lt;&gt;"",CW21=""),AND(EF21&gt;=EJ$28,EG21&gt;=EJ$32,EF21&lt;&gt;""),AND(FH21&gt;=FL$28,FI21&gt;=FL$32,FH21&lt;&gt;""),AND(GJ21&gt;=GN$28,GK21&gt;=GN$32,GJ21&lt;&gt;""),AND(HL21&gt;=HP$28,HM21&gt;=HP$32,HL21&lt;&gt;""),AND(IN21&gt;=IR$28,IO21&gt;=IR$32,IN21&lt;&gt;""),AND(JP21&gt;=JT$28,JQ21&gt;=JT$32,JP21&lt;&gt;""),AND(KR21&gt;=KV$28,KS21&gt;=KV$32,KR21&lt;&gt;""),AND(LT21&gt;=LX$28,LU21&gt;=LX$32,LT21&lt;&gt;""),AND(MV21&gt;=MZ$28,MW21&gt;=MZ$32,MV21&lt;&gt;""),AND(NX21&gt;=OB$28,NY21&gt;=OB$32,NX21&lt;&gt;""),AND(OZ21&gt;=PD$28,PA21&gt;=PD$32,OZ21&lt;&gt;""),AND(QB21&gt;=QF$28,QC21&gt;=QF$32,QB21&lt;&gt;"")),"P","")</f>
        <v/>
      </c>
      <c r="L21" s="8">
        <f>IF(COUNT(AS21,BV21,CY21)&gt;0,LARGE((AS21,BV21,CY21),1),0)</f>
        <v>31.699999999999996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29.7</v>
      </c>
      <c r="O21" s="8" t="str">
        <f>IF(N21=0,"",IF(AND(N21=L21,N21=AS21,N21=BV21),$W$1,IF(AND(N21=L21,N21=AS21,N21=CY21),$W$1,IF(AND(N21=L21,N21=BV21,N21=CY21),$AZ$1,IF(N21=CY21,$CC$1,IF(N21=BV21,$AZ$1,IF(N21=AS21,$W$1,"")))))))</f>
        <v>2024 Nationals</v>
      </c>
      <c r="P21" s="8">
        <f>IF(COUNT(AT21,BW21,CZ21)&gt;0,LARGE((AT21,BW21,CZ21),1),0)</f>
        <v>22.900000000000002</v>
      </c>
      <c r="Q21" s="8" t="str">
        <f>IF(P21=0,"",IF(P21=CZ21,$CC$1,IF(P21=BW21,$AZ$1,IF(P21=AT21,$W$1,""))))</f>
        <v>2024 Nationals</v>
      </c>
      <c r="R21" s="8">
        <f>IF(MAX(AX21,CA21,DD21)&gt;0,MAX(AX21,CA21,DD21),0)</f>
        <v>41.9</v>
      </c>
      <c r="S21" s="8" t="str">
        <f>IF(R21=0,"",IF(R21=DD21,$CC$1,IF(R21=CA21,$AZ$1,IF(R21=AX21,$W$1,""))))</f>
        <v>2024 Nationals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15.6</v>
      </c>
      <c r="BA21" s="18">
        <v>2.4</v>
      </c>
      <c r="BB21" s="18">
        <v>0.6</v>
      </c>
      <c r="BC21" s="18">
        <v>0.3</v>
      </c>
      <c r="BD21" s="18">
        <v>17.2</v>
      </c>
      <c r="BE21" s="18">
        <v>1.8</v>
      </c>
      <c r="BF21" s="18">
        <v>5</v>
      </c>
      <c r="BG21" s="18">
        <v>0</v>
      </c>
      <c r="BH21" s="18">
        <v>15.8</v>
      </c>
      <c r="BI21" s="18">
        <v>3.5</v>
      </c>
      <c r="BJ21" s="18">
        <v>0</v>
      </c>
      <c r="BK21" s="18">
        <v>0.6</v>
      </c>
      <c r="BL21" s="18">
        <v>15.6</v>
      </c>
      <c r="BM21" s="18">
        <v>3.1</v>
      </c>
      <c r="BN21" s="18">
        <v>0</v>
      </c>
      <c r="BO21" s="18">
        <v>0.6</v>
      </c>
      <c r="BP21" s="18">
        <v>16.5</v>
      </c>
      <c r="BQ21" s="18">
        <v>2.5</v>
      </c>
      <c r="BR21" s="18">
        <v>0.7</v>
      </c>
      <c r="BS21" s="18">
        <v>0.3</v>
      </c>
      <c r="BT21" s="28"/>
      <c r="BU21" s="11">
        <f>IF(SUM(BA21,BE21)&gt;0,SUM(BA21,BE21),"")</f>
        <v>4.2</v>
      </c>
      <c r="BV21" s="11">
        <f>IF(SUM(AZ21:BA21,BC21:BE21,BG21)-BB21-BF21&gt;0,SUM(AZ21:BA21,BC21:BE21,BG21)-BB21-BF21,"")</f>
        <v>31.699999999999996</v>
      </c>
      <c r="BW21" s="11">
        <f>IF(SUM(BH21:BI21,BK21)-BJ21&gt;0,SUM(BH21:BI21,BK21)-BJ21,"")</f>
        <v>19.900000000000002</v>
      </c>
      <c r="BX21" s="11">
        <f>IF(SUM(BA21,BE21,BI21)&gt;0,SUM(BA21,BE21,BI21),"")</f>
        <v>7.7</v>
      </c>
      <c r="BY21" s="11">
        <f>IF(SUM(BV21,BW21)&gt;0,SUM(BV21,BW21),"")</f>
        <v>51.599999999999994</v>
      </c>
      <c r="BZ21" s="11">
        <f>IF(SUM(BM21,BQ21)&gt;0,SUM(BM21,BQ21),"")</f>
        <v>5.6</v>
      </c>
      <c r="CA21" s="11">
        <f>IF(SUM(BL21:BM21,BO21:BQ21,BS21)-SUM(BN21,BR21)&gt;0,SUM(BL21:BM21,BO21:BQ21,BS21)-SUM(BN21,BR21),"")</f>
        <v>37.899999999999991</v>
      </c>
      <c r="CB21" s="11">
        <f>IF(SUM(BV21,BW21,CA21)&gt;0,SUM(BV21,BW21,CA21),"")</f>
        <v>89.499999999999986</v>
      </c>
      <c r="CC21" s="19">
        <v>9</v>
      </c>
      <c r="CD21" s="19">
        <v>2.1</v>
      </c>
      <c r="CE21" s="19">
        <v>0</v>
      </c>
      <c r="CF21" s="19">
        <v>0.6</v>
      </c>
      <c r="CG21" s="19">
        <v>15.1</v>
      </c>
      <c r="CH21" s="19">
        <v>2.8</v>
      </c>
      <c r="CI21" s="19">
        <v>0.2</v>
      </c>
      <c r="CJ21" s="19">
        <v>0.3</v>
      </c>
      <c r="CK21" s="19">
        <v>16.5</v>
      </c>
      <c r="CL21" s="19">
        <v>5.8</v>
      </c>
      <c r="CM21" s="19">
        <v>0</v>
      </c>
      <c r="CN21" s="19">
        <v>0.6</v>
      </c>
      <c r="CO21" s="19">
        <v>13.8</v>
      </c>
      <c r="CP21" s="19">
        <v>4.5999999999999996</v>
      </c>
      <c r="CQ21" s="19">
        <v>0</v>
      </c>
      <c r="CR21" s="19">
        <v>0.3</v>
      </c>
      <c r="CS21" s="19">
        <v>16.8</v>
      </c>
      <c r="CT21" s="19">
        <v>5.8</v>
      </c>
      <c r="CU21" s="19">
        <v>0</v>
      </c>
      <c r="CV21" s="19">
        <v>0.6</v>
      </c>
      <c r="CW21" s="27"/>
      <c r="CX21" s="40">
        <f>IF(SUM(CD21,CH21)&gt;0,SUM(CD21,CH21),"")</f>
        <v>4.9000000000000004</v>
      </c>
      <c r="CY21" s="40">
        <f>IF(SUM(CC21:CD21,CF21:CH21,CJ21)-CE21-CI21&gt;0,SUM(CC21:CD21,CF21:CH21,CJ21)-CE21-CI21,"")</f>
        <v>29.7</v>
      </c>
      <c r="CZ21" s="40">
        <f>IF(SUM(CK21:CL21,CN21)-CM21&gt;0,SUM(CK21:CL21,CN21)-CM21,"")</f>
        <v>22.900000000000002</v>
      </c>
      <c r="DA21" s="40">
        <f>IF(SUM(CD21,CH21,CL21)&gt;0,SUM(CD21,CH21,CL21),"")</f>
        <v>10.7</v>
      </c>
      <c r="DB21" s="40">
        <f>IF(SUM(CY21,CZ21)&gt;0,SUM(CY21,CZ21),"")</f>
        <v>52.6</v>
      </c>
      <c r="DC21" s="40">
        <f>IF(SUM(CP21,CT21)&gt;0,SUM(CP21,CT21),"")</f>
        <v>10.399999999999999</v>
      </c>
      <c r="DD21" s="40">
        <f>IF(SUM(CO21:CP21,CR21:CT21,CV21)-SUM(CQ21,CU21)&gt;0,SUM(CO21:CP21,CR21:CT21,CV21)-SUM(CQ21,CU21),"")</f>
        <v>41.9</v>
      </c>
      <c r="DE21" s="40">
        <f>IF(SUM(CY21,CZ21,DD21)&gt;0,SUM(CY21,CZ21,DD21),"")</f>
        <v>94.5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12.3</v>
      </c>
      <c r="QH21" s="22">
        <f>IF($CW21="P",CD21,(CD21+BA21)/2)</f>
        <v>2.25</v>
      </c>
      <c r="QI21" s="22">
        <f>IF($CW21="P",CE21,(CE21+BB21)/2)</f>
        <v>0.3</v>
      </c>
      <c r="QJ21" s="22">
        <f>IF($CW21="P",CF21,(CF21+BC21)/2)</f>
        <v>0.44999999999999996</v>
      </c>
      <c r="QK21" s="22">
        <f>IF($CW21="P",CG21,(CG21+BD21)/2)</f>
        <v>16.149999999999999</v>
      </c>
      <c r="QL21" s="22">
        <f>IF($CW21="P",CH21,(CH21+BE21)/2)</f>
        <v>2.2999999999999998</v>
      </c>
      <c r="QM21" s="22">
        <f>IF($CW21="P",CI21,(CI21+BF21)/2)</f>
        <v>2.6</v>
      </c>
      <c r="QN21" s="22">
        <f>IF($CW21="P",CJ21,(CJ21+BG21)/2)</f>
        <v>0.15</v>
      </c>
      <c r="QO21" s="22">
        <f>IF($CW21="P",CK21,(CK21+BH21)/2)</f>
        <v>16.149999999999999</v>
      </c>
      <c r="QP21" s="22">
        <f>IF($CW21="P",CL21,(CL21+BI21)/2)</f>
        <v>4.6500000000000004</v>
      </c>
      <c r="QQ21" s="22">
        <f>IF($CW21="P",CM21,(CM21+BJ21)/2)</f>
        <v>0</v>
      </c>
      <c r="QR21" s="22">
        <f>IF($CW21="P",CN21,(CN21+BK21)/2)</f>
        <v>0.6</v>
      </c>
      <c r="QS21" s="22">
        <f>IF($CW21="P",CO21,(CO21+BL21)/2)</f>
        <v>14.7</v>
      </c>
      <c r="QT21" s="22">
        <f>IF($CW21="P",CP21,(CP21+BM21)/2)</f>
        <v>3.8499999999999996</v>
      </c>
      <c r="QU21" s="22">
        <f>IF($CW21="P",CQ21,(CQ21+BN21)/2)</f>
        <v>0</v>
      </c>
      <c r="QV21" s="22">
        <f>IF($CW21="P",CR21,(CR21+BO21)/2)</f>
        <v>0.44999999999999996</v>
      </c>
      <c r="QW21" s="22">
        <f>IF($CW21="P",CS21,(CS21+BP21)/2)</f>
        <v>16.649999999999999</v>
      </c>
      <c r="QX21" s="22">
        <f>IF($CW21="P",CT21,(CT21+BQ21)/2)</f>
        <v>4.1500000000000004</v>
      </c>
      <c r="QY21" s="22">
        <f>IF($CW21="P",CU21,(CU21+BR21)/2)</f>
        <v>0.35</v>
      </c>
      <c r="QZ21" s="22">
        <f>IF($CW21="P",CV21,(CV21+BS21)/2)</f>
        <v>0.44999999999999996</v>
      </c>
      <c r="RA21" s="27" t="s">
        <v>46</v>
      </c>
      <c r="RB21" s="40">
        <f>IF(SUM(QH21,QL21)&gt;0,SUM(QH21,QL21),"")</f>
        <v>4.55</v>
      </c>
      <c r="RC21" s="40">
        <f>IF(SUM(QG21:QH21,QJ21:QL21,QN21)-QI21-QM21&gt;0,SUM(QG21:QH21,QJ21:QL21,QN21)-QI21-QM21,"")</f>
        <v>30.699999999999996</v>
      </c>
      <c r="RD21" s="40">
        <f>IF(SUM(QO21:QP21,QR21)-QQ21&gt;0,SUM(QO21:QP21,QR21)-QQ21,"")</f>
        <v>21.4</v>
      </c>
      <c r="RE21" s="40">
        <f>IF(SUM(QH21,QL21,QP21)&gt;0,SUM(QH21,QL21,QP21),"")</f>
        <v>9.1999999999999993</v>
      </c>
      <c r="RF21" s="40">
        <f>IF(SUM(RC21,RD21)&gt;0,SUM(RC21,RD21),"")</f>
        <v>52.099999999999994</v>
      </c>
      <c r="RG21" s="40">
        <f>IF(SUM(QT21,QX21)&gt;0,SUM(QT21,QX21),"")</f>
        <v>8</v>
      </c>
      <c r="RH21" s="40">
        <f>IF(SUM(QS21:QT21,QV21:QX21,QZ21)-SUM(QU21,QY21)&gt;0,SUM(QS21:QT21,QV21:QX21,QZ21)-SUM(QU21,QY21),"")</f>
        <v>39.899999999999991</v>
      </c>
      <c r="RI21" s="40">
        <f>IF(SUM(RC21,RD21,RH21)&gt;0,SUM(RC21,RD21,RH21),"")</f>
        <v>91.999999999999986</v>
      </c>
    </row>
    <row r="22" spans="1:477" x14ac:dyDescent="0.2">
      <c r="A22" s="4" t="str" cm="1">
        <f t="array" ref="A22">IF(AND(J22&lt;&gt;"",J22&lt;&gt;"No DD"),SUMPRODUCT((J$4:J$25&lt;&gt;"")*(J$4:J$25&lt;&gt;"No DD")*(F$4:F$25&gt;F22))+1,IF(J22="No DD",SUMPRODUCT((J$4:J$25="No DD")*(F$4:F$25&gt;F22))+1+SUMPRODUCT((J$4:J$25&lt;&gt;"")*(J$4:J$25&lt;&gt;"No DD")),""))</f>
        <v/>
      </c>
      <c r="B22" s="4" t="str" cm="1">
        <f t="array" ref="B22">IF(AND(J22&lt;&gt;"",J22&lt;&gt;"No DD",G22=""),SUMPRODUCT((J$4:J$25&lt;&gt;"")*(J$4:J$25&lt;&gt;"No DD")*(G$4:G$25="")*(F$4:F$25&gt;F22))+1,IF(J22="No DD",SUMPRODUCT((J$4:J$25="No DD")*(F$4:F$25&gt;F22)*(G$4:G$25=""))+1+SUMPRODUCT((J$4:J$25&lt;&gt;"")*(G$4:G$25="")*(J$4:J$25&lt;&gt;"No DD")),""))</f>
        <v/>
      </c>
      <c r="C22" s="5" t="s">
        <v>156</v>
      </c>
      <c r="D22" s="4" t="s">
        <v>3</v>
      </c>
      <c r="E22" s="4">
        <v>2005</v>
      </c>
      <c r="F22" s="9">
        <f>SUM(L22:T22)+SUM(L22:P22)*0.0000001+SUM(L22)*0.0000000000001</f>
        <v>100.30000599000395</v>
      </c>
      <c r="G22" s="66"/>
      <c r="H22" s="3" t="str">
        <f>IF(OR(AND(AR22&gt;=AY$27,AS22&gt;=AY$31,AR22&lt;&gt;"",AQ22=""),AND(AW22&gt;=AY$27,AX22&gt;=AY$31,AW22&lt;&gt;"",AQ22=""),AND(BU22&gt;=CB$27,BV22&gt;=CB$31,BU22&lt;&gt;"",BT22=""),AND(BZ22&gt;=CB$27,CA22&gt;=CB$31,BZ22&lt;&gt;"",BT22=""),AND(CX22&gt;=DE$27,CY22&gt;=DE$31,CX22&lt;&gt;"",CW22=""),AND(DC22&gt;=DE$27,DD22&gt;=DE$31,DC22&lt;&gt;""),AND(EC22&gt;=EJ$27,ED22&gt;=EJ$31,EC22&lt;&gt;""),AND(EH22&gt;=EJ$27,EI22&gt;=EJ$31,EH22&lt;&gt;""),AND(FE22&gt;=FL$27,FF22&gt;=FL$31,FE22&lt;&gt;""),AND(FJ22&gt;=FL$27,FK22&gt;=FL$31,FJ22&lt;&gt;""),AND(GG22&gt;=GN$27,GH22&gt;=GN$31,GG22&lt;&gt;""),AND(GL22&gt;=GN$27,GM22&gt;=GN$31,GL22&lt;&gt;""),AND(HI22&gt;=HP$27,HJ22&gt;=HP$31,HI22&lt;&gt;""),AND(HN22&gt;=HP$27,HO22&gt;=HP$31,HN22&lt;&gt;""),AND(IK22&gt;=IR$27,IL22&gt;=IR$31,IK22&lt;&gt;""),AND(IP22&gt;=IR$27,IQ22&gt;=IR$31,IP22&lt;&gt;""),AND(JM22&gt;=JT$27,JN22&gt;=JT$31,JM22&lt;&gt;""),AND(JR22&gt;=JT$27,JS22&gt;=JT$31,JR22&lt;&gt;""),AND(KO22&gt;=KV$27,KP22&gt;=KV$31,KO22&lt;&gt;""),AND(KT22&gt;=KV$27,KU22&gt;=KV$31,KT22&lt;&gt;""),AND(LQ22&gt;=LX$27,LR22&gt;=LX$31,LQ22&lt;&gt;""),AND(LV22&gt;=LX$27,LW22&gt;=LX$31,LV22&lt;&gt;""),AND(MS22&gt;=MZ$27,MT22&gt;=MZ$31,MS22&lt;&gt;""),AND(MX22&gt;=MZ$27,MY22&gt;=MZ$31,MX22&lt;&gt;""),AND(NU22&gt;=OB$27,NV22&gt;=OB$31,NU22&lt;&gt;""),AND(NZ22&gt;=OB$27,OA22&gt;=OB$31,NZ22&lt;&gt;""),AND(OW22&gt;=PD$27,OX22&gt;=PD$31,OW22&lt;&gt;""),AND(PB22&gt;=PD$27,PC22&gt;=PD$31,PB22&lt;&gt;""),AND(PY22&gt;=QF$27,PZ22&gt;=QF$31,PY22&lt;&gt;""),AND(QD22&gt;=QF$27,QE22&gt;=QF$31,QD22&lt;&gt;"")),"P","")</f>
        <v/>
      </c>
      <c r="I22" s="3" t="str">
        <f>IF(OR(AND(AS22&gt;=AY$31,AS22&lt;&gt;"",AQ22=""),AND(AX22&gt;=AY$31,AX22&lt;&gt;"",AQ22=""),AND(BV22&gt;=CB$31,BV22&lt;&gt;"",BT22=""),AND(CA22&gt;=CB$31,CA22&lt;&gt;"",BT22=""),AND(CY22&gt;=DE$31,CY22&lt;&gt;"",CW22=""),AND(DD22&gt;=DE$31,DD22&lt;&gt;"",CW22=""),AND(ED22&gt;=EJ$31,ED22&lt;&gt;""),AND(EI22&gt;=EJ$31,EI22&lt;&gt;""),AND(FF22&gt;=FL$31,FF22&lt;&gt;""),AND(FK22&gt;=FL$31,FK22&lt;&gt;""),AND(GH22&gt;=GN$31,GH22&lt;&gt;""),AND(GM22&gt;=GN$31,GM22&lt;&gt;""),AND(HJ22&gt;=HP$31,HJ22&lt;&gt;""),AND(HO22&gt;=HP$31,HO22&lt;&gt;""),AND(IL22&gt;=IR$31,IL22&lt;&gt;""),AND(IQ22&gt;=IR$31,IQ22&lt;&gt;""),AND(JN22&gt;=JT$31,JN22&lt;&gt;""),AND(JS22&gt;=JT$31,JS22&lt;&gt;""),AND(KP22&gt;=KV$31,KP22&lt;&gt;""),AND(KU22&gt;=KV$31,KU22&lt;&gt;""),AND(LR22&gt;=LX$31,LR22&lt;&gt;""),AND(LW22&gt;=LX$31,LW22&lt;&gt;""),AND(MT22&gt;=MZ$31,MT22&lt;&gt;""),AND(MY22&gt;=MZ$31,MY22&lt;&gt;""),AND(NV22&gt;=OB$31,NV22&lt;&gt;""),AND(OA22&gt;=OB$31,OA22&lt;&gt;""),AND(OX22&gt;=PD$31,OX22&lt;&gt;""),AND(PC22&gt;=PD$31,PC22&lt;&gt;""),AND(PZ22&gt;=QF$31,PZ22&lt;&gt;""),AND(QE22&gt;=QF$31,QE22&lt;&gt;"")),"P","")</f>
        <v/>
      </c>
      <c r="J22" s="36" t="str">
        <f>IF(AND(I22="P",H22=""),"No DD",IF(OR(AND(AU22&gt;=AY$30,AV22&gt;=AY$34,AU22&lt;&gt;"",AQ22=""),AND(BX22&gt;=CB$30,BY22&gt;=CB$34,BX22&lt;&gt;"",BT22=""),AND(DA22&gt;=DE$30,DB22&gt;=DE$34,DA22&lt;&gt;"",CW22=""),AND(EF22&gt;=EJ$30,EG22&gt;=EJ$34,EF22&lt;&gt;""),AND(FH22&gt;=FL$30,FI22&gt;=FL$34,FH22&lt;&gt;""),AND(GJ22&gt;=GN$30,GK22&gt;=GN$34,GJ22&lt;&gt;""),AND(HL22&gt;=HP$30,HM22&gt;=HP$34,HL22&lt;&gt;""),AND(IN22&gt;=IR$30,IO22&gt;=IR$34,IN22&lt;&gt;""),AND(JP22&gt;=JT$30,JQ22&gt;=JT$34,JP22&lt;&gt;""),AND(KR22&gt;=KV$30,KS22&gt;=KV$34,KR22&lt;&gt;""),AND(LT22&gt;=LX$30,LU22&gt;=LX$34,LT22&lt;&gt;""),AND(MV22&gt;=MZ$30,MW22&gt;=MZ$34,MV22&lt;&gt;""),AND(NX22&gt;=OB$30,NY22&gt;=OB$34,NX22&lt;&gt;""),AND(OZ22&gt;=PD$30,PA22&gt;=PD$34,OZ22&lt;&gt;""),AND(QB22&gt;=QF$30,QC22&gt;=QF$34,QB22&lt;&gt;"")),"Merit",IF(OR(AND(AU22&gt;=AY$29,AV22&gt;=AY$33,AU22&lt;&gt;"",AQ22=""),AND(BX22&gt;=CB$29,BY22&gt;=CB$33,BX22&lt;&gt;"",BT22=""),AND(DA22&gt;=DE$29,DB22&gt;=DE$33,DA22&lt;&gt;"",CW22=""),AND(EF22&gt;=EJ$29,EG22&gt;=EJ$33,EF22&lt;&gt;""),AND(FH22&gt;=FL$29,FI22&gt;=FL$33,FH22&lt;&gt;""),AND(GJ22&gt;=GN$29,GK22&gt;=GN$33,GJ22&lt;&gt;""),AND(HL22&gt;=HP$29,HM22&gt;=HP$33,HL22&lt;&gt;""),AND(IN22&gt;=IR$29,IO22&gt;=IR$33,IN22&lt;&gt;""),AND(JP22&gt;=JT$29,JQ22&gt;=JT$33,JP22&lt;&gt;""),AND(KR22&gt;=KV$29,KS22&gt;=KV$33,KR22&lt;&gt;""),AND(LT22&gt;=LX$29,LU22&gt;=LX$33,LT22&lt;&gt;""),AND(MV22&gt;=MZ$29,MW22&gt;=MZ$33,MV22&lt;&gt;""),AND(NX22&gt;=OB$29,NY22&gt;=OB$33,NX22&lt;&gt;""),AND(OZ22&gt;=PD$29,PA22&gt;=PD$33,OZ22&lt;&gt;""),AND(QB22&gt;=QF$29,QC22&gt;=QF$33,QB22&lt;&gt;"")),"Excellence",IF(K22="P","Worlds Team",IF(H22="P","National Team","")))))</f>
        <v/>
      </c>
      <c r="K22" s="3" t="str">
        <f>IF(OR(AND(AU22&gt;=AY$28,AV22&gt;=AY$32,AU22&lt;&gt;"",AQ22=""),AND(BX22&gt;=CB$28,BY22&gt;=CB$32,BX22&lt;&gt;"",BT22=""),AND(DA22&gt;=DE$28,DB22&gt;=DE$32,DA22&lt;&gt;"",CW22=""),AND(EF22&gt;=EJ$28,EG22&gt;=EJ$32,EF22&lt;&gt;""),AND(FH22&gt;=FL$28,FI22&gt;=FL$32,FH22&lt;&gt;""),AND(GJ22&gt;=GN$28,GK22&gt;=GN$32,GJ22&lt;&gt;""),AND(HL22&gt;=HP$28,HM22&gt;=HP$32,HL22&lt;&gt;""),AND(IN22&gt;=IR$28,IO22&gt;=IR$32,IN22&lt;&gt;""),AND(JP22&gt;=JT$28,JQ22&gt;=JT$32,JP22&lt;&gt;""),AND(KR22&gt;=KV$28,KS22&gt;=KV$32,KR22&lt;&gt;""),AND(LT22&gt;=LX$28,LU22&gt;=LX$32,LT22&lt;&gt;""),AND(MV22&gt;=MZ$28,MW22&gt;=MZ$32,MV22&lt;&gt;""),AND(NX22&gt;=OB$28,NY22&gt;=OB$32,NX22&lt;&gt;""),AND(OZ22&gt;=PD$28,PA22&gt;=PD$32,OZ22&lt;&gt;""),AND(QB22&gt;=QF$28,QC22&gt;=QF$32,QB22&lt;&gt;"")),"P","")</f>
        <v/>
      </c>
      <c r="L22" s="8">
        <f>IF(COUNT(AS22,BV22,CY22)&gt;0,LARGE((AS22,BV22,CY22),1),0)</f>
        <v>39.300000000000004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20.599999999999998</v>
      </c>
      <c r="Q22" s="8" t="str">
        <f>IF(P22=0,"",IF(P22=CZ22,$CC$1,IF(P22=BW22,$AZ$1,IF(P22=AT22,$W$1,""))))</f>
        <v>2023 3rd Domestic Trial</v>
      </c>
      <c r="R22" s="8">
        <f>IF(MAX(AX22,CA22,DD22)&gt;0,MAX(AX22,CA22,DD22),0)</f>
        <v>40.4</v>
      </c>
      <c r="S22" s="8" t="str">
        <f>IF(R22=0,"",IF(R22=DD22,$CC$1,IF(R22=CA22,$AZ$1,IF(R22=AX22,$W$1,""))))</f>
        <v>2023 3rd Domestic Trial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14.8</v>
      </c>
      <c r="X22" s="19">
        <v>4.0999999999999996</v>
      </c>
      <c r="Y22" s="19">
        <v>0.4</v>
      </c>
      <c r="Z22" s="19">
        <v>0.3</v>
      </c>
      <c r="AA22" s="19">
        <v>16</v>
      </c>
      <c r="AB22" s="19">
        <v>3.9</v>
      </c>
      <c r="AC22" s="19">
        <v>0</v>
      </c>
      <c r="AD22" s="19">
        <v>0.6</v>
      </c>
      <c r="AE22" s="19">
        <v>16.399999999999999</v>
      </c>
      <c r="AF22" s="19">
        <v>3.9</v>
      </c>
      <c r="AG22" s="19">
        <v>0</v>
      </c>
      <c r="AH22" s="19">
        <v>0.3</v>
      </c>
      <c r="AI22" s="19">
        <v>16.399999999999999</v>
      </c>
      <c r="AJ22" s="19">
        <v>3.2</v>
      </c>
      <c r="AK22" s="19">
        <v>0</v>
      </c>
      <c r="AL22" s="19">
        <v>0.3</v>
      </c>
      <c r="AM22" s="19">
        <v>16.100000000000001</v>
      </c>
      <c r="AN22" s="19">
        <v>4.0999999999999996</v>
      </c>
      <c r="AO22" s="19">
        <v>0</v>
      </c>
      <c r="AP22" s="19">
        <v>0.3</v>
      </c>
      <c r="AQ22" s="27"/>
      <c r="AR22" s="40">
        <f>IF(SUM(X22,AB22)&gt;0,SUM(X22,AB22),"")</f>
        <v>8</v>
      </c>
      <c r="AS22" s="40">
        <f>IF(SUM(W22:X22,Z22:AB22,AD22)-Y22-AC22&gt;0,SUM(W22:X22,Z22:AB22,AD22)-Y22-AC22,"")</f>
        <v>39.300000000000004</v>
      </c>
      <c r="AT22" s="40">
        <f>IF(SUM(AE22:AF22,AH22)-AG22&gt;0,SUM(AE22:AF22,AH22)-AG22,"")</f>
        <v>20.599999999999998</v>
      </c>
      <c r="AU22" s="40">
        <f>IF(SUM(X22,AB22,AF22)&gt;0,SUM(X22,AB22,AF22),"")</f>
        <v>11.9</v>
      </c>
      <c r="AV22" s="40">
        <f>IF(SUM(AS22,AT22)&gt;0,SUM(AS22,AT22),"")</f>
        <v>59.900000000000006</v>
      </c>
      <c r="AW22" s="40">
        <f>IF(SUM(AJ22,AN22)&gt;0,SUM(AJ22,AN22),"")</f>
        <v>7.3</v>
      </c>
      <c r="AX22" s="40">
        <f>IF(SUM(AI22:AJ22,AL22:AN22,AP22)-SUM(AK22,AO22)&gt;0,SUM(AI22:AJ22,AL22:AN22,AP22)-SUM(AK22,AO22),"")</f>
        <v>40.4</v>
      </c>
      <c r="AY22" s="40">
        <f>IF(SUM(AS22,AT22,AX22)&gt;0,SUM(AS22,AT22,AX22),"")</f>
        <v>100.30000000000001</v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19"/>
      <c r="CR22" s="19"/>
      <c r="CS22" s="19"/>
      <c r="CT22" s="19"/>
      <c r="CU22" s="19"/>
      <c r="CV22" s="19"/>
      <c r="CW22" s="27"/>
      <c r="CX22" s="40" t="str">
        <f>IF(SUM(CD22,CH22)&gt;0,SUM(CD22,CH22),"")</f>
        <v/>
      </c>
      <c r="CY22" s="40" t="str">
        <f>IF(SUM(CC22:CD22,CF22:CH22,CJ22)-CE22-CI22&gt;0,SUM(CC22:CD22,CF22:CH22,CJ22)-CE22-CI22,"")</f>
        <v/>
      </c>
      <c r="CZ22" s="40" t="str">
        <f>IF(SUM(CK22:CL22,CN22)-CM22&gt;0,SUM(CK22:CL22,CN22)-CM22,"")</f>
        <v/>
      </c>
      <c r="DA22" s="40" t="str">
        <f>IF(SUM(CD22,CH22,CL22)&gt;0,SUM(CD22,CH22,CL22),"")</f>
        <v/>
      </c>
      <c r="DB22" s="40" t="str">
        <f>IF(SUM(CY22,CZ22)&gt;0,SUM(CY22,CZ22),"")</f>
        <v/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 t="str">
        <f>IF(SUM(CY22,CZ22,DD22)&gt;0,SUM(CY22,CZ22,DD22),"")</f>
        <v/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0</v>
      </c>
      <c r="QH22" s="22">
        <f>IF($CW22="P",CD22,(CD22+BA22)/2)</f>
        <v>0</v>
      </c>
      <c r="QI22" s="22">
        <f>IF($CW22="P",CE22,(CE22+BB22)/2)</f>
        <v>0</v>
      </c>
      <c r="QJ22" s="22">
        <f>IF($CW22="P",CF22,(CF22+BC22)/2)</f>
        <v>0</v>
      </c>
      <c r="QK22" s="22">
        <f>IF($CW22="P",CG22,(CG22+BD22)/2)</f>
        <v>0</v>
      </c>
      <c r="QL22" s="22">
        <f>IF($CW22="P",CH22,(CH22+BE22)/2)</f>
        <v>0</v>
      </c>
      <c r="QM22" s="22">
        <f>IF($CW22="P",CI22,(CI22+BF22)/2)</f>
        <v>0</v>
      </c>
      <c r="QN22" s="22">
        <f>IF($CW22="P",CJ22,(CJ22+BG22)/2)</f>
        <v>0</v>
      </c>
      <c r="QO22" s="22">
        <f>IF($CW22="P",CK22,(CK22+BH22)/2)</f>
        <v>0</v>
      </c>
      <c r="QP22" s="22">
        <f>IF($CW22="P",CL22,(CL22+BI22)/2)</f>
        <v>0</v>
      </c>
      <c r="QQ22" s="22">
        <f>IF($CW22="P",CM22,(CM22+BJ22)/2)</f>
        <v>0</v>
      </c>
      <c r="QR22" s="22">
        <f>IF($CW22="P",CN22,(CN22+BK22)/2)</f>
        <v>0</v>
      </c>
      <c r="QS22" s="22">
        <f>IF($CW22="P",CO22,(CO22+BL22)/2)</f>
        <v>0</v>
      </c>
      <c r="QT22" s="22">
        <f>IF($CW22="P",CP22,(CP22+BM22)/2)</f>
        <v>0</v>
      </c>
      <c r="QU22" s="22">
        <f>IF($CW22="P",CQ22,(CQ22+BN22)/2)</f>
        <v>0</v>
      </c>
      <c r="QV22" s="22">
        <f>IF($CW22="P",CR22,(CR22+BO22)/2)</f>
        <v>0</v>
      </c>
      <c r="QW22" s="22">
        <f>IF($CW22="P",CS22,(CS22+BP22)/2)</f>
        <v>0</v>
      </c>
      <c r="QX22" s="22">
        <f>IF($CW22="P",CT22,(CT22+BQ22)/2)</f>
        <v>0</v>
      </c>
      <c r="QY22" s="22">
        <f>IF($CW22="P",CU22,(CU22+BR22)/2)</f>
        <v>0</v>
      </c>
      <c r="QZ22" s="22">
        <f>IF($CW22="P",CV22,(CV22+BS22)/2)</f>
        <v>0</v>
      </c>
      <c r="RA22" s="27" t="s">
        <v>46</v>
      </c>
      <c r="RB22" s="40" t="str">
        <f>IF(SUM(QH22,QL22)&gt;0,SUM(QH22,QL22),"")</f>
        <v/>
      </c>
      <c r="RC22" s="40" t="str">
        <f>IF(SUM(QG22:QH22,QJ22:QL22,QN22)-QI22-QM22&gt;0,SUM(QG22:QH22,QJ22:QL22,QN22)-QI22-QM22,"")</f>
        <v/>
      </c>
      <c r="RD22" s="40" t="str">
        <f>IF(SUM(QO22:QP22,QR22)-QQ22&gt;0,SUM(QO22:QP22,QR22)-QQ22,"")</f>
        <v/>
      </c>
      <c r="RE22" s="40" t="str">
        <f>IF(SUM(QH22,QL22,QP22)&gt;0,SUM(QH22,QL22,QP22),"")</f>
        <v/>
      </c>
      <c r="RF22" s="40" t="str">
        <f>IF(SUM(RC22,RD22)&gt;0,SUM(RC22,RD22),"")</f>
        <v/>
      </c>
      <c r="RG22" s="40" t="str">
        <f>IF(SUM(QT22,QX22)&gt;0,SUM(QT22,QX22),"")</f>
        <v/>
      </c>
      <c r="RH22" s="40" t="str">
        <f>IF(SUM(QS22:QT22,QV22:QX22,QZ22)-SUM(QU22,QY22)&gt;0,SUM(QS22:QT22,QV22:QX22,QZ22)-SUM(QU22,QY22),"")</f>
        <v/>
      </c>
      <c r="RI22" s="40" t="str">
        <f>IF(SUM(RC22,RD22,RH22)&gt;0,SUM(RC22,RD22,RH22),"")</f>
        <v/>
      </c>
    </row>
    <row r="23" spans="1:477" x14ac:dyDescent="0.2">
      <c r="A23" s="4" t="str" cm="1">
        <f t="array" ref="A23">IF(AND(J23&lt;&gt;"",J23&lt;&gt;"No DD"),SUMPRODUCT((J$4:J$25&lt;&gt;"")*(J$4:J$25&lt;&gt;"No DD")*(F$4:F$25&gt;F23))+1,IF(J23="No DD",SUMPRODUCT((J$4:J$25="No DD")*(F$4:F$25&gt;F23))+1+SUMPRODUCT((J$4:J$25&lt;&gt;"")*(J$4:J$25&lt;&gt;"No DD")),""))</f>
        <v/>
      </c>
      <c r="B23" s="4" t="str" cm="1">
        <f t="array" ref="B23">IF(AND(J23&lt;&gt;"",J23&lt;&gt;"No DD",G23=""),SUMPRODUCT((J$4:J$25&lt;&gt;"")*(J$4:J$25&lt;&gt;"No DD")*(G$4:G$25="")*(F$4:F$25&gt;F23))+1,IF(J23="No DD",SUMPRODUCT((J$4:J$25="No DD")*(F$4:F$25&gt;F23)*(G$4:G$25=""))+1+SUMPRODUCT((J$4:J$25&lt;&gt;"")*(G$4:G$25="")*(J$4:J$25&lt;&gt;"No DD")),""))</f>
        <v/>
      </c>
      <c r="C23" s="5" t="s">
        <v>213</v>
      </c>
      <c r="D23" s="4" t="s">
        <v>4</v>
      </c>
      <c r="E23" s="4">
        <v>2007</v>
      </c>
      <c r="F23" s="9">
        <f>SUM(L23:T23)+SUM(L23:P23)*0.0000001+SUM(L23)*0.0000000000001</f>
        <v>87.400005190003341</v>
      </c>
      <c r="G23" s="66"/>
      <c r="H23" s="3" t="str">
        <f>IF(OR(AND(AR23&gt;=AY$27,AS23&gt;=AY$31,AR23&lt;&gt;"",AQ23=""),AND(AW23&gt;=AY$27,AX23&gt;=AY$31,AW23&lt;&gt;"",AQ23=""),AND(BU23&gt;=CB$27,BV23&gt;=CB$31,BU23&lt;&gt;"",BT23=""),AND(BZ23&gt;=CB$27,CA23&gt;=CB$31,BZ23&lt;&gt;"",BT23=""),AND(CX23&gt;=DE$27,CY23&gt;=DE$31,CX23&lt;&gt;"",CW23=""),AND(DC23&gt;=DE$27,DD23&gt;=DE$31,DC23&lt;&gt;""),AND(EC23&gt;=EJ$27,ED23&gt;=EJ$31,EC23&lt;&gt;""),AND(EH23&gt;=EJ$27,EI23&gt;=EJ$31,EH23&lt;&gt;""),AND(FE23&gt;=FL$27,FF23&gt;=FL$31,FE23&lt;&gt;""),AND(FJ23&gt;=FL$27,FK23&gt;=FL$31,FJ23&lt;&gt;""),AND(GG23&gt;=GN$27,GH23&gt;=GN$31,GG23&lt;&gt;""),AND(GL23&gt;=GN$27,GM23&gt;=GN$31,GL23&lt;&gt;""),AND(HI23&gt;=HP$27,HJ23&gt;=HP$31,HI23&lt;&gt;""),AND(HN23&gt;=HP$27,HO23&gt;=HP$31,HN23&lt;&gt;""),AND(IK23&gt;=IR$27,IL23&gt;=IR$31,IK23&lt;&gt;""),AND(IP23&gt;=IR$27,IQ23&gt;=IR$31,IP23&lt;&gt;""),AND(JM23&gt;=JT$27,JN23&gt;=JT$31,JM23&lt;&gt;""),AND(JR23&gt;=JT$27,JS23&gt;=JT$31,JR23&lt;&gt;""),AND(KO23&gt;=KV$27,KP23&gt;=KV$31,KO23&lt;&gt;""),AND(KT23&gt;=KV$27,KU23&gt;=KV$31,KT23&lt;&gt;""),AND(LQ23&gt;=LX$27,LR23&gt;=LX$31,LQ23&lt;&gt;""),AND(LV23&gt;=LX$27,LW23&gt;=LX$31,LV23&lt;&gt;""),AND(MS23&gt;=MZ$27,MT23&gt;=MZ$31,MS23&lt;&gt;""),AND(MX23&gt;=MZ$27,MY23&gt;=MZ$31,MX23&lt;&gt;""),AND(NU23&gt;=OB$27,NV23&gt;=OB$31,NU23&lt;&gt;""),AND(NZ23&gt;=OB$27,OA23&gt;=OB$31,NZ23&lt;&gt;""),AND(OW23&gt;=PD$27,OX23&gt;=PD$31,OW23&lt;&gt;""),AND(PB23&gt;=PD$27,PC23&gt;=PD$31,PB23&lt;&gt;""),AND(PY23&gt;=QF$27,PZ23&gt;=QF$31,PY23&lt;&gt;""),AND(QD23&gt;=QF$27,QE23&gt;=QF$31,QD23&lt;&gt;"")),"P","")</f>
        <v/>
      </c>
      <c r="I23" s="3" t="str">
        <f>IF(OR(AND(AS23&gt;=AY$31,AS23&lt;&gt;"",AQ23=""),AND(AX23&gt;=AY$31,AX23&lt;&gt;"",AQ23=""),AND(BV23&gt;=CB$31,BV23&lt;&gt;"",BT23=""),AND(CA23&gt;=CB$31,CA23&lt;&gt;"",BT23=""),AND(CY23&gt;=DE$31,CY23&lt;&gt;"",CW23=""),AND(DD23&gt;=DE$31,DD23&lt;&gt;"",CW23=""),AND(ED23&gt;=EJ$31,ED23&lt;&gt;""),AND(EI23&gt;=EJ$31,EI23&lt;&gt;""),AND(FF23&gt;=FL$31,FF23&lt;&gt;""),AND(FK23&gt;=FL$31,FK23&lt;&gt;""),AND(GH23&gt;=GN$31,GH23&lt;&gt;""),AND(GM23&gt;=GN$31,GM23&lt;&gt;""),AND(HJ23&gt;=HP$31,HJ23&lt;&gt;""),AND(HO23&gt;=HP$31,HO23&lt;&gt;""),AND(IL23&gt;=IR$31,IL23&lt;&gt;""),AND(IQ23&gt;=IR$31,IQ23&lt;&gt;""),AND(JN23&gt;=JT$31,JN23&lt;&gt;""),AND(JS23&gt;=JT$31,JS23&lt;&gt;""),AND(KP23&gt;=KV$31,KP23&lt;&gt;""),AND(KU23&gt;=KV$31,KU23&lt;&gt;""),AND(LR23&gt;=LX$31,LR23&lt;&gt;""),AND(LW23&gt;=LX$31,LW23&lt;&gt;""),AND(MT23&gt;=MZ$31,MT23&lt;&gt;""),AND(MY23&gt;=MZ$31,MY23&lt;&gt;""),AND(NV23&gt;=OB$31,NV23&lt;&gt;""),AND(OA23&gt;=OB$31,OA23&lt;&gt;""),AND(OX23&gt;=PD$31,OX23&lt;&gt;""),AND(PC23&gt;=PD$31,PC23&lt;&gt;""),AND(PZ23&gt;=QF$31,PZ23&lt;&gt;""),AND(QE23&gt;=QF$31,QE23&lt;&gt;"")),"P","")</f>
        <v/>
      </c>
      <c r="J23" s="36" t="str">
        <f>IF(AND(I23="P",H23=""),"No DD",IF(OR(AND(AU23&gt;=AY$30,AV23&gt;=AY$34,AU23&lt;&gt;"",AQ23=""),AND(BX23&gt;=CB$30,BY23&gt;=CB$34,BX23&lt;&gt;"",BT23=""),AND(DA23&gt;=DE$30,DB23&gt;=DE$34,DA23&lt;&gt;"",CW23=""),AND(EF23&gt;=EJ$30,EG23&gt;=EJ$34,EF23&lt;&gt;""),AND(FH23&gt;=FL$30,FI23&gt;=FL$34,FH23&lt;&gt;""),AND(GJ23&gt;=GN$30,GK23&gt;=GN$34,GJ23&lt;&gt;""),AND(HL23&gt;=HP$30,HM23&gt;=HP$34,HL23&lt;&gt;""),AND(IN23&gt;=IR$30,IO23&gt;=IR$34,IN23&lt;&gt;""),AND(JP23&gt;=JT$30,JQ23&gt;=JT$34,JP23&lt;&gt;""),AND(KR23&gt;=KV$30,KS23&gt;=KV$34,KR23&lt;&gt;""),AND(LT23&gt;=LX$30,LU23&gt;=LX$34,LT23&lt;&gt;""),AND(MV23&gt;=MZ$30,MW23&gt;=MZ$34,MV23&lt;&gt;""),AND(NX23&gt;=OB$30,NY23&gt;=OB$34,NX23&lt;&gt;""),AND(OZ23&gt;=PD$30,PA23&gt;=PD$34,OZ23&lt;&gt;""),AND(QB23&gt;=QF$30,QC23&gt;=QF$34,QB23&lt;&gt;"")),"Merit",IF(OR(AND(AU23&gt;=AY$29,AV23&gt;=AY$33,AU23&lt;&gt;"",AQ23=""),AND(BX23&gt;=CB$29,BY23&gt;=CB$33,BX23&lt;&gt;"",BT23=""),AND(DA23&gt;=DE$29,DB23&gt;=DE$33,DA23&lt;&gt;"",CW23=""),AND(EF23&gt;=EJ$29,EG23&gt;=EJ$33,EF23&lt;&gt;""),AND(FH23&gt;=FL$29,FI23&gt;=FL$33,FH23&lt;&gt;""),AND(GJ23&gt;=GN$29,GK23&gt;=GN$33,GJ23&lt;&gt;""),AND(HL23&gt;=HP$29,HM23&gt;=HP$33,HL23&lt;&gt;""),AND(IN23&gt;=IR$29,IO23&gt;=IR$33,IN23&lt;&gt;""),AND(JP23&gt;=JT$29,JQ23&gt;=JT$33,JP23&lt;&gt;""),AND(KR23&gt;=KV$29,KS23&gt;=KV$33,KR23&lt;&gt;""),AND(LT23&gt;=LX$29,LU23&gt;=LX$33,LT23&lt;&gt;""),AND(MV23&gt;=MZ$29,MW23&gt;=MZ$33,MV23&lt;&gt;""),AND(NX23&gt;=OB$29,NY23&gt;=OB$33,NX23&lt;&gt;""),AND(OZ23&gt;=PD$29,PA23&gt;=PD$33,OZ23&lt;&gt;""),AND(QB23&gt;=QF$29,QC23&gt;=QF$33,QB23&lt;&gt;"")),"Excellence",IF(K23="P","Worlds Team",IF(H23="P","National Team","")))))</f>
        <v/>
      </c>
      <c r="K23" s="3" t="str">
        <f>IF(OR(AND(AU23&gt;=AY$28,AV23&gt;=AY$32,AU23&lt;&gt;"",AQ23=""),AND(BX23&gt;=CB$28,BY23&gt;=CB$32,BX23&lt;&gt;"",BT23=""),AND(DA23&gt;=DE$28,DB23&gt;=DE$32,DA23&lt;&gt;"",CW23=""),AND(EF23&gt;=EJ$28,EG23&gt;=EJ$32,EF23&lt;&gt;""),AND(FH23&gt;=FL$28,FI23&gt;=FL$32,FH23&lt;&gt;""),AND(GJ23&gt;=GN$28,GK23&gt;=GN$32,GJ23&lt;&gt;""),AND(HL23&gt;=HP$28,HM23&gt;=HP$32,HL23&lt;&gt;""),AND(IN23&gt;=IR$28,IO23&gt;=IR$32,IN23&lt;&gt;""),AND(JP23&gt;=JT$28,JQ23&gt;=JT$32,JP23&lt;&gt;""),AND(KR23&gt;=KV$28,KS23&gt;=KV$32,KR23&lt;&gt;""),AND(LT23&gt;=LX$28,LU23&gt;=LX$32,LT23&lt;&gt;""),AND(MV23&gt;=MZ$28,MW23&gt;=MZ$32,MV23&lt;&gt;""),AND(NX23&gt;=OB$28,NY23&gt;=OB$32,NX23&lt;&gt;""),AND(OZ23&gt;=PD$28,PA23&gt;=PD$32,OZ23&lt;&gt;""),AND(QB23&gt;=QF$28,QC23&gt;=QF$32,QB23&lt;&gt;"")),"P","")</f>
        <v/>
      </c>
      <c r="L23" s="8">
        <f>IF(COUNT(AS23,BV23,CY23)&gt;0,LARGE((AS23,BV23,CY23),1),0)</f>
        <v>33.699999999999996</v>
      </c>
      <c r="M23" s="8" t="str">
        <f>IF(L23=0,"",IF(L23=CY23,$CC$1,IF(L23=BV23,$AZ$1,IF(L23=AS23,$W$1,""))))</f>
        <v>2024 Elite Canada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18.2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35.499999999999993</v>
      </c>
      <c r="S23" s="8" t="str">
        <f>IF(R23=0,"",IF(R23=DD23,$CC$1,IF(R23=CA23,$AZ$1,IF(R23=AX23,$W$1,""))))</f>
        <v>2024 Elite Canada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>
        <v>17.100000000000001</v>
      </c>
      <c r="BA23" s="18">
        <v>1.7</v>
      </c>
      <c r="BB23" s="18">
        <v>1</v>
      </c>
      <c r="BC23" s="18">
        <v>0</v>
      </c>
      <c r="BD23" s="18">
        <v>13.7</v>
      </c>
      <c r="BE23" s="18">
        <v>1.9</v>
      </c>
      <c r="BF23" s="18">
        <v>0</v>
      </c>
      <c r="BG23" s="18">
        <v>0.3</v>
      </c>
      <c r="BH23" s="18">
        <v>15.7</v>
      </c>
      <c r="BI23" s="18">
        <v>2.8</v>
      </c>
      <c r="BJ23" s="18">
        <v>0.6</v>
      </c>
      <c r="BK23" s="18">
        <v>0.3</v>
      </c>
      <c r="BL23" s="18">
        <v>16.100000000000001</v>
      </c>
      <c r="BM23" s="18">
        <v>1.2</v>
      </c>
      <c r="BN23" s="18">
        <v>0</v>
      </c>
      <c r="BO23" s="18">
        <v>0</v>
      </c>
      <c r="BP23" s="18">
        <v>15.7</v>
      </c>
      <c r="BQ23" s="18">
        <v>2.8</v>
      </c>
      <c r="BR23" s="18">
        <v>0.6</v>
      </c>
      <c r="BS23" s="18">
        <v>0.3</v>
      </c>
      <c r="BT23" s="28"/>
      <c r="BU23" s="11">
        <f>IF(SUM(BA23,BE23)&gt;0,SUM(BA23,BE23),"")</f>
        <v>3.5999999999999996</v>
      </c>
      <c r="BV23" s="11">
        <f>IF(SUM(AZ23:BA23,BC23:BE23,BG23)-BB23-BF23&gt;0,SUM(AZ23:BA23,BC23:BE23,BG23)-BB23-BF23,"")</f>
        <v>33.699999999999996</v>
      </c>
      <c r="BW23" s="11">
        <f>IF(SUM(BH23:BI23,BK23)-BJ23&gt;0,SUM(BH23:BI23,BK23)-BJ23,"")</f>
        <v>18.2</v>
      </c>
      <c r="BX23" s="11">
        <f>IF(SUM(BA23,BE23,BI23)&gt;0,SUM(BA23,BE23,BI23),"")</f>
        <v>6.3999999999999995</v>
      </c>
      <c r="BY23" s="11">
        <f>IF(SUM(BV23,BW23)&gt;0,SUM(BV23,BW23),"")</f>
        <v>51.899999999999991</v>
      </c>
      <c r="BZ23" s="11">
        <f>IF(SUM(BM23,BQ23)&gt;0,SUM(BM23,BQ23),"")</f>
        <v>4</v>
      </c>
      <c r="CA23" s="11">
        <f>IF(SUM(BL23:BM23,BO23:BQ23,BS23)-SUM(BN23,BR23)&gt;0,SUM(BL23:BM23,BO23:BQ23,BS23)-SUM(BN23,BR23),"")</f>
        <v>35.499999999999993</v>
      </c>
      <c r="CB23" s="11">
        <f>IF(SUM(BV23,BW23,CA23)&gt;0,SUM(BV23,BW23,CA23),"")</f>
        <v>87.399999999999977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8.5500000000000007</v>
      </c>
      <c r="QH23" s="22">
        <f>IF($CW23="P",CD23,(CD23+BA23)/2)</f>
        <v>0.85</v>
      </c>
      <c r="QI23" s="22">
        <f>IF($CW23="P",CE23,(CE23+BB23)/2)</f>
        <v>0.5</v>
      </c>
      <c r="QJ23" s="22">
        <f>IF($CW23="P",CF23,(CF23+BC23)/2)</f>
        <v>0</v>
      </c>
      <c r="QK23" s="22">
        <f>IF($CW23="P",CG23,(CG23+BD23)/2)</f>
        <v>6.85</v>
      </c>
      <c r="QL23" s="22">
        <f>IF($CW23="P",CH23,(CH23+BE23)/2)</f>
        <v>0.95</v>
      </c>
      <c r="QM23" s="22">
        <f>IF($CW23="P",CI23,(CI23+BF23)/2)</f>
        <v>0</v>
      </c>
      <c r="QN23" s="22">
        <f>IF($CW23="P",CJ23,(CJ23+BG23)/2)</f>
        <v>0.15</v>
      </c>
      <c r="QO23" s="22">
        <f>IF($CW23="P",CK23,(CK23+BH23)/2)</f>
        <v>7.85</v>
      </c>
      <c r="QP23" s="22">
        <f>IF($CW23="P",CL23,(CL23+BI23)/2)</f>
        <v>1.4</v>
      </c>
      <c r="QQ23" s="22">
        <f>IF($CW23="P",CM23,(CM23+BJ23)/2)</f>
        <v>0.3</v>
      </c>
      <c r="QR23" s="22">
        <f>IF($CW23="P",CN23,(CN23+BK23)/2)</f>
        <v>0.15</v>
      </c>
      <c r="QS23" s="22">
        <f>IF($CW23="P",CO23,(CO23+BL23)/2)</f>
        <v>8.0500000000000007</v>
      </c>
      <c r="QT23" s="22">
        <f>IF($CW23="P",CP23,(CP23+BM23)/2)</f>
        <v>0.6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7.85</v>
      </c>
      <c r="QX23" s="22">
        <f>IF($CW23="P",CT23,(CT23+BQ23)/2)</f>
        <v>1.4</v>
      </c>
      <c r="QY23" s="22">
        <f>IF($CW23="P",CU23,(CU23+BR23)/2)</f>
        <v>0.3</v>
      </c>
      <c r="QZ23" s="22">
        <f>IF($CW23="P",CV23,(CV23+BS23)/2)</f>
        <v>0.15</v>
      </c>
      <c r="RA23" s="27" t="s">
        <v>46</v>
      </c>
      <c r="RB23" s="40">
        <f>IF(SUM(QH23,QL23)&gt;0,SUM(QH23,QL23),"")</f>
        <v>1.7999999999999998</v>
      </c>
      <c r="RC23" s="40">
        <f>IF(SUM(QG23:QH23,QJ23:QL23,QN23)-QI23-QM23&gt;0,SUM(QG23:QH23,QJ23:QL23,QN23)-QI23-QM23,"")</f>
        <v>16.849999999999998</v>
      </c>
      <c r="RD23" s="40">
        <f>IF(SUM(QO23:QP23,QR23)-QQ23&gt;0,SUM(QO23:QP23,QR23)-QQ23,"")</f>
        <v>9.1</v>
      </c>
      <c r="RE23" s="40">
        <f>IF(SUM(QH23,QL23,QP23)&gt;0,SUM(QH23,QL23,QP23),"")</f>
        <v>3.1999999999999997</v>
      </c>
      <c r="RF23" s="40">
        <f>IF(SUM(RC23,RD23)&gt;0,SUM(RC23,RD23),"")</f>
        <v>25.949999999999996</v>
      </c>
      <c r="RG23" s="40">
        <f>IF(SUM(QT23,QX23)&gt;0,SUM(QT23,QX23),"")</f>
        <v>2</v>
      </c>
      <c r="RH23" s="40">
        <f>IF(SUM(QS23:QT23,QV23:QX23,QZ23)-SUM(QU23,QY23)&gt;0,SUM(QS23:QT23,QV23:QX23,QZ23)-SUM(QU23,QY23),"")</f>
        <v>17.749999999999996</v>
      </c>
      <c r="RI23" s="40">
        <f>IF(SUM(RC23,RD23,RH23)&gt;0,SUM(RC23,RD23,RH23),"")</f>
        <v>43.699999999999989</v>
      </c>
    </row>
    <row r="24" spans="1:477" x14ac:dyDescent="0.2">
      <c r="A24" s="4" t="str" cm="1">
        <f t="array" ref="A24">IF(AND(J24&lt;&gt;"",J24&lt;&gt;"No DD"),SUMPRODUCT((J$4:J$25&lt;&gt;"")*(J$4:J$25&lt;&gt;"No DD")*(F$4:F$25&gt;F24))+1,IF(J24="No DD",SUMPRODUCT((J$4:J$25="No DD")*(F$4:F$25&gt;F24))+1+SUMPRODUCT((J$4:J$25&lt;&gt;"")*(J$4:J$25&lt;&gt;"No DD")),""))</f>
        <v/>
      </c>
      <c r="B24" s="4" t="str" cm="1">
        <f t="array" ref="B24">IF(AND(J24&lt;&gt;"",J24&lt;&gt;"No DD",G24=""),SUMPRODUCT((J$4:J$25&lt;&gt;"")*(J$4:J$25&lt;&gt;"No DD")*(G$4:G$25="")*(F$4:F$25&gt;F24))+1,IF(J24="No DD",SUMPRODUCT((J$4:J$25="No DD")*(F$4:F$25&gt;F24)*(G$4:G$25=""))+1+SUMPRODUCT((J$4:J$25&lt;&gt;"")*(G$4:G$25="")*(J$4:J$25&lt;&gt;"No DD")),""))</f>
        <v/>
      </c>
      <c r="C24" s="5" t="s">
        <v>214</v>
      </c>
      <c r="D24" s="4" t="s">
        <v>5</v>
      </c>
      <c r="E24" s="4">
        <v>2005</v>
      </c>
      <c r="F24" s="9">
        <f>SUM(L24:T24)+SUM(L24:P24)*0.0000001+SUM(L24)*0.0000000000001</f>
        <v>39.200003920001869</v>
      </c>
      <c r="G24" s="66"/>
      <c r="H24" s="3" t="str">
        <f>IF(OR(AND(AR24&gt;=AY$27,AS24&gt;=AY$31,AR24&lt;&gt;"",AQ24=""),AND(AW24&gt;=AY$27,AX24&gt;=AY$31,AW24&lt;&gt;"",AQ24=""),AND(BU24&gt;=CB$27,BV24&gt;=CB$31,BU24&lt;&gt;"",BT24=""),AND(BZ24&gt;=CB$27,CA24&gt;=CB$31,BZ24&lt;&gt;"",BT24=""),AND(CX24&gt;=DE$27,CY24&gt;=DE$31,CX24&lt;&gt;"",CW24=""),AND(DC24&gt;=DE$27,DD24&gt;=DE$31,DC24&lt;&gt;""),AND(EC24&gt;=EJ$27,ED24&gt;=EJ$31,EC24&lt;&gt;""),AND(EH24&gt;=EJ$27,EI24&gt;=EJ$31,EH24&lt;&gt;""),AND(FE24&gt;=FL$27,FF24&gt;=FL$31,FE24&lt;&gt;""),AND(FJ24&gt;=FL$27,FK24&gt;=FL$31,FJ24&lt;&gt;""),AND(GG24&gt;=GN$27,GH24&gt;=GN$31,GG24&lt;&gt;""),AND(GL24&gt;=GN$27,GM24&gt;=GN$31,GL24&lt;&gt;""),AND(HI24&gt;=HP$27,HJ24&gt;=HP$31,HI24&lt;&gt;""),AND(HN24&gt;=HP$27,HO24&gt;=HP$31,HN24&lt;&gt;""),AND(IK24&gt;=IR$27,IL24&gt;=IR$31,IK24&lt;&gt;""),AND(IP24&gt;=IR$27,IQ24&gt;=IR$31,IP24&lt;&gt;""),AND(JM24&gt;=JT$27,JN24&gt;=JT$31,JM24&lt;&gt;""),AND(JR24&gt;=JT$27,JS24&gt;=JT$31,JR24&lt;&gt;""),AND(KO24&gt;=KV$27,KP24&gt;=KV$31,KO24&lt;&gt;""),AND(KT24&gt;=KV$27,KU24&gt;=KV$31,KT24&lt;&gt;""),AND(LQ24&gt;=LX$27,LR24&gt;=LX$31,LQ24&lt;&gt;""),AND(LV24&gt;=LX$27,LW24&gt;=LX$31,LV24&lt;&gt;""),AND(MS24&gt;=MZ$27,MT24&gt;=MZ$31,MS24&lt;&gt;""),AND(MX24&gt;=MZ$27,MY24&gt;=MZ$31,MX24&lt;&gt;""),AND(NU24&gt;=OB$27,NV24&gt;=OB$31,NU24&lt;&gt;""),AND(NZ24&gt;=OB$27,OA24&gt;=OB$31,NZ24&lt;&gt;""),AND(OW24&gt;=PD$27,OX24&gt;=PD$31,OW24&lt;&gt;""),AND(PB24&gt;=PD$27,PC24&gt;=PD$31,PB24&lt;&gt;""),AND(PY24&gt;=QF$27,PZ24&gt;=QF$31,PY24&lt;&gt;""),AND(QD24&gt;=QF$27,QE24&gt;=QF$31,QD24&lt;&gt;"")),"P","")</f>
        <v/>
      </c>
      <c r="I24" s="3" t="str">
        <f>IF(OR(AND(AS24&gt;=AY$31,AS24&lt;&gt;"",AQ24=""),AND(AX24&gt;=AY$31,AX24&lt;&gt;"",AQ24=""),AND(BV24&gt;=CB$31,BV24&lt;&gt;"",BT24=""),AND(CA24&gt;=CB$31,CA24&lt;&gt;"",BT24=""),AND(CY24&gt;=DE$31,CY24&lt;&gt;"",CW24=""),AND(DD24&gt;=DE$31,DD24&lt;&gt;"",CW24=""),AND(ED24&gt;=EJ$31,ED24&lt;&gt;""),AND(EI24&gt;=EJ$31,EI24&lt;&gt;""),AND(FF24&gt;=FL$31,FF24&lt;&gt;""),AND(FK24&gt;=FL$31,FK24&lt;&gt;""),AND(GH24&gt;=GN$31,GH24&lt;&gt;""),AND(GM24&gt;=GN$31,GM24&lt;&gt;""),AND(HJ24&gt;=HP$31,HJ24&lt;&gt;""),AND(HO24&gt;=HP$31,HO24&lt;&gt;""),AND(IL24&gt;=IR$31,IL24&lt;&gt;""),AND(IQ24&gt;=IR$31,IQ24&lt;&gt;""),AND(JN24&gt;=JT$31,JN24&lt;&gt;""),AND(JS24&gt;=JT$31,JS24&lt;&gt;""),AND(KP24&gt;=KV$31,KP24&lt;&gt;""),AND(KU24&gt;=KV$31,KU24&lt;&gt;""),AND(LR24&gt;=LX$31,LR24&lt;&gt;""),AND(LW24&gt;=LX$31,LW24&lt;&gt;""),AND(MT24&gt;=MZ$31,MT24&lt;&gt;""),AND(MY24&gt;=MZ$31,MY24&lt;&gt;""),AND(NV24&gt;=OB$31,NV24&lt;&gt;""),AND(OA24&gt;=OB$31,OA24&lt;&gt;""),AND(OX24&gt;=PD$31,OX24&lt;&gt;""),AND(PC24&gt;=PD$31,PC24&lt;&gt;""),AND(PZ24&gt;=QF$31,PZ24&lt;&gt;""),AND(QE24&gt;=QF$31,QE24&lt;&gt;"")),"P","")</f>
        <v/>
      </c>
      <c r="J24" s="36" t="str">
        <f>IF(AND(I24="P",H24=""),"No DD",IF(OR(AND(AU24&gt;=AY$30,AV24&gt;=AY$34,AU24&lt;&gt;"",AQ24=""),AND(BX24&gt;=CB$30,BY24&gt;=CB$34,BX24&lt;&gt;"",BT24=""),AND(DA24&gt;=DE$30,DB24&gt;=DE$34,DA24&lt;&gt;"",CW24=""),AND(EF24&gt;=EJ$30,EG24&gt;=EJ$34,EF24&lt;&gt;""),AND(FH24&gt;=FL$30,FI24&gt;=FL$34,FH24&lt;&gt;""),AND(GJ24&gt;=GN$30,GK24&gt;=GN$34,GJ24&lt;&gt;""),AND(HL24&gt;=HP$30,HM24&gt;=HP$34,HL24&lt;&gt;""),AND(IN24&gt;=IR$30,IO24&gt;=IR$34,IN24&lt;&gt;""),AND(JP24&gt;=JT$30,JQ24&gt;=JT$34,JP24&lt;&gt;""),AND(KR24&gt;=KV$30,KS24&gt;=KV$34,KR24&lt;&gt;""),AND(LT24&gt;=LX$30,LU24&gt;=LX$34,LT24&lt;&gt;""),AND(MV24&gt;=MZ$30,MW24&gt;=MZ$34,MV24&lt;&gt;""),AND(NX24&gt;=OB$30,NY24&gt;=OB$34,NX24&lt;&gt;""),AND(OZ24&gt;=PD$30,PA24&gt;=PD$34,OZ24&lt;&gt;""),AND(QB24&gt;=QF$30,QC24&gt;=QF$34,QB24&lt;&gt;"")),"Merit",IF(OR(AND(AU24&gt;=AY$29,AV24&gt;=AY$33,AU24&lt;&gt;"",AQ24=""),AND(BX24&gt;=CB$29,BY24&gt;=CB$33,BX24&lt;&gt;"",BT24=""),AND(DA24&gt;=DE$29,DB24&gt;=DE$33,DA24&lt;&gt;"",CW24=""),AND(EF24&gt;=EJ$29,EG24&gt;=EJ$33,EF24&lt;&gt;""),AND(FH24&gt;=FL$29,FI24&gt;=FL$33,FH24&lt;&gt;""),AND(GJ24&gt;=GN$29,GK24&gt;=GN$33,GJ24&lt;&gt;""),AND(HL24&gt;=HP$29,HM24&gt;=HP$33,HL24&lt;&gt;""),AND(IN24&gt;=IR$29,IO24&gt;=IR$33,IN24&lt;&gt;""),AND(JP24&gt;=JT$29,JQ24&gt;=JT$33,JP24&lt;&gt;""),AND(KR24&gt;=KV$29,KS24&gt;=KV$33,KR24&lt;&gt;""),AND(LT24&gt;=LX$29,LU24&gt;=LX$33,LT24&lt;&gt;""),AND(MV24&gt;=MZ$29,MW24&gt;=MZ$33,MV24&lt;&gt;""),AND(NX24&gt;=OB$29,NY24&gt;=OB$33,NX24&lt;&gt;""),AND(OZ24&gt;=PD$29,PA24&gt;=PD$33,OZ24&lt;&gt;""),AND(QB24&gt;=QF$29,QC24&gt;=QF$33,QB24&lt;&gt;"")),"Excellence",IF(K24="P","Worlds Team",IF(H24="P","National Team","")))))</f>
        <v/>
      </c>
      <c r="K24" s="3" t="str">
        <f>IF(OR(AND(AU24&gt;=AY$28,AV24&gt;=AY$32,AU24&lt;&gt;"",AQ24=""),AND(BX24&gt;=CB$28,BY24&gt;=CB$32,BX24&lt;&gt;"",BT24=""),AND(DA24&gt;=DE$28,DB24&gt;=DE$32,DA24&lt;&gt;"",CW24=""),AND(EF24&gt;=EJ$28,EG24&gt;=EJ$32,EF24&lt;&gt;""),AND(FH24&gt;=FL$28,FI24&gt;=FL$32,FH24&lt;&gt;""),AND(GJ24&gt;=GN$28,GK24&gt;=GN$32,GJ24&lt;&gt;""),AND(HL24&gt;=HP$28,HM24&gt;=HP$32,HL24&lt;&gt;""),AND(IN24&gt;=IR$28,IO24&gt;=IR$32,IN24&lt;&gt;""),AND(JP24&gt;=JT$28,JQ24&gt;=JT$32,JP24&lt;&gt;""),AND(KR24&gt;=KV$28,KS24&gt;=KV$32,KR24&lt;&gt;""),AND(LT24&gt;=LX$28,LU24&gt;=LX$32,LT24&lt;&gt;""),AND(MV24&gt;=MZ$28,MW24&gt;=MZ$32,MV24&lt;&gt;""),AND(NX24&gt;=OB$28,NY24&gt;=OB$32,NX24&lt;&gt;""),AND(OZ24&gt;=PD$28,PA24&gt;=PD$32,OZ24&lt;&gt;""),AND(QB24&gt;=QF$28,QC24&gt;=QF$32,QB24&lt;&gt;"")),"P","")</f>
        <v/>
      </c>
      <c r="L24" s="8">
        <f>IF(COUNT(AS24,BV24,CY24)&gt;0,LARGE((AS24,BV24,CY24),1),0)</f>
        <v>18.7</v>
      </c>
      <c r="M24" s="8" t="str">
        <f>IF(L24=0,"",IF(L24=CY24,$CC$1,IF(L24=BV24,$AZ$1,IF(L24=AS24,$W$1,""))))</f>
        <v>2024 Elite Canada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20.5</v>
      </c>
      <c r="Q24" s="8" t="str">
        <f>IF(P24=0,"",IF(P24=CZ24,$CC$1,IF(P24=BW24,$AZ$1,IF(P24=AT24,$W$1,""))))</f>
        <v>2024 Elite Canada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>
        <v>0</v>
      </c>
      <c r="BA24" s="18">
        <v>0</v>
      </c>
      <c r="BB24" s="18">
        <v>0</v>
      </c>
      <c r="BC24" s="18">
        <v>0</v>
      </c>
      <c r="BD24" s="18">
        <v>16.399999999999999</v>
      </c>
      <c r="BE24" s="18">
        <v>2.6</v>
      </c>
      <c r="BF24" s="18">
        <v>0.6</v>
      </c>
      <c r="BG24" s="18">
        <v>0.3</v>
      </c>
      <c r="BH24" s="18">
        <v>17.5</v>
      </c>
      <c r="BI24" s="18">
        <v>3.4</v>
      </c>
      <c r="BJ24" s="18">
        <v>0.4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2.6</v>
      </c>
      <c r="BV24" s="11">
        <f>IF(SUM(AZ24:BA24,BC24:BE24,BG24)-BB24-BF24&gt;0,SUM(AZ24:BA24,BC24:BE24,BG24)-BB24-BF24,"")</f>
        <v>18.7</v>
      </c>
      <c r="BW24" s="11">
        <f>IF(SUM(BH24:BI24,BK24)-BJ24&gt;0,SUM(BH24:BI24,BK24)-BJ24,"")</f>
        <v>20.5</v>
      </c>
      <c r="BX24" s="11">
        <f>IF(SUM(BA24,BE24,BI24)&gt;0,SUM(BA24,BE24,BI24),"")</f>
        <v>6</v>
      </c>
      <c r="BY24" s="11">
        <f>IF(SUM(BV24,BW24)&gt;0,SUM(BV24,BW24),"")</f>
        <v>39.200000000000003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39.200000000000003</v>
      </c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19"/>
      <c r="CP24" s="19"/>
      <c r="CQ24" s="19"/>
      <c r="CR24" s="19"/>
      <c r="CS24" s="19"/>
      <c r="CT24" s="19"/>
      <c r="CU24" s="19"/>
      <c r="CV24" s="19"/>
      <c r="CW24" s="27"/>
      <c r="CX24" s="40" t="str">
        <f>IF(SUM(CD24,CH24)&gt;0,SUM(CD24,CH24),"")</f>
        <v/>
      </c>
      <c r="CY24" s="40" t="str">
        <f>IF(SUM(CC24:CD24,CF24:CH24,CJ24)-CE24-CI24&gt;0,SUM(CC24:CD24,CF24:CH24,CJ24)-CE24-CI24,"")</f>
        <v/>
      </c>
      <c r="CZ24" s="40" t="str">
        <f>IF(SUM(CK24:CL24,CN24)-CM24&gt;0,SUM(CK24:CL24,CN24)-CM24,"")</f>
        <v/>
      </c>
      <c r="DA24" s="40" t="str">
        <f>IF(SUM(CD24,CH24,CL24)&gt;0,SUM(CD24,CH24,CL24),"")</f>
        <v/>
      </c>
      <c r="DB24" s="40" t="str">
        <f>IF(SUM(CY24,CZ24)&gt;0,SUM(CY24,CZ24),"")</f>
        <v/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 t="str">
        <f>IF(SUM(CY24,CZ24,DD24)&gt;0,SUM(CY24,CZ24,DD24),"")</f>
        <v/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0</v>
      </c>
      <c r="QH24" s="22">
        <f>IF($CW24="P",CD24,(CD24+BA24)/2)</f>
        <v>0</v>
      </c>
      <c r="QI24" s="22">
        <f>IF($CW24="P",CE24,(CE24+BB24)/2)</f>
        <v>0</v>
      </c>
      <c r="QJ24" s="22">
        <f>IF($CW24="P",CF24,(CF24+BC24)/2)</f>
        <v>0</v>
      </c>
      <c r="QK24" s="22">
        <f>IF($CW24="P",CG24,(CG24+BD24)/2)</f>
        <v>8.1999999999999993</v>
      </c>
      <c r="QL24" s="22">
        <f>IF($CW24="P",CH24,(CH24+BE24)/2)</f>
        <v>1.3</v>
      </c>
      <c r="QM24" s="22">
        <f>IF($CW24="P",CI24,(CI24+BF24)/2)</f>
        <v>0.3</v>
      </c>
      <c r="QN24" s="22">
        <f>IF($CW24="P",CJ24,(CJ24+BG24)/2)</f>
        <v>0.15</v>
      </c>
      <c r="QO24" s="22">
        <f>IF($CW24="P",CK24,(CK24+BH24)/2)</f>
        <v>8.75</v>
      </c>
      <c r="QP24" s="22">
        <f>IF($CW24="P",CL24,(CL24+BI24)/2)</f>
        <v>1.7</v>
      </c>
      <c r="QQ24" s="22">
        <f>IF($CW24="P",CM24,(CM24+BJ24)/2)</f>
        <v>0.2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1.3</v>
      </c>
      <c r="RC24" s="40">
        <f>IF(SUM(QG24:QH24,QJ24:QL24,QN24)-QI24-QM24&gt;0,SUM(QG24:QH24,QJ24:QL24,QN24)-QI24-QM24,"")</f>
        <v>9.35</v>
      </c>
      <c r="RD24" s="40">
        <f>IF(SUM(QO24:QP24,QR24)-QQ24&gt;0,SUM(QO24:QP24,QR24)-QQ24,"")</f>
        <v>10.25</v>
      </c>
      <c r="RE24" s="40">
        <f>IF(SUM(QH24,QL24,QP24)&gt;0,SUM(QH24,QL24,QP24),"")</f>
        <v>3</v>
      </c>
      <c r="RF24" s="40">
        <f>IF(SUM(RC24,RD24)&gt;0,SUM(RC24,RD24),"")</f>
        <v>19.600000000000001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19.600000000000001</v>
      </c>
    </row>
    <row r="25" spans="1:477" ht="17" x14ac:dyDescent="0.2">
      <c r="G25" s="66"/>
      <c r="T25" s="10"/>
      <c r="U25" s="10"/>
      <c r="V25" s="10"/>
    </row>
    <row r="26" spans="1:477" ht="17" x14ac:dyDescent="0.2">
      <c r="G26" s="66"/>
      <c r="T26" s="10"/>
      <c r="U26" s="10"/>
      <c r="V26" s="10"/>
    </row>
    <row r="27" spans="1:477" ht="17" x14ac:dyDescent="0.2">
      <c r="C27" s="23" t="s">
        <v>44</v>
      </c>
      <c r="G27" s="66"/>
      <c r="T27" s="10"/>
      <c r="U27" s="10"/>
      <c r="V27" s="10"/>
      <c r="AR27" s="4"/>
      <c r="AY27" s="42">
        <v>8</v>
      </c>
      <c r="BU27" s="4"/>
      <c r="CB27" s="42">
        <v>8</v>
      </c>
      <c r="CX27" s="4"/>
      <c r="DE27" s="42">
        <v>8</v>
      </c>
      <c r="EC27" s="4"/>
      <c r="EJ27" s="42">
        <v>8</v>
      </c>
      <c r="FE27" s="4"/>
      <c r="FL27" s="42">
        <v>8</v>
      </c>
      <c r="GG27" s="4"/>
      <c r="GN27" s="42">
        <v>8</v>
      </c>
      <c r="HI27" s="4"/>
      <c r="HP27" s="42">
        <v>8</v>
      </c>
      <c r="IK27" s="4"/>
      <c r="IR27" s="42">
        <v>8</v>
      </c>
      <c r="JM27" s="4"/>
      <c r="JT27" s="42">
        <v>8</v>
      </c>
      <c r="KO27" s="4"/>
      <c r="KV27" s="42">
        <v>8</v>
      </c>
      <c r="LQ27" s="4"/>
      <c r="LX27" s="42">
        <v>8</v>
      </c>
      <c r="MS27" s="4"/>
      <c r="MZ27" s="42">
        <v>8</v>
      </c>
      <c r="NU27" s="4"/>
      <c r="OB27" s="42">
        <v>8</v>
      </c>
      <c r="OW27" s="4"/>
      <c r="PD27" s="42">
        <v>8</v>
      </c>
      <c r="PY27" s="4"/>
      <c r="QF27" s="42">
        <v>8</v>
      </c>
    </row>
    <row r="28" spans="1:477" ht="17" hidden="1" x14ac:dyDescent="0.2">
      <c r="C28" s="30" t="s">
        <v>43</v>
      </c>
      <c r="G28" s="66"/>
      <c r="T28" s="10"/>
      <c r="U28" s="10"/>
      <c r="V28" s="10"/>
      <c r="AR28" s="4"/>
      <c r="AY28" s="51">
        <v>1000</v>
      </c>
      <c r="BU28" s="4"/>
      <c r="CB28" s="51">
        <v>1000</v>
      </c>
      <c r="CX28" s="4"/>
      <c r="DE28" s="51">
        <v>1000</v>
      </c>
      <c r="EC28" s="4"/>
      <c r="EJ28" s="51">
        <v>1000</v>
      </c>
      <c r="FE28" s="4"/>
      <c r="FL28" s="51">
        <v>1000</v>
      </c>
      <c r="GG28" s="4"/>
      <c r="GN28" s="51">
        <v>1000</v>
      </c>
      <c r="HI28" s="4"/>
      <c r="HP28" s="51">
        <v>1000</v>
      </c>
      <c r="IK28" s="4"/>
      <c r="IR28" s="51">
        <v>1000</v>
      </c>
      <c r="JM28" s="4"/>
      <c r="JT28" s="51">
        <v>1000</v>
      </c>
      <c r="KO28" s="4"/>
      <c r="KV28" s="51">
        <v>1000</v>
      </c>
      <c r="LQ28" s="4"/>
      <c r="LX28" s="51">
        <v>1000</v>
      </c>
      <c r="MS28" s="4"/>
      <c r="MZ28" s="51">
        <v>1000</v>
      </c>
      <c r="NU28" s="4"/>
      <c r="OB28" s="51">
        <v>1000</v>
      </c>
      <c r="OW28" s="4"/>
      <c r="PD28" s="51">
        <v>1000</v>
      </c>
      <c r="PY28" s="4"/>
      <c r="QF28" s="51">
        <v>1000</v>
      </c>
    </row>
    <row r="29" spans="1:477" ht="17" hidden="1" x14ac:dyDescent="0.2">
      <c r="A29" s="5"/>
      <c r="B29" s="5"/>
      <c r="C29" s="31" t="s">
        <v>55</v>
      </c>
      <c r="D29" s="20"/>
      <c r="G29" s="66"/>
      <c r="T29" s="10"/>
      <c r="U29" s="10"/>
      <c r="V29" s="10"/>
      <c r="AR29" s="4"/>
      <c r="AY29" s="43">
        <v>1000</v>
      </c>
      <c r="BU29" s="4"/>
      <c r="CB29" s="43">
        <v>1000</v>
      </c>
      <c r="CX29" s="4"/>
      <c r="DE29" s="43">
        <v>1000</v>
      </c>
      <c r="EC29" s="4"/>
      <c r="EJ29" s="43">
        <v>1000</v>
      </c>
      <c r="FE29" s="4"/>
      <c r="FL29" s="43">
        <v>1000</v>
      </c>
      <c r="GG29" s="4"/>
      <c r="GN29" s="43">
        <v>1000</v>
      </c>
      <c r="HI29" s="4"/>
      <c r="HP29" s="43">
        <v>1000</v>
      </c>
      <c r="IK29" s="4"/>
      <c r="IR29" s="43">
        <v>1000</v>
      </c>
      <c r="JM29" s="4"/>
      <c r="JT29" s="43">
        <v>1000</v>
      </c>
      <c r="KO29" s="4"/>
      <c r="KV29" s="43">
        <v>1000</v>
      </c>
      <c r="LQ29" s="4"/>
      <c r="LX29" s="43">
        <v>1000</v>
      </c>
      <c r="MS29" s="4"/>
      <c r="MZ29" s="43">
        <v>1000</v>
      </c>
      <c r="NU29" s="4"/>
      <c r="OB29" s="43">
        <v>1000</v>
      </c>
      <c r="OW29" s="4"/>
      <c r="PD29" s="43">
        <v>1000</v>
      </c>
      <c r="PY29" s="4"/>
      <c r="QF29" s="43">
        <v>1000</v>
      </c>
    </row>
    <row r="30" spans="1:477" ht="17" hidden="1" x14ac:dyDescent="0.2">
      <c r="A30" s="5"/>
      <c r="B30" s="5"/>
      <c r="C30" s="35" t="s">
        <v>62</v>
      </c>
      <c r="D30" s="20"/>
      <c r="G30" s="66"/>
      <c r="T30" s="10"/>
      <c r="U30" s="10"/>
      <c r="V30" s="10"/>
      <c r="AR30" s="4"/>
      <c r="AY30" s="44">
        <v>1000</v>
      </c>
      <c r="BU30" s="4"/>
      <c r="CB30" s="44">
        <v>1000</v>
      </c>
      <c r="CX30" s="4"/>
      <c r="DE30" s="44">
        <v>1000</v>
      </c>
      <c r="EC30" s="4"/>
      <c r="EJ30" s="44">
        <v>1000</v>
      </c>
      <c r="FE30" s="4"/>
      <c r="FL30" s="44">
        <v>1000</v>
      </c>
      <c r="GG30" s="4"/>
      <c r="GN30" s="44">
        <v>1000</v>
      </c>
      <c r="HI30" s="4"/>
      <c r="HP30" s="44">
        <v>1000</v>
      </c>
      <c r="IK30" s="4"/>
      <c r="IR30" s="44">
        <v>1000</v>
      </c>
      <c r="JM30" s="4"/>
      <c r="JT30" s="44">
        <v>1000</v>
      </c>
      <c r="KO30" s="4"/>
      <c r="KV30" s="44">
        <v>1000</v>
      </c>
      <c r="LQ30" s="4"/>
      <c r="LX30" s="44">
        <v>1000</v>
      </c>
      <c r="MS30" s="4"/>
      <c r="MZ30" s="44">
        <v>1000</v>
      </c>
      <c r="NU30" s="4"/>
      <c r="OB30" s="44">
        <v>1000</v>
      </c>
      <c r="OW30" s="4"/>
      <c r="PD30" s="44">
        <v>1000</v>
      </c>
      <c r="PY30" s="4"/>
      <c r="QF30" s="44">
        <v>1000</v>
      </c>
    </row>
    <row r="31" spans="1:477" ht="17" x14ac:dyDescent="0.2">
      <c r="A31" s="5"/>
      <c r="B31" s="5"/>
      <c r="C31" s="34" t="s">
        <v>41</v>
      </c>
      <c r="D31" s="20"/>
      <c r="G31" s="66"/>
      <c r="T31" s="10"/>
      <c r="U31" s="10"/>
      <c r="V31" s="10"/>
      <c r="AR31" s="4"/>
      <c r="AY31" s="45">
        <v>42.1</v>
      </c>
      <c r="BU31" s="4"/>
      <c r="CB31" s="45">
        <v>42.1</v>
      </c>
      <c r="CX31" s="4"/>
      <c r="DE31" s="45">
        <v>42.1</v>
      </c>
      <c r="EC31" s="4"/>
      <c r="EJ31" s="45">
        <v>42.1</v>
      </c>
      <c r="FE31" s="4"/>
      <c r="FL31" s="45">
        <v>42.1</v>
      </c>
      <c r="GG31" s="4"/>
      <c r="GN31" s="45">
        <v>42.1</v>
      </c>
      <c r="HI31" s="4"/>
      <c r="HP31" s="45">
        <v>42.1</v>
      </c>
      <c r="IK31" s="4"/>
      <c r="IR31" s="45">
        <v>42.1</v>
      </c>
      <c r="JM31" s="4"/>
      <c r="JT31" s="45">
        <v>42.1</v>
      </c>
      <c r="KO31" s="4"/>
      <c r="KV31" s="45">
        <v>42.1</v>
      </c>
      <c r="LQ31" s="4"/>
      <c r="LX31" s="45">
        <v>42.1</v>
      </c>
      <c r="MS31" s="4"/>
      <c r="MZ31" s="45">
        <v>42.1</v>
      </c>
      <c r="NU31" s="4"/>
      <c r="OB31" s="45">
        <v>42.1</v>
      </c>
      <c r="OW31" s="4"/>
      <c r="PD31" s="45">
        <v>42.1</v>
      </c>
      <c r="PY31" s="4"/>
      <c r="QF31" s="45">
        <v>42.1</v>
      </c>
    </row>
    <row r="32" spans="1:477" ht="17" hidden="1" x14ac:dyDescent="0.2">
      <c r="A32" s="5"/>
      <c r="B32" s="5"/>
      <c r="C32" s="24" t="s">
        <v>42</v>
      </c>
      <c r="D32" s="20"/>
      <c r="G32" s="66"/>
      <c r="T32" s="10"/>
      <c r="U32" s="10"/>
      <c r="V32" s="10"/>
      <c r="AR32" s="4"/>
      <c r="AY32" s="46">
        <v>1000</v>
      </c>
      <c r="BU32" s="4"/>
      <c r="CB32" s="46">
        <v>1000</v>
      </c>
      <c r="CX32" s="4"/>
      <c r="DE32" s="46">
        <v>1000</v>
      </c>
      <c r="EC32" s="4"/>
      <c r="EJ32" s="46">
        <v>1000</v>
      </c>
      <c r="FE32" s="4"/>
      <c r="FL32" s="46">
        <v>1000</v>
      </c>
      <c r="GG32" s="4"/>
      <c r="GN32" s="46">
        <v>1000</v>
      </c>
      <c r="HI32" s="4"/>
      <c r="HP32" s="46">
        <v>1000</v>
      </c>
      <c r="IK32" s="4"/>
      <c r="IR32" s="46">
        <v>1000</v>
      </c>
      <c r="JM32" s="4"/>
      <c r="JT32" s="46">
        <v>1000</v>
      </c>
      <c r="KO32" s="4"/>
      <c r="KV32" s="46">
        <v>1000</v>
      </c>
      <c r="LQ32" s="4"/>
      <c r="LX32" s="46">
        <v>1000</v>
      </c>
      <c r="MS32" s="4"/>
      <c r="MZ32" s="46">
        <v>1000</v>
      </c>
      <c r="NU32" s="4"/>
      <c r="OB32" s="46">
        <v>1000</v>
      </c>
      <c r="OW32" s="4"/>
      <c r="PD32" s="46">
        <v>1000</v>
      </c>
      <c r="PY32" s="4"/>
      <c r="QF32" s="46">
        <v>1000</v>
      </c>
    </row>
    <row r="33" spans="1:458" ht="17" hidden="1" x14ac:dyDescent="0.2">
      <c r="A33" s="5"/>
      <c r="B33" s="5"/>
      <c r="C33" s="33" t="s">
        <v>54</v>
      </c>
      <c r="D33" s="20"/>
      <c r="G33" s="66"/>
      <c r="T33" s="10"/>
      <c r="U33" s="10"/>
      <c r="V33" s="10"/>
      <c r="AR33" s="4"/>
      <c r="AY33" s="47">
        <v>1000</v>
      </c>
      <c r="BU33" s="4"/>
      <c r="CB33" s="47">
        <v>1000</v>
      </c>
      <c r="CX33" s="4"/>
      <c r="DE33" s="47">
        <v>1000</v>
      </c>
      <c r="EC33" s="4"/>
      <c r="EJ33" s="47">
        <v>1000</v>
      </c>
      <c r="FE33" s="4"/>
      <c r="FL33" s="47">
        <v>1000</v>
      </c>
      <c r="GG33" s="4"/>
      <c r="GN33" s="47">
        <v>1000</v>
      </c>
      <c r="HI33" s="4"/>
      <c r="HP33" s="47">
        <v>1000</v>
      </c>
      <c r="IK33" s="4"/>
      <c r="IR33" s="47">
        <v>1000</v>
      </c>
      <c r="JM33" s="4"/>
      <c r="JT33" s="47">
        <v>1000</v>
      </c>
      <c r="KO33" s="4"/>
      <c r="KV33" s="47">
        <v>1000</v>
      </c>
      <c r="LQ33" s="4"/>
      <c r="LX33" s="47">
        <v>1000</v>
      </c>
      <c r="MS33" s="4"/>
      <c r="MZ33" s="47">
        <v>1000</v>
      </c>
      <c r="NU33" s="4"/>
      <c r="OB33" s="47">
        <v>1000</v>
      </c>
      <c r="OW33" s="4"/>
      <c r="PD33" s="47">
        <v>1000</v>
      </c>
      <c r="PY33" s="4"/>
      <c r="QF33" s="47">
        <v>1000</v>
      </c>
    </row>
    <row r="34" spans="1:458" ht="17" hidden="1" x14ac:dyDescent="0.2">
      <c r="A34" s="5"/>
      <c r="B34" s="5"/>
      <c r="C34" s="25" t="s">
        <v>27</v>
      </c>
      <c r="D34" s="20"/>
      <c r="G34" s="66"/>
      <c r="T34" s="10"/>
      <c r="U34" s="10"/>
      <c r="V34" s="10"/>
      <c r="AR34" s="4"/>
      <c r="AY34" s="48">
        <v>1000</v>
      </c>
      <c r="BU34" s="4"/>
      <c r="CB34" s="48">
        <v>1000</v>
      </c>
      <c r="CX34" s="4"/>
      <c r="DE34" s="48">
        <v>1000</v>
      </c>
      <c r="EC34" s="4"/>
      <c r="EJ34" s="48">
        <v>1000</v>
      </c>
      <c r="FE34" s="4"/>
      <c r="FL34" s="48">
        <v>1000</v>
      </c>
      <c r="GG34" s="4"/>
      <c r="GN34" s="48">
        <v>1000</v>
      </c>
      <c r="HI34" s="4"/>
      <c r="HP34" s="48">
        <v>1000</v>
      </c>
      <c r="IK34" s="4"/>
      <c r="IR34" s="48">
        <v>1000</v>
      </c>
      <c r="JM34" s="4"/>
      <c r="JT34" s="48">
        <v>1000</v>
      </c>
      <c r="KO34" s="4"/>
      <c r="KV34" s="48">
        <v>1000</v>
      </c>
      <c r="LQ34" s="4"/>
      <c r="LX34" s="48">
        <v>1000</v>
      </c>
      <c r="MS34" s="4"/>
      <c r="MZ34" s="48">
        <v>1000</v>
      </c>
      <c r="NU34" s="4"/>
      <c r="OB34" s="48">
        <v>1000</v>
      </c>
      <c r="OW34" s="4"/>
      <c r="PD34" s="48">
        <v>1000</v>
      </c>
      <c r="PY34" s="4"/>
      <c r="QF34" s="48">
        <v>1000</v>
      </c>
    </row>
    <row r="35" spans="1:458" x14ac:dyDescent="0.2">
      <c r="C35" s="29" t="s">
        <v>47</v>
      </c>
      <c r="D35" s="2"/>
      <c r="G35" s="66"/>
    </row>
    <row r="36" spans="1:458" x14ac:dyDescent="0.2">
      <c r="A36" s="5"/>
      <c r="B36" s="5"/>
      <c r="C36" s="5"/>
      <c r="D36" s="20"/>
      <c r="G36" s="66"/>
      <c r="QH36" s="2"/>
      <c r="QI36" s="2"/>
      <c r="QJ36" s="2"/>
      <c r="QK36" s="2"/>
      <c r="QL36" s="2"/>
      <c r="QM36" s="2"/>
      <c r="QN36" s="2"/>
      <c r="QO36" s="2"/>
      <c r="QP36" s="2"/>
    </row>
    <row r="37" spans="1:458" x14ac:dyDescent="0.2">
      <c r="A37" s="5"/>
      <c r="B37" s="5"/>
      <c r="C37" s="5"/>
      <c r="D37" s="20"/>
      <c r="G37" s="66"/>
    </row>
    <row r="38" spans="1:458" x14ac:dyDescent="0.2">
      <c r="A38" s="5"/>
      <c r="B38" s="5"/>
      <c r="C38" s="5"/>
      <c r="D38" s="20"/>
      <c r="G38" s="66"/>
    </row>
    <row r="39" spans="1:458" x14ac:dyDescent="0.2">
      <c r="A39" s="5"/>
      <c r="B39" s="5"/>
      <c r="C39" s="5"/>
      <c r="D39" s="5"/>
    </row>
    <row r="43" spans="1:458" x14ac:dyDescent="0.2">
      <c r="G43" s="66"/>
    </row>
    <row r="44" spans="1:458" x14ac:dyDescent="0.2">
      <c r="G44" s="66"/>
    </row>
  </sheetData>
  <sheetProtection sheet="1" formatCells="0" formatColumns="0" formatRows="0"/>
  <autoFilter ref="A1:RI15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24">
      <sortCondition descending="1" ref="H1:H25"/>
    </sortState>
  </autoFilter>
  <mergeCells count="119">
    <mergeCell ref="QW2:QZ2"/>
    <mergeCell ref="PQ2:PT2"/>
    <mergeCell ref="PU2:PX2"/>
    <mergeCell ref="QG2:QJ2"/>
    <mergeCell ref="QK2:QN2"/>
    <mergeCell ref="QO2:QR2"/>
    <mergeCell ref="QS2:QV2"/>
    <mergeCell ref="OK2:ON2"/>
    <mergeCell ref="OO2:OR2"/>
    <mergeCell ref="OS2:OV2"/>
    <mergeCell ref="PE2:PH2"/>
    <mergeCell ref="PI2:PL2"/>
    <mergeCell ref="PM2:PP2"/>
    <mergeCell ref="NE2:NH2"/>
    <mergeCell ref="NI2:NL2"/>
    <mergeCell ref="NM2:NP2"/>
    <mergeCell ref="NQ2:NT2"/>
    <mergeCell ref="OC2:OF2"/>
    <mergeCell ref="OG2:OJ2"/>
    <mergeCell ref="LY2:MB2"/>
    <mergeCell ref="MC2:MF2"/>
    <mergeCell ref="MG2:MJ2"/>
    <mergeCell ref="MK2:MN2"/>
    <mergeCell ref="MO2:MR2"/>
    <mergeCell ref="NA2:ND2"/>
    <mergeCell ref="KK2:KN2"/>
    <mergeCell ref="KW2:KZ2"/>
    <mergeCell ref="LA2:LD2"/>
    <mergeCell ref="LE2:LH2"/>
    <mergeCell ref="LI2:LL2"/>
    <mergeCell ref="LM2:LP2"/>
    <mergeCell ref="JE2:JH2"/>
    <mergeCell ref="JI2:JL2"/>
    <mergeCell ref="JU2:JX2"/>
    <mergeCell ref="JY2:KB2"/>
    <mergeCell ref="KC2:KF2"/>
    <mergeCell ref="KG2:KJ2"/>
    <mergeCell ref="EW2:EZ2"/>
    <mergeCell ref="FA2:FD2"/>
    <mergeCell ref="HY2:IB2"/>
    <mergeCell ref="IC2:IF2"/>
    <mergeCell ref="IG2:IJ2"/>
    <mergeCell ref="IS2:IV2"/>
    <mergeCell ref="IW2:IZ2"/>
    <mergeCell ref="JA2:JD2"/>
    <mergeCell ref="GS2:GV2"/>
    <mergeCell ref="GW2:GZ2"/>
    <mergeCell ref="HA2:HD2"/>
    <mergeCell ref="HE2:HH2"/>
    <mergeCell ref="HQ2:HT2"/>
    <mergeCell ref="HU2:HX2"/>
    <mergeCell ref="QG1:RI1"/>
    <mergeCell ref="W2:Z2"/>
    <mergeCell ref="AA2:AD2"/>
    <mergeCell ref="AE2:AH2"/>
    <mergeCell ref="AI2:AL2"/>
    <mergeCell ref="AM2:AP2"/>
    <mergeCell ref="AZ2:BC2"/>
    <mergeCell ref="BD2:BG2"/>
    <mergeCell ref="BH2:BK2"/>
    <mergeCell ref="BL2:BO2"/>
    <mergeCell ref="JU1:KV1"/>
    <mergeCell ref="KW1:LX1"/>
    <mergeCell ref="LY1:MZ1"/>
    <mergeCell ref="NA1:OB1"/>
    <mergeCell ref="OC1:PD1"/>
    <mergeCell ref="PE1:QF1"/>
    <mergeCell ref="DI1:EJ1"/>
    <mergeCell ref="EK1:FL1"/>
    <mergeCell ref="FM2:FP2"/>
    <mergeCell ref="FQ2:FT2"/>
    <mergeCell ref="FU2:FX2"/>
    <mergeCell ref="FY2:GB2"/>
    <mergeCell ref="GC2:GF2"/>
    <mergeCell ref="GO2:GR2"/>
    <mergeCell ref="FM1:GN1"/>
    <mergeCell ref="GO1:HP1"/>
    <mergeCell ref="HQ1:IR1"/>
    <mergeCell ref="IS1:JT1"/>
    <mergeCell ref="U1:U3"/>
    <mergeCell ref="V1:V3"/>
    <mergeCell ref="W1:AY1"/>
    <mergeCell ref="AZ1:CB1"/>
    <mergeCell ref="CC1:DE1"/>
    <mergeCell ref="DF1:DH1"/>
    <mergeCell ref="BP2:BS2"/>
    <mergeCell ref="CC2:CF2"/>
    <mergeCell ref="CG2:CJ2"/>
    <mergeCell ref="CK2:CN2"/>
    <mergeCell ref="CO2:CR2"/>
    <mergeCell ref="CS2:CV2"/>
    <mergeCell ref="DI2:DL2"/>
    <mergeCell ref="DM2:DP2"/>
    <mergeCell ref="DQ2:DT2"/>
    <mergeCell ref="DU2:DX2"/>
    <mergeCell ref="DY2:EB2"/>
    <mergeCell ref="EK2:EN2"/>
    <mergeCell ref="EO2:ER2"/>
    <mergeCell ref="ES2:EV2"/>
    <mergeCell ref="R1:R3"/>
    <mergeCell ref="S1:S3"/>
    <mergeCell ref="T1:T3"/>
    <mergeCell ref="I1:I3"/>
    <mergeCell ref="J1:J3"/>
    <mergeCell ref="K1:K3"/>
    <mergeCell ref="L1:L3"/>
    <mergeCell ref="M1:M3"/>
    <mergeCell ref="N1:N3"/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</mergeCells>
  <conditionalFormatting sqref="W4:AY24">
    <cfRule type="expression" dxfId="93" priority="31" stopIfTrue="1">
      <formula>IF($AQ4&lt;&gt;"",1,0)</formula>
    </cfRule>
  </conditionalFormatting>
  <conditionalFormatting sqref="AZ4:CB24">
    <cfRule type="expression" dxfId="92" priority="30" stopIfTrue="1">
      <formula>IF($BT4&lt;&gt;"",1,0)</formula>
    </cfRule>
  </conditionalFormatting>
  <conditionalFormatting sqref="O1:O3 Q1:Q3 M1:M1048576 S1:S1048576 O4:Q1048576">
    <cfRule type="expression" dxfId="8" priority="27">
      <formula>IF(M1=$CC$1,1,0)</formula>
    </cfRule>
    <cfRule type="expression" dxfId="7" priority="28">
      <formula>IF(M1=$AZ$1,1,0)</formula>
    </cfRule>
    <cfRule type="expression" dxfId="6" priority="29">
      <formula>IF(M1=$W$1,1,0)</formula>
    </cfRule>
  </conditionalFormatting>
  <conditionalFormatting sqref="CC4:DE24">
    <cfRule type="expression" dxfId="91" priority="3" stopIfTrue="1">
      <formula>IF($CW4&lt;&gt;"",1,0)</formula>
    </cfRule>
  </conditionalFormatting>
  <conditionalFormatting sqref="A4:B1048576">
    <cfRule type="expression" dxfId="90" priority="1">
      <formula>AND($I4="P",$H4="")</formula>
    </cfRule>
    <cfRule type="expression" dxfId="89" priority="25">
      <formula>IF(A4&gt;4,1,0)</formula>
    </cfRule>
  </conditionalFormatting>
  <conditionalFormatting sqref="J1:J1048576">
    <cfRule type="containsText" dxfId="88" priority="20" operator="containsText" text="No DD">
      <formula>NOT(ISERROR(SEARCH("No DD",J1)))</formula>
    </cfRule>
    <cfRule type="containsText" dxfId="87" priority="21" operator="containsText" text="Merit">
      <formula>NOT(ISERROR(SEARCH("Merit",J1)))</formula>
    </cfRule>
    <cfRule type="containsText" dxfId="86" priority="22" operator="containsText" text="Excellence">
      <formula>NOT(ISERROR(SEARCH("Excellence",J1)))</formula>
    </cfRule>
    <cfRule type="containsText" dxfId="85" priority="23" operator="containsText" text="Worlds Team">
      <formula>NOT(ISERROR(SEARCH("Worlds Team",J1)))</formula>
    </cfRule>
    <cfRule type="containsText" dxfId="84" priority="24" operator="containsText" text="National Team">
      <formula>NOT(ISERROR(SEARCH("National Team",J1)))</formula>
    </cfRule>
  </conditionalFormatting>
  <conditionalFormatting sqref="AV35:AV1048576 BY35:BY1048576 EG35:EG1048576 BY1:BY33 DB1:DB1048576 EG1:EG33 FI1:FI1048576 GK1:GK1048576 HM1:HM1048576 IO1:IO1048576 KS1:KS1048576 LU1:LU1048576 MW1:MW1048576 NY1:NY1048576 PA1:PA1048576 QC1:QC1048576 AV1:AV33 JQ1:JQ1048576">
    <cfRule type="cellIs" dxfId="83" priority="17" operator="between">
      <formula>AY$34</formula>
      <formula>1000</formula>
    </cfRule>
    <cfRule type="cellIs" dxfId="82" priority="18" operator="between">
      <formula>AY$33</formula>
      <formula>AY$34</formula>
    </cfRule>
    <cfRule type="cellIs" dxfId="81" priority="19" operator="between">
      <formula>AY$32</formula>
      <formula>AY$33</formula>
    </cfRule>
  </conditionalFormatting>
  <conditionalFormatting sqref="DD5">
    <cfRule type="expression" dxfId="80" priority="26" stopIfTrue="1">
      <formula>1</formula>
    </cfRule>
  </conditionalFormatting>
  <conditionalFormatting sqref="A1:B3">
    <cfRule type="expression" dxfId="79" priority="2">
      <formula>AND(I1&lt;&gt;"",H1="")</formula>
    </cfRule>
  </conditionalFormatting>
  <conditionalFormatting sqref="PY1:PY1048576 AR1:AR1048576 BU1:BU1048576 CX1:CX1048576 EC1:EC1048576 FE1:FE1048576 GG1:GG1048576 HI1:HI1048576 IK1:IK1048576 KO1:KO1048576 LQ1:LQ1048576 MS1:MS1048576 NU1:NU1048576 OW1:OW1048576 JM1:JM1048576">
    <cfRule type="cellIs" dxfId="78" priority="160810" operator="between">
      <formula>AY$27</formula>
      <formula>1000</formula>
    </cfRule>
  </conditionalFormatting>
  <conditionalFormatting sqref="PZ1:PZ1048576 AS1:AS1048576 BV1:BV1048576 CY1:CY1048576 ED1:ED1048576 FF1:FF1048576 GH1:GH1048576 HJ1:HJ1048576 IL1:IL1048576 KP1:KP1048576 LR1:LR1048576 MT1:MT1048576 NV1:NV1048576 OX1:OX1048576 JN1:JN1048576">
    <cfRule type="cellIs" dxfId="77" priority="160855" operator="between">
      <formula>AY$31</formula>
      <formula>1000</formula>
    </cfRule>
  </conditionalFormatting>
  <conditionalFormatting sqref="AW1:AW1048576 BZ1:BZ1048576 DC1:DC1048576 EH1:EH1048576 FJ1:FJ1048576 GL1:GL1048576 HN1:HN1048576 IP1:IP1048576 KT1:KT1048576 LV1:LV1048576 MX1:MX1048576 NZ1:NZ1048576 PB1:PB1048576 QD1:QD1048576 JR1:JR1048576">
    <cfRule type="cellIs" dxfId="76" priority="160900" operator="between">
      <formula>AY$27</formula>
      <formula>AY$28</formula>
    </cfRule>
    <cfRule type="cellIs" dxfId="75" priority="160901" operator="between">
      <formula>AY$28</formula>
      <formula>AY$29</formula>
    </cfRule>
    <cfRule type="cellIs" dxfId="74" priority="160902" operator="between">
      <formula>AY$29</formula>
      <formula>AY$30</formula>
    </cfRule>
    <cfRule type="cellIs" dxfId="73" priority="160903" operator="between">
      <formula>AY$30</formula>
      <formula>1000</formula>
    </cfRule>
  </conditionalFormatting>
  <conditionalFormatting sqref="AX1:AX1048576 CA1:CA1048576 DD1:DD1048576 EI1:EI1048576 FK1:FK1048576 GM1:GM1048576 HO1:HO1048576 IQ1:IQ1048576 KU1:KU1048576 LW1:LW1048576 MY1:MY1048576 OA1:OA1048576 PC1:PC1048576 QE1:QE1048576 JS1:JS1048576">
    <cfRule type="cellIs" dxfId="72" priority="161080" operator="between">
      <formula>AY$31</formula>
      <formula>AY$32</formula>
    </cfRule>
    <cfRule type="cellIs" dxfId="71" priority="161081" operator="between">
      <formula>AY$32</formula>
      <formula>AY$33</formula>
    </cfRule>
    <cfRule type="cellIs" dxfId="70" priority="161082" operator="between">
      <formula>AY$33</formula>
      <formula>AY$34</formula>
    </cfRule>
    <cfRule type="cellIs" dxfId="69" priority="161083" operator="between">
      <formula>AY$34</formula>
      <formula>1000</formula>
    </cfRule>
  </conditionalFormatting>
  <conditionalFormatting sqref="AU1:AU1048576 BX1:BX1048576 DA1:DA1048576 FH1:FH1048576 GJ1:GJ1048576 HL1:HL1048576 IN1:IN1048576 KR1:KR1048576 LT1:LT1048576 MV1:MV1048576 NX1:NX1048576 OZ1:OZ1048576 QB1:QB1048576 EF1:EF1048576 JP1:JP1048576">
    <cfRule type="cellIs" dxfId="68" priority="161260" operator="between">
      <formula>AY$30</formula>
      <formula>1000</formula>
    </cfRule>
    <cfRule type="cellIs" dxfId="67" priority="161261" operator="between">
      <formula>AY$29</formula>
      <formula>AY$30</formula>
    </cfRule>
    <cfRule type="cellIs" dxfId="66" priority="161262" operator="between">
      <formula>AY$28</formula>
      <formula>AY$29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900E07-0F8D-4D43-9400-0E253474C223}">
  <sheetPr codeName="Sheet12"/>
  <dimension ref="A1:RI54"/>
  <sheetViews>
    <sheetView zoomScaleNormal="100"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1.3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40.33203125" bestFit="1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177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179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225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 t="s">
        <v>226</v>
      </c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DD"),SUMPRODUCT((J$4:J$40&lt;&gt;"")*(J$4:J$40&lt;&gt;"No DD")*(F$4:F$40&gt;F4))+1,IF(J4="No DD",SUMPRODUCT((J$4:J$40="No DD")*(F$4:F$40&gt;F4))+1+SUMPRODUCT((J$4:J$40&lt;&gt;"")*(J$4:J$40&lt;&gt;"No DD")),""))</f>
        <v>1</v>
      </c>
      <c r="B4" s="4" t="str" cm="1">
        <f t="array" ref="B4">IF(AND(J4&lt;&gt;"",J4&lt;&gt;"No DD",G4=""),SUMPRODUCT((J$4:J$40&lt;&gt;"")*(J$4:J$40&lt;&gt;"No DD")*(G$4:G$40="")*(F$4:F$40&gt;F4))+1,IF(J4="No DD",SUMPRODUCT((J$4:J$40="No DD")*(F$4:F$40&gt;F4)*(G$4:G$40=""))+1+SUMPRODUCT((J$4:J$40&lt;&gt;"")*(G$4:G$40="")*(J$4:J$40&lt;&gt;"No DD")),""))</f>
        <v/>
      </c>
      <c r="C4" s="5" t="s">
        <v>67</v>
      </c>
      <c r="D4" s="4" t="s">
        <v>5</v>
      </c>
      <c r="E4" s="4">
        <v>2003</v>
      </c>
      <c r="F4" s="9">
        <f>SUM(L4:T4)+SUM(L4:P4)*0.0000001+SUM(L4)*0.0000000000001</f>
        <v>203.90001430000578</v>
      </c>
      <c r="G4" s="66" t="s">
        <v>46</v>
      </c>
      <c r="H4" s="3" t="str">
        <f>IF(OR(AND(AR4&gt;=AY$42,AS4&gt;=AY$46,AR4&lt;&gt;"",AQ4=""),AND(AW4&gt;=AY$42,AX4&gt;=AY$46,AW4&lt;&gt;"",AQ4=""),AND(BU4&gt;=CB$42,BV4&gt;=CB$46,BU4&lt;&gt;"",BT4=""),AND(BZ4&gt;=CB$42,CA4&gt;=CB$46,BZ4&lt;&gt;"",BT4=""),AND(CX4&gt;=DE$42,CY4&gt;=DE$46,CX4&lt;&gt;"",CW4=""),AND(DC4&gt;=DE$42,DD4&gt;=DE$46,DC4&lt;&gt;""),AND(EC4&gt;=EJ$42,ED4&gt;=EJ$46,EC4&lt;&gt;""),AND(EH4&gt;=EJ$42,EI4&gt;=EJ$46,EH4&lt;&gt;""),AND(FE4&gt;=FL$42,FF4&gt;=FL$46,FE4&lt;&gt;""),AND(FJ4&gt;=FL$42,FK4&gt;=FL$46,FJ4&lt;&gt;""),AND(GG4&gt;=GN$42,GH4&gt;=GN$46,GG4&lt;&gt;""),AND(GL4&gt;=GN$42,GM4&gt;=GN$46,GL4&lt;&gt;""),AND(HI4&gt;=HP$42,HJ4&gt;=HP$46,HI4&lt;&gt;""),AND(HN4&gt;=HP$42,HO4&gt;=HP$46,HN4&lt;&gt;""),AND(IK4&gt;=IR$42,IL4&gt;=IR$46,IK4&lt;&gt;""),AND(IP4&gt;=IR$42,IQ4&gt;=IR$46,IP4&lt;&gt;""),AND(JM4&gt;=JT$42,JN4&gt;=JT$46,JM4&lt;&gt;""),AND(JR4&gt;=JT$42,JS4&gt;=JT$46,JR4&lt;&gt;""),AND(KO4&gt;=KV$42,KP4&gt;=KV$46,KO4&lt;&gt;""),AND(KT4&gt;=KV$42,KU4&gt;=KV$46,KT4&lt;&gt;""),AND(LQ4&gt;=LX$42,LR4&gt;=LX$46,LQ4&lt;&gt;""),AND(LV4&gt;=LX$42,LW4&gt;=LX$46,LV4&lt;&gt;""),AND(MS4&gt;=MZ$42,MT4&gt;=MZ$46,MS4&lt;&gt;""),AND(MX4&gt;=MZ$42,MY4&gt;=MZ$46,MX4&lt;&gt;""),AND(NU4&gt;=OB$42,NV4&gt;=OB$46,NU4&lt;&gt;""),AND(NZ4&gt;=OB$42,OA4&gt;=OB$46,NZ4&lt;&gt;""),AND(OW4&gt;=PD$42,OX4&gt;=PD$46,OW4&lt;&gt;""),AND(PB4&gt;=PD$42,PC4&gt;=PD$46,PB4&lt;&gt;""),AND(PY4&gt;=QF$42,PZ4&gt;=QF$46,PY4&lt;&gt;""),AND(QD4&gt;=QF$42,QE4&gt;=QF$46,QD4&lt;&gt;"")),"P","")</f>
        <v>P</v>
      </c>
      <c r="I4" s="3" t="str">
        <f>IF(OR(AND(AS4&gt;=AY$46,AS4&lt;&gt;"",AQ4=""),AND(AX4&gt;=AY$46,AX4&lt;&gt;"",AQ4=""),AND(BV4&gt;=CB$46,BV4&lt;&gt;"",BT4=""),AND(CA4&gt;=CB$46,CA4&lt;&gt;"",BT4=""),AND(CY4&gt;=DE$46,CY4&lt;&gt;"",CW4=""),AND(DD4&gt;=DE$46,DD4&lt;&gt;"",CW4=""),AND(ED4&gt;=EJ$46,ED4&lt;&gt;""),AND(EI4&gt;=EJ$46,EI4&lt;&gt;""),AND(FF4&gt;=FL$46,FF4&lt;&gt;""),AND(FK4&gt;=FL$46,FK4&lt;&gt;""),AND(GH4&gt;=GN$46,GH4&lt;&gt;""),AND(GM4&gt;=GN$46,GM4&lt;&gt;""),AND(HJ4&gt;=HP$46,HJ4&lt;&gt;""),AND(HO4&gt;=HP$46,HO4&lt;&gt;""),AND(IL4&gt;=IR$46,IL4&lt;&gt;""),AND(IQ4&gt;=IR$46,IQ4&lt;&gt;""),AND(JN4&gt;=JT$46,JN4&lt;&gt;""),AND(JS4&gt;=JT$46,JS4&lt;&gt;""),AND(KP4&gt;=KV$46,KP4&lt;&gt;""),AND(KU4&gt;=KV$46,KU4&lt;&gt;""),AND(LR4&gt;=LX$46,LR4&lt;&gt;""),AND(LW4&gt;=LX$46,LW4&lt;&gt;""),AND(MT4&gt;=MZ$46,MT4&lt;&gt;""),AND(MY4&gt;=MZ$46,MY4&lt;&gt;""),AND(NV4&gt;=OB$46,NV4&lt;&gt;""),AND(OA4&gt;=OB$46,OA4&lt;&gt;""),AND(OX4&gt;=PD$46,OX4&lt;&gt;""),AND(PC4&gt;=PD$46,PC4&lt;&gt;""),AND(PZ4&gt;=QF$46,PZ4&lt;&gt;""),AND(QE4&gt;=QF$46,QE4&lt;&gt;"")),"P","")</f>
        <v>P</v>
      </c>
      <c r="J4" s="36" t="str">
        <f>IF(AND(I4="P",H4=""),"No DD",IF(OR(AND(AU4&gt;=AY$45,AV4&gt;=AY$49,AU4&lt;&gt;"",AQ4=""),AND(BX4&gt;=CB$45,BY4&gt;=CB$49,BX4&lt;&gt;"",BT4=""),AND(DA4&gt;=DE$45,DB4&gt;=DE$49,DA4&lt;&gt;"",CW4=""),AND(EF4&gt;=EJ$45,EG4&gt;=EJ$49,EF4&lt;&gt;""),AND(FH4&gt;=FL$45,FI4&gt;=FL$49,FH4&lt;&gt;""),AND(GJ4&gt;=GN$45,GK4&gt;=GN$49,GJ4&lt;&gt;""),AND(HL4&gt;=HP$45,HM4&gt;=HP$49,HL4&lt;&gt;""),AND(IN4&gt;=IR$45,IO4&gt;=IR$49,IN4&lt;&gt;""),AND(JP4&gt;=JT$45,JQ4&gt;=JT$49,JP4&lt;&gt;""),AND(KR4&gt;=KV$45,KS4&gt;=KV$49,KR4&lt;&gt;""),AND(LT4&gt;=LX$45,LU4&gt;=LX$49,LT4&lt;&gt;""),AND(MV4&gt;=MZ$45,MW4&gt;=MZ$49,MV4&lt;&gt;""),AND(NX4&gt;=OB$45,NY4&gt;=OB$49,NX4&lt;&gt;""),AND(OZ4&gt;=PD$45,PA4&gt;=PD$49,OZ4&lt;&gt;""),AND(QB4&gt;=QF$45,QC4&gt;=QF$49,QB4&lt;&gt;"")),"Merit",IF(OR(AND(AU4&gt;=AY$44,AV4&gt;=AY$48,AU4&lt;&gt;"",AQ4=""),AND(BX4&gt;=CB$44,BY4&gt;=CB$48,BX4&lt;&gt;"",BT4=""),AND(DA4&gt;=DE$44,DB4&gt;=DE$48,DA4&lt;&gt;"",CW4=""),AND(EF4&gt;=EJ$44,EG4&gt;=EJ$48,EF4&lt;&gt;""),AND(FH4&gt;=FL$44,FI4&gt;=FL$48,FH4&lt;&gt;""),AND(GJ4&gt;=GN$44,GK4&gt;=GN$48,GJ4&lt;&gt;""),AND(HL4&gt;=HP$44,HM4&gt;=HP$48,HL4&lt;&gt;""),AND(IN4&gt;=IR$44,IO4&gt;=IR$48,IN4&lt;&gt;""),AND(JP4&gt;=JT$44,JQ4&gt;=JT$48,JP4&lt;&gt;""),AND(KR4&gt;=KV$44,KS4&gt;=KV$48,KR4&lt;&gt;""),AND(LT4&gt;=LX$44,LU4&gt;=LX$48,LT4&lt;&gt;""),AND(MV4&gt;=MZ$44,MW4&gt;=MZ$48,MV4&lt;&gt;""),AND(NX4&gt;=OB$44,NY4&gt;=OB$48,NX4&lt;&gt;""),AND(OZ4&gt;=PD$44,PA4&gt;=PD$48,OZ4&lt;&gt;""),AND(QB4&gt;=QF$44,QC4&gt;=QF$48,QB4&lt;&gt;"")),"Excellence",IF(K4="P","Worlds Team",IF(H4="P","National Team","")))))</f>
        <v>National Team</v>
      </c>
      <c r="K4" s="3" t="str">
        <f>IF(OR(AND(AU4&gt;=AY$43,AV4&gt;=AY$47,AU4&lt;&gt;"",AQ4=""),AND(BX4&gt;=CB$43,BY4&gt;=CB$47,BX4&lt;&gt;"",BT4=""),AND(DA4&gt;=DE$43,DB4&gt;=DE$47,DA4&lt;&gt;"",CW4=""),AND(EF4&gt;=EJ$43,EG4&gt;=EJ$47,EF4&lt;&gt;""),AND(FH4&gt;=FL$43,FI4&gt;=FL$47,FH4&lt;&gt;""),AND(GJ4&gt;=GN$43,GK4&gt;=GN$47,GJ4&lt;&gt;""),AND(HL4&gt;=HP$43,HM4&gt;=HP$47,HL4&lt;&gt;""),AND(IN4&gt;=IR$43,IO4&gt;=IR$47,IN4&lt;&gt;""),AND(JP4&gt;=JT$43,JQ4&gt;=JT$47,JP4&lt;&gt;""),AND(KR4&gt;=KV$43,KS4&gt;=KV$47,KR4&lt;&gt;""),AND(LT4&gt;=LX$43,LU4&gt;=LX$47,LT4&lt;&gt;""),AND(MV4&gt;=MZ$43,MW4&gt;=MZ$47,MV4&lt;&gt;""),AND(NX4&gt;=OB$43,NY4&gt;=OB$47,NX4&lt;&gt;""),AND(OZ4&gt;=PD$43,PA4&gt;=PD$47,OZ4&lt;&gt;""),AND(QB4&gt;=QF$43,QC4&gt;=QF$47,QB4&lt;&gt;"")),"P","")</f>
        <v/>
      </c>
      <c r="L4" s="8">
        <f>IF(COUNT(AS4,BV4,CY4)&gt;0,LARGE((AS4,BV4,CY4),1),0)</f>
        <v>57.9</v>
      </c>
      <c r="M4" s="8" t="str">
        <f>IF(L4=0,"",IF(L4=CY4,$CC$1,IF(L4=BV4,$AZ$1,IF(L4=AS4,$W$1,""))))</f>
        <v>2024 Elite Canada</v>
      </c>
      <c r="N4" s="8">
        <f>IF(COUNT(AS4,BV4,CY4)&gt;1,LARGE((AS4,BV4,CY4),2),0)</f>
        <v>55.7</v>
      </c>
      <c r="O4" s="8" t="str">
        <f>IF(N4=0,"",IF(AND(N4=L4,N4=AS4,N4=BV4),$W$1,IF(AND(N4=L4,N4=AS4,N4=CY4),$W$1,IF(AND(N4=L4,N4=BV4,N4=CY4),$AZ$1,IF(N4=CY4,$CC$1,IF(N4=BV4,$AZ$1,IF(N4=AS4,$W$1,"")))))))</f>
        <v>2023 3rd Domestic Trial</v>
      </c>
      <c r="P4" s="8">
        <f>IF(COUNT(AT4,BW4,CZ4)&gt;0,LARGE((AT4,BW4,CZ4),1),0)</f>
        <v>29.4</v>
      </c>
      <c r="Q4" s="8" t="str">
        <f>IF(P4=0,"",IF(P4=CZ4,$CC$1,IF(P4=BW4,$AZ$1,IF(P4=AT4,$W$1,""))))</f>
        <v>2023 3rd Domestic Trial</v>
      </c>
      <c r="R4" s="8">
        <f>IF(MAX(AX4,CA4,DD4)&gt;0,MAX(AX4,CA4,DD4),0)</f>
        <v>59.1</v>
      </c>
      <c r="S4" s="8" t="str">
        <f>IF(R4=0,"",IF(R4=DD4,$CC$1,IF(R4=CA4,$AZ$1,IF(R4=AX4,$W$1,""))))</f>
        <v>2024 Elite Canada</v>
      </c>
      <c r="T4" s="8">
        <f>IF(MAX(DF4:DH4)&gt;0,MAX(DF4:DH4),"")</f>
        <v>1.7999999999999901</v>
      </c>
      <c r="U4" s="11" t="str">
        <f>IF(T4="","",IF(T4=DF4,"("&amp;DF$2&amp;")",IF(T4=DG4,"("&amp;DG$2&amp;")",IF(T4=DH4,"("&amp;DH$2&amp;")"))))</f>
        <v>(Q1)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World Cup POR 1 (July 2)</v>
      </c>
      <c r="W4" s="19">
        <v>19</v>
      </c>
      <c r="X4" s="19">
        <v>10</v>
      </c>
      <c r="Y4" s="19">
        <v>0.6</v>
      </c>
      <c r="Z4" s="19">
        <v>0.6</v>
      </c>
      <c r="AA4" s="19">
        <v>18.8</v>
      </c>
      <c r="AB4" s="19">
        <v>8.1</v>
      </c>
      <c r="AC4" s="19">
        <v>0.2</v>
      </c>
      <c r="AD4" s="19">
        <v>0</v>
      </c>
      <c r="AE4" s="19">
        <v>18.3</v>
      </c>
      <c r="AF4" s="19">
        <v>11.1</v>
      </c>
      <c r="AG4" s="19">
        <v>0.6</v>
      </c>
      <c r="AH4" s="19">
        <v>0.6</v>
      </c>
      <c r="AI4" s="19">
        <v>18.600000000000001</v>
      </c>
      <c r="AJ4" s="19">
        <v>10</v>
      </c>
      <c r="AK4" s="19">
        <v>0.6</v>
      </c>
      <c r="AL4" s="19">
        <v>0.6</v>
      </c>
      <c r="AM4" s="19">
        <v>18.7</v>
      </c>
      <c r="AN4" s="19">
        <v>10.8</v>
      </c>
      <c r="AO4" s="19">
        <v>0.6</v>
      </c>
      <c r="AP4" s="19">
        <v>0.6</v>
      </c>
      <c r="AQ4" s="27"/>
      <c r="AR4" s="40">
        <f>IF(SUM(X4,AB4)&gt;0,SUM(X4,AB4),"")</f>
        <v>18.100000000000001</v>
      </c>
      <c r="AS4" s="40">
        <f>IF(SUM(W4:X4,Z4:AB4,AD4)-Y4-AC4&gt;0,SUM(W4:X4,Z4:AB4,AD4)-Y4-AC4,"")</f>
        <v>55.7</v>
      </c>
      <c r="AT4" s="40">
        <f>IF(SUM(AE4:AF4,AH4)-AG4&gt;0,SUM(AE4:AF4,AH4)-AG4,"")</f>
        <v>29.4</v>
      </c>
      <c r="AU4" s="40">
        <f>IF(SUM(X4,AB4,AF4)&gt;0,SUM(X4,AB4,AF4),"")</f>
        <v>29.200000000000003</v>
      </c>
      <c r="AV4" s="40">
        <f>IF(SUM(AS4,AT4)&gt;0,SUM(AS4,AT4),"")</f>
        <v>85.1</v>
      </c>
      <c r="AW4" s="40">
        <f>IF(SUM(AJ4,AN4)&gt;0,SUM(AJ4,AN4),"")</f>
        <v>20.8</v>
      </c>
      <c r="AX4" s="40">
        <f>IF(SUM(AI4:AJ4,AL4:AN4,AP4)-SUM(AK4,AO4)&gt;0,SUM(AI4:AJ4,AL4:AN4,AP4)-SUM(AK4,AO4),"")</f>
        <v>58.1</v>
      </c>
      <c r="AY4" s="40">
        <f>IF(SUM(AS4,AT4,AX4)&gt;0,SUM(AS4,AT4,AX4),"")</f>
        <v>143.19999999999999</v>
      </c>
      <c r="AZ4" s="18">
        <v>18.600000000000001</v>
      </c>
      <c r="BA4" s="18">
        <v>10</v>
      </c>
      <c r="BB4" s="18">
        <v>0.8</v>
      </c>
      <c r="BC4" s="18">
        <v>0.6</v>
      </c>
      <c r="BD4" s="18">
        <v>18.3</v>
      </c>
      <c r="BE4" s="18">
        <v>10.8</v>
      </c>
      <c r="BF4" s="18">
        <v>0.2</v>
      </c>
      <c r="BG4" s="18">
        <v>0.6</v>
      </c>
      <c r="BH4" s="18">
        <v>18.600000000000001</v>
      </c>
      <c r="BI4" s="18">
        <v>8.9</v>
      </c>
      <c r="BJ4" s="18">
        <v>0.8</v>
      </c>
      <c r="BK4" s="18">
        <v>0.3</v>
      </c>
      <c r="BL4" s="18">
        <v>19.100000000000001</v>
      </c>
      <c r="BM4" s="18">
        <v>10</v>
      </c>
      <c r="BN4" s="18">
        <v>0</v>
      </c>
      <c r="BO4" s="18">
        <v>0.6</v>
      </c>
      <c r="BP4" s="18">
        <v>18.2</v>
      </c>
      <c r="BQ4" s="18">
        <v>10.8</v>
      </c>
      <c r="BR4" s="18">
        <v>0.2</v>
      </c>
      <c r="BS4" s="18">
        <v>0.6</v>
      </c>
      <c r="BT4" s="28"/>
      <c r="BU4" s="11">
        <f>IF(SUM(BA4,BE4)&gt;0,SUM(BA4,BE4),"")</f>
        <v>20.8</v>
      </c>
      <c r="BV4" s="11">
        <f>IF(SUM(AZ4:BA4,BC4:BE4,BG4)-BB4-BF4&gt;0,SUM(AZ4:BA4,BC4:BE4,BG4)-BB4-BF4,"")</f>
        <v>57.9</v>
      </c>
      <c r="BW4" s="11">
        <f>IF(SUM(BH4:BI4,BK4)-BJ4&gt;0,SUM(BH4:BI4,BK4)-BJ4,"")</f>
        <v>27</v>
      </c>
      <c r="BX4" s="11">
        <f>IF(SUM(BA4,BE4,BI4)&gt;0,SUM(BA4,BE4,BI4),"")</f>
        <v>29.700000000000003</v>
      </c>
      <c r="BY4" s="11">
        <f>IF(SUM(BV4,BW4)&gt;0,SUM(BV4,BW4),"")</f>
        <v>84.9</v>
      </c>
      <c r="BZ4" s="11">
        <f>IF(SUM(BM4,BQ4)&gt;0,SUM(BM4,BQ4),"")</f>
        <v>20.8</v>
      </c>
      <c r="CA4" s="11">
        <f>IF(SUM(BL4:BM4,BO4:BQ4,BS4)-SUM(BN4,BR4)&gt;0,SUM(BL4:BM4,BO4:BQ4,BS4)-SUM(BN4,BR4),"")</f>
        <v>59.1</v>
      </c>
      <c r="CB4" s="11">
        <f>IF(SUM(BV4,BW4,CA4)&gt;0,SUM(BV4,BW4,CA4),"")</f>
        <v>144</v>
      </c>
      <c r="CC4" s="19">
        <v>19.2</v>
      </c>
      <c r="CD4" s="19">
        <v>10</v>
      </c>
      <c r="CE4" s="19">
        <v>0.6</v>
      </c>
      <c r="CF4" s="19">
        <v>0.6</v>
      </c>
      <c r="CG4" s="19">
        <v>17.399999999999999</v>
      </c>
      <c r="CH4" s="19">
        <v>5.0999999999999996</v>
      </c>
      <c r="CI4" s="19">
        <v>0</v>
      </c>
      <c r="CJ4" s="19">
        <v>0.3</v>
      </c>
      <c r="CK4" s="19">
        <v>18.600000000000001</v>
      </c>
      <c r="CL4" s="19">
        <v>9.3000000000000007</v>
      </c>
      <c r="CM4" s="19">
        <v>0.8</v>
      </c>
      <c r="CN4" s="19">
        <v>0.3</v>
      </c>
      <c r="CO4" s="19">
        <v>19</v>
      </c>
      <c r="CP4" s="19">
        <v>10</v>
      </c>
      <c r="CQ4" s="19">
        <v>0.8</v>
      </c>
      <c r="CR4" s="19">
        <v>0.6</v>
      </c>
      <c r="CS4" s="19">
        <v>18.399999999999999</v>
      </c>
      <c r="CT4" s="19">
        <v>10.8</v>
      </c>
      <c r="CU4" s="19">
        <v>1</v>
      </c>
      <c r="CV4" s="19">
        <v>0.6</v>
      </c>
      <c r="CW4" s="27"/>
      <c r="CX4" s="40">
        <f>IF(SUM(CD4,CH4)&gt;0,SUM(CD4,CH4),"")</f>
        <v>15.1</v>
      </c>
      <c r="CY4" s="40">
        <f>IF(SUM(CC4:CD4,CF4:CH4,CJ4)-CE4-CI4&gt;0,SUM(CC4:CD4,CF4:CH4,CJ4)-CE4-CI4,"")</f>
        <v>52</v>
      </c>
      <c r="CZ4" s="40">
        <f>IF(SUM(CK4:CL4,CN4)-CM4&gt;0,SUM(CK4:CL4,CN4)-CM4,"")</f>
        <v>27.400000000000002</v>
      </c>
      <c r="DA4" s="40">
        <f>IF(SUM(CD4,CH4,CL4)&gt;0,SUM(CD4,CH4,CL4),"")</f>
        <v>24.4</v>
      </c>
      <c r="DB4" s="40">
        <f>IF(SUM(CY4,CZ4)&gt;0,SUM(CY4,CZ4),"")</f>
        <v>79.400000000000006</v>
      </c>
      <c r="DC4" s="40">
        <f>IF(SUM(CP4,CT4)&gt;0,SUM(CP4,CT4),"")</f>
        <v>20.8</v>
      </c>
      <c r="DD4" s="40">
        <f>IF(SUM(CO4:CP4,CR4:CT4,CV4)-SUM(CQ4,CU4)&gt;0,SUM(CO4:CP4,CR4:CT4,CV4)-SUM(CQ4,CU4),"")</f>
        <v>57.6</v>
      </c>
      <c r="DE4" s="40">
        <f>IF(SUM(CY4,CZ4,DD4)&gt;0,SUM(CY4,CZ4,DD4),"")</f>
        <v>137</v>
      </c>
      <c r="DF4" s="50">
        <f>IF(MAX(ED4,FF4,GH4,HJ4,IL4,JN4,KP4,LR4,MT4,NV4,OX4,PZ4)-IF(N4="",0,N4)&gt;0.001,MAX(ED4,FF4,GH4,HJ4,IL4,JN4,KP4,LR4,MT4,NV4,OX4,PZ4)-IF(N4="",0,N4),"")</f>
        <v>1.7999999999999901</v>
      </c>
      <c r="DG4" s="50" t="str">
        <f>IF(MAX(EE4,FG4,GI4,HK4,IM4,JO4,KQ4,LS4,MU4,NW4,OY4,QA4)-IF(P4="",0,P4)&gt;0.001,MAX(EE4,FG4,GI4,HK4,IM4,JO4,KQ4,LS4,MU4,NW4,OY4,QA4)-IF(P4="",0,P4),"")</f>
        <v/>
      </c>
      <c r="DH4" s="50" t="str">
        <f>IF(MAX(EI4,FK4,GM4,HO4,IQ4,JS4,KU4,LW4,MY4,OA4,PC4,QE4)-IF(R4="",0,R4)&gt;0.001,MAX(EI4,FK4,GM4,HO4,IQ4,JS4,KU4,LW4,MY4,OA4,PC4,QE4)-IF(R4="",0,R4),"")</f>
        <v/>
      </c>
      <c r="DI4" s="17">
        <v>18.8</v>
      </c>
      <c r="DJ4" s="17">
        <v>10</v>
      </c>
      <c r="DK4" s="17">
        <v>0.6</v>
      </c>
      <c r="DL4" s="17">
        <v>0</v>
      </c>
      <c r="DM4" s="17">
        <v>18.5</v>
      </c>
      <c r="DN4" s="17">
        <v>10.8</v>
      </c>
      <c r="DO4" s="17">
        <v>0</v>
      </c>
      <c r="DP4" s="17">
        <v>0</v>
      </c>
      <c r="DQ4" s="17"/>
      <c r="DR4" s="17"/>
      <c r="DS4" s="17"/>
      <c r="DT4" s="17"/>
      <c r="DU4" s="17">
        <v>18.8</v>
      </c>
      <c r="DV4" s="17">
        <v>10</v>
      </c>
      <c r="DW4" s="17">
        <v>0</v>
      </c>
      <c r="DX4" s="17">
        <v>0</v>
      </c>
      <c r="DY4" s="17">
        <v>18.5</v>
      </c>
      <c r="DZ4" s="17">
        <v>11.1</v>
      </c>
      <c r="EA4" s="17">
        <v>0.6</v>
      </c>
      <c r="EB4" s="17">
        <v>0</v>
      </c>
      <c r="EC4" s="40">
        <f>IF(SUM(DJ4,DN4)&gt;0,SUM(DJ4,DN4),"")</f>
        <v>20.8</v>
      </c>
      <c r="ED4" s="40">
        <f>IF(SUM(DI4:DJ4,DL4:DN4,DP4)-DK4-DO4&gt;0,SUM(DI4:DJ4,DL4:DN4,DP4)-DK4-DO4,"")</f>
        <v>57.499999999999993</v>
      </c>
      <c r="EE4" s="40" t="str">
        <f>IF(SUM(DQ4:DR4,DT4)-DS4&gt;0,SUM(DQ4:DR4,DT4)-DS4,"")</f>
        <v/>
      </c>
      <c r="EF4" s="40">
        <f>IF(SUM(DJ4,DN4,DR4)&gt;0,SUM(DJ4,DN4,DR4),"")</f>
        <v>20.8</v>
      </c>
      <c r="EG4" s="40">
        <f>IF(SUM(ED4,EE4)&gt;0,SUM(ED4,EE4),"")</f>
        <v>57.499999999999993</v>
      </c>
      <c r="EH4" s="40">
        <f>IF(SUM(DV4,DZ4)&gt;0,SUM(DV4,DZ4),"")</f>
        <v>21.1</v>
      </c>
      <c r="EI4" s="40">
        <f>IF(SUM(DU4:DV4,DX4:DZ4,EB4)-SUM(DW4,EA4)&gt;0,SUM(DU4:DV4,DX4:DZ4,EB4)-SUM(DW4,EA4),"")</f>
        <v>57.8</v>
      </c>
      <c r="EJ4" s="40">
        <f>IF(SUM(ED4,EE4,EI4)&gt;0,SUM(ED4,EE4,EI4),"")</f>
        <v>115.29999999999998</v>
      </c>
      <c r="EK4" s="18">
        <v>18.8</v>
      </c>
      <c r="EL4" s="18">
        <v>10</v>
      </c>
      <c r="EM4" s="18">
        <v>0.6</v>
      </c>
      <c r="EN4" s="18">
        <v>0</v>
      </c>
      <c r="EO4" s="18">
        <v>18.600000000000001</v>
      </c>
      <c r="EP4" s="18">
        <v>10.8</v>
      </c>
      <c r="EQ4" s="18">
        <v>0.6</v>
      </c>
      <c r="ER4" s="18">
        <v>0</v>
      </c>
      <c r="ES4" s="18"/>
      <c r="ET4" s="18"/>
      <c r="EU4" s="18"/>
      <c r="EV4" s="18"/>
      <c r="EW4" s="18">
        <v>18.600000000000001</v>
      </c>
      <c r="EX4" s="18">
        <v>10</v>
      </c>
      <c r="EY4" s="18">
        <v>0</v>
      </c>
      <c r="EZ4" s="18">
        <v>0</v>
      </c>
      <c r="FA4" s="18">
        <v>18.3</v>
      </c>
      <c r="FB4" s="18">
        <v>11.1</v>
      </c>
      <c r="FC4" s="18">
        <v>0.8</v>
      </c>
      <c r="FD4" s="18">
        <v>0</v>
      </c>
      <c r="FE4" s="11">
        <f>IF(SUM(EL4,EP4)&gt;0,SUM(EL4,EP4),"")</f>
        <v>20.8</v>
      </c>
      <c r="FF4" s="11">
        <f>IF(SUM(EK4:EL4,EN4:EP4,ER4)-EM4-EQ4&gt;0,SUM(EK4:EL4,EN4:EP4,ER4)-EM4-EQ4,"")</f>
        <v>57</v>
      </c>
      <c r="FG4" s="11" t="str">
        <f>IF(SUM(ES4:ET4,EV4)-EU4&gt;0,SUM(ES4:ET4,EV4)-EU4,"")</f>
        <v/>
      </c>
      <c r="FH4" s="11">
        <f>IF(SUM(EL4,EP4,ET4)&gt;0,SUM(EL4,EP4,ET4),"")</f>
        <v>20.8</v>
      </c>
      <c r="FI4" s="11">
        <f>IF(SUM(FF4,FG4)&gt;0,SUM(FF4,FG4),"")</f>
        <v>57</v>
      </c>
      <c r="FJ4" s="11">
        <f>IF(SUM(EX4,FB4)&gt;0,SUM(EX4,FB4),"")</f>
        <v>21.1</v>
      </c>
      <c r="FK4" s="11">
        <f>IF(SUM(EW4:EX4,EZ4:FB4,FD4)-SUM(EY4,FC4)&gt;0,SUM(EW4:EX4,EZ4:FB4,FD4)-SUM(EY4,FC4),"")</f>
        <v>57.20000000000001</v>
      </c>
      <c r="FL4" s="11">
        <f>IF(SUM(FF4,FG4,FK4)&gt;0,SUM(FF4,FG4,FK4),"")</f>
        <v>114.20000000000002</v>
      </c>
      <c r="FM4" s="17">
        <v>18.600000000000001</v>
      </c>
      <c r="FN4" s="17">
        <v>10</v>
      </c>
      <c r="FO4" s="17">
        <v>0.6</v>
      </c>
      <c r="FP4" s="17">
        <v>0</v>
      </c>
      <c r="FQ4" s="17">
        <v>17.2</v>
      </c>
      <c r="FR4" s="17">
        <v>5.0999999999999996</v>
      </c>
      <c r="FS4" s="17">
        <v>0</v>
      </c>
      <c r="FT4" s="17">
        <v>0</v>
      </c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>
        <f>IF(SUM(FN4,FR4)&gt;0,SUM(FN4,FR4),"")</f>
        <v>15.1</v>
      </c>
      <c r="GH4" s="40">
        <f>IF(SUM(FM4:FN4,FP4:FR4,FT4)-FO4-FS4&gt;0,SUM(FM4:FN4,FP4:FR4,FT4)-FO4-FS4,"")</f>
        <v>50.3</v>
      </c>
      <c r="GI4" s="40" t="str">
        <f>IF(SUM(FU4:FV4,FX4)-FW4&gt;0,SUM(FU4:FV4,FX4)-FW4,"")</f>
        <v/>
      </c>
      <c r="GJ4" s="40">
        <f>IF(SUM(FN4,FR4,FV4)&gt;0,SUM(FN4,FR4,FV4),"")</f>
        <v>15.1</v>
      </c>
      <c r="GK4" s="40">
        <f>IF(SUM(GH4,GI4)&gt;0,SUM(GH4,GI4),"")</f>
        <v>50.3</v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>
        <f>IF(SUM(GH4,GI4,GM4)&gt;0,SUM(GH4,GI4,GM4),"")</f>
        <v>50.3</v>
      </c>
      <c r="GO4" s="18">
        <v>18.3</v>
      </c>
      <c r="GP4" s="18">
        <v>9.3000000000000007</v>
      </c>
      <c r="GQ4" s="18">
        <v>0</v>
      </c>
      <c r="GR4" s="18">
        <v>0</v>
      </c>
      <c r="GS4" s="18">
        <v>18.8</v>
      </c>
      <c r="GT4" s="18">
        <v>10</v>
      </c>
      <c r="GU4" s="18">
        <v>0.8</v>
      </c>
      <c r="GV4" s="18">
        <v>0</v>
      </c>
      <c r="GW4" s="18">
        <v>18.5</v>
      </c>
      <c r="GX4" s="18">
        <v>9.5</v>
      </c>
      <c r="GY4" s="18">
        <v>1</v>
      </c>
      <c r="GZ4" s="18">
        <v>0</v>
      </c>
      <c r="HA4" s="18">
        <v>18.399999999999999</v>
      </c>
      <c r="HB4" s="18">
        <v>11.1</v>
      </c>
      <c r="HC4" s="18">
        <v>0.6</v>
      </c>
      <c r="HD4" s="18">
        <v>0</v>
      </c>
      <c r="HE4" s="18">
        <v>18.3</v>
      </c>
      <c r="HF4" s="18">
        <v>4.5</v>
      </c>
      <c r="HG4" s="18">
        <v>0</v>
      </c>
      <c r="HH4" s="18">
        <v>0</v>
      </c>
      <c r="HI4" s="11">
        <f>IF(SUM(GP4,GT4)&gt;0,SUM(GP4,GT4),"")</f>
        <v>19.3</v>
      </c>
      <c r="HJ4" s="11">
        <f>IF(SUM(GO4:GP4,GR4:GT4,GV4)-GQ4-GU4&gt;0,SUM(GO4:GP4,GR4:GT4,GV4)-GQ4-GU4,"")</f>
        <v>55.600000000000009</v>
      </c>
      <c r="HK4" s="11">
        <f>IF(SUM(GW4:GX4,GZ4)-GY4&gt;0,SUM(GW4:GX4,GZ4)-GY4,"")</f>
        <v>27</v>
      </c>
      <c r="HL4" s="11">
        <f>IF(SUM(GP4,GT4,GX4)&gt;0,SUM(GP4,GT4,GX4),"")</f>
        <v>28.8</v>
      </c>
      <c r="HM4" s="11">
        <f>IF(SUM(HJ4,HK4)&gt;0,SUM(HJ4,HK4),"")</f>
        <v>82.600000000000009</v>
      </c>
      <c r="HN4" s="11">
        <f>IF(SUM(HB4,HF4)&gt;0,SUM(HB4,HF4),"")</f>
        <v>15.6</v>
      </c>
      <c r="HO4" s="11">
        <f>IF(SUM(HA4:HB4,HD4:HF4,HH4)-SUM(HC4,HG4)&gt;0,SUM(HA4:HB4,HD4:HF4,HH4)-SUM(HC4,HG4),"")</f>
        <v>51.699999999999996</v>
      </c>
      <c r="HP4" s="11">
        <f>IF(SUM(HJ4,HK4,HO4)&gt;0,SUM(HJ4,HK4,HO4),"")</f>
        <v>134.30000000000001</v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/>
      <c r="JB4" s="18"/>
      <c r="JC4" s="18"/>
      <c r="JD4" s="18"/>
      <c r="JE4" s="18"/>
      <c r="JF4" s="18"/>
      <c r="JG4" s="18"/>
      <c r="JH4" s="18"/>
      <c r="JI4" s="18"/>
      <c r="JJ4" s="18"/>
      <c r="JK4" s="18"/>
      <c r="JL4" s="18"/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 t="str">
        <f>IF(SUM(JA4:JB4,JD4)-JC4&gt;0,SUM(JA4:JB4,JD4)-JC4,"")</f>
        <v/>
      </c>
      <c r="JP4" s="11" t="str">
        <f>IF(SUM(IT4,IX4,JB4)&gt;0,SUM(IT4,IX4,JB4),"")</f>
        <v/>
      </c>
      <c r="JQ4" s="11" t="str">
        <f>IF(SUM(JN4,JO4)&gt;0,SUM(JN4,JO4),"")</f>
        <v/>
      </c>
      <c r="JR4" s="11" t="str">
        <f>IF(SUM(JF4,JJ4)&gt;0,SUM(JF4,JJ4),"")</f>
        <v/>
      </c>
      <c r="JS4" s="11" t="str">
        <f>IF(SUM(JE4:JF4,JH4:JJ4,JL4)-SUM(JG4,JK4)&gt;0,SUM(JE4:JF4,JH4:JJ4,JL4)-SUM(JG4,JK4),"")</f>
        <v/>
      </c>
      <c r="JT4" s="11" t="str">
        <f>IF(SUM(JN4,JO4,JS4)&gt;0,SUM(JN4,JO4,JS4),"")</f>
        <v/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10</v>
      </c>
      <c r="QI4" s="22">
        <f>IF($CW4="P",CE4,(CE4+BB4)/2)</f>
        <v>0.7</v>
      </c>
      <c r="QJ4" s="22">
        <f>IF($CW4="P",CF4,(CF4+BC4)/2)</f>
        <v>0.6</v>
      </c>
      <c r="QK4" s="22">
        <f>IF($CW4="P",CG4,(CG4+BD4)/2)</f>
        <v>17.850000000000001</v>
      </c>
      <c r="QL4" s="22">
        <f>IF($CW4="P",CH4,(CH4+BE4)/2)</f>
        <v>7.95</v>
      </c>
      <c r="QM4" s="22">
        <f>IF($CW4="P",CI4,(CI4+BF4)/2)</f>
        <v>0.1</v>
      </c>
      <c r="QN4" s="22">
        <f>IF($CW4="P",CJ4,(CJ4+BG4)/2)</f>
        <v>0.44999999999999996</v>
      </c>
      <c r="QO4" s="22">
        <f>IF($CW4="P",CK4,(CK4+BH4)/2)</f>
        <v>18.600000000000001</v>
      </c>
      <c r="QP4" s="22">
        <f>IF($CW4="P",CL4,(CL4+BI4)/2)</f>
        <v>9.1000000000000014</v>
      </c>
      <c r="QQ4" s="22">
        <f>IF($CW4="P",CM4,(CM4+BJ4)/2)</f>
        <v>0.8</v>
      </c>
      <c r="QR4" s="22">
        <f>IF($CW4="P",CN4,(CN4+BK4)/2)</f>
        <v>0.3</v>
      </c>
      <c r="QS4" s="22">
        <f>IF($CW4="P",CO4,(CO4+BL4)/2)</f>
        <v>19.05</v>
      </c>
      <c r="QT4" s="22">
        <f>IF($CW4="P",CP4,(CP4+BM4)/2)</f>
        <v>10</v>
      </c>
      <c r="QU4" s="22">
        <f>IF($CW4="P",CQ4,(CQ4+BN4)/2)</f>
        <v>0.4</v>
      </c>
      <c r="QV4" s="22">
        <f>IF($CW4="P",CR4,(CR4+BO4)/2)</f>
        <v>0.6</v>
      </c>
      <c r="QW4" s="22">
        <f>IF($CW4="P",CS4,(CS4+BP4)/2)</f>
        <v>18.299999999999997</v>
      </c>
      <c r="QX4" s="22">
        <f>IF($CW4="P",CT4,(CT4+BQ4)/2)</f>
        <v>10.8</v>
      </c>
      <c r="QY4" s="22">
        <f>IF($CW4="P",CU4,(CU4+BR4)/2)</f>
        <v>0.6</v>
      </c>
      <c r="QZ4" s="22">
        <f>IF($CW4="P",CV4,(CV4+BS4)/2)</f>
        <v>0.6</v>
      </c>
      <c r="RA4" s="27" t="s">
        <v>46</v>
      </c>
      <c r="RB4" s="40">
        <f>IF(SUM(QH4,QL4)&gt;0,SUM(QH4,QL4),"")</f>
        <v>17.95</v>
      </c>
      <c r="RC4" s="40">
        <f>IF(SUM(QG4:QH4,QJ4:QL4,QN4)-QI4-QM4&gt;0,SUM(QG4:QH4,QJ4:QL4,QN4)-QI4-QM4,"")</f>
        <v>54.95</v>
      </c>
      <c r="RD4" s="40">
        <f>IF(SUM(QO4:QP4,QR4)-QQ4&gt;0,SUM(QO4:QP4,QR4)-QQ4,"")</f>
        <v>27.200000000000003</v>
      </c>
      <c r="RE4" s="40">
        <f>IF(SUM(QH4,QL4,QP4)&gt;0,SUM(QH4,QL4,QP4),"")</f>
        <v>27.05</v>
      </c>
      <c r="RF4" s="40">
        <f>IF(SUM(RC4,RD4)&gt;0,SUM(RC4,RD4),"")</f>
        <v>82.15</v>
      </c>
      <c r="RG4" s="40">
        <f>IF(SUM(QT4,QX4)&gt;0,SUM(QT4,QX4),"")</f>
        <v>20.8</v>
      </c>
      <c r="RH4" s="40">
        <f>IF(SUM(QS4:QT4,QV4:QX4,QZ4)-SUM(QU4,QY4)&gt;0,SUM(QS4:QT4,QV4:QX4,QZ4)-SUM(QU4,QY4),"")</f>
        <v>58.35</v>
      </c>
      <c r="RI4" s="40">
        <f>IF(SUM(RC4,RD4,RH4)&gt;0,SUM(RC4,RD4,RH4),"")</f>
        <v>140.5</v>
      </c>
    </row>
    <row r="5" spans="1:477" x14ac:dyDescent="0.2">
      <c r="A5" s="4" cm="1">
        <f t="array" ref="A5">IF(AND(J5&lt;&gt;"",J5&lt;&gt;"No DD"),SUMPRODUCT((J$4:J$40&lt;&gt;"")*(J$4:J$40&lt;&gt;"No DD")*(F$4:F$40&gt;F5))+1,IF(J5="No DD",SUMPRODUCT((J$4:J$40="No DD")*(F$4:F$40&gt;F5))+1+SUMPRODUCT((J$4:J$40&lt;&gt;"")*(J$4:J$40&lt;&gt;"No DD")),""))</f>
        <v>2</v>
      </c>
      <c r="B5" s="4" t="str" cm="1">
        <f t="array" ref="B5">IF(AND(J5&lt;&gt;"",J5&lt;&gt;"No DD",G5=""),SUMPRODUCT((J$4:J$40&lt;&gt;"")*(J$4:J$40&lt;&gt;"No DD")*(G$4:G$40="")*(F$4:F$40&gt;F5))+1,IF(J5="No DD",SUMPRODUCT((J$4:J$40="No DD")*(F$4:F$40&gt;F5)*(G$4:G$40=""))+1+SUMPRODUCT((J$4:J$40&lt;&gt;"")*(G$4:G$40="")*(J$4:J$40&lt;&gt;"No DD")),""))</f>
        <v/>
      </c>
      <c r="C5" s="5" t="s">
        <v>65</v>
      </c>
      <c r="D5" s="4" t="s">
        <v>4</v>
      </c>
      <c r="E5" s="4">
        <v>2003</v>
      </c>
      <c r="F5" s="9">
        <f>SUM(L5:T5)+SUM(L5:Q5)*0.0000001+SUM(L5)*0.0000000000001</f>
        <v>188.10001306000521</v>
      </c>
      <c r="G5" s="66" t="s">
        <v>46</v>
      </c>
      <c r="H5" s="3" t="str">
        <f>IF(OR(AND(AR5&gt;=AY$42,AS5&gt;=AY$46,AR5&lt;&gt;"",AQ5=""),AND(AW5&gt;=AY$42,AX5&gt;=AY$46,AW5&lt;&gt;"",AQ5=""),AND(BU5&gt;=CB$42,BV5&gt;=CB$46,BU5&lt;&gt;"",BT5=""),AND(BZ5&gt;=CB$42,CA5&gt;=CB$46,BZ5&lt;&gt;"",BT5=""),AND(CX5&gt;=DE$42,CY5&gt;=DE$46,CX5&lt;&gt;"",CW5=""),AND(DC5&gt;=DE$42,DD5&gt;=DE$46,DC5&lt;&gt;""),AND(EC5&gt;=EJ$42,ED5&gt;=EJ$46,EC5&lt;&gt;""),AND(EH5&gt;=EJ$42,EI5&gt;=EJ$46,EH5&lt;&gt;""),AND(FE5&gt;=FL$42,FF5&gt;=FL$46,FE5&lt;&gt;""),AND(FJ5&gt;=FL$42,FK5&gt;=FL$46,FJ5&lt;&gt;""),AND(GG5&gt;=GN$42,GH5&gt;=GN$46,GG5&lt;&gt;""),AND(GL5&gt;=GN$42,GM5&gt;=GN$46,GL5&lt;&gt;""),AND(HI5&gt;=HP$42,HJ5&gt;=HP$46,HI5&lt;&gt;""),AND(HN5&gt;=HP$42,HO5&gt;=HP$46,HN5&lt;&gt;""),AND(IK5&gt;=IR$42,IL5&gt;=IR$46,IK5&lt;&gt;""),AND(IP5&gt;=IR$42,IQ5&gt;=IR$46,IP5&lt;&gt;""),AND(JM5&gt;=JT$42,JN5&gt;=JT$46,JM5&lt;&gt;""),AND(JR5&gt;=JT$42,JS5&gt;=JT$46,JR5&lt;&gt;""),AND(KO5&gt;=KV$42,KP5&gt;=KV$46,KO5&lt;&gt;""),AND(KT5&gt;=KV$42,KU5&gt;=KV$46,KT5&lt;&gt;""),AND(LQ5&gt;=LX$42,LR5&gt;=LX$46,LQ5&lt;&gt;""),AND(LV5&gt;=LX$42,LW5&gt;=LX$46,LV5&lt;&gt;""),AND(MS5&gt;=MZ$42,MT5&gt;=MZ$46,MS5&lt;&gt;""),AND(MX5&gt;=MZ$42,MY5&gt;=MZ$46,MX5&lt;&gt;""),AND(NU5&gt;=OB$42,NV5&gt;=OB$46,NU5&lt;&gt;""),AND(NZ5&gt;=OB$42,OA5&gt;=OB$46,NZ5&lt;&gt;""),AND(OW5&gt;=PD$42,OX5&gt;=PD$46,OW5&lt;&gt;""),AND(PB5&gt;=PD$42,PC5&gt;=PD$46,PB5&lt;&gt;""),AND(PY5&gt;=QF$42,PZ5&gt;=QF$46,PY5&lt;&gt;""),AND(QD5&gt;=QF$42,QE5&gt;=QF$46,QD5&lt;&gt;"")),"P","")</f>
        <v>P</v>
      </c>
      <c r="I5" s="3" t="str">
        <f>IF(OR(AND(AS5&gt;=AY$46,AS5&lt;&gt;"",AQ5=""),AND(AX5&gt;=AY$46,AX5&lt;&gt;"",AQ5=""),AND(BV5&gt;=CB$46,BV5&lt;&gt;"",BT5=""),AND(CA5&gt;=CB$46,CA5&lt;&gt;"",BT5=""),AND(CY5&gt;=DE$46,CY5&lt;&gt;"",CW5=""),AND(DD5&gt;=DE$46,DD5&lt;&gt;"",CW5=""),AND(ED5&gt;=EJ$46,ED5&lt;&gt;""),AND(EI5&gt;=EJ$46,EI5&lt;&gt;""),AND(FF5&gt;=FL$46,FF5&lt;&gt;""),AND(FK5&gt;=FL$46,FK5&lt;&gt;""),AND(GH5&gt;=GN$46,GH5&lt;&gt;""),AND(GM5&gt;=GN$46,GM5&lt;&gt;""),AND(HJ5&gt;=HP$46,HJ5&lt;&gt;""),AND(HO5&gt;=HP$46,HO5&lt;&gt;""),AND(IL5&gt;=IR$46,IL5&lt;&gt;""),AND(IQ5&gt;=IR$46,IQ5&lt;&gt;""),AND(JN5&gt;=JT$46,JN5&lt;&gt;""),AND(JS5&gt;=JT$46,JS5&lt;&gt;""),AND(KP5&gt;=KV$46,KP5&lt;&gt;""),AND(KU5&gt;=KV$46,KU5&lt;&gt;""),AND(LR5&gt;=LX$46,LR5&lt;&gt;""),AND(LW5&gt;=LX$46,LW5&lt;&gt;""),AND(MT5&gt;=MZ$46,MT5&lt;&gt;""),AND(MY5&gt;=MZ$46,MY5&lt;&gt;""),AND(NV5&gt;=OB$46,NV5&lt;&gt;""),AND(OA5&gt;=OB$46,OA5&lt;&gt;""),AND(OX5&gt;=PD$46,OX5&lt;&gt;""),AND(PC5&gt;=PD$46,PC5&lt;&gt;""),AND(PZ5&gt;=QF$46,PZ5&lt;&gt;""),AND(QE5&gt;=QF$46,QE5&lt;&gt;"")),"P","")</f>
        <v>P</v>
      </c>
      <c r="J5" s="36" t="str">
        <f>IF(AND(I5="P",H5=""),"No DD",IF(OR(AND(AU5&gt;=AY$45,AV5&gt;=AY$49,AU5&lt;&gt;"",AQ5=""),AND(BX5&gt;=CB$45,BY5&gt;=CB$49,BX5&lt;&gt;"",BT5=""),AND(DA5&gt;=DE$45,DB5&gt;=DE$49,DA5&lt;&gt;"",CW5=""),AND(EF5&gt;=EJ$45,EG5&gt;=EJ$49,EF5&lt;&gt;""),AND(FH5&gt;=FL$45,FI5&gt;=FL$49,FH5&lt;&gt;""),AND(GJ5&gt;=GN$45,GK5&gt;=GN$49,GJ5&lt;&gt;""),AND(HL5&gt;=HP$45,HM5&gt;=HP$49,HL5&lt;&gt;""),AND(IN5&gt;=IR$45,IO5&gt;=IR$49,IN5&lt;&gt;""),AND(JP5&gt;=JT$45,JQ5&gt;=JT$49,JP5&lt;&gt;""),AND(KR5&gt;=KV$45,KS5&gt;=KV$49,KR5&lt;&gt;""),AND(LT5&gt;=LX$45,LU5&gt;=LX$49,LT5&lt;&gt;""),AND(MV5&gt;=MZ$45,MW5&gt;=MZ$49,MV5&lt;&gt;""),AND(NX5&gt;=OB$45,NY5&gt;=OB$49,NX5&lt;&gt;""),AND(OZ5&gt;=PD$45,PA5&gt;=PD$49,OZ5&lt;&gt;""),AND(QB5&gt;=QF$45,QC5&gt;=QF$49,QB5&lt;&gt;"")),"Merit",IF(OR(AND(AU5&gt;=AY$44,AV5&gt;=AY$48,AU5&lt;&gt;"",AQ5=""),AND(BX5&gt;=CB$44,BY5&gt;=CB$48,BX5&lt;&gt;"",BT5=""),AND(DA5&gt;=DE$44,DB5&gt;=DE$48,DA5&lt;&gt;"",CW5=""),AND(EF5&gt;=EJ$44,EG5&gt;=EJ$48,EF5&lt;&gt;""),AND(FH5&gt;=FL$44,FI5&gt;=FL$48,FH5&lt;&gt;""),AND(GJ5&gt;=GN$44,GK5&gt;=GN$48,GJ5&lt;&gt;""),AND(HL5&gt;=HP$44,HM5&gt;=HP$48,HL5&lt;&gt;""),AND(IN5&gt;=IR$44,IO5&gt;=IR$48,IN5&lt;&gt;""),AND(JP5&gt;=JT$44,JQ5&gt;=JT$48,JP5&lt;&gt;""),AND(KR5&gt;=KV$44,KS5&gt;=KV$48,KR5&lt;&gt;""),AND(LT5&gt;=LX$44,LU5&gt;=LX$48,LT5&lt;&gt;""),AND(MV5&gt;=MZ$44,MW5&gt;=MZ$48,MV5&lt;&gt;""),AND(NX5&gt;=OB$44,NY5&gt;=OB$48,NX5&lt;&gt;""),AND(OZ5&gt;=PD$44,PA5&gt;=PD$48,OZ5&lt;&gt;""),AND(QB5&gt;=QF$44,QC5&gt;=QF$48,QB5&lt;&gt;"")),"Excellence",IF(K5="P","Worlds Team",IF(H5="P","National Team","")))))</f>
        <v>National Team</v>
      </c>
      <c r="K5" s="3" t="str">
        <f>IF(OR(AND(AU5&gt;=AY$43,AV5&gt;=AY$47,AU5&lt;&gt;"",AQ5=""),AND(BX5&gt;=CB$43,BY5&gt;=CB$47,BX5&lt;&gt;"",BT5=""),AND(DA5&gt;=DE$43,DB5&gt;=DE$47,DA5&lt;&gt;"",CW5=""),AND(EF5&gt;=EJ$43,EG5&gt;=EJ$47,EF5&lt;&gt;""),AND(FH5&gt;=FL$43,FI5&gt;=FL$47,FH5&lt;&gt;""),AND(GJ5&gt;=GN$43,GK5&gt;=GN$47,GJ5&lt;&gt;""),AND(HL5&gt;=HP$43,HM5&gt;=HP$47,HL5&lt;&gt;""),AND(IN5&gt;=IR$43,IO5&gt;=IR$47,IN5&lt;&gt;""),AND(JP5&gt;=JT$43,JQ5&gt;=JT$47,JP5&lt;&gt;""),AND(KR5&gt;=KV$43,KS5&gt;=KV$47,KR5&lt;&gt;""),AND(LT5&gt;=LX$43,LU5&gt;=LX$47,LT5&lt;&gt;""),AND(MV5&gt;=MZ$43,MW5&gt;=MZ$47,MV5&lt;&gt;""),AND(NX5&gt;=OB$43,NY5&gt;=OB$47,NX5&lt;&gt;""),AND(OZ5&gt;=PD$43,PA5&gt;=PD$47,OZ5&lt;&gt;""),AND(QB5&gt;=QF$43,QC5&gt;=QF$47,QB5&lt;&gt;"")),"P","")</f>
        <v/>
      </c>
      <c r="L5" s="8">
        <f>IF(COUNT(AS5,BV5,CY5)&gt;0,LARGE((AS5,BV5,CY5),1),0)</f>
        <v>52.2</v>
      </c>
      <c r="M5" s="8" t="str">
        <f>IF(L5=0,"",IF(L5=CY5,$CC$1,IF(L5=BV5,$AZ$1,IF(L5=AS5,$W$1,""))))</f>
        <v>2024 Elite Canada</v>
      </c>
      <c r="N5" s="8">
        <f>IF(COUNT(AS5,BV5,CY5)&gt;1,LARGE((AS5,BV5,CY5),2),0)</f>
        <v>50.9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27.500000000000004</v>
      </c>
      <c r="Q5" s="8" t="str">
        <f>IF(P5=0,"",IF(P5=CZ5,$CC$1,IF(P5=BW5,$AZ$1,IF(P5=AT5,$W$1,""))))</f>
        <v>2024 Nationals</v>
      </c>
      <c r="R5" s="8">
        <f>IF(MAX(AX5,CA5,DD5)&gt;0,MAX(AX5,CA5,DD5),0)</f>
        <v>54.099999999999987</v>
      </c>
      <c r="S5" s="8" t="str">
        <f>IF(R5=0,"",IF(R5=DD5,$CC$1,IF(R5=CA5,$AZ$1,IF(R5=AX5,$W$1,""))))</f>
        <v>2024 Nationals</v>
      </c>
      <c r="T5" s="8">
        <f>IF(MAX(DF5:DH5)&gt;0,MAX(DF5:DH5),"")</f>
        <v>3.3999999999999986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Cup POR 1 (July 2)</v>
      </c>
      <c r="W5" s="19">
        <v>18.7</v>
      </c>
      <c r="X5" s="19">
        <v>7.2</v>
      </c>
      <c r="Y5" s="19">
        <v>0.6</v>
      </c>
      <c r="Z5" s="19">
        <v>0</v>
      </c>
      <c r="AA5" s="19">
        <v>18</v>
      </c>
      <c r="AB5" s="19">
        <v>7.6</v>
      </c>
      <c r="AC5" s="19">
        <v>0</v>
      </c>
      <c r="AD5" s="19">
        <v>0</v>
      </c>
      <c r="AE5" s="19">
        <v>18.5</v>
      </c>
      <c r="AF5" s="19">
        <v>8.8000000000000007</v>
      </c>
      <c r="AG5" s="19">
        <v>0.8</v>
      </c>
      <c r="AH5" s="19">
        <v>0.3</v>
      </c>
      <c r="AI5" s="19">
        <v>18.399999999999999</v>
      </c>
      <c r="AJ5" s="19">
        <v>8.4</v>
      </c>
      <c r="AK5" s="19">
        <v>1</v>
      </c>
      <c r="AL5" s="19">
        <v>0</v>
      </c>
      <c r="AM5" s="19">
        <v>18.3</v>
      </c>
      <c r="AN5" s="19">
        <v>8.4</v>
      </c>
      <c r="AO5" s="19">
        <v>0.6</v>
      </c>
      <c r="AP5" s="19">
        <v>0.3</v>
      </c>
      <c r="AQ5" s="27"/>
      <c r="AR5" s="40">
        <f>IF(SUM(X5,AB5)&gt;0,SUM(X5,AB5),"")</f>
        <v>14.8</v>
      </c>
      <c r="AS5" s="40">
        <f>IF(SUM(W5:X5,Z5:AB5,AD5)-Y5-AC5&gt;0,SUM(W5:X5,Z5:AB5,AD5)-Y5-AC5,"")</f>
        <v>50.9</v>
      </c>
      <c r="AT5" s="40">
        <f>IF(SUM(AE5:AF5,AH5)-AG5&gt;0,SUM(AE5:AF5,AH5)-AG5,"")</f>
        <v>26.8</v>
      </c>
      <c r="AU5" s="40">
        <f>IF(SUM(X5,AB5,AF5)&gt;0,SUM(X5,AB5,AF5),"")</f>
        <v>23.6</v>
      </c>
      <c r="AV5" s="40">
        <f>IF(SUM(AS5,AT5)&gt;0,SUM(AS5,AT5),"")</f>
        <v>77.7</v>
      </c>
      <c r="AW5" s="40">
        <f>IF(SUM(AJ5,AN5)&gt;0,SUM(AJ5,AN5),"")</f>
        <v>16.8</v>
      </c>
      <c r="AX5" s="40">
        <f>IF(SUM(AI5:AJ5,AL5:AN5,AP5)-SUM(AK5,AO5)&gt;0,SUM(AI5:AJ5,AL5:AN5,AP5)-SUM(AK5,AO5),"")</f>
        <v>52.199999999999989</v>
      </c>
      <c r="AY5" s="40">
        <f>IF(SUM(AS5,AT5,AX5)&gt;0,SUM(AS5,AT5,AX5),"")</f>
        <v>129.89999999999998</v>
      </c>
      <c r="AZ5" s="18">
        <v>18.399999999999999</v>
      </c>
      <c r="BA5" s="18">
        <v>7.6</v>
      </c>
      <c r="BB5" s="18">
        <v>0</v>
      </c>
      <c r="BC5" s="18">
        <v>0</v>
      </c>
      <c r="BD5" s="18">
        <v>18.600000000000001</v>
      </c>
      <c r="BE5" s="18">
        <v>7.6</v>
      </c>
      <c r="BF5" s="18">
        <v>0</v>
      </c>
      <c r="BG5" s="18">
        <v>0</v>
      </c>
      <c r="BH5" s="18">
        <v>17.2</v>
      </c>
      <c r="BI5" s="18">
        <v>3.2</v>
      </c>
      <c r="BJ5" s="18">
        <v>0</v>
      </c>
      <c r="BK5" s="18">
        <v>0</v>
      </c>
      <c r="BL5" s="18"/>
      <c r="BM5" s="18"/>
      <c r="BN5" s="18"/>
      <c r="BO5" s="18"/>
      <c r="BP5" s="18"/>
      <c r="BQ5" s="18"/>
      <c r="BR5" s="18"/>
      <c r="BS5" s="18"/>
      <c r="BT5" s="28"/>
      <c r="BU5" s="11">
        <f>IF(SUM(BA5,BE5)&gt;0,SUM(BA5,BE5),"")</f>
        <v>15.2</v>
      </c>
      <c r="BV5" s="11">
        <f>IF(SUM(AZ5:BA5,BC5:BE5,BG5)-BB5-BF5&gt;0,SUM(AZ5:BA5,BC5:BE5,BG5)-BB5-BF5,"")</f>
        <v>52.2</v>
      </c>
      <c r="BW5" s="11">
        <f>IF(SUM(BH5:BI5,BK5)-BJ5&gt;0,SUM(BH5:BI5,BK5)-BJ5,"")</f>
        <v>20.399999999999999</v>
      </c>
      <c r="BX5" s="11">
        <f>IF(SUM(BA5,BE5,BI5)&gt;0,SUM(BA5,BE5,BI5),"")</f>
        <v>18.399999999999999</v>
      </c>
      <c r="BY5" s="11">
        <f>IF(SUM(BV5,BW5)&gt;0,SUM(BV5,BW5),"")</f>
        <v>72.599999999999994</v>
      </c>
      <c r="BZ5" s="11" t="str">
        <f>IF(SUM(BM5,BQ5)&gt;0,SUM(BM5,BQ5),"")</f>
        <v/>
      </c>
      <c r="CA5" s="11" t="str">
        <f>IF(SUM(BL5:BM5,BO5:BQ5,BS5)-SUM(BN5,BR5)&gt;0,SUM(BL5:BM5,BO5:BQ5,BS5)-SUM(BN5,BR5),"")</f>
        <v/>
      </c>
      <c r="CB5" s="11">
        <f>IF(SUM(BV5,BW5,CA5)&gt;0,SUM(BV5,BW5,CA5),"")</f>
        <v>72.599999999999994</v>
      </c>
      <c r="CC5" s="19">
        <v>18.600000000000001</v>
      </c>
      <c r="CD5" s="19">
        <v>8.4</v>
      </c>
      <c r="CE5" s="19">
        <v>0.6</v>
      </c>
      <c r="CF5" s="19">
        <v>0</v>
      </c>
      <c r="CG5" s="19">
        <v>17.3</v>
      </c>
      <c r="CH5" s="19">
        <v>3.6</v>
      </c>
      <c r="CI5" s="19">
        <v>0</v>
      </c>
      <c r="CJ5" s="19">
        <v>0</v>
      </c>
      <c r="CK5" s="19">
        <v>18.8</v>
      </c>
      <c r="CL5" s="19">
        <v>8.4</v>
      </c>
      <c r="CM5" s="19">
        <v>0</v>
      </c>
      <c r="CN5" s="19">
        <v>0.3</v>
      </c>
      <c r="CO5" s="19">
        <v>19</v>
      </c>
      <c r="CP5" s="19">
        <v>8.4</v>
      </c>
      <c r="CQ5" s="19">
        <v>0.2</v>
      </c>
      <c r="CR5" s="19">
        <v>0</v>
      </c>
      <c r="CS5" s="19">
        <v>18.2</v>
      </c>
      <c r="CT5" s="19">
        <v>8.4</v>
      </c>
      <c r="CU5" s="19">
        <v>0</v>
      </c>
      <c r="CV5" s="19">
        <v>0.3</v>
      </c>
      <c r="CW5" s="27"/>
      <c r="CX5" s="40">
        <f>IF(SUM(CD5,CH5)&gt;0,SUM(CD5,CH5),"")</f>
        <v>12</v>
      </c>
      <c r="CY5" s="40">
        <f>IF(SUM(CC5:CD5,CF5:CH5,CJ5)-CE5-CI5&gt;0,SUM(CC5:CD5,CF5:CH5,CJ5)-CE5-CI5,"")</f>
        <v>47.3</v>
      </c>
      <c r="CZ5" s="40">
        <f>IF(SUM(CK5:CL5,CN5)-CM5&gt;0,SUM(CK5:CL5,CN5)-CM5,"")</f>
        <v>27.500000000000004</v>
      </c>
      <c r="DA5" s="40">
        <f>IF(SUM(CD5,CH5,CL5)&gt;0,SUM(CD5,CH5,CL5),"")</f>
        <v>20.399999999999999</v>
      </c>
      <c r="DB5" s="40">
        <f>IF(SUM(CY5,CZ5)&gt;0,SUM(CY5,CZ5),"")</f>
        <v>74.8</v>
      </c>
      <c r="DC5" s="40">
        <f>IF(SUM(CP5,CT5)&gt;0,SUM(CP5,CT5),"")</f>
        <v>16.8</v>
      </c>
      <c r="DD5" s="40">
        <f>IF(SUM(CO5:CP5,CR5:CT5,CV5)-SUM(CQ5,CU5)&gt;0,SUM(CO5:CP5,CR5:CT5,CV5)-SUM(CQ5,CU5),"")</f>
        <v>54.099999999999987</v>
      </c>
      <c r="DE5" s="40">
        <f>IF(SUM(CY5,CZ5,DD5)&gt;0,SUM(CY5,CZ5,DD5),"")</f>
        <v>128.89999999999998</v>
      </c>
      <c r="DF5" s="50">
        <f>IF(MAX(ED5,FF5,GH5,HJ5,IL5,JN5,KP5,LR5,MT5,NV5,OX5,PZ5)-IF(N5="",0,N5)&gt;0.001,MAX(ED5,FF5,GH5,HJ5,IL5,JN5,KP5,LR5,MT5,NV5,OX5,PZ5)-IF(N5="",0,N5),"")</f>
        <v>3.3999999999999986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>
        <v>18.899999999999999</v>
      </c>
      <c r="DJ5" s="17">
        <v>8.4</v>
      </c>
      <c r="DK5" s="17">
        <v>0</v>
      </c>
      <c r="DL5" s="17">
        <v>0</v>
      </c>
      <c r="DM5" s="17">
        <v>18.600000000000001</v>
      </c>
      <c r="DN5" s="17">
        <v>8.4</v>
      </c>
      <c r="DO5" s="17">
        <v>0</v>
      </c>
      <c r="DP5" s="17">
        <v>0</v>
      </c>
      <c r="DQ5" s="17"/>
      <c r="DR5" s="17"/>
      <c r="DS5" s="17"/>
      <c r="DT5" s="17"/>
      <c r="DU5" s="17">
        <v>18.8</v>
      </c>
      <c r="DV5" s="17">
        <v>9.1999999999999993</v>
      </c>
      <c r="DW5" s="17">
        <v>0</v>
      </c>
      <c r="DX5" s="17">
        <v>0</v>
      </c>
      <c r="DY5" s="17">
        <v>18.2</v>
      </c>
      <c r="DZ5" s="17">
        <v>8</v>
      </c>
      <c r="EA5" s="17">
        <v>0.6</v>
      </c>
      <c r="EB5" s="17">
        <v>0</v>
      </c>
      <c r="EC5" s="40">
        <f>IF(SUM(DJ5,DN5)&gt;0,SUM(DJ5,DN5),"")</f>
        <v>16.8</v>
      </c>
      <c r="ED5" s="40">
        <f>IF(SUM(DI5:DJ5,DL5:DN5,DP5)-DK5-DO5&gt;0,SUM(DI5:DJ5,DL5:DN5,DP5)-DK5-DO5,"")</f>
        <v>54.3</v>
      </c>
      <c r="EE5" s="40" t="str">
        <f>IF(SUM(DQ5:DR5,DT5)-DS5&gt;0,SUM(DQ5:DR5,DT5)-DS5,"")</f>
        <v/>
      </c>
      <c r="EF5" s="40">
        <f>IF(SUM(DJ5,DN5,DR5)&gt;0,SUM(DJ5,DN5,DR5),"")</f>
        <v>16.8</v>
      </c>
      <c r="EG5" s="40">
        <f>IF(SUM(ED5,EE5)&gt;0,SUM(ED5,EE5),"")</f>
        <v>54.3</v>
      </c>
      <c r="EH5" s="40">
        <f>IF(SUM(DV5,DZ5)&gt;0,SUM(DV5,DZ5),"")</f>
        <v>17.2</v>
      </c>
      <c r="EI5" s="40">
        <f>IF(SUM(DU5:DV5,DX5:DZ5,EB5)-SUM(DW5,EA5)&gt;0,SUM(DU5:DV5,DX5:DZ5,EB5)-SUM(DW5,EA5),"")</f>
        <v>53.6</v>
      </c>
      <c r="EJ5" s="40">
        <f>IF(SUM(ED5,EE5,EI5)&gt;0,SUM(ED5,EE5,EI5),"")</f>
        <v>107.9</v>
      </c>
      <c r="EK5" s="18">
        <v>18.100000000000001</v>
      </c>
      <c r="EL5" s="18">
        <v>8</v>
      </c>
      <c r="EM5" s="18">
        <v>0.8</v>
      </c>
      <c r="EN5" s="18">
        <v>0</v>
      </c>
      <c r="EO5" s="18">
        <v>17.899999999999999</v>
      </c>
      <c r="EP5" s="18">
        <v>8.8000000000000007</v>
      </c>
      <c r="EQ5" s="18">
        <v>0.6</v>
      </c>
      <c r="ER5" s="18">
        <v>0</v>
      </c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>
        <f>IF(SUM(EL5,EP5)&gt;0,SUM(EL5,EP5),"")</f>
        <v>16.8</v>
      </c>
      <c r="FF5" s="11">
        <f>IF(SUM(EK5:EL5,EN5:EP5,ER5)-EM5-EQ5&gt;0,SUM(EK5:EL5,EN5:EP5,ER5)-EM5-EQ5,"")</f>
        <v>51.4</v>
      </c>
      <c r="FG5" s="11" t="str">
        <f>IF(SUM(ES5:ET5,EV5)-EU5&gt;0,SUM(ES5:ET5,EV5)-EU5,"")</f>
        <v/>
      </c>
      <c r="FH5" s="11">
        <f>IF(SUM(EL5,EP5,ET5)&gt;0,SUM(EL5,EP5,ET5),"")</f>
        <v>16.8</v>
      </c>
      <c r="FI5" s="11">
        <f>IF(SUM(FF5,FG5)&gt;0,SUM(FF5,FG5),"")</f>
        <v>51.4</v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>
        <f>IF(SUM(FF5,FG5,FK5)&gt;0,SUM(FF5,FG5,FK5),"")</f>
        <v>51.4</v>
      </c>
      <c r="FM5" s="17">
        <v>18.399999999999999</v>
      </c>
      <c r="FN5" s="17">
        <v>8.8000000000000007</v>
      </c>
      <c r="FO5" s="17">
        <v>0</v>
      </c>
      <c r="FP5" s="17">
        <v>0</v>
      </c>
      <c r="FQ5" s="17">
        <v>18.100000000000001</v>
      </c>
      <c r="FR5" s="17">
        <v>7.2</v>
      </c>
      <c r="FS5" s="17">
        <v>0.6</v>
      </c>
      <c r="FT5" s="17">
        <v>0</v>
      </c>
      <c r="FU5" s="17"/>
      <c r="FV5" s="17"/>
      <c r="FW5" s="17"/>
      <c r="FX5" s="17"/>
      <c r="FY5" s="17">
        <v>18.600000000000001</v>
      </c>
      <c r="FZ5" s="17">
        <v>9.1999999999999993</v>
      </c>
      <c r="GA5" s="17">
        <v>0.6</v>
      </c>
      <c r="GB5" s="17">
        <v>0</v>
      </c>
      <c r="GC5" s="17">
        <v>18.399999999999999</v>
      </c>
      <c r="GD5" s="17">
        <v>8.4</v>
      </c>
      <c r="GE5" s="17">
        <v>0.6</v>
      </c>
      <c r="GF5" s="17">
        <v>0</v>
      </c>
      <c r="GG5" s="40">
        <f>IF(SUM(FN5,FR5)&gt;0,SUM(FN5,FR5),"")</f>
        <v>16</v>
      </c>
      <c r="GH5" s="40">
        <f>IF(SUM(FM5:FN5,FP5:FR5,FT5)-FO5-FS5&gt;0,SUM(FM5:FN5,FP5:FR5,FT5)-FO5-FS5,"")</f>
        <v>51.9</v>
      </c>
      <c r="GI5" s="40" t="str">
        <f>IF(SUM(FU5:FV5,FX5)-FW5&gt;0,SUM(FU5:FV5,FX5)-FW5,"")</f>
        <v/>
      </c>
      <c r="GJ5" s="40">
        <f>IF(SUM(FN5,FR5,FV5)&gt;0,SUM(FN5,FR5,FV5),"")</f>
        <v>16</v>
      </c>
      <c r="GK5" s="40">
        <f>IF(SUM(GH5,GI5)&gt;0,SUM(GH5,GI5),"")</f>
        <v>51.9</v>
      </c>
      <c r="GL5" s="40">
        <f>IF(SUM(FZ5,GD5)&gt;0,SUM(FZ5,GD5),"")</f>
        <v>17.600000000000001</v>
      </c>
      <c r="GM5" s="40">
        <f>IF(SUM(FY5:FZ5,GB5:GD5,GF5)-SUM(GA5,GE5)&gt;0,SUM(FY5:FZ5,GB5:GD5,GF5)-SUM(GA5,GE5),"")</f>
        <v>53.4</v>
      </c>
      <c r="GN5" s="40">
        <f>IF(SUM(GH5,GI5,GM5)&gt;0,SUM(GH5,GI5,GM5),"")</f>
        <v>105.3</v>
      </c>
      <c r="GO5" s="18">
        <v>18.100000000000001</v>
      </c>
      <c r="GP5" s="18">
        <v>9.1999999999999993</v>
      </c>
      <c r="GQ5" s="18">
        <v>0.6</v>
      </c>
      <c r="GR5" s="18">
        <v>0</v>
      </c>
      <c r="GS5" s="18">
        <v>18.600000000000001</v>
      </c>
      <c r="GT5" s="18">
        <v>8.4</v>
      </c>
      <c r="GU5" s="18">
        <v>0</v>
      </c>
      <c r="GV5" s="18">
        <v>0</v>
      </c>
      <c r="GW5" s="18">
        <v>18.8</v>
      </c>
      <c r="GX5" s="18">
        <v>7.6</v>
      </c>
      <c r="GY5" s="18">
        <v>0</v>
      </c>
      <c r="GZ5" s="18">
        <v>0</v>
      </c>
      <c r="HA5" s="18">
        <v>18.399999999999999</v>
      </c>
      <c r="HB5" s="18">
        <v>7.6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17.600000000000001</v>
      </c>
      <c r="HJ5" s="11">
        <f>IF(SUM(GO5:GP5,GR5:GT5,GV5)-GQ5-GU5&gt;0,SUM(GO5:GP5,GR5:GT5,GV5)-GQ5-GU5,"")</f>
        <v>53.7</v>
      </c>
      <c r="HK5" s="11">
        <f>IF(SUM(GW5:GX5,GZ5)-GY5&gt;0,SUM(GW5:GX5,GZ5)-GY5,"")</f>
        <v>26.4</v>
      </c>
      <c r="HL5" s="11">
        <f>IF(SUM(GP5,GT5,GX5)&gt;0,SUM(GP5,GT5,GX5),"")</f>
        <v>25.200000000000003</v>
      </c>
      <c r="HM5" s="11">
        <f>IF(SUM(HJ5,HK5)&gt;0,SUM(HJ5,HK5),"")</f>
        <v>80.099999999999994</v>
      </c>
      <c r="HN5" s="11">
        <f>IF(SUM(HB5,HF5)&gt;0,SUM(HB5,HF5),"")</f>
        <v>7.6</v>
      </c>
      <c r="HO5" s="11">
        <f>IF(SUM(HA5:HB5,HD5:HF5,HH5)-SUM(HC5,HG5)&gt;0,SUM(HA5:HB5,HD5:HF5,HH5)-SUM(HC5,HG5),"")</f>
        <v>26</v>
      </c>
      <c r="HP5" s="11">
        <f>IF(SUM(HJ5,HK5,HO5)&gt;0,SUM(HJ5,HK5,HO5),"")</f>
        <v>106.1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18.5</v>
      </c>
      <c r="QH5" s="22">
        <f>IF($CW5="P",CD5,(CD5+BA5)/2)</f>
        <v>8</v>
      </c>
      <c r="QI5" s="22">
        <f>IF($CW5="P",CE5,(CE5+BB5)/2)</f>
        <v>0.3</v>
      </c>
      <c r="QJ5" s="22">
        <f>IF($CW5="P",CF5,(CF5+BC5)/2)</f>
        <v>0</v>
      </c>
      <c r="QK5" s="22">
        <f>IF($CW5="P",CG5,(CG5+BD5)/2)</f>
        <v>17.950000000000003</v>
      </c>
      <c r="QL5" s="22">
        <f>IF($CW5="P",CH5,(CH5+BE5)/2)</f>
        <v>5.6</v>
      </c>
      <c r="QM5" s="22">
        <f>IF($CW5="P",CI5,(CI5+BF5)/2)</f>
        <v>0</v>
      </c>
      <c r="QN5" s="22">
        <f>IF($CW5="P",CJ5,(CJ5+BG5)/2)</f>
        <v>0</v>
      </c>
      <c r="QO5" s="22">
        <f>IF($CW5="P",CK5,(CK5+BH5)/2)</f>
        <v>18</v>
      </c>
      <c r="QP5" s="22">
        <f>IF($CW5="P",CL5,(CL5+BI5)/2)</f>
        <v>5.8000000000000007</v>
      </c>
      <c r="QQ5" s="22">
        <f>IF($CW5="P",CM5,(CM5+BJ5)/2)</f>
        <v>0</v>
      </c>
      <c r="QR5" s="22">
        <f>IF($CW5="P",CN5,(CN5+BK5)/2)</f>
        <v>0.15</v>
      </c>
      <c r="QS5" s="22">
        <f>IF($CW5="P",CO5,(CO5+BL5)/2)</f>
        <v>9.5</v>
      </c>
      <c r="QT5" s="22">
        <f>IF($CW5="P",CP5,(CP5+BM5)/2)</f>
        <v>4.2</v>
      </c>
      <c r="QU5" s="22">
        <f>IF($CW5="P",CQ5,(CQ5+BN5)/2)</f>
        <v>0.1</v>
      </c>
      <c r="QV5" s="22">
        <f>IF($CW5="P",CR5,(CR5+BO5)/2)</f>
        <v>0</v>
      </c>
      <c r="QW5" s="22">
        <f>IF($CW5="P",CS5,(CS5+BP5)/2)</f>
        <v>9.1</v>
      </c>
      <c r="QX5" s="22">
        <f>IF($CW5="P",CT5,(CT5+BQ5)/2)</f>
        <v>4.2</v>
      </c>
      <c r="QY5" s="22">
        <f>IF($CW5="P",CU5,(CU5+BR5)/2)</f>
        <v>0</v>
      </c>
      <c r="QZ5" s="22">
        <f>IF($CW5="P",CV5,(CV5+BS5)/2)</f>
        <v>0.15</v>
      </c>
      <c r="RA5" s="27" t="s">
        <v>46</v>
      </c>
      <c r="RB5" s="40">
        <f>IF(SUM(QH5,QL5)&gt;0,SUM(QH5,QL5),"")</f>
        <v>13.6</v>
      </c>
      <c r="RC5" s="40">
        <f>IF(SUM(QG5:QH5,QJ5:QL5,QN5)-QI5-QM5&gt;0,SUM(QG5:QH5,QJ5:QL5,QN5)-QI5-QM5,"")</f>
        <v>49.750000000000007</v>
      </c>
      <c r="RD5" s="40">
        <f>IF(SUM(QO5:QP5,QR5)-QQ5&gt;0,SUM(QO5:QP5,QR5)-QQ5,"")</f>
        <v>23.95</v>
      </c>
      <c r="RE5" s="40">
        <f>IF(SUM(QH5,QL5,QP5)&gt;0,SUM(QH5,QL5,QP5),"")</f>
        <v>19.399999999999999</v>
      </c>
      <c r="RF5" s="40">
        <f>IF(SUM(RC5,RD5)&gt;0,SUM(RC5,RD5),"")</f>
        <v>73.7</v>
      </c>
      <c r="RG5" s="40">
        <f>IF(SUM(QT5,QX5)&gt;0,SUM(QT5,QX5),"")</f>
        <v>8.4</v>
      </c>
      <c r="RH5" s="40">
        <f>IF(SUM(QS5:QT5,QV5:QX5,QZ5)-SUM(QU5,QY5)&gt;0,SUM(QS5:QT5,QV5:QX5,QZ5)-SUM(QU5,QY5),"")</f>
        <v>27.049999999999994</v>
      </c>
      <c r="RI5" s="40">
        <f>IF(SUM(RC5,RD5,RH5)&gt;0,SUM(RC5,RD5,RH5),"")</f>
        <v>100.75</v>
      </c>
    </row>
    <row r="6" spans="1:477" x14ac:dyDescent="0.2">
      <c r="A6" s="4" cm="1">
        <f t="array" ref="A6">IF(AND(J6&lt;&gt;"",J6&lt;&gt;"No DD"),SUMPRODUCT((J$4:J$40&lt;&gt;"")*(J$4:J$40&lt;&gt;"No DD")*(F$4:F$40&gt;F6))+1,IF(J6="No DD",SUMPRODUCT((J$4:J$40="No DD")*(F$4:F$40&gt;F6))+1+SUMPRODUCT((J$4:J$40&lt;&gt;"")*(J$4:J$40&lt;&gt;"No DD")),""))</f>
        <v>3</v>
      </c>
      <c r="B6" s="4" t="str" cm="1">
        <f t="array" ref="B6">IF(AND(J6&lt;&gt;"",J6&lt;&gt;"No DD",G6=""),SUMPRODUCT((J$4:J$40&lt;&gt;"")*(J$4:J$40&lt;&gt;"No DD")*(G$4:G$40="")*(F$4:F$40&gt;F6))+1,IF(J6="No DD",SUMPRODUCT((J$4:J$40="No DD")*(F$4:F$40&gt;F6)*(G$4:G$40=""))+1+SUMPRODUCT((J$4:J$40&lt;&gt;"")*(G$4:G$40="")*(J$4:J$40&lt;&gt;"No DD")),""))</f>
        <v/>
      </c>
      <c r="C6" s="5" t="s">
        <v>96</v>
      </c>
      <c r="D6" s="4" t="s">
        <v>4</v>
      </c>
      <c r="E6" s="4">
        <v>2004</v>
      </c>
      <c r="F6" s="9">
        <f>SUM(L6:T6)+SUM(L6:Q6)*0.0000001+SUM(L6)*0.0000000000001</f>
        <v>188.0000132700053</v>
      </c>
      <c r="G6" s="66" t="s">
        <v>46</v>
      </c>
      <c r="H6" s="3" t="str">
        <f>IF(OR(AND(AR6&gt;=AY$42,AS6&gt;=AY$46,AR6&lt;&gt;"",AQ6=""),AND(AW6&gt;=AY$42,AX6&gt;=AY$46,AW6&lt;&gt;"",AQ6=""),AND(BU6&gt;=CB$42,BV6&gt;=CB$46,BU6&lt;&gt;"",BT6=""),AND(BZ6&gt;=CB$42,CA6&gt;=CB$46,BZ6&lt;&gt;"",BT6=""),AND(CX6&gt;=DE$42,CY6&gt;=DE$46,CX6&lt;&gt;"",CW6=""),AND(DC6&gt;=DE$42,DD6&gt;=DE$46,DC6&lt;&gt;""),AND(EC6&gt;=EJ$42,ED6&gt;=EJ$46,EC6&lt;&gt;""),AND(EH6&gt;=EJ$42,EI6&gt;=EJ$46,EH6&lt;&gt;""),AND(FE6&gt;=FL$42,FF6&gt;=FL$46,FE6&lt;&gt;""),AND(FJ6&gt;=FL$42,FK6&gt;=FL$46,FJ6&lt;&gt;""),AND(GG6&gt;=GN$42,GH6&gt;=GN$46,GG6&lt;&gt;""),AND(GL6&gt;=GN$42,GM6&gt;=GN$46,GL6&lt;&gt;""),AND(HI6&gt;=HP$42,HJ6&gt;=HP$46,HI6&lt;&gt;""),AND(HN6&gt;=HP$42,HO6&gt;=HP$46,HN6&lt;&gt;""),AND(IK6&gt;=IR$42,IL6&gt;=IR$46,IK6&lt;&gt;""),AND(IP6&gt;=IR$42,IQ6&gt;=IR$46,IP6&lt;&gt;""),AND(JM6&gt;=JT$42,JN6&gt;=JT$46,JM6&lt;&gt;""),AND(JR6&gt;=JT$42,JS6&gt;=JT$46,JR6&lt;&gt;""),AND(KO6&gt;=KV$42,KP6&gt;=KV$46,KO6&lt;&gt;""),AND(KT6&gt;=KV$42,KU6&gt;=KV$46,KT6&lt;&gt;""),AND(LQ6&gt;=LX$42,LR6&gt;=LX$46,LQ6&lt;&gt;""),AND(LV6&gt;=LX$42,LW6&gt;=LX$46,LV6&lt;&gt;""),AND(MS6&gt;=MZ$42,MT6&gt;=MZ$46,MS6&lt;&gt;""),AND(MX6&gt;=MZ$42,MY6&gt;=MZ$46,MX6&lt;&gt;""),AND(NU6&gt;=OB$42,NV6&gt;=OB$46,NU6&lt;&gt;""),AND(NZ6&gt;=OB$42,OA6&gt;=OB$46,NZ6&lt;&gt;""),AND(OW6&gt;=PD$42,OX6&gt;=PD$46,OW6&lt;&gt;""),AND(PB6&gt;=PD$42,PC6&gt;=PD$46,PB6&lt;&gt;""),AND(PY6&gt;=QF$42,PZ6&gt;=QF$46,PY6&lt;&gt;""),AND(QD6&gt;=QF$42,QE6&gt;=QF$46,QD6&lt;&gt;"")),"P","")</f>
        <v>P</v>
      </c>
      <c r="I6" s="3" t="str">
        <f>IF(OR(AND(AS6&gt;=AY$46,AS6&lt;&gt;"",AQ6=""),AND(AX6&gt;=AY$46,AX6&lt;&gt;"",AQ6=""),AND(BV6&gt;=CB$46,BV6&lt;&gt;"",BT6=""),AND(CA6&gt;=CB$46,CA6&lt;&gt;"",BT6=""),AND(CY6&gt;=DE$46,CY6&lt;&gt;"",CW6=""),AND(DD6&gt;=DE$46,DD6&lt;&gt;"",CW6=""),AND(ED6&gt;=EJ$46,ED6&lt;&gt;""),AND(EI6&gt;=EJ$46,EI6&lt;&gt;""),AND(FF6&gt;=FL$46,FF6&lt;&gt;""),AND(FK6&gt;=FL$46,FK6&lt;&gt;""),AND(GH6&gt;=GN$46,GH6&lt;&gt;""),AND(GM6&gt;=GN$46,GM6&lt;&gt;""),AND(HJ6&gt;=HP$46,HJ6&lt;&gt;""),AND(HO6&gt;=HP$46,HO6&lt;&gt;""),AND(IL6&gt;=IR$46,IL6&lt;&gt;""),AND(IQ6&gt;=IR$46,IQ6&lt;&gt;""),AND(JN6&gt;=JT$46,JN6&lt;&gt;""),AND(JS6&gt;=JT$46,JS6&lt;&gt;""),AND(KP6&gt;=KV$46,KP6&lt;&gt;""),AND(KU6&gt;=KV$46,KU6&lt;&gt;""),AND(LR6&gt;=LX$46,LR6&lt;&gt;""),AND(LW6&gt;=LX$46,LW6&lt;&gt;""),AND(MT6&gt;=MZ$46,MT6&lt;&gt;""),AND(MY6&gt;=MZ$46,MY6&lt;&gt;""),AND(NV6&gt;=OB$46,NV6&lt;&gt;""),AND(OA6&gt;=OB$46,OA6&lt;&gt;""),AND(OX6&gt;=PD$46,OX6&lt;&gt;""),AND(PC6&gt;=PD$46,PC6&lt;&gt;""),AND(PZ6&gt;=QF$46,PZ6&lt;&gt;""),AND(QE6&gt;=QF$46,QE6&lt;&gt;"")),"P","")</f>
        <v>P</v>
      </c>
      <c r="J6" s="36" t="str">
        <f>IF(AND(I6="P",H6=""),"No DD",IF(OR(AND(AU6&gt;=AY$45,AV6&gt;=AY$49,AU6&lt;&gt;"",AQ6=""),AND(BX6&gt;=CB$45,BY6&gt;=CB$49,BX6&lt;&gt;"",BT6=""),AND(DA6&gt;=DE$45,DB6&gt;=DE$49,DA6&lt;&gt;"",CW6=""),AND(EF6&gt;=EJ$45,EG6&gt;=EJ$49,EF6&lt;&gt;""),AND(FH6&gt;=FL$45,FI6&gt;=FL$49,FH6&lt;&gt;""),AND(GJ6&gt;=GN$45,GK6&gt;=GN$49,GJ6&lt;&gt;""),AND(HL6&gt;=HP$45,HM6&gt;=HP$49,HL6&lt;&gt;""),AND(IN6&gt;=IR$45,IO6&gt;=IR$49,IN6&lt;&gt;""),AND(JP6&gt;=JT$45,JQ6&gt;=JT$49,JP6&lt;&gt;""),AND(KR6&gt;=KV$45,KS6&gt;=KV$49,KR6&lt;&gt;""),AND(LT6&gt;=LX$45,LU6&gt;=LX$49,LT6&lt;&gt;""),AND(MV6&gt;=MZ$45,MW6&gt;=MZ$49,MV6&lt;&gt;""),AND(NX6&gt;=OB$45,NY6&gt;=OB$49,NX6&lt;&gt;""),AND(OZ6&gt;=PD$45,PA6&gt;=PD$49,OZ6&lt;&gt;""),AND(QB6&gt;=QF$45,QC6&gt;=QF$49,QB6&lt;&gt;"")),"Merit",IF(OR(AND(AU6&gt;=AY$44,AV6&gt;=AY$48,AU6&lt;&gt;"",AQ6=""),AND(BX6&gt;=CB$44,BY6&gt;=CB$48,BX6&lt;&gt;"",BT6=""),AND(DA6&gt;=DE$44,DB6&gt;=DE$48,DA6&lt;&gt;"",CW6=""),AND(EF6&gt;=EJ$44,EG6&gt;=EJ$48,EF6&lt;&gt;""),AND(FH6&gt;=FL$44,FI6&gt;=FL$48,FH6&lt;&gt;""),AND(GJ6&gt;=GN$44,GK6&gt;=GN$48,GJ6&lt;&gt;""),AND(HL6&gt;=HP$44,HM6&gt;=HP$48,HL6&lt;&gt;""),AND(IN6&gt;=IR$44,IO6&gt;=IR$48,IN6&lt;&gt;""),AND(JP6&gt;=JT$44,JQ6&gt;=JT$48,JP6&lt;&gt;""),AND(KR6&gt;=KV$44,KS6&gt;=KV$48,KR6&lt;&gt;""),AND(LT6&gt;=LX$44,LU6&gt;=LX$48,LT6&lt;&gt;""),AND(MV6&gt;=MZ$44,MW6&gt;=MZ$48,MV6&lt;&gt;""),AND(NX6&gt;=OB$44,NY6&gt;=OB$48,NX6&lt;&gt;""),AND(OZ6&gt;=PD$44,PA6&gt;=PD$48,OZ6&lt;&gt;""),AND(QB6&gt;=QF$44,QC6&gt;=QF$48,QB6&lt;&gt;"")),"Excellence",IF(K6="P","Worlds Team",IF(H6="P","National Team","")))))</f>
        <v>National Team</v>
      </c>
      <c r="K6" s="3" t="str">
        <f>IF(OR(AND(AU6&gt;=AY$43,AV6&gt;=AY$47,AU6&lt;&gt;"",AQ6=""),AND(BX6&gt;=CB$43,BY6&gt;=CB$47,BX6&lt;&gt;"",BT6=""),AND(DA6&gt;=DE$43,DB6&gt;=DE$47,DA6&lt;&gt;"",CW6=""),AND(EF6&gt;=EJ$43,EG6&gt;=EJ$47,EF6&lt;&gt;""),AND(FH6&gt;=FL$43,FI6&gt;=FL$47,FH6&lt;&gt;""),AND(GJ6&gt;=GN$43,GK6&gt;=GN$47,GJ6&lt;&gt;""),AND(HL6&gt;=HP$43,HM6&gt;=HP$47,HL6&lt;&gt;""),AND(IN6&gt;=IR$43,IO6&gt;=IR$47,IN6&lt;&gt;""),AND(JP6&gt;=JT$43,JQ6&gt;=JT$47,JP6&lt;&gt;""),AND(KR6&gt;=KV$43,KS6&gt;=KV$47,KR6&lt;&gt;""),AND(LT6&gt;=LX$43,LU6&gt;=LX$47,LT6&lt;&gt;""),AND(MV6&gt;=MZ$43,MW6&gt;=MZ$47,MV6&lt;&gt;""),AND(NX6&gt;=OB$43,NY6&gt;=OB$47,NX6&lt;&gt;""),AND(OZ6&gt;=PD$43,PA6&gt;=PD$47,OZ6&lt;&gt;""),AND(QB6&gt;=QF$43,QC6&gt;=QF$47,QB6&lt;&gt;"")),"P","")</f>
        <v/>
      </c>
      <c r="L6" s="8">
        <f>IF(COUNT(AS6,BV6,CY6)&gt;0,LARGE((AS6,BV6,CY6),1),0)</f>
        <v>53</v>
      </c>
      <c r="M6" s="8" t="str">
        <f>IF(L6=0,"",IF(L6=CY6,$CC$1,IF(L6=BV6,$AZ$1,IF(L6=AS6,$W$1,""))))</f>
        <v>2024 Nationals</v>
      </c>
      <c r="N6" s="8">
        <f>IF(COUNT(AS6,BV6,CY6)&gt;1,LARGE((AS6,BV6,CY6),2),0)</f>
        <v>51.4</v>
      </c>
      <c r="O6" s="8" t="str">
        <f>IF(N6=0,"",IF(AND(N6=L6,N6=AS6,N6=BV6),$W$1,IF(AND(N6=L6,N6=AS6,N6=CY6),$W$1,IF(AND(N6=L6,N6=BV6,N6=CY6),$AZ$1,IF(N6=CY6,$CC$1,IF(N6=BV6,$AZ$1,IF(N6=AS6,$W$1,"")))))))</f>
        <v>2023 3rd Domestic Trial</v>
      </c>
      <c r="P6" s="8">
        <f>IF(COUNT(AT6,BW6,CZ6)&gt;0,LARGE((AT6,BW6,CZ6),1),0)</f>
        <v>28.3</v>
      </c>
      <c r="Q6" s="8" t="str">
        <f>IF(P6=0,"",IF(P6=CZ6,$CC$1,IF(P6=BW6,$AZ$1,IF(P6=AT6,$W$1,""))))</f>
        <v>2024 Elite Canada</v>
      </c>
      <c r="R6" s="8">
        <f>IF(MAX(AX6,CA6,DD6)&gt;0,MAX(AX6,CA6,DD6),0)</f>
        <v>54.29999999999999</v>
      </c>
      <c r="S6" s="8" t="str">
        <f>IF(R6=0,"",IF(R6=DD6,$CC$1,IF(R6=CA6,$AZ$1,IF(R6=AX6,$W$1,""))))</f>
        <v>2023 3rd Domestic Trial</v>
      </c>
      <c r="T6" s="8">
        <f>IF(MAX(DF6:DH6)&gt;0,MAX(DF6:DH6),"")</f>
        <v>0.99999999999999289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USA (Aug 5)</v>
      </c>
      <c r="W6" s="19">
        <v>18.399999999999999</v>
      </c>
      <c r="X6" s="19">
        <v>7.6</v>
      </c>
      <c r="Y6" s="19">
        <v>1</v>
      </c>
      <c r="Z6" s="19">
        <v>0</v>
      </c>
      <c r="AA6" s="19">
        <v>19</v>
      </c>
      <c r="AB6" s="19">
        <v>8</v>
      </c>
      <c r="AC6" s="19">
        <v>0.6</v>
      </c>
      <c r="AD6" s="19">
        <v>0</v>
      </c>
      <c r="AE6" s="19">
        <v>19.2</v>
      </c>
      <c r="AF6" s="19">
        <v>8</v>
      </c>
      <c r="AG6" s="19">
        <v>0.6</v>
      </c>
      <c r="AH6" s="19">
        <v>0.3</v>
      </c>
      <c r="AI6" s="19">
        <v>18.399999999999999</v>
      </c>
      <c r="AJ6" s="19">
        <v>9.1999999999999993</v>
      </c>
      <c r="AK6" s="19">
        <v>0.6</v>
      </c>
      <c r="AL6" s="19">
        <v>0.3</v>
      </c>
      <c r="AM6" s="19">
        <v>18.399999999999999</v>
      </c>
      <c r="AN6" s="19">
        <v>8.9</v>
      </c>
      <c r="AO6" s="19">
        <v>0.6</v>
      </c>
      <c r="AP6" s="19">
        <v>0.3</v>
      </c>
      <c r="AQ6" s="27"/>
      <c r="AR6" s="40">
        <f>IF(SUM(X6,AB6)&gt;0,SUM(X6,AB6),"")</f>
        <v>15.6</v>
      </c>
      <c r="AS6" s="40">
        <f>IF(SUM(W6:X6,Z6:AB6,AD6)-Y6-AC6&gt;0,SUM(W6:X6,Z6:AB6,AD6)-Y6-AC6,"")</f>
        <v>51.4</v>
      </c>
      <c r="AT6" s="40">
        <f>IF(SUM(AE6:AF6,AH6)-AG6&gt;0,SUM(AE6:AF6,AH6)-AG6,"")</f>
        <v>26.9</v>
      </c>
      <c r="AU6" s="40">
        <f>IF(SUM(X6,AB6,AF6)&gt;0,SUM(X6,AB6,AF6),"")</f>
        <v>23.6</v>
      </c>
      <c r="AV6" s="40">
        <f>IF(SUM(AS6,AT6)&gt;0,SUM(AS6,AT6),"")</f>
        <v>78.3</v>
      </c>
      <c r="AW6" s="40">
        <f>IF(SUM(AJ6,AN6)&gt;0,SUM(AJ6,AN6),"")</f>
        <v>18.100000000000001</v>
      </c>
      <c r="AX6" s="40">
        <f>IF(SUM(AI6:AJ6,AL6:AN6,AP6)-SUM(AK6,AO6)&gt;0,SUM(AI6:AJ6,AL6:AN6,AP6)-SUM(AK6,AO6),"")</f>
        <v>54.29999999999999</v>
      </c>
      <c r="AY6" s="40">
        <f>IF(SUM(AS6,AT6,AX6)&gt;0,SUM(AS6,AT6,AX6),"")</f>
        <v>132.6</v>
      </c>
      <c r="AZ6" s="18">
        <v>16.8</v>
      </c>
      <c r="BA6" s="18">
        <v>8.1</v>
      </c>
      <c r="BB6" s="18">
        <v>0.2</v>
      </c>
      <c r="BC6" s="18">
        <v>0.3</v>
      </c>
      <c r="BD6" s="18">
        <v>17.399999999999999</v>
      </c>
      <c r="BE6" s="18">
        <v>3.6</v>
      </c>
      <c r="BF6" s="18">
        <v>0</v>
      </c>
      <c r="BG6" s="18">
        <v>0</v>
      </c>
      <c r="BH6" s="18">
        <v>18.8</v>
      </c>
      <c r="BI6" s="18">
        <v>9.1999999999999993</v>
      </c>
      <c r="BJ6" s="18">
        <v>0</v>
      </c>
      <c r="BK6" s="18">
        <v>0.3</v>
      </c>
      <c r="BL6" s="18">
        <v>18.899999999999999</v>
      </c>
      <c r="BM6" s="18">
        <v>9.1999999999999993</v>
      </c>
      <c r="BN6" s="18">
        <v>0.2</v>
      </c>
      <c r="BO6" s="18">
        <v>0.3</v>
      </c>
      <c r="BP6" s="18">
        <v>16.600000000000001</v>
      </c>
      <c r="BQ6" s="18">
        <v>6</v>
      </c>
      <c r="BR6" s="18">
        <v>1</v>
      </c>
      <c r="BS6" s="18">
        <v>0</v>
      </c>
      <c r="BT6" s="28"/>
      <c r="BU6" s="11">
        <f>IF(SUM(BA6,BE6)&gt;0,SUM(BA6,BE6),"")</f>
        <v>11.7</v>
      </c>
      <c r="BV6" s="11">
        <f>IF(SUM(AZ6:BA6,BC6:BE6,BG6)-BB6-BF6&gt;0,SUM(AZ6:BA6,BC6:BE6,BG6)-BB6-BF6,"")</f>
        <v>45.999999999999993</v>
      </c>
      <c r="BW6" s="11">
        <f>IF(SUM(BH6:BI6,BK6)-BJ6&gt;0,SUM(BH6:BI6,BK6)-BJ6,"")</f>
        <v>28.3</v>
      </c>
      <c r="BX6" s="11">
        <f>IF(SUM(BA6,BE6,BI6)&gt;0,SUM(BA6,BE6,BI6),"")</f>
        <v>20.9</v>
      </c>
      <c r="BY6" s="11">
        <f>IF(SUM(BV6,BW6)&gt;0,SUM(BV6,BW6),"")</f>
        <v>74.3</v>
      </c>
      <c r="BZ6" s="11">
        <f>IF(SUM(BM6,BQ6)&gt;0,SUM(BM6,BQ6),"")</f>
        <v>15.2</v>
      </c>
      <c r="CA6" s="11">
        <f>IF(SUM(BL6:BM6,BO6:BQ6,BS6)-SUM(BN6,BR6)&gt;0,SUM(BL6:BM6,BO6:BQ6,BS6)-SUM(BN6,BR6),"")</f>
        <v>49.8</v>
      </c>
      <c r="CB6" s="11">
        <f>IF(SUM(BV6,BW6,CA6)&gt;0,SUM(BV6,BW6,CA6),"")</f>
        <v>124.1</v>
      </c>
      <c r="CC6" s="19">
        <v>16.600000000000001</v>
      </c>
      <c r="CD6" s="19">
        <v>8.9</v>
      </c>
      <c r="CE6" s="19">
        <v>0.8</v>
      </c>
      <c r="CF6" s="19">
        <v>0.3</v>
      </c>
      <c r="CG6" s="19">
        <v>18.7</v>
      </c>
      <c r="CH6" s="19">
        <v>9.1999999999999993</v>
      </c>
      <c r="CI6" s="19">
        <v>0.2</v>
      </c>
      <c r="CJ6" s="19">
        <v>0.3</v>
      </c>
      <c r="CK6" s="19">
        <v>0</v>
      </c>
      <c r="CL6" s="19">
        <v>0</v>
      </c>
      <c r="CM6" s="19">
        <v>0</v>
      </c>
      <c r="CN6" s="19">
        <v>0</v>
      </c>
      <c r="CO6" s="19"/>
      <c r="CP6" s="19"/>
      <c r="CQ6" s="19"/>
      <c r="CR6" s="19"/>
      <c r="CS6" s="19"/>
      <c r="CT6" s="19"/>
      <c r="CU6" s="19"/>
      <c r="CV6" s="19"/>
      <c r="CW6" s="27"/>
      <c r="CX6" s="40">
        <f>IF(SUM(CD6,CH6)&gt;0,SUM(CD6,CH6),"")</f>
        <v>18.100000000000001</v>
      </c>
      <c r="CY6" s="40">
        <f>IF(SUM(CC6:CD6,CF6:CH6,CJ6)-CE6-CI6&gt;0,SUM(CC6:CD6,CF6:CH6,CJ6)-CE6-CI6,"")</f>
        <v>53</v>
      </c>
      <c r="CZ6" s="40" t="str">
        <f>IF(SUM(CK6:CL6,CN6)-CM6&gt;0,SUM(CK6:CL6,CN6)-CM6,"")</f>
        <v/>
      </c>
      <c r="DA6" s="40">
        <f>IF(SUM(CD6,CH6,CL6)&gt;0,SUM(CD6,CH6,CL6),"")</f>
        <v>18.100000000000001</v>
      </c>
      <c r="DB6" s="40">
        <f>IF(SUM(CY6,CZ6)&gt;0,SUM(CY6,CZ6),"")</f>
        <v>53</v>
      </c>
      <c r="DC6" s="40" t="str">
        <f>IF(SUM(CP6,CT6)&gt;0,SUM(CP6,CT6),"")</f>
        <v/>
      </c>
      <c r="DD6" s="40" t="str">
        <f>IF(SUM(CO6:CP6,CR6:CT6,CV6)-SUM(CQ6,CU6)&gt;0,SUM(CO6:CP6,CR6:CT6,CV6)-SUM(CQ6,CU6),"")</f>
        <v/>
      </c>
      <c r="DE6" s="40">
        <f>IF(SUM(CY6,CZ6,DD6)&gt;0,SUM(CY6,CZ6,DD6),"")</f>
        <v>53</v>
      </c>
      <c r="DF6" s="50">
        <f>IF(MAX(ED6,FF6,GH6,HJ6,IL6,JN6,KP6,LR6,MT6,NV6,OX6,PZ6)-IF(N6="",0,N6)&gt;0.001,MAX(ED6,FF6,GH6,HJ6,IL6,JN6,KP6,LR6,MT6,NV6,OX6,PZ6)-IF(N6="",0,N6),"")</f>
        <v>0.99999999999999289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/>
      <c r="EL6" s="18"/>
      <c r="EM6" s="18"/>
      <c r="EN6" s="18"/>
      <c r="EO6" s="18"/>
      <c r="EP6" s="18"/>
      <c r="EQ6" s="18"/>
      <c r="ER6" s="18"/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 t="str">
        <f>IF(SUM(EL6,EP6)&gt;0,SUM(EL6,EP6),"")</f>
        <v/>
      </c>
      <c r="FF6" s="11" t="str">
        <f>IF(SUM(EK6:EL6,EN6:EP6,ER6)-EM6-EQ6&gt;0,SUM(EK6:EL6,EN6:EP6,ER6)-EM6-EQ6,"")</f>
        <v/>
      </c>
      <c r="FG6" s="11" t="str">
        <f>IF(SUM(ES6:ET6,EV6)-EU6&gt;0,SUM(ES6:ET6,EV6)-EU6,"")</f>
        <v/>
      </c>
      <c r="FH6" s="11" t="str">
        <f>IF(SUM(EL6,EP6,ET6)&gt;0,SUM(EL6,EP6,ET6),"")</f>
        <v/>
      </c>
      <c r="FI6" s="11" t="str">
        <f>IF(SUM(FF6,FG6)&gt;0,SUM(FF6,FG6),"")</f>
        <v/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 t="str">
        <f>IF(SUM(FF6,FG6,FK6)&gt;0,SUM(FF6,FG6,FK6),"")</f>
        <v/>
      </c>
      <c r="FM6" s="17">
        <v>18.600000000000001</v>
      </c>
      <c r="FN6" s="17">
        <v>9.1999999999999993</v>
      </c>
      <c r="FO6" s="17">
        <v>0.6</v>
      </c>
      <c r="FP6" s="17">
        <v>0</v>
      </c>
      <c r="FQ6" s="17">
        <v>16.5</v>
      </c>
      <c r="FR6" s="17">
        <v>8.9</v>
      </c>
      <c r="FS6" s="17">
        <v>0.2</v>
      </c>
      <c r="FT6" s="17">
        <v>0</v>
      </c>
      <c r="FU6" s="17"/>
      <c r="FV6" s="17"/>
      <c r="FW6" s="17"/>
      <c r="FX6" s="17"/>
      <c r="FY6" s="17">
        <v>18.7</v>
      </c>
      <c r="FZ6" s="17">
        <v>9.1999999999999993</v>
      </c>
      <c r="GA6" s="17">
        <v>0.8</v>
      </c>
      <c r="GB6" s="17">
        <v>0</v>
      </c>
      <c r="GC6" s="17">
        <v>0</v>
      </c>
      <c r="GD6" s="17">
        <v>0</v>
      </c>
      <c r="GE6" s="17">
        <v>0</v>
      </c>
      <c r="GF6" s="17">
        <v>0</v>
      </c>
      <c r="GG6" s="40">
        <f>IF(SUM(FN6,FR6)&gt;0,SUM(FN6,FR6),"")</f>
        <v>18.100000000000001</v>
      </c>
      <c r="GH6" s="40">
        <f>IF(SUM(FM6:FN6,FP6:FR6,FT6)-FO6-FS6&gt;0,SUM(FM6:FN6,FP6:FR6,FT6)-FO6-FS6,"")</f>
        <v>52.399999999999991</v>
      </c>
      <c r="GI6" s="40" t="str">
        <f>IF(SUM(FU6:FV6,FX6)-FW6&gt;0,SUM(FU6:FV6,FX6)-FW6,"")</f>
        <v/>
      </c>
      <c r="GJ6" s="40">
        <f>IF(SUM(FN6,FR6,FV6)&gt;0,SUM(FN6,FR6,FV6),"")</f>
        <v>18.100000000000001</v>
      </c>
      <c r="GK6" s="40">
        <f>IF(SUM(GH6,GI6)&gt;0,SUM(GH6,GI6),"")</f>
        <v>52.399999999999991</v>
      </c>
      <c r="GL6" s="40">
        <f>IF(SUM(FZ6,GD6)&gt;0,SUM(FZ6,GD6),"")</f>
        <v>9.1999999999999993</v>
      </c>
      <c r="GM6" s="40">
        <f>IF(SUM(FY6:FZ6,GB6:GD6,GF6)-SUM(GA6,GE6)&gt;0,SUM(FY6:FZ6,GB6:GD6,GF6)-SUM(GA6,GE6),"")</f>
        <v>27.099999999999998</v>
      </c>
      <c r="GN6" s="40">
        <f>IF(SUM(GH6,GI6,GM6)&gt;0,SUM(GH6,GI6,GM6),"")</f>
        <v>79.499999999999986</v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/>
      <c r="HR6" s="17"/>
      <c r="HS6" s="17"/>
      <c r="HT6" s="17"/>
      <c r="HU6" s="17"/>
      <c r="HV6" s="17"/>
      <c r="HW6" s="17"/>
      <c r="HX6" s="17"/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 t="str">
        <f>IF(SUM(HR6,HV6)&gt;0,SUM(HR6,HV6),"")</f>
        <v/>
      </c>
      <c r="IL6" s="40" t="str">
        <f>IF(SUM(HQ6:HR6,HT6:HV6,HX6)-HS6-HW6&gt;0,SUM(HQ6:HR6,HT6:HV6,HX6)-HS6-HW6,"")</f>
        <v/>
      </c>
      <c r="IM6" s="40" t="str">
        <f>IF(SUM(HY6:HZ6,IB6)-IA6&gt;0,SUM(HY6:HZ6,IB6)-IA6,"")</f>
        <v/>
      </c>
      <c r="IN6" s="40" t="str">
        <f>IF(SUM(HR6,HV6,HZ6)&gt;0,SUM(HR6,HV6,HZ6),"")</f>
        <v/>
      </c>
      <c r="IO6" s="40" t="str">
        <f>IF(SUM(IL6,IM6)&gt;0,SUM(IL6,IM6),"")</f>
        <v/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 t="str">
        <f>IF(SUM(IL6,IM6,IQ6)&gt;0,SUM(IL6,IM6,IQ6),"")</f>
        <v/>
      </c>
      <c r="IS6" s="18">
        <v>18.8</v>
      </c>
      <c r="IT6" s="18">
        <v>9.1999999999999993</v>
      </c>
      <c r="IU6" s="18">
        <v>0.6</v>
      </c>
      <c r="IV6" s="18">
        <v>0</v>
      </c>
      <c r="IW6" s="18">
        <v>16.399999999999999</v>
      </c>
      <c r="IX6" s="18">
        <v>8.9</v>
      </c>
      <c r="IY6" s="18">
        <v>0.8</v>
      </c>
      <c r="IZ6" s="18">
        <v>0</v>
      </c>
      <c r="JA6" s="18"/>
      <c r="JB6" s="18"/>
      <c r="JC6" s="18"/>
      <c r="JD6" s="18"/>
      <c r="JE6" s="18">
        <v>17.899999999999999</v>
      </c>
      <c r="JF6" s="18">
        <v>8.9</v>
      </c>
      <c r="JG6" s="18">
        <v>0.2</v>
      </c>
      <c r="JH6" s="18">
        <v>0</v>
      </c>
      <c r="JI6" s="18">
        <v>18.5</v>
      </c>
      <c r="JJ6" s="18">
        <v>9.1999999999999993</v>
      </c>
      <c r="JK6" s="18">
        <v>0.6</v>
      </c>
      <c r="JL6" s="18">
        <v>0</v>
      </c>
      <c r="JM6" s="11">
        <f>IF(SUM(IT6,IX6)&gt;0,SUM(IT6,IX6),"")</f>
        <v>18.100000000000001</v>
      </c>
      <c r="JN6" s="11">
        <f>IF(SUM(IS6:IT6,IV6:IX6,IZ6)-IU6-IY6&gt;0,SUM(IS6:IT6,IV6:IX6,IZ6)-IU6-IY6,"")</f>
        <v>51.9</v>
      </c>
      <c r="JO6" s="11" t="str">
        <f>IF(SUM(JA6:JB6,JD6)-JC6&gt;0,SUM(JA6:JB6,JD6)-JC6,"")</f>
        <v/>
      </c>
      <c r="JP6" s="11">
        <f>IF(SUM(IT6,IX6,JB6)&gt;0,SUM(IT6,IX6,JB6),"")</f>
        <v>18.100000000000001</v>
      </c>
      <c r="JQ6" s="11">
        <f>IF(SUM(JN6,JO6)&gt;0,SUM(JN6,JO6),"")</f>
        <v>51.9</v>
      </c>
      <c r="JR6" s="11">
        <f>IF(SUM(JF6,JJ6)&gt;0,SUM(JF6,JJ6),"")</f>
        <v>18.100000000000001</v>
      </c>
      <c r="JS6" s="11">
        <f>IF(SUM(JE6:JF6,JH6:JJ6,JL6)-SUM(JG6,JK6)&gt;0,SUM(JE6:JF6,JH6:JJ6,JL6)-SUM(JG6,JK6),"")</f>
        <v>53.7</v>
      </c>
      <c r="JT6" s="11">
        <f>IF(SUM(JN6,JO6,JS6)&gt;0,SUM(JN6,JO6,JS6),"")</f>
        <v>105.6</v>
      </c>
      <c r="JU6" s="17">
        <v>18.3</v>
      </c>
      <c r="JV6" s="17">
        <v>9.1999999999999993</v>
      </c>
      <c r="JW6" s="17">
        <v>0.4</v>
      </c>
      <c r="JX6" s="17">
        <v>0</v>
      </c>
      <c r="JY6" s="17">
        <v>18.2</v>
      </c>
      <c r="JZ6" s="17">
        <v>6.8</v>
      </c>
      <c r="KA6" s="17">
        <v>0.6</v>
      </c>
      <c r="KB6" s="17">
        <v>0</v>
      </c>
      <c r="KC6" s="17"/>
      <c r="KD6" s="17"/>
      <c r="KE6" s="17"/>
      <c r="KF6" s="17"/>
      <c r="KG6" s="17">
        <v>17.899999999999999</v>
      </c>
      <c r="KH6" s="17">
        <v>4.2</v>
      </c>
      <c r="KI6" s="17">
        <v>1</v>
      </c>
      <c r="KJ6" s="17">
        <v>0</v>
      </c>
      <c r="KK6" s="17">
        <v>0</v>
      </c>
      <c r="KL6" s="17">
        <v>0</v>
      </c>
      <c r="KM6" s="17">
        <v>0</v>
      </c>
      <c r="KN6" s="17">
        <v>0</v>
      </c>
      <c r="KO6" s="40">
        <f>IF(SUM(JV6,JZ6)&gt;0,SUM(JV6,JZ6),"")</f>
        <v>16</v>
      </c>
      <c r="KP6" s="40">
        <f>IF(SUM(JU6:JV6,JX6:JZ6,KB6)-JW6-KA6&gt;0,SUM(JU6:JV6,JX6:JZ6,KB6)-JW6-KA6,"")</f>
        <v>51.5</v>
      </c>
      <c r="KQ6" s="40" t="str">
        <f>IF(SUM(KC6:KD6,KF6)-KE6&gt;0,SUM(KC6:KD6,KF6)-KE6,"")</f>
        <v/>
      </c>
      <c r="KR6" s="40">
        <f>IF(SUM(JV6,JZ6,KD6)&gt;0,SUM(JV6,JZ6,KD6),"")</f>
        <v>16</v>
      </c>
      <c r="KS6" s="40">
        <f>IF(SUM(KP6,KQ6)&gt;0,SUM(KP6,KQ6),"")</f>
        <v>51.5</v>
      </c>
      <c r="KT6" s="40">
        <f>IF(SUM(KH6,KL6)&gt;0,SUM(KH6,KL6),"")</f>
        <v>4.2</v>
      </c>
      <c r="KU6" s="40">
        <f>IF(SUM(KG6:KH6,KJ6:KL6,KN6)-SUM(KI6,KM6)&gt;0,SUM(KG6:KH6,KJ6:KL6,KN6)-SUM(KI6,KM6),"")</f>
        <v>21.099999999999998</v>
      </c>
      <c r="KV6" s="40">
        <f>IF(SUM(KP6,KQ6,KU6)&gt;0,SUM(KP6,KQ6,KU6),"")</f>
        <v>72.599999999999994</v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16.700000000000003</v>
      </c>
      <c r="QH6" s="22">
        <f>IF($CW6="P",CD6,(CD6+BA6)/2)</f>
        <v>8.5</v>
      </c>
      <c r="QI6" s="22">
        <f>IF($CW6="P",CE6,(CE6+BB6)/2)</f>
        <v>0.5</v>
      </c>
      <c r="QJ6" s="22">
        <f>IF($CW6="P",CF6,(CF6+BC6)/2)</f>
        <v>0.3</v>
      </c>
      <c r="QK6" s="22">
        <f>IF($CW6="P",CG6,(CG6+BD6)/2)</f>
        <v>18.049999999999997</v>
      </c>
      <c r="QL6" s="22">
        <f>IF($CW6="P",CH6,(CH6+BE6)/2)</f>
        <v>6.3999999999999995</v>
      </c>
      <c r="QM6" s="22">
        <f>IF($CW6="P",CI6,(CI6+BF6)/2)</f>
        <v>0.1</v>
      </c>
      <c r="QN6" s="22">
        <f>IF($CW6="P",CJ6,(CJ6+BG6)/2)</f>
        <v>0.15</v>
      </c>
      <c r="QO6" s="22">
        <f>IF($CW6="P",CK6,(CK6+BH6)/2)</f>
        <v>9.4</v>
      </c>
      <c r="QP6" s="22">
        <f>IF($CW6="P",CL6,(CL6+BI6)/2)</f>
        <v>4.5999999999999996</v>
      </c>
      <c r="QQ6" s="22">
        <f>IF($CW6="P",CM6,(CM6+BJ6)/2)</f>
        <v>0</v>
      </c>
      <c r="QR6" s="22">
        <f>IF($CW6="P",CN6,(CN6+BK6)/2)</f>
        <v>0.15</v>
      </c>
      <c r="QS6" s="22">
        <f>IF($CW6="P",CO6,(CO6+BL6)/2)</f>
        <v>9.4499999999999993</v>
      </c>
      <c r="QT6" s="22">
        <f>IF($CW6="P",CP6,(CP6+BM6)/2)</f>
        <v>4.5999999999999996</v>
      </c>
      <c r="QU6" s="22">
        <f>IF($CW6="P",CQ6,(CQ6+BN6)/2)</f>
        <v>0.1</v>
      </c>
      <c r="QV6" s="22">
        <f>IF($CW6="P",CR6,(CR6+BO6)/2)</f>
        <v>0.15</v>
      </c>
      <c r="QW6" s="22">
        <f>IF($CW6="P",CS6,(CS6+BP6)/2)</f>
        <v>8.3000000000000007</v>
      </c>
      <c r="QX6" s="22">
        <f>IF($CW6="P",CT6,(CT6+BQ6)/2)</f>
        <v>3</v>
      </c>
      <c r="QY6" s="22">
        <f>IF($CW6="P",CU6,(CU6+BR6)/2)</f>
        <v>0.5</v>
      </c>
      <c r="QZ6" s="22">
        <f>IF($CW6="P",CV6,(CV6+BS6)/2)</f>
        <v>0</v>
      </c>
      <c r="RA6" s="27" t="s">
        <v>46</v>
      </c>
      <c r="RB6" s="40">
        <f>IF(SUM(QH6,QL6)&gt;0,SUM(QH6,QL6),"")</f>
        <v>14.899999999999999</v>
      </c>
      <c r="RC6" s="40">
        <f>IF(SUM(QG6:QH6,QJ6:QL6,QN6)-QI6-QM6&gt;0,SUM(QG6:QH6,QJ6:QL6,QN6)-QI6-QM6,"")</f>
        <v>49.499999999999993</v>
      </c>
      <c r="RD6" s="40">
        <f>IF(SUM(QO6:QP6,QR6)-QQ6&gt;0,SUM(QO6:QP6,QR6)-QQ6,"")</f>
        <v>14.15</v>
      </c>
      <c r="RE6" s="40">
        <f>IF(SUM(QH6,QL6,QP6)&gt;0,SUM(QH6,QL6,QP6),"")</f>
        <v>19.5</v>
      </c>
      <c r="RF6" s="40">
        <f>IF(SUM(RC6,RD6)&gt;0,SUM(RC6,RD6),"")</f>
        <v>63.649999999999991</v>
      </c>
      <c r="RG6" s="40">
        <f>IF(SUM(QT6,QX6)&gt;0,SUM(QT6,QX6),"")</f>
        <v>7.6</v>
      </c>
      <c r="RH6" s="40">
        <f>IF(SUM(QS6:QT6,QV6:QX6,QZ6)-SUM(QU6,QY6)&gt;0,SUM(QS6:QT6,QV6:QX6,QZ6)-SUM(QU6,QY6),"")</f>
        <v>24.9</v>
      </c>
      <c r="RI6" s="40">
        <f>IF(SUM(RC6,RD6,RH6)&gt;0,SUM(RC6,RD6,RH6),"")</f>
        <v>88.549999999999983</v>
      </c>
    </row>
    <row r="7" spans="1:477" x14ac:dyDescent="0.2">
      <c r="A7" s="4" cm="1">
        <f t="array" ref="A7">IF(AND(J7&lt;&gt;"",J7&lt;&gt;"No DD"),SUMPRODUCT((J$4:J$40&lt;&gt;"")*(J$4:J$40&lt;&gt;"No DD")*(F$4:F$40&gt;F7))+1,IF(J7="No DD",SUMPRODUCT((J$4:J$40="No DD")*(F$4:F$40&gt;F7))+1+SUMPRODUCT((J$4:J$40&lt;&gt;"")*(J$4:J$40&lt;&gt;"No DD")),""))</f>
        <v>4</v>
      </c>
      <c r="B7" s="4" t="str" cm="1">
        <f t="array" ref="B7">IF(AND(J7&lt;&gt;"",J7&lt;&gt;"No DD",G7=""),SUMPRODUCT((J$4:J$40&lt;&gt;"")*(J$4:J$40&lt;&gt;"No DD")*(G$4:G$40="")*(F$4:F$40&gt;F7))+1,IF(J7="No DD",SUMPRODUCT((J$4:J$40="No DD")*(F$4:F$40&gt;F7)*(G$4:G$40=""))+1+SUMPRODUCT((J$4:J$40&lt;&gt;"")*(G$4:G$40="")*(J$4:J$40&lt;&gt;"No DD")),""))</f>
        <v/>
      </c>
      <c r="C7" s="5" t="s">
        <v>61</v>
      </c>
      <c r="D7" s="4" t="s">
        <v>3</v>
      </c>
      <c r="E7" s="4">
        <v>2003</v>
      </c>
      <c r="F7" s="9">
        <f>SUM(L7:T7)+SUM(L7:Q7)*0.0000001+SUM(L7)*0.0000000000001</f>
        <v>186.80001301500516</v>
      </c>
      <c r="G7" s="66" t="s">
        <v>46</v>
      </c>
      <c r="H7" s="3" t="str">
        <f>IF(OR(AND(AR7&gt;=AY$42,AS7&gt;=AY$46,AR7&lt;&gt;"",AQ7=""),AND(AW7&gt;=AY$42,AX7&gt;=AY$46,AW7&lt;&gt;"",AQ7=""),AND(BU7&gt;=CB$42,BV7&gt;=CB$46,BU7&lt;&gt;"",BT7=""),AND(BZ7&gt;=CB$42,CA7&gt;=CB$46,BZ7&lt;&gt;"",BT7=""),AND(CX7&gt;=DE$42,CY7&gt;=DE$46,CX7&lt;&gt;"",CW7=""),AND(DC7&gt;=DE$42,DD7&gt;=DE$46,DC7&lt;&gt;""),AND(EC7&gt;=EJ$42,ED7&gt;=EJ$46,EC7&lt;&gt;""),AND(EH7&gt;=EJ$42,EI7&gt;=EJ$46,EH7&lt;&gt;""),AND(FE7&gt;=FL$42,FF7&gt;=FL$46,FE7&lt;&gt;""),AND(FJ7&gt;=FL$42,FK7&gt;=FL$46,FJ7&lt;&gt;""),AND(GG7&gt;=GN$42,GH7&gt;=GN$46,GG7&lt;&gt;""),AND(GL7&gt;=GN$42,GM7&gt;=GN$46,GL7&lt;&gt;""),AND(HI7&gt;=HP$42,HJ7&gt;=HP$46,HI7&lt;&gt;""),AND(HN7&gt;=HP$42,HO7&gt;=HP$46,HN7&lt;&gt;""),AND(IK7&gt;=IR$42,IL7&gt;=IR$46,IK7&lt;&gt;""),AND(IP7&gt;=IR$42,IQ7&gt;=IR$46,IP7&lt;&gt;""),AND(JM7&gt;=JT$42,JN7&gt;=JT$46,JM7&lt;&gt;""),AND(JR7&gt;=JT$42,JS7&gt;=JT$46,JR7&lt;&gt;""),AND(KO7&gt;=KV$42,KP7&gt;=KV$46,KO7&lt;&gt;""),AND(KT7&gt;=KV$42,KU7&gt;=KV$46,KT7&lt;&gt;""),AND(LQ7&gt;=LX$42,LR7&gt;=LX$46,LQ7&lt;&gt;""),AND(LV7&gt;=LX$42,LW7&gt;=LX$46,LV7&lt;&gt;""),AND(MS7&gt;=MZ$42,MT7&gt;=MZ$46,MS7&lt;&gt;""),AND(MX7&gt;=MZ$42,MY7&gt;=MZ$46,MX7&lt;&gt;""),AND(NU7&gt;=OB$42,NV7&gt;=OB$46,NU7&lt;&gt;""),AND(NZ7&gt;=OB$42,OA7&gt;=OB$46,NZ7&lt;&gt;""),AND(OW7&gt;=PD$42,OX7&gt;=PD$46,OW7&lt;&gt;""),AND(PB7&gt;=PD$42,PC7&gt;=PD$46,PB7&lt;&gt;""),AND(PY7&gt;=QF$42,PZ7&gt;=QF$46,PY7&lt;&gt;""),AND(QD7&gt;=QF$42,QE7&gt;=QF$46,QD7&lt;&gt;"")),"P","")</f>
        <v>P</v>
      </c>
      <c r="I7" s="3" t="str">
        <f>IF(OR(AND(AS7&gt;=AY$46,AS7&lt;&gt;"",AQ7=""),AND(AX7&gt;=AY$46,AX7&lt;&gt;"",AQ7=""),AND(BV7&gt;=CB$46,BV7&lt;&gt;"",BT7=""),AND(CA7&gt;=CB$46,CA7&lt;&gt;"",BT7=""),AND(CY7&gt;=DE$46,CY7&lt;&gt;"",CW7=""),AND(DD7&gt;=DE$46,DD7&lt;&gt;"",CW7=""),AND(ED7&gt;=EJ$46,ED7&lt;&gt;""),AND(EI7&gt;=EJ$46,EI7&lt;&gt;""),AND(FF7&gt;=FL$46,FF7&lt;&gt;""),AND(FK7&gt;=FL$46,FK7&lt;&gt;""),AND(GH7&gt;=GN$46,GH7&lt;&gt;""),AND(GM7&gt;=GN$46,GM7&lt;&gt;""),AND(HJ7&gt;=HP$46,HJ7&lt;&gt;""),AND(HO7&gt;=HP$46,HO7&lt;&gt;""),AND(IL7&gt;=IR$46,IL7&lt;&gt;""),AND(IQ7&gt;=IR$46,IQ7&lt;&gt;""),AND(JN7&gt;=JT$46,JN7&lt;&gt;""),AND(JS7&gt;=JT$46,JS7&lt;&gt;""),AND(KP7&gt;=KV$46,KP7&lt;&gt;""),AND(KU7&gt;=KV$46,KU7&lt;&gt;""),AND(LR7&gt;=LX$46,LR7&lt;&gt;""),AND(LW7&gt;=LX$46,LW7&lt;&gt;""),AND(MT7&gt;=MZ$46,MT7&lt;&gt;""),AND(MY7&gt;=MZ$46,MY7&lt;&gt;""),AND(NV7&gt;=OB$46,NV7&lt;&gt;""),AND(OA7&gt;=OB$46,OA7&lt;&gt;""),AND(OX7&gt;=PD$46,OX7&lt;&gt;""),AND(PC7&gt;=PD$46,PC7&lt;&gt;""),AND(PZ7&gt;=QF$46,PZ7&lt;&gt;""),AND(QE7&gt;=QF$46,QE7&lt;&gt;"")),"P","")</f>
        <v>P</v>
      </c>
      <c r="J7" s="36" t="str">
        <f>IF(AND(I7="P",H7=""),"No DD",IF(OR(AND(AU7&gt;=AY$45,AV7&gt;=AY$49,AU7&lt;&gt;"",AQ7=""),AND(BX7&gt;=CB$45,BY7&gt;=CB$49,BX7&lt;&gt;"",BT7=""),AND(DA7&gt;=DE$45,DB7&gt;=DE$49,DA7&lt;&gt;"",CW7=""),AND(EF7&gt;=EJ$45,EG7&gt;=EJ$49,EF7&lt;&gt;""),AND(FH7&gt;=FL$45,FI7&gt;=FL$49,FH7&lt;&gt;""),AND(GJ7&gt;=GN$45,GK7&gt;=GN$49,GJ7&lt;&gt;""),AND(HL7&gt;=HP$45,HM7&gt;=HP$49,HL7&lt;&gt;""),AND(IN7&gt;=IR$45,IO7&gt;=IR$49,IN7&lt;&gt;""),AND(JP7&gt;=JT$45,JQ7&gt;=JT$49,JP7&lt;&gt;""),AND(KR7&gt;=KV$45,KS7&gt;=KV$49,KR7&lt;&gt;""),AND(LT7&gt;=LX$45,LU7&gt;=LX$49,LT7&lt;&gt;""),AND(MV7&gt;=MZ$45,MW7&gt;=MZ$49,MV7&lt;&gt;""),AND(NX7&gt;=OB$45,NY7&gt;=OB$49,NX7&lt;&gt;""),AND(OZ7&gt;=PD$45,PA7&gt;=PD$49,OZ7&lt;&gt;""),AND(QB7&gt;=QF$45,QC7&gt;=QF$49,QB7&lt;&gt;"")),"Merit",IF(OR(AND(AU7&gt;=AY$44,AV7&gt;=AY$48,AU7&lt;&gt;"",AQ7=""),AND(BX7&gt;=CB$44,BY7&gt;=CB$48,BX7&lt;&gt;"",BT7=""),AND(DA7&gt;=DE$44,DB7&gt;=DE$48,DA7&lt;&gt;"",CW7=""),AND(EF7&gt;=EJ$44,EG7&gt;=EJ$48,EF7&lt;&gt;""),AND(FH7&gt;=FL$44,FI7&gt;=FL$48,FH7&lt;&gt;""),AND(GJ7&gt;=GN$44,GK7&gt;=GN$48,GJ7&lt;&gt;""),AND(HL7&gt;=HP$44,HM7&gt;=HP$48,HL7&lt;&gt;""),AND(IN7&gt;=IR$44,IO7&gt;=IR$48,IN7&lt;&gt;""),AND(JP7&gt;=JT$44,JQ7&gt;=JT$48,JP7&lt;&gt;""),AND(KR7&gt;=KV$44,KS7&gt;=KV$48,KR7&lt;&gt;""),AND(LT7&gt;=LX$44,LU7&gt;=LX$48,LT7&lt;&gt;""),AND(MV7&gt;=MZ$44,MW7&gt;=MZ$48,MV7&lt;&gt;""),AND(NX7&gt;=OB$44,NY7&gt;=OB$48,NX7&lt;&gt;""),AND(OZ7&gt;=PD$44,PA7&gt;=PD$48,OZ7&lt;&gt;""),AND(QB7&gt;=QF$44,QC7&gt;=QF$48,QB7&lt;&gt;"")),"Excellence",IF(K7="P","Worlds Team",IF(H7="P","National Team","")))))</f>
        <v>National Team</v>
      </c>
      <c r="K7" s="3" t="str">
        <f>IF(OR(AND(AU7&gt;=AY$43,AV7&gt;=AY$47,AU7&lt;&gt;"",AQ7=""),AND(BX7&gt;=CB$43,BY7&gt;=CB$47,BX7&lt;&gt;"",BT7=""),AND(DA7&gt;=DE$43,DB7&gt;=DE$47,DA7&lt;&gt;"",CW7=""),AND(EF7&gt;=EJ$43,EG7&gt;=EJ$47,EF7&lt;&gt;""),AND(FH7&gt;=FL$43,FI7&gt;=FL$47,FH7&lt;&gt;""),AND(GJ7&gt;=GN$43,GK7&gt;=GN$47,GJ7&lt;&gt;""),AND(HL7&gt;=HP$43,HM7&gt;=HP$47,HL7&lt;&gt;""),AND(IN7&gt;=IR$43,IO7&gt;=IR$47,IN7&lt;&gt;""),AND(JP7&gt;=JT$43,JQ7&gt;=JT$47,JP7&lt;&gt;""),AND(KR7&gt;=KV$43,KS7&gt;=KV$47,KR7&lt;&gt;""),AND(LT7&gt;=LX$43,LU7&gt;=LX$47,LT7&lt;&gt;""),AND(MV7&gt;=MZ$43,MW7&gt;=MZ$47,MV7&lt;&gt;""),AND(NX7&gt;=OB$43,NY7&gt;=OB$47,NX7&lt;&gt;""),AND(OZ7&gt;=PD$43,PA7&gt;=PD$47,OZ7&lt;&gt;""),AND(QB7&gt;=QF$43,QC7&gt;=QF$47,QB7&lt;&gt;"")),"P","")</f>
        <v/>
      </c>
      <c r="L7" s="8">
        <f>IF(COUNT(AS7,BV7,CY7)&gt;0,LARGE((AS7,BV7,CY7),1),0)</f>
        <v>51.5</v>
      </c>
      <c r="M7" s="8" t="str">
        <f>IF(L7=0,"",IF(L7=CY7,$CC$1,IF(L7=BV7,$AZ$1,IF(L7=AS7,$W$1,""))))</f>
        <v>2023 3rd Domestic Trial</v>
      </c>
      <c r="N7" s="8">
        <f>IF(COUNT(AS7,BV7,CY7)&gt;1,LARGE((AS7,BV7,CY7),2),0)</f>
        <v>51.35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27.3</v>
      </c>
      <c r="Q7" s="8" t="str">
        <f>IF(P7=0,"",IF(P7=CZ7,$CC$1,IF(P7=BW7,$AZ$1,IF(P7=AT7,$W$1,""))))</f>
        <v>2023 3rd Domestic Trial</v>
      </c>
      <c r="R7" s="8">
        <f>IF(MAX(AX7,CA7,DD7)&gt;0,MAX(AX7,CA7,DD7),0)</f>
        <v>52.600000000000009</v>
      </c>
      <c r="S7" s="8" t="str">
        <f>IF(R7=0,"",IF(R7=DD7,$CC$1,IF(R7=CA7,$AZ$1,IF(R7=AX7,$W$1,""))))</f>
        <v>2023 3rd Domestic Trial</v>
      </c>
      <c r="T7" s="8">
        <f>IF(MAX(DF7:DH7)&gt;0,MAX(DF7:DH7),"")</f>
        <v>4.0500000000000043</v>
      </c>
      <c r="U7" s="11" t="str">
        <f>IF(T7="","",IF(T7=DF7,"("&amp;DF$2&amp;")",IF(T7=DG7,"("&amp;DG$2&amp;")",IF(T7=DH7,"("&amp;DH$2&amp;")"))))</f>
        <v>(Q1)</v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>2023 World Cup POR 2 (July 8)</v>
      </c>
      <c r="W7" s="19">
        <v>17.100000000000001</v>
      </c>
      <c r="X7" s="19">
        <v>8</v>
      </c>
      <c r="Y7" s="19">
        <v>1</v>
      </c>
      <c r="Z7" s="19">
        <v>0.3</v>
      </c>
      <c r="AA7" s="19">
        <v>19.100000000000001</v>
      </c>
      <c r="AB7" s="19">
        <v>8.4</v>
      </c>
      <c r="AC7" s="19">
        <v>0.4</v>
      </c>
      <c r="AD7" s="19">
        <v>0</v>
      </c>
      <c r="AE7" s="19">
        <v>19</v>
      </c>
      <c r="AF7" s="19">
        <v>8.4</v>
      </c>
      <c r="AG7" s="19">
        <v>0.4</v>
      </c>
      <c r="AH7" s="19">
        <v>0.3</v>
      </c>
      <c r="AI7" s="19">
        <v>19.100000000000001</v>
      </c>
      <c r="AJ7" s="19">
        <v>8</v>
      </c>
      <c r="AK7" s="19">
        <v>0.6</v>
      </c>
      <c r="AL7" s="19">
        <v>0.3</v>
      </c>
      <c r="AM7" s="19">
        <v>19</v>
      </c>
      <c r="AN7" s="19">
        <v>7.6</v>
      </c>
      <c r="AO7" s="19">
        <v>0.8</v>
      </c>
      <c r="AP7" s="19">
        <v>0</v>
      </c>
      <c r="AQ7" s="27"/>
      <c r="AR7" s="40">
        <f>IF(SUM(X7,AB7)&gt;0,SUM(X7,AB7),"")</f>
        <v>16.399999999999999</v>
      </c>
      <c r="AS7" s="40">
        <f>IF(SUM(W7:X7,Z7:AB7,AD7)-Y7-AC7&gt;0,SUM(W7:X7,Z7:AB7,AD7)-Y7-AC7,"")</f>
        <v>51.5</v>
      </c>
      <c r="AT7" s="40">
        <f>IF(SUM(AE7:AF7,AH7)-AG7&gt;0,SUM(AE7:AF7,AH7)-AG7,"")</f>
        <v>27.3</v>
      </c>
      <c r="AU7" s="40">
        <f>IF(SUM(X7,AB7,AF7)&gt;0,SUM(X7,AB7,AF7),"")</f>
        <v>24.799999999999997</v>
      </c>
      <c r="AV7" s="40">
        <f>IF(SUM(AS7,AT7)&gt;0,SUM(AS7,AT7),"")</f>
        <v>78.8</v>
      </c>
      <c r="AW7" s="40">
        <f>IF(SUM(AJ7,AN7)&gt;0,SUM(AJ7,AN7),"")</f>
        <v>15.6</v>
      </c>
      <c r="AX7" s="40">
        <f>IF(SUM(AI7:AJ7,AL7:AN7,AP7)-SUM(AK7,AO7)&gt;0,SUM(AI7:AJ7,AL7:AN7,AP7)-SUM(AK7,AO7),"")</f>
        <v>52.600000000000009</v>
      </c>
      <c r="AY7" s="40">
        <f>IF(SUM(AS7,AT7,AX7)&gt;0,SUM(AS7,AT7,AX7),"")</f>
        <v>131.4</v>
      </c>
      <c r="AZ7" s="18">
        <v>18.149999999999999</v>
      </c>
      <c r="BA7" s="18">
        <v>8.6</v>
      </c>
      <c r="BB7" s="18">
        <v>0.6</v>
      </c>
      <c r="BC7" s="18">
        <v>0.3</v>
      </c>
      <c r="BD7" s="18">
        <v>18.350000000000001</v>
      </c>
      <c r="BE7" s="18">
        <v>6.6</v>
      </c>
      <c r="BF7" s="18">
        <v>0.2</v>
      </c>
      <c r="BG7" s="18">
        <v>0.15</v>
      </c>
      <c r="BH7" s="18">
        <v>18.3</v>
      </c>
      <c r="BI7" s="18">
        <v>6</v>
      </c>
      <c r="BJ7" s="18">
        <v>0.2</v>
      </c>
      <c r="BK7" s="18">
        <v>0.15</v>
      </c>
      <c r="BL7" s="18">
        <v>9.5500000000000007</v>
      </c>
      <c r="BM7" s="18">
        <v>4</v>
      </c>
      <c r="BN7" s="18">
        <v>0.3</v>
      </c>
      <c r="BO7" s="18">
        <v>0.15</v>
      </c>
      <c r="BP7" s="18">
        <v>9.5</v>
      </c>
      <c r="BQ7" s="18">
        <v>3.8</v>
      </c>
      <c r="BR7" s="18">
        <v>0.4</v>
      </c>
      <c r="BS7" s="18">
        <v>0</v>
      </c>
      <c r="BT7" s="28" t="s">
        <v>46</v>
      </c>
      <c r="BU7" s="11">
        <f>IF(SUM(BA7,BE7)&gt;0,SUM(BA7,BE7),"")</f>
        <v>15.2</v>
      </c>
      <c r="BV7" s="11">
        <f>IF(SUM(AZ7:BA7,BC7:BE7,BG7)-BB7-BF7&gt;0,SUM(AZ7:BA7,BC7:BE7,BG7)-BB7-BF7,"")</f>
        <v>51.35</v>
      </c>
      <c r="BW7" s="11">
        <f>IF(SUM(BH7:BI7,BK7)-BJ7&gt;0,SUM(BH7:BI7,BK7)-BJ7,"")</f>
        <v>24.25</v>
      </c>
      <c r="BX7" s="11">
        <f>IF(SUM(BA7,BE7,BI7)&gt;0,SUM(BA7,BE7,BI7),"")</f>
        <v>21.2</v>
      </c>
      <c r="BY7" s="11">
        <f>IF(SUM(BV7,BW7)&gt;0,SUM(BV7,BW7),"")</f>
        <v>75.599999999999994</v>
      </c>
      <c r="BZ7" s="11">
        <f>IF(SUM(BM7,BQ7)&gt;0,SUM(BM7,BQ7),"")</f>
        <v>7.8</v>
      </c>
      <c r="CA7" s="11">
        <f>IF(SUM(BL7:BM7,BO7:BQ7,BS7)-SUM(BN7,BR7)&gt;0,SUM(BL7:BM7,BO7:BQ7,BS7)-SUM(BN7,BR7),"")</f>
        <v>26.300000000000004</v>
      </c>
      <c r="CB7" s="11">
        <f>IF(SUM(BV7,BW7,CA7)&gt;0,SUM(BV7,BW7,CA7),"")</f>
        <v>101.9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>
        <f>IF(MAX(ED7,FF7,GH7,HJ7,IL7,JN7,KP7,LR7,MT7,NV7,OX7,PZ7)-IF(N7="",0,N7)&gt;0.001,MAX(ED7,FF7,GH7,HJ7,IL7,JN7,KP7,LR7,MT7,NV7,OX7,PZ7)-IF(N7="",0,N7),"")</f>
        <v>4.0500000000000043</v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>
        <v>18.600000000000001</v>
      </c>
      <c r="EL7" s="18">
        <v>9.1999999999999993</v>
      </c>
      <c r="EM7" s="18">
        <v>0.2</v>
      </c>
      <c r="EN7" s="18">
        <v>0</v>
      </c>
      <c r="EO7" s="18">
        <v>18.600000000000001</v>
      </c>
      <c r="EP7" s="18">
        <v>9.1999999999999993</v>
      </c>
      <c r="EQ7" s="18">
        <v>0</v>
      </c>
      <c r="ER7" s="18">
        <v>0</v>
      </c>
      <c r="ES7" s="18"/>
      <c r="ET7" s="18"/>
      <c r="EU7" s="18"/>
      <c r="EV7" s="18"/>
      <c r="EW7" s="18">
        <v>18.399999999999999</v>
      </c>
      <c r="EX7" s="18">
        <v>10</v>
      </c>
      <c r="EY7" s="18">
        <v>0.6</v>
      </c>
      <c r="EZ7" s="18">
        <v>0</v>
      </c>
      <c r="FA7" s="18"/>
      <c r="FB7" s="18"/>
      <c r="FC7" s="18"/>
      <c r="FD7" s="18"/>
      <c r="FE7" s="11">
        <f>IF(SUM(EL7,EP7)&gt;0,SUM(EL7,EP7),"")</f>
        <v>18.399999999999999</v>
      </c>
      <c r="FF7" s="11">
        <f>IF(SUM(EK7:EL7,EN7:EP7,ER7)-EM7-EQ7&gt;0,SUM(EK7:EL7,EN7:EP7,ER7)-EM7-EQ7,"")</f>
        <v>55.400000000000006</v>
      </c>
      <c r="FG7" s="11" t="str">
        <f>IF(SUM(ES7:ET7,EV7)-EU7&gt;0,SUM(ES7:ET7,EV7)-EU7,"")</f>
        <v/>
      </c>
      <c r="FH7" s="11">
        <f>IF(SUM(EL7,EP7,ET7)&gt;0,SUM(EL7,EP7,ET7),"")</f>
        <v>18.399999999999999</v>
      </c>
      <c r="FI7" s="11">
        <f>IF(SUM(FF7,FG7)&gt;0,SUM(FF7,FG7),"")</f>
        <v>55.400000000000006</v>
      </c>
      <c r="FJ7" s="11">
        <f>IF(SUM(EX7,FB7)&gt;0,SUM(EX7,FB7),"")</f>
        <v>10</v>
      </c>
      <c r="FK7" s="11">
        <f>IF(SUM(EW7:EX7,EZ7:FB7,FD7)-SUM(EY7,FC7)&gt;0,SUM(EW7:EX7,EZ7:FB7,FD7)-SUM(EY7,FC7),"")</f>
        <v>27.799999999999997</v>
      </c>
      <c r="FL7" s="11">
        <f>IF(SUM(FF7,FG7,FK7)&gt;0,SUM(FF7,FG7,FK7),"")</f>
        <v>83.2</v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9.0749999999999993</v>
      </c>
      <c r="QH7" s="22">
        <f>IF($CW7="P",CD7,(CD7+BA7)/2)</f>
        <v>4.3</v>
      </c>
      <c r="QI7" s="22">
        <f>IF($CW7="P",CE7,(CE7+BB7)/2)</f>
        <v>0.3</v>
      </c>
      <c r="QJ7" s="22">
        <f>IF($CW7="P",CF7,(CF7+BC7)/2)</f>
        <v>0.15</v>
      </c>
      <c r="QK7" s="22">
        <f>IF($CW7="P",CG7,(CG7+BD7)/2)</f>
        <v>9.1750000000000007</v>
      </c>
      <c r="QL7" s="22">
        <f>IF($CW7="P",CH7,(CH7+BE7)/2)</f>
        <v>3.3</v>
      </c>
      <c r="QM7" s="22">
        <f>IF($CW7="P",CI7,(CI7+BF7)/2)</f>
        <v>0.1</v>
      </c>
      <c r="QN7" s="22">
        <f>IF($CW7="P",CJ7,(CJ7+BG7)/2)</f>
        <v>7.4999999999999997E-2</v>
      </c>
      <c r="QO7" s="22">
        <f>IF($CW7="P",CK7,(CK7+BH7)/2)</f>
        <v>9.15</v>
      </c>
      <c r="QP7" s="22">
        <f>IF($CW7="P",CL7,(CL7+BI7)/2)</f>
        <v>3</v>
      </c>
      <c r="QQ7" s="22">
        <f>IF($CW7="P",CM7,(CM7+BJ7)/2)</f>
        <v>0.1</v>
      </c>
      <c r="QR7" s="22">
        <f>IF($CW7="P",CN7,(CN7+BK7)/2)</f>
        <v>7.4999999999999997E-2</v>
      </c>
      <c r="QS7" s="22">
        <f>IF($CW7="P",CO7,(CO7+BL7)/2)</f>
        <v>4.7750000000000004</v>
      </c>
      <c r="QT7" s="22">
        <f>IF($CW7="P",CP7,(CP7+BM7)/2)</f>
        <v>2</v>
      </c>
      <c r="QU7" s="22">
        <f>IF($CW7="P",CQ7,(CQ7+BN7)/2)</f>
        <v>0.15</v>
      </c>
      <c r="QV7" s="22">
        <f>IF($CW7="P",CR7,(CR7+BO7)/2)</f>
        <v>7.4999999999999997E-2</v>
      </c>
      <c r="QW7" s="22">
        <f>IF($CW7="P",CS7,(CS7+BP7)/2)</f>
        <v>4.75</v>
      </c>
      <c r="QX7" s="22">
        <f>IF($CW7="P",CT7,(CT7+BQ7)/2)</f>
        <v>1.9</v>
      </c>
      <c r="QY7" s="22">
        <f>IF($CW7="P",CU7,(CU7+BR7)/2)</f>
        <v>0.2</v>
      </c>
      <c r="QZ7" s="22">
        <f>IF($CW7="P",CV7,(CV7+BS7)/2)</f>
        <v>0</v>
      </c>
      <c r="RA7" s="27" t="s">
        <v>46</v>
      </c>
      <c r="RB7" s="40">
        <f>IF(SUM(QH7,QL7)&gt;0,SUM(QH7,QL7),"")</f>
        <v>7.6</v>
      </c>
      <c r="RC7" s="40">
        <f>IF(SUM(QG7:QH7,QJ7:QL7,QN7)-QI7-QM7&gt;0,SUM(QG7:QH7,QJ7:QL7,QN7)-QI7-QM7,"")</f>
        <v>25.675000000000001</v>
      </c>
      <c r="RD7" s="40">
        <f>IF(SUM(QO7:QP7,QR7)-QQ7&gt;0,SUM(QO7:QP7,QR7)-QQ7,"")</f>
        <v>12.125</v>
      </c>
      <c r="RE7" s="40">
        <f>IF(SUM(QH7,QL7,QP7)&gt;0,SUM(QH7,QL7,QP7),"")</f>
        <v>10.6</v>
      </c>
      <c r="RF7" s="40">
        <f>IF(SUM(RC7,RD7)&gt;0,SUM(RC7,RD7),"")</f>
        <v>37.799999999999997</v>
      </c>
      <c r="RG7" s="40">
        <f>IF(SUM(QT7,QX7)&gt;0,SUM(QT7,QX7),"")</f>
        <v>3.9</v>
      </c>
      <c r="RH7" s="40">
        <f>IF(SUM(QS7:QT7,QV7:QX7,QZ7)-SUM(QU7,QY7)&gt;0,SUM(QS7:QT7,QV7:QX7,QZ7)-SUM(QU7,QY7),"")</f>
        <v>13.150000000000002</v>
      </c>
      <c r="RI7" s="40">
        <f>IF(SUM(RC7,RD7,RH7)&gt;0,SUM(RC7,RD7,RH7),"")</f>
        <v>50.95</v>
      </c>
    </row>
    <row r="8" spans="1:477" x14ac:dyDescent="0.2">
      <c r="A8" s="4" cm="1">
        <f t="array" ref="A8">IF(AND(J8&lt;&gt;"",J8&lt;&gt;"No DD"),SUMPRODUCT((J$4:J$40&lt;&gt;"")*(J$4:J$40&lt;&gt;"No DD")*(F$4:F$40&gt;F8))+1,IF(J8="No DD",SUMPRODUCT((J$4:J$40="No DD")*(F$4:F$40&gt;F8))+1+SUMPRODUCT((J$4:J$40&lt;&gt;"")*(J$4:J$40&lt;&gt;"No DD")),""))</f>
        <v>5</v>
      </c>
      <c r="B8" s="4" t="str" cm="1">
        <f t="array" ref="B8">IF(AND(J8&lt;&gt;"",J8&lt;&gt;"No DD",G8=""),SUMPRODUCT((J$4:J$40&lt;&gt;"")*(J$4:J$40&lt;&gt;"No DD")*(G$4:G$40="")*(F$4:F$40&gt;F8))+1,IF(J8="No DD",SUMPRODUCT((J$4:J$40="No DD")*(F$4:F$40&gt;F8)*(G$4:G$40=""))+1+SUMPRODUCT((J$4:J$40&lt;&gt;"")*(G$4:G$40="")*(J$4:J$40&lt;&gt;"No DD")),""))</f>
        <v/>
      </c>
      <c r="C8" s="5" t="s">
        <v>99</v>
      </c>
      <c r="D8" s="4" t="s">
        <v>4</v>
      </c>
      <c r="E8" s="4">
        <v>2004</v>
      </c>
      <c r="F8" s="9">
        <f>SUM(L8:T8)+SUM(L8:Q8)*0.0000001+SUM(L8)*0.0000000000001</f>
        <v>182.10001300000519</v>
      </c>
      <c r="G8" s="66" t="s">
        <v>46</v>
      </c>
      <c r="H8" s="3" t="str">
        <f>IF(OR(AND(AR8&gt;=AY$42,AS8&gt;=AY$46,AR8&lt;&gt;"",AQ8=""),AND(AW8&gt;=AY$42,AX8&gt;=AY$46,AW8&lt;&gt;"",AQ8=""),AND(BU8&gt;=CB$42,BV8&gt;=CB$46,BU8&lt;&gt;"",BT8=""),AND(BZ8&gt;=CB$42,CA8&gt;=CB$46,BZ8&lt;&gt;"",BT8=""),AND(CX8&gt;=DE$42,CY8&gt;=DE$46,CX8&lt;&gt;"",CW8=""),AND(DC8&gt;=DE$42,DD8&gt;=DE$46,DC8&lt;&gt;""),AND(EC8&gt;=EJ$42,ED8&gt;=EJ$46,EC8&lt;&gt;""),AND(EH8&gt;=EJ$42,EI8&gt;=EJ$46,EH8&lt;&gt;""),AND(FE8&gt;=FL$42,FF8&gt;=FL$46,FE8&lt;&gt;""),AND(FJ8&gt;=FL$42,FK8&gt;=FL$46,FJ8&lt;&gt;""),AND(GG8&gt;=GN$42,GH8&gt;=GN$46,GG8&lt;&gt;""),AND(GL8&gt;=GN$42,GM8&gt;=GN$46,GL8&lt;&gt;""),AND(HI8&gt;=HP$42,HJ8&gt;=HP$46,HI8&lt;&gt;""),AND(HN8&gt;=HP$42,HO8&gt;=HP$46,HN8&lt;&gt;""),AND(IK8&gt;=IR$42,IL8&gt;=IR$46,IK8&lt;&gt;""),AND(IP8&gt;=IR$42,IQ8&gt;=IR$46,IP8&lt;&gt;""),AND(JM8&gt;=JT$42,JN8&gt;=JT$46,JM8&lt;&gt;""),AND(JR8&gt;=JT$42,JS8&gt;=JT$46,JR8&lt;&gt;""),AND(KO8&gt;=KV$42,KP8&gt;=KV$46,KO8&lt;&gt;""),AND(KT8&gt;=KV$42,KU8&gt;=KV$46,KT8&lt;&gt;""),AND(LQ8&gt;=LX$42,LR8&gt;=LX$46,LQ8&lt;&gt;""),AND(LV8&gt;=LX$42,LW8&gt;=LX$46,LV8&lt;&gt;""),AND(MS8&gt;=MZ$42,MT8&gt;=MZ$46,MS8&lt;&gt;""),AND(MX8&gt;=MZ$42,MY8&gt;=MZ$46,MX8&lt;&gt;""),AND(NU8&gt;=OB$42,NV8&gt;=OB$46,NU8&lt;&gt;""),AND(NZ8&gt;=OB$42,OA8&gt;=OB$46,NZ8&lt;&gt;""),AND(OW8&gt;=PD$42,OX8&gt;=PD$46,OW8&lt;&gt;""),AND(PB8&gt;=PD$42,PC8&gt;=PD$46,PB8&lt;&gt;""),AND(PY8&gt;=QF$42,PZ8&gt;=QF$46,PY8&lt;&gt;""),AND(QD8&gt;=QF$42,QE8&gt;=QF$46,QD8&lt;&gt;"")),"P","")</f>
        <v>P</v>
      </c>
      <c r="I8" s="3" t="str">
        <f>IF(OR(AND(AS8&gt;=AY$46,AS8&lt;&gt;"",AQ8=""),AND(AX8&gt;=AY$46,AX8&lt;&gt;"",AQ8=""),AND(BV8&gt;=CB$46,BV8&lt;&gt;"",BT8=""),AND(CA8&gt;=CB$46,CA8&lt;&gt;"",BT8=""),AND(CY8&gt;=DE$46,CY8&lt;&gt;"",CW8=""),AND(DD8&gt;=DE$46,DD8&lt;&gt;"",CW8=""),AND(ED8&gt;=EJ$46,ED8&lt;&gt;""),AND(EI8&gt;=EJ$46,EI8&lt;&gt;""),AND(FF8&gt;=FL$46,FF8&lt;&gt;""),AND(FK8&gt;=FL$46,FK8&lt;&gt;""),AND(GH8&gt;=GN$46,GH8&lt;&gt;""),AND(GM8&gt;=GN$46,GM8&lt;&gt;""),AND(HJ8&gt;=HP$46,HJ8&lt;&gt;""),AND(HO8&gt;=HP$46,HO8&lt;&gt;""),AND(IL8&gt;=IR$46,IL8&lt;&gt;""),AND(IQ8&gt;=IR$46,IQ8&lt;&gt;""),AND(JN8&gt;=JT$46,JN8&lt;&gt;""),AND(JS8&gt;=JT$46,JS8&lt;&gt;""),AND(KP8&gt;=KV$46,KP8&lt;&gt;""),AND(KU8&gt;=KV$46,KU8&lt;&gt;""),AND(LR8&gt;=LX$46,LR8&lt;&gt;""),AND(LW8&gt;=LX$46,LW8&lt;&gt;""),AND(MT8&gt;=MZ$46,MT8&lt;&gt;""),AND(MY8&gt;=MZ$46,MY8&lt;&gt;""),AND(NV8&gt;=OB$46,NV8&lt;&gt;""),AND(OA8&gt;=OB$46,OA8&lt;&gt;""),AND(OX8&gt;=PD$46,OX8&lt;&gt;""),AND(PC8&gt;=PD$46,PC8&lt;&gt;""),AND(PZ8&gt;=QF$46,PZ8&lt;&gt;""),AND(QE8&gt;=QF$46,QE8&lt;&gt;"")),"P","")</f>
        <v>P</v>
      </c>
      <c r="J8" s="36" t="str">
        <f>IF(AND(I8="P",H8=""),"No DD",IF(OR(AND(AU8&gt;=AY$45,AV8&gt;=AY$49,AU8&lt;&gt;"",AQ8=""),AND(BX8&gt;=CB$45,BY8&gt;=CB$49,BX8&lt;&gt;"",BT8=""),AND(DA8&gt;=DE$45,DB8&gt;=DE$49,DA8&lt;&gt;"",CW8=""),AND(EF8&gt;=EJ$45,EG8&gt;=EJ$49,EF8&lt;&gt;""),AND(FH8&gt;=FL$45,FI8&gt;=FL$49,FH8&lt;&gt;""),AND(GJ8&gt;=GN$45,GK8&gt;=GN$49,GJ8&lt;&gt;""),AND(HL8&gt;=HP$45,HM8&gt;=HP$49,HL8&lt;&gt;""),AND(IN8&gt;=IR$45,IO8&gt;=IR$49,IN8&lt;&gt;""),AND(JP8&gt;=JT$45,JQ8&gt;=JT$49,JP8&lt;&gt;""),AND(KR8&gt;=KV$45,KS8&gt;=KV$49,KR8&lt;&gt;""),AND(LT8&gt;=LX$45,LU8&gt;=LX$49,LT8&lt;&gt;""),AND(MV8&gt;=MZ$45,MW8&gt;=MZ$49,MV8&lt;&gt;""),AND(NX8&gt;=OB$45,NY8&gt;=OB$49,NX8&lt;&gt;""),AND(OZ8&gt;=PD$45,PA8&gt;=PD$49,OZ8&lt;&gt;""),AND(QB8&gt;=QF$45,QC8&gt;=QF$49,QB8&lt;&gt;"")),"Merit",IF(OR(AND(AU8&gt;=AY$44,AV8&gt;=AY$48,AU8&lt;&gt;"",AQ8=""),AND(BX8&gt;=CB$44,BY8&gt;=CB$48,BX8&lt;&gt;"",BT8=""),AND(DA8&gt;=DE$44,DB8&gt;=DE$48,DA8&lt;&gt;"",CW8=""),AND(EF8&gt;=EJ$44,EG8&gt;=EJ$48,EF8&lt;&gt;""),AND(FH8&gt;=FL$44,FI8&gt;=FL$48,FH8&lt;&gt;""),AND(GJ8&gt;=GN$44,GK8&gt;=GN$48,GJ8&lt;&gt;""),AND(HL8&gt;=HP$44,HM8&gt;=HP$48,HL8&lt;&gt;""),AND(IN8&gt;=IR$44,IO8&gt;=IR$48,IN8&lt;&gt;""),AND(JP8&gt;=JT$44,JQ8&gt;=JT$48,JP8&lt;&gt;""),AND(KR8&gt;=KV$44,KS8&gt;=KV$48,KR8&lt;&gt;""),AND(LT8&gt;=LX$44,LU8&gt;=LX$48,LT8&lt;&gt;""),AND(MV8&gt;=MZ$44,MW8&gt;=MZ$48,MV8&lt;&gt;""),AND(NX8&gt;=OB$44,NY8&gt;=OB$48,NX8&lt;&gt;""),AND(OZ8&gt;=PD$44,PA8&gt;=PD$48,OZ8&lt;&gt;""),AND(QB8&gt;=QF$44,QC8&gt;=QF$48,QB8&lt;&gt;"")),"Excellence",IF(K8="P","Worlds Team",IF(H8="P","National Team","")))))</f>
        <v>National Team</v>
      </c>
      <c r="K8" s="3" t="str">
        <f>IF(OR(AND(AU8&gt;=AY$43,AV8&gt;=AY$47,AU8&lt;&gt;"",AQ8=""),AND(BX8&gt;=CB$43,BY8&gt;=CB$47,BX8&lt;&gt;"",BT8=""),AND(DA8&gt;=DE$43,DB8&gt;=DE$47,DA8&lt;&gt;"",CW8=""),AND(EF8&gt;=EJ$43,EG8&gt;=EJ$47,EF8&lt;&gt;""),AND(FH8&gt;=FL$43,FI8&gt;=FL$47,FH8&lt;&gt;""),AND(GJ8&gt;=GN$43,GK8&gt;=GN$47,GJ8&lt;&gt;""),AND(HL8&gt;=HP$43,HM8&gt;=HP$47,HL8&lt;&gt;""),AND(IN8&gt;=IR$43,IO8&gt;=IR$47,IN8&lt;&gt;""),AND(JP8&gt;=JT$43,JQ8&gt;=JT$47,JP8&lt;&gt;""),AND(KR8&gt;=KV$43,KS8&gt;=KV$47,KR8&lt;&gt;""),AND(LT8&gt;=LX$43,LU8&gt;=LX$47,LT8&lt;&gt;""),AND(MV8&gt;=MZ$43,MW8&gt;=MZ$47,MV8&lt;&gt;""),AND(NX8&gt;=OB$43,NY8&gt;=OB$47,NX8&lt;&gt;""),AND(OZ8&gt;=PD$43,PA8&gt;=PD$47,OZ8&lt;&gt;""),AND(QB8&gt;=QF$43,QC8&gt;=QF$47,QB8&lt;&gt;"")),"P","")</f>
        <v/>
      </c>
      <c r="L8" s="8">
        <f>IF(COUNT(AS8,BV8,CY8)&gt;0,LARGE((AS8,BV8,CY8),1),0)</f>
        <v>52.1</v>
      </c>
      <c r="M8" s="8" t="str">
        <f>IF(L8=0,"",IF(L8=CY8,$CC$1,IF(L8=BV8,$AZ$1,IF(L8=AS8,$W$1,""))))</f>
        <v>2024 Elite Canada</v>
      </c>
      <c r="N8" s="8">
        <f>IF(COUNT(AS8,BV8,CY8)&gt;1,LARGE((AS8,BV8,CY8),2),0)</f>
        <v>50.699999999999996</v>
      </c>
      <c r="O8" s="8" t="str">
        <f>IF(N8=0,"",IF(AND(N8=L8,N8=AS8,N8=BV8),$W$1,IF(AND(N8=L8,N8=AS8,N8=CY8),$W$1,IF(AND(N8=L8,N8=BV8,N8=CY8),$AZ$1,IF(N8=CY8,$CC$1,IF(N8=BV8,$AZ$1,IF(N8=AS8,$W$1,"")))))))</f>
        <v>2024 Nationals</v>
      </c>
      <c r="P8" s="8">
        <f>IF(COUNT(AT8,BW8,CZ8)&gt;0,LARGE((AT8,BW8,CZ8),1),0)</f>
        <v>27.200000000000003</v>
      </c>
      <c r="Q8" s="8" t="str">
        <f>IF(P8=0,"",IF(P8=CZ8,$CC$1,IF(P8=BW8,$AZ$1,IF(P8=AT8,$W$1,""))))</f>
        <v>2024 Nationals</v>
      </c>
      <c r="R8" s="8">
        <f>IF(MAX(AX8,CA8,DD8)&gt;0,MAX(AX8,CA8,DD8),0)</f>
        <v>52.099999999999994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17.2</v>
      </c>
      <c r="X8" s="19">
        <v>3.6</v>
      </c>
      <c r="Y8" s="19">
        <v>0</v>
      </c>
      <c r="Z8" s="19">
        <v>0</v>
      </c>
      <c r="AA8" s="19">
        <v>18.600000000000001</v>
      </c>
      <c r="AB8" s="19">
        <v>7.6</v>
      </c>
      <c r="AC8" s="19">
        <v>1</v>
      </c>
      <c r="AD8" s="19">
        <v>0</v>
      </c>
      <c r="AE8" s="19">
        <v>17.600000000000001</v>
      </c>
      <c r="AF8" s="19">
        <v>2.8</v>
      </c>
      <c r="AG8" s="19">
        <v>0</v>
      </c>
      <c r="AH8" s="19">
        <v>0</v>
      </c>
      <c r="AI8" s="19"/>
      <c r="AJ8" s="19"/>
      <c r="AK8" s="19"/>
      <c r="AL8" s="19"/>
      <c r="AM8" s="19"/>
      <c r="AN8" s="19"/>
      <c r="AO8" s="19"/>
      <c r="AP8" s="19"/>
      <c r="AQ8" s="27"/>
      <c r="AR8" s="40">
        <f>IF(SUM(X8,AB8)&gt;0,SUM(X8,AB8),"")</f>
        <v>11.2</v>
      </c>
      <c r="AS8" s="40">
        <f>IF(SUM(W8:X8,Z8:AB8,AD8)-Y8-AC8&gt;0,SUM(W8:X8,Z8:AB8,AD8)-Y8-AC8,"")</f>
        <v>46.000000000000007</v>
      </c>
      <c r="AT8" s="40">
        <f>IF(SUM(AE8:AF8,AH8)-AG8&gt;0,SUM(AE8:AF8,AH8)-AG8,"")</f>
        <v>20.400000000000002</v>
      </c>
      <c r="AU8" s="40">
        <f>IF(SUM(X8,AB8,AF8)&gt;0,SUM(X8,AB8,AF8),"")</f>
        <v>14</v>
      </c>
      <c r="AV8" s="40">
        <f>IF(SUM(AS8,AT8)&gt;0,SUM(AS8,AT8),"")</f>
        <v>66.400000000000006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66.400000000000006</v>
      </c>
      <c r="AZ8" s="18">
        <v>18.5</v>
      </c>
      <c r="BA8" s="18">
        <v>8.4</v>
      </c>
      <c r="BB8" s="18">
        <v>0.6</v>
      </c>
      <c r="BC8" s="18">
        <v>0</v>
      </c>
      <c r="BD8" s="18">
        <v>18.600000000000001</v>
      </c>
      <c r="BE8" s="18">
        <v>7.2</v>
      </c>
      <c r="BF8" s="18">
        <v>0</v>
      </c>
      <c r="BG8" s="18">
        <v>0</v>
      </c>
      <c r="BH8" s="18">
        <v>16.8</v>
      </c>
      <c r="BI8" s="18">
        <v>8.1</v>
      </c>
      <c r="BJ8" s="18">
        <v>0.2</v>
      </c>
      <c r="BK8" s="18">
        <v>0.3</v>
      </c>
      <c r="BL8" s="18">
        <v>16.600000000000001</v>
      </c>
      <c r="BM8" s="18">
        <v>8.4</v>
      </c>
      <c r="BN8" s="18">
        <v>1</v>
      </c>
      <c r="BO8" s="18">
        <v>0</v>
      </c>
      <c r="BP8" s="18">
        <v>17.100000000000001</v>
      </c>
      <c r="BQ8" s="18">
        <v>5.0999999999999996</v>
      </c>
      <c r="BR8" s="18">
        <v>0</v>
      </c>
      <c r="BS8" s="18">
        <v>0.3</v>
      </c>
      <c r="BT8" s="28"/>
      <c r="BU8" s="11">
        <f>IF(SUM(BA8,BE8)&gt;0,SUM(BA8,BE8),"")</f>
        <v>15.600000000000001</v>
      </c>
      <c r="BV8" s="11">
        <f>IF(SUM(AZ8:BA8,BC8:BE8,BG8)-BB8-BF8&gt;0,SUM(AZ8:BA8,BC8:BE8,BG8)-BB8-BF8,"")</f>
        <v>52.1</v>
      </c>
      <c r="BW8" s="11">
        <f>IF(SUM(BH8:BI8,BK8)-BJ8&gt;0,SUM(BH8:BI8,BK8)-BJ8,"")</f>
        <v>25</v>
      </c>
      <c r="BX8" s="11">
        <f>IF(SUM(BA8,BE8,BI8)&gt;0,SUM(BA8,BE8,BI8),"")</f>
        <v>23.700000000000003</v>
      </c>
      <c r="BY8" s="11">
        <f>IF(SUM(BV8,BW8)&gt;0,SUM(BV8,BW8),"")</f>
        <v>77.099999999999994</v>
      </c>
      <c r="BZ8" s="11">
        <f>IF(SUM(BM8,BQ8)&gt;0,SUM(BM8,BQ8),"")</f>
        <v>13.5</v>
      </c>
      <c r="CA8" s="11">
        <f>IF(SUM(BL8:BM8,BO8:BQ8,BS8)-SUM(BN8,BR8)&gt;0,SUM(BL8:BM8,BO8:BQ8,BS8)-SUM(BN8,BR8),"")</f>
        <v>46.5</v>
      </c>
      <c r="CB8" s="11">
        <f>IF(SUM(BV8,BW8,CA8)&gt;0,SUM(BV8,BW8,CA8),"")</f>
        <v>123.6</v>
      </c>
      <c r="CC8" s="19">
        <v>18.5</v>
      </c>
      <c r="CD8" s="19">
        <v>7.3</v>
      </c>
      <c r="CE8" s="19">
        <v>0.2</v>
      </c>
      <c r="CF8" s="19">
        <v>0</v>
      </c>
      <c r="CG8" s="19">
        <v>18.5</v>
      </c>
      <c r="CH8" s="19">
        <v>7.2</v>
      </c>
      <c r="CI8" s="19">
        <v>0.6</v>
      </c>
      <c r="CJ8" s="19">
        <v>0</v>
      </c>
      <c r="CK8" s="19">
        <v>18.8</v>
      </c>
      <c r="CL8" s="19">
        <v>8.4</v>
      </c>
      <c r="CM8" s="19">
        <v>0</v>
      </c>
      <c r="CN8" s="19">
        <v>0</v>
      </c>
      <c r="CO8" s="19">
        <v>18.2</v>
      </c>
      <c r="CP8" s="19">
        <v>7.6</v>
      </c>
      <c r="CQ8" s="19">
        <v>0.2</v>
      </c>
      <c r="CR8" s="19">
        <v>0</v>
      </c>
      <c r="CS8" s="19">
        <v>18.899999999999999</v>
      </c>
      <c r="CT8" s="19">
        <v>7.6</v>
      </c>
      <c r="CU8" s="19">
        <v>0</v>
      </c>
      <c r="CV8" s="19">
        <v>0</v>
      </c>
      <c r="CW8" s="27"/>
      <c r="CX8" s="40">
        <f>IF(SUM(CD8,CH8)&gt;0,SUM(CD8,CH8),"")</f>
        <v>14.5</v>
      </c>
      <c r="CY8" s="40">
        <f>IF(SUM(CC8:CD8,CF8:CH8,CJ8)-CE8-CI8&gt;0,SUM(CC8:CD8,CF8:CH8,CJ8)-CE8-CI8,"")</f>
        <v>50.699999999999996</v>
      </c>
      <c r="CZ8" s="40">
        <f>IF(SUM(CK8:CL8,CN8)-CM8&gt;0,SUM(CK8:CL8,CN8)-CM8,"")</f>
        <v>27.200000000000003</v>
      </c>
      <c r="DA8" s="40">
        <f>IF(SUM(CD8,CH8,CL8)&gt;0,SUM(CD8,CH8,CL8),"")</f>
        <v>22.9</v>
      </c>
      <c r="DB8" s="40">
        <f>IF(SUM(CY8,CZ8)&gt;0,SUM(CY8,CZ8),"")</f>
        <v>77.900000000000006</v>
      </c>
      <c r="DC8" s="40">
        <f>IF(SUM(CP8,CT8)&gt;0,SUM(CP8,CT8),"")</f>
        <v>15.2</v>
      </c>
      <c r="DD8" s="40">
        <f>IF(SUM(CO8:CP8,CR8:CT8,CV8)-SUM(CQ8,CU8)&gt;0,SUM(CO8:CP8,CR8:CT8,CV8)-SUM(CQ8,CU8),"")</f>
        <v>52.099999999999994</v>
      </c>
      <c r="DE8" s="40">
        <f>IF(SUM(CY8,CZ8,DD8)&gt;0,SUM(CY8,CZ8,DD8),"")</f>
        <v>130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>
        <v>17.3</v>
      </c>
      <c r="HR8" s="17">
        <v>2.8</v>
      </c>
      <c r="HS8" s="17">
        <v>0</v>
      </c>
      <c r="HT8" s="17">
        <v>0</v>
      </c>
      <c r="HU8" s="17">
        <v>18.2</v>
      </c>
      <c r="HV8" s="17">
        <v>8.4</v>
      </c>
      <c r="HW8" s="17">
        <v>1</v>
      </c>
      <c r="HX8" s="17">
        <v>0</v>
      </c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>
        <f>IF(SUM(HR8,HV8)&gt;0,SUM(HR8,HV8),"")</f>
        <v>11.2</v>
      </c>
      <c r="IL8" s="40">
        <f>IF(SUM(HQ8:HR8,HT8:HV8,HX8)-HS8-HW8&gt;0,SUM(HQ8:HR8,HT8:HV8,HX8)-HS8-HW8,"")</f>
        <v>45.699999999999996</v>
      </c>
      <c r="IM8" s="40" t="str">
        <f>IF(SUM(HY8:HZ8,IB8)-IA8&gt;0,SUM(HY8:HZ8,IB8)-IA8,"")</f>
        <v/>
      </c>
      <c r="IN8" s="40">
        <f>IF(SUM(HR8,HV8,HZ8)&gt;0,SUM(HR8,HV8,HZ8),"")</f>
        <v>11.2</v>
      </c>
      <c r="IO8" s="40">
        <f>IF(SUM(IL8,IM8)&gt;0,SUM(IL8,IM8),"")</f>
        <v>45.699999999999996</v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>
        <f>IF(SUM(IL8,IM8,IQ8)&gt;0,SUM(IL8,IM8,IQ8),"")</f>
        <v>45.699999999999996</v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18.5</v>
      </c>
      <c r="QH8" s="22">
        <f>IF($CW8="P",CD8,(CD8+BA8)/2)</f>
        <v>7.85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18.55</v>
      </c>
      <c r="QL8" s="22">
        <f>IF($CW8="P",CH8,(CH8+BE8)/2)</f>
        <v>7.2</v>
      </c>
      <c r="QM8" s="22">
        <f>IF($CW8="P",CI8,(CI8+BF8)/2)</f>
        <v>0.3</v>
      </c>
      <c r="QN8" s="22">
        <f>IF($CW8="P",CJ8,(CJ8+BG8)/2)</f>
        <v>0</v>
      </c>
      <c r="QO8" s="22">
        <f>IF($CW8="P",CK8,(CK8+BH8)/2)</f>
        <v>17.8</v>
      </c>
      <c r="QP8" s="22">
        <f>IF($CW8="P",CL8,(CL8+BI8)/2)</f>
        <v>8.25</v>
      </c>
      <c r="QQ8" s="22">
        <f>IF($CW8="P",CM8,(CM8+BJ8)/2)</f>
        <v>0.1</v>
      </c>
      <c r="QR8" s="22">
        <f>IF($CW8="P",CN8,(CN8+BK8)/2)</f>
        <v>0.15</v>
      </c>
      <c r="QS8" s="22">
        <f>IF($CW8="P",CO8,(CO8+BL8)/2)</f>
        <v>17.399999999999999</v>
      </c>
      <c r="QT8" s="22">
        <f>IF($CW8="P",CP8,(CP8+BM8)/2)</f>
        <v>8</v>
      </c>
      <c r="QU8" s="22">
        <f>IF($CW8="P",CQ8,(CQ8+BN8)/2)</f>
        <v>0.6</v>
      </c>
      <c r="QV8" s="22">
        <f>IF($CW8="P",CR8,(CR8+BO8)/2)</f>
        <v>0</v>
      </c>
      <c r="QW8" s="22">
        <f>IF($CW8="P",CS8,(CS8+BP8)/2)</f>
        <v>18</v>
      </c>
      <c r="QX8" s="22">
        <f>IF($CW8="P",CT8,(CT8+BQ8)/2)</f>
        <v>6.35</v>
      </c>
      <c r="QY8" s="22">
        <f>IF($CW8="P",CU8,(CU8+BR8)/2)</f>
        <v>0</v>
      </c>
      <c r="QZ8" s="22">
        <f>IF($CW8="P",CV8,(CV8+BS8)/2)</f>
        <v>0.15</v>
      </c>
      <c r="RA8" s="27" t="s">
        <v>46</v>
      </c>
      <c r="RB8" s="40">
        <f>IF(SUM(QH8,QL8)&gt;0,SUM(QH8,QL8),"")</f>
        <v>15.05</v>
      </c>
      <c r="RC8" s="40">
        <f>IF(SUM(QG8:QH8,QJ8:QL8,QN8)-QI8-QM8&gt;0,SUM(QG8:QH8,QJ8:QL8,QN8)-QI8-QM8,"")</f>
        <v>51.400000000000013</v>
      </c>
      <c r="RD8" s="40">
        <f>IF(SUM(QO8:QP8,QR8)-QQ8&gt;0,SUM(QO8:QP8,QR8)-QQ8,"")</f>
        <v>26.099999999999998</v>
      </c>
      <c r="RE8" s="40">
        <f>IF(SUM(QH8,QL8,QP8)&gt;0,SUM(QH8,QL8,QP8),"")</f>
        <v>23.3</v>
      </c>
      <c r="RF8" s="40">
        <f>IF(SUM(RC8,RD8)&gt;0,SUM(RC8,RD8),"")</f>
        <v>77.500000000000014</v>
      </c>
      <c r="RG8" s="40">
        <f>IF(SUM(QT8,QX8)&gt;0,SUM(QT8,QX8),"")</f>
        <v>14.35</v>
      </c>
      <c r="RH8" s="40">
        <f>IF(SUM(QS8:QT8,QV8:QX8,QZ8)-SUM(QU8,QY8)&gt;0,SUM(QS8:QT8,QV8:QX8,QZ8)-SUM(QU8,QY8),"")</f>
        <v>49.3</v>
      </c>
      <c r="RI8" s="40">
        <f>IF(SUM(RC8,RD8,RH8)&gt;0,SUM(RC8,RD8,RH8),"")</f>
        <v>126.80000000000001</v>
      </c>
    </row>
    <row r="9" spans="1:477" x14ac:dyDescent="0.2">
      <c r="A9" s="4" cm="1">
        <f t="array" ref="A9">IF(AND(J9&lt;&gt;"",J9&lt;&gt;"No DD"),SUMPRODUCT((J$4:J$40&lt;&gt;"")*(J$4:J$40&lt;&gt;"No DD")*(F$4:F$40&gt;F9))+1,IF(J9="No DD",SUMPRODUCT((J$4:J$40="No DD")*(F$4:F$40&gt;F9))+1+SUMPRODUCT((J$4:J$40&lt;&gt;"")*(J$4:J$40&lt;&gt;"No DD")),""))</f>
        <v>6</v>
      </c>
      <c r="B9" s="4" cm="1">
        <f t="array" ref="B9">IF(AND(J9&lt;&gt;"",J9&lt;&gt;"No DD",G9=""),SUMPRODUCT((J$4:J$40&lt;&gt;"")*(J$4:J$40&lt;&gt;"No DD")*(G$4:G$40="")*(F$4:F$40&gt;F9))+1,IF(J9="No DD",SUMPRODUCT((J$4:J$40="No DD")*(F$4:F$40&gt;F9)*(G$4:G$40=""))+1+SUMPRODUCT((J$4:J$40&lt;&gt;"")*(G$4:G$40="")*(J$4:J$40&lt;&gt;"No DD")),""))</f>
        <v>1</v>
      </c>
      <c r="C9" s="5" t="s">
        <v>187</v>
      </c>
      <c r="D9" s="4" t="s">
        <v>4</v>
      </c>
      <c r="E9" s="4">
        <v>2007</v>
      </c>
      <c r="F9" s="9">
        <f>SUM(L9:T9)+SUM(L9:Q9)*0.0000001+SUM(L9)*0.0000000000001</f>
        <v>181.30001271000521</v>
      </c>
      <c r="G9" s="66"/>
      <c r="H9" s="3" t="str">
        <f>IF(OR(AND(AR9&gt;=AY$42,AS9&gt;=AY$46,AR9&lt;&gt;"",AQ9=""),AND(AW9&gt;=AY$42,AX9&gt;=AY$46,AW9&lt;&gt;"",AQ9=""),AND(BU9&gt;=CB$42,BV9&gt;=CB$46,BU9&lt;&gt;"",BT9=""),AND(BZ9&gt;=CB$42,CA9&gt;=CB$46,BZ9&lt;&gt;"",BT9=""),AND(CX9&gt;=DE$42,CY9&gt;=DE$46,CX9&lt;&gt;"",CW9=""),AND(DC9&gt;=DE$42,DD9&gt;=DE$46,DC9&lt;&gt;""),AND(EC9&gt;=EJ$42,ED9&gt;=EJ$46,EC9&lt;&gt;""),AND(EH9&gt;=EJ$42,EI9&gt;=EJ$46,EH9&lt;&gt;""),AND(FE9&gt;=FL$42,FF9&gt;=FL$46,FE9&lt;&gt;""),AND(FJ9&gt;=FL$42,FK9&gt;=FL$46,FJ9&lt;&gt;""),AND(GG9&gt;=GN$42,GH9&gt;=GN$46,GG9&lt;&gt;""),AND(GL9&gt;=GN$42,GM9&gt;=GN$46,GL9&lt;&gt;""),AND(HI9&gt;=HP$42,HJ9&gt;=HP$46,HI9&lt;&gt;""),AND(HN9&gt;=HP$42,HO9&gt;=HP$46,HN9&lt;&gt;""),AND(IK9&gt;=IR$42,IL9&gt;=IR$46,IK9&lt;&gt;""),AND(IP9&gt;=IR$42,IQ9&gt;=IR$46,IP9&lt;&gt;""),AND(JM9&gt;=JT$42,JN9&gt;=JT$46,JM9&lt;&gt;""),AND(JR9&gt;=JT$42,JS9&gt;=JT$46,JR9&lt;&gt;""),AND(KO9&gt;=KV$42,KP9&gt;=KV$46,KO9&lt;&gt;""),AND(KT9&gt;=KV$42,KU9&gt;=KV$46,KT9&lt;&gt;""),AND(LQ9&gt;=LX$42,LR9&gt;=LX$46,LQ9&lt;&gt;""),AND(LV9&gt;=LX$42,LW9&gt;=LX$46,LV9&lt;&gt;""),AND(MS9&gt;=MZ$42,MT9&gt;=MZ$46,MS9&lt;&gt;""),AND(MX9&gt;=MZ$42,MY9&gt;=MZ$46,MX9&lt;&gt;""),AND(NU9&gt;=OB$42,NV9&gt;=OB$46,NU9&lt;&gt;""),AND(NZ9&gt;=OB$42,OA9&gt;=OB$46,NZ9&lt;&gt;""),AND(OW9&gt;=PD$42,OX9&gt;=PD$46,OW9&lt;&gt;""),AND(PB9&gt;=PD$42,PC9&gt;=PD$46,PB9&lt;&gt;""),AND(PY9&gt;=QF$42,PZ9&gt;=QF$46,PY9&lt;&gt;""),AND(QD9&gt;=QF$42,QE9&gt;=QF$46,QD9&lt;&gt;"")),"P","")</f>
        <v>P</v>
      </c>
      <c r="I9" s="3" t="str">
        <f>IF(OR(AND(AS9&gt;=AY$46,AS9&lt;&gt;"",AQ9=""),AND(AX9&gt;=AY$46,AX9&lt;&gt;"",AQ9=""),AND(BV9&gt;=CB$46,BV9&lt;&gt;"",BT9=""),AND(CA9&gt;=CB$46,CA9&lt;&gt;"",BT9=""),AND(CY9&gt;=DE$46,CY9&lt;&gt;"",CW9=""),AND(DD9&gt;=DE$46,DD9&lt;&gt;"",CW9=""),AND(ED9&gt;=EJ$46,ED9&lt;&gt;""),AND(EI9&gt;=EJ$46,EI9&lt;&gt;""),AND(FF9&gt;=FL$46,FF9&lt;&gt;""),AND(FK9&gt;=FL$46,FK9&lt;&gt;""),AND(GH9&gt;=GN$46,GH9&lt;&gt;""),AND(GM9&gt;=GN$46,GM9&lt;&gt;""),AND(HJ9&gt;=HP$46,HJ9&lt;&gt;""),AND(HO9&gt;=HP$46,HO9&lt;&gt;""),AND(IL9&gt;=IR$46,IL9&lt;&gt;""),AND(IQ9&gt;=IR$46,IQ9&lt;&gt;""),AND(JN9&gt;=JT$46,JN9&lt;&gt;""),AND(JS9&gt;=JT$46,JS9&lt;&gt;""),AND(KP9&gt;=KV$46,KP9&lt;&gt;""),AND(KU9&gt;=KV$46,KU9&lt;&gt;""),AND(LR9&gt;=LX$46,LR9&lt;&gt;""),AND(LW9&gt;=LX$46,LW9&lt;&gt;""),AND(MT9&gt;=MZ$46,MT9&lt;&gt;""),AND(MY9&gt;=MZ$46,MY9&lt;&gt;""),AND(NV9&gt;=OB$46,NV9&lt;&gt;""),AND(OA9&gt;=OB$46,OA9&lt;&gt;""),AND(OX9&gt;=PD$46,OX9&lt;&gt;""),AND(PC9&gt;=PD$46,PC9&lt;&gt;""),AND(PZ9&gt;=QF$46,PZ9&lt;&gt;""),AND(QE9&gt;=QF$46,QE9&lt;&gt;"")),"P","")</f>
        <v>P</v>
      </c>
      <c r="J9" s="36" t="str">
        <f>IF(AND(I9="P",H9=""),"No DD",IF(OR(AND(AU9&gt;=AY$45,AV9&gt;=AY$49,AU9&lt;&gt;"",AQ9=""),AND(BX9&gt;=CB$45,BY9&gt;=CB$49,BX9&lt;&gt;"",BT9=""),AND(DA9&gt;=DE$45,DB9&gt;=DE$49,DA9&lt;&gt;"",CW9=""),AND(EF9&gt;=EJ$45,EG9&gt;=EJ$49,EF9&lt;&gt;""),AND(FH9&gt;=FL$45,FI9&gt;=FL$49,FH9&lt;&gt;""),AND(GJ9&gt;=GN$45,GK9&gt;=GN$49,GJ9&lt;&gt;""),AND(HL9&gt;=HP$45,HM9&gt;=HP$49,HL9&lt;&gt;""),AND(IN9&gt;=IR$45,IO9&gt;=IR$49,IN9&lt;&gt;""),AND(JP9&gt;=JT$45,JQ9&gt;=JT$49,JP9&lt;&gt;""),AND(KR9&gt;=KV$45,KS9&gt;=KV$49,KR9&lt;&gt;""),AND(LT9&gt;=LX$45,LU9&gt;=LX$49,LT9&lt;&gt;""),AND(MV9&gt;=MZ$45,MW9&gt;=MZ$49,MV9&lt;&gt;""),AND(NX9&gt;=OB$45,NY9&gt;=OB$49,NX9&lt;&gt;""),AND(OZ9&gt;=PD$45,PA9&gt;=PD$49,OZ9&lt;&gt;""),AND(QB9&gt;=QF$45,QC9&gt;=QF$49,QB9&lt;&gt;"")),"Merit",IF(OR(AND(AU9&gt;=AY$44,AV9&gt;=AY$48,AU9&lt;&gt;"",AQ9=""),AND(BX9&gt;=CB$44,BY9&gt;=CB$48,BX9&lt;&gt;"",BT9=""),AND(DA9&gt;=DE$44,DB9&gt;=DE$48,DA9&lt;&gt;"",CW9=""),AND(EF9&gt;=EJ$44,EG9&gt;=EJ$48,EF9&lt;&gt;""),AND(FH9&gt;=FL$44,FI9&gt;=FL$48,FH9&lt;&gt;""),AND(GJ9&gt;=GN$44,GK9&gt;=GN$48,GJ9&lt;&gt;""),AND(HL9&gt;=HP$44,HM9&gt;=HP$48,HL9&lt;&gt;""),AND(IN9&gt;=IR$44,IO9&gt;=IR$48,IN9&lt;&gt;""),AND(JP9&gt;=JT$44,JQ9&gt;=JT$48,JP9&lt;&gt;""),AND(KR9&gt;=KV$44,KS9&gt;=KV$48,KR9&lt;&gt;""),AND(LT9&gt;=LX$44,LU9&gt;=LX$48,LT9&lt;&gt;""),AND(MV9&gt;=MZ$44,MW9&gt;=MZ$48,MV9&lt;&gt;""),AND(NX9&gt;=OB$44,NY9&gt;=OB$48,NX9&lt;&gt;""),AND(OZ9&gt;=PD$44,PA9&gt;=PD$48,OZ9&lt;&gt;""),AND(QB9&gt;=QF$44,QC9&gt;=QF$48,QB9&lt;&gt;"")),"Excellence",IF(K9="P","Worlds Team",IF(H9="P","National Team","")))))</f>
        <v>National Team</v>
      </c>
      <c r="K9" s="3" t="str">
        <f>IF(OR(AND(AU9&gt;=AY$43,AV9&gt;=AY$47,AU9&lt;&gt;"",AQ9=""),AND(BX9&gt;=CB$43,BY9&gt;=CB$47,BX9&lt;&gt;"",BT9=""),AND(DA9&gt;=DE$43,DB9&gt;=DE$47,DA9&lt;&gt;"",CW9=""),AND(EF9&gt;=EJ$43,EG9&gt;=EJ$47,EF9&lt;&gt;""),AND(FH9&gt;=FL$43,FI9&gt;=FL$47,FH9&lt;&gt;""),AND(GJ9&gt;=GN$43,GK9&gt;=GN$47,GJ9&lt;&gt;""),AND(HL9&gt;=HP$43,HM9&gt;=HP$47,HL9&lt;&gt;""),AND(IN9&gt;=IR$43,IO9&gt;=IR$47,IN9&lt;&gt;""),AND(JP9&gt;=JT$43,JQ9&gt;=JT$47,JP9&lt;&gt;""),AND(KR9&gt;=KV$43,KS9&gt;=KV$47,KR9&lt;&gt;""),AND(LT9&gt;=LX$43,LU9&gt;=LX$47,LT9&lt;&gt;""),AND(MV9&gt;=MZ$43,MW9&gt;=MZ$47,MV9&lt;&gt;""),AND(NX9&gt;=OB$43,NY9&gt;=OB$47,NX9&lt;&gt;""),AND(OZ9&gt;=PD$43,PA9&gt;=PD$47,OZ9&lt;&gt;""),AND(QB9&gt;=QF$43,QC9&gt;=QF$47,QB9&lt;&gt;"")),"P","")</f>
        <v/>
      </c>
      <c r="L9" s="8">
        <f>IF(COUNT(AS9,BV9,CY9)&gt;0,LARGE((AS9,BV9,CY9),1),0)</f>
        <v>51.7</v>
      </c>
      <c r="M9" s="8" t="str">
        <f>IF(L9=0,"",IF(L9=CY9,$CC$1,IF(L9=BV9,$AZ$1,IF(L9=AS9,$W$1,""))))</f>
        <v>2024 Elite Canada</v>
      </c>
      <c r="N9" s="8">
        <f>IF(COUNT(AS9,BV9,CY9)&gt;1,LARGE((AS9,BV9,CY9),2),0)</f>
        <v>50.199999999999996</v>
      </c>
      <c r="O9" s="8" t="str">
        <f>IF(N9=0,"",IF(AND(N9=L9,N9=AS9,N9=BV9),$W$1,IF(AND(N9=L9,N9=AS9,N9=CY9),$W$1,IF(AND(N9=L9,N9=BV9,N9=CY9),$AZ$1,IF(N9=CY9,$CC$1,IF(N9=BV9,$AZ$1,IF(N9=AS9,$W$1,"")))))))</f>
        <v>2023 3rd Domestic Trial</v>
      </c>
      <c r="P9" s="8">
        <f>IF(COUNT(AT9,BW9,CZ9)&gt;0,LARGE((AT9,BW9,CZ9),1),0)</f>
        <v>25.2</v>
      </c>
      <c r="Q9" s="8" t="str">
        <f>IF(P9=0,"",IF(P9=CZ9,$CC$1,IF(P9=BW9,$AZ$1,IF(P9=AT9,$W$1,""))))</f>
        <v>2024 Elite Canada</v>
      </c>
      <c r="R9" s="8">
        <f>IF(MAX(AX9,CA9,DD9)&gt;0,MAX(AX9,CA9,DD9),0)</f>
        <v>53</v>
      </c>
      <c r="S9" s="8" t="str">
        <f>IF(R9=0,"",IF(R9=DD9,$CC$1,IF(R9=CA9,$AZ$1,IF(R9=AX9,$W$1,""))))</f>
        <v>2024 Nationals</v>
      </c>
      <c r="T9" s="8">
        <f>IF(MAX(DF9:DH9)&gt;0,MAX(DF9:DH9),"")</f>
        <v>1.2000000000000099</v>
      </c>
      <c r="U9" s="11" t="str">
        <f>IF(T9="","",IF(T9=DF9,"("&amp;DF$2&amp;")",IF(T9=DG9,"("&amp;DG$2&amp;")",IF(T9=DH9,"("&amp;DH$2&amp;")"))))</f>
        <v>(Q1)</v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>2023 WAGC (Nov 17)</v>
      </c>
      <c r="W9" s="19">
        <v>18.600000000000001</v>
      </c>
      <c r="X9" s="19">
        <v>7.2</v>
      </c>
      <c r="Y9" s="19">
        <v>0.6</v>
      </c>
      <c r="Z9" s="19">
        <v>0</v>
      </c>
      <c r="AA9" s="19">
        <v>18.2</v>
      </c>
      <c r="AB9" s="19">
        <v>6.8</v>
      </c>
      <c r="AC9" s="19">
        <v>0</v>
      </c>
      <c r="AD9" s="19">
        <v>0</v>
      </c>
      <c r="AE9" s="19">
        <v>17.7</v>
      </c>
      <c r="AF9" s="19">
        <v>6</v>
      </c>
      <c r="AG9" s="19">
        <v>0.6</v>
      </c>
      <c r="AH9" s="19">
        <v>0</v>
      </c>
      <c r="AI9" s="19">
        <v>18.2</v>
      </c>
      <c r="AJ9" s="19">
        <v>7.2</v>
      </c>
      <c r="AK9" s="19">
        <v>0.8</v>
      </c>
      <c r="AL9" s="19">
        <v>0</v>
      </c>
      <c r="AM9" s="19">
        <v>18</v>
      </c>
      <c r="AN9" s="19">
        <v>6.8000000000000007</v>
      </c>
      <c r="AO9" s="19">
        <v>0.6</v>
      </c>
      <c r="AP9" s="19">
        <v>0</v>
      </c>
      <c r="AQ9" s="27"/>
      <c r="AR9" s="40">
        <f>IF(SUM(X9,AB9)&gt;0,SUM(X9,AB9),"")</f>
        <v>14</v>
      </c>
      <c r="AS9" s="40">
        <f>IF(SUM(W9:X9,Z9:AB9,AD9)-Y9-AC9&gt;0,SUM(W9:X9,Z9:AB9,AD9)-Y9-AC9,"")</f>
        <v>50.199999999999996</v>
      </c>
      <c r="AT9" s="40">
        <f>IF(SUM(AE9:AF9,AH9)-AG9&gt;0,SUM(AE9:AF9,AH9)-AG9,"")</f>
        <v>23.099999999999998</v>
      </c>
      <c r="AU9" s="40">
        <f>IF(SUM(X9,AB9,AF9)&gt;0,SUM(X9,AB9,AF9),"")</f>
        <v>20</v>
      </c>
      <c r="AV9" s="40">
        <f>IF(SUM(AS9,AT9)&gt;0,SUM(AS9,AT9),"")</f>
        <v>73.3</v>
      </c>
      <c r="AW9" s="40">
        <f>IF(SUM(AJ9,AN9)&gt;0,SUM(AJ9,AN9),"")</f>
        <v>14</v>
      </c>
      <c r="AX9" s="40">
        <f>IF(SUM(AI9:AJ9,AL9:AN9,AP9)-SUM(AK9,AO9)&gt;0,SUM(AI9:AJ9,AL9:AN9,AP9)-SUM(AK9,AO9),"")</f>
        <v>48.800000000000004</v>
      </c>
      <c r="AY9" s="40">
        <f>IF(SUM(AS9,AT9,AX9)&gt;0,SUM(AS9,AT9,AX9),"")</f>
        <v>122.1</v>
      </c>
      <c r="AZ9" s="18">
        <v>18.2</v>
      </c>
      <c r="BA9" s="18">
        <v>8.4</v>
      </c>
      <c r="BB9" s="18">
        <v>0.6</v>
      </c>
      <c r="BC9" s="18">
        <v>0</v>
      </c>
      <c r="BD9" s="18">
        <v>18.5</v>
      </c>
      <c r="BE9" s="18">
        <v>7.2</v>
      </c>
      <c r="BF9" s="18">
        <v>0</v>
      </c>
      <c r="BG9" s="18">
        <v>0</v>
      </c>
      <c r="BH9" s="18">
        <v>18.100000000000001</v>
      </c>
      <c r="BI9" s="18">
        <v>7.7</v>
      </c>
      <c r="BJ9" s="18">
        <v>0.6</v>
      </c>
      <c r="BK9" s="18">
        <v>0</v>
      </c>
      <c r="BL9" s="18">
        <v>18.7</v>
      </c>
      <c r="BM9" s="18">
        <v>8.4</v>
      </c>
      <c r="BN9" s="18">
        <v>0.6</v>
      </c>
      <c r="BO9" s="18">
        <v>0</v>
      </c>
      <c r="BP9" s="18">
        <v>18.3</v>
      </c>
      <c r="BQ9" s="18">
        <v>6.8</v>
      </c>
      <c r="BR9" s="18">
        <v>0.8</v>
      </c>
      <c r="BS9" s="18">
        <v>0</v>
      </c>
      <c r="BT9" s="28"/>
      <c r="BU9" s="11">
        <f>IF(SUM(BA9,BE9)&gt;0,SUM(BA9,BE9),"")</f>
        <v>15.600000000000001</v>
      </c>
      <c r="BV9" s="11">
        <f>IF(SUM(AZ9:BA9,BC9:BE9,BG9)-BB9-BF9&gt;0,SUM(AZ9:BA9,BC9:BE9,BG9)-BB9-BF9,"")</f>
        <v>51.7</v>
      </c>
      <c r="BW9" s="11">
        <f>IF(SUM(BH9:BI9,BK9)-BJ9&gt;0,SUM(BH9:BI9,BK9)-BJ9,"")</f>
        <v>25.2</v>
      </c>
      <c r="BX9" s="11">
        <f>IF(SUM(BA9,BE9,BI9)&gt;0,SUM(BA9,BE9,BI9),"")</f>
        <v>23.3</v>
      </c>
      <c r="BY9" s="11">
        <f>IF(SUM(BV9,BW9)&gt;0,SUM(BV9,BW9),"")</f>
        <v>76.900000000000006</v>
      </c>
      <c r="BZ9" s="11">
        <f>IF(SUM(BM9,BQ9)&gt;0,SUM(BM9,BQ9),"")</f>
        <v>15.2</v>
      </c>
      <c r="CA9" s="11">
        <f>IF(SUM(BL9:BM9,BO9:BQ9,BS9)-SUM(BN9,BR9)&gt;0,SUM(BL9:BM9,BO9:BQ9,BS9)-SUM(BN9,BR9),"")</f>
        <v>50.800000000000004</v>
      </c>
      <c r="CB9" s="11">
        <f>IF(SUM(BV9,BW9,CA9)&gt;0,SUM(BV9,BW9,CA9),"")</f>
        <v>127.70000000000002</v>
      </c>
      <c r="CC9" s="19">
        <v>18.2</v>
      </c>
      <c r="CD9" s="19">
        <v>7.2</v>
      </c>
      <c r="CE9" s="19">
        <v>1</v>
      </c>
      <c r="CF9" s="19">
        <v>0</v>
      </c>
      <c r="CG9" s="19">
        <v>17</v>
      </c>
      <c r="CH9" s="19">
        <v>8.4</v>
      </c>
      <c r="CI9" s="19">
        <v>1</v>
      </c>
      <c r="CJ9" s="19">
        <v>0</v>
      </c>
      <c r="CK9" s="19">
        <v>18</v>
      </c>
      <c r="CL9" s="19">
        <v>6.8</v>
      </c>
      <c r="CM9" s="19">
        <v>0.8</v>
      </c>
      <c r="CN9" s="19">
        <v>0</v>
      </c>
      <c r="CO9" s="19">
        <v>19</v>
      </c>
      <c r="CP9" s="19">
        <v>8.4</v>
      </c>
      <c r="CQ9" s="19">
        <v>0</v>
      </c>
      <c r="CR9" s="19">
        <v>0</v>
      </c>
      <c r="CS9" s="19">
        <v>18.8</v>
      </c>
      <c r="CT9" s="19">
        <v>6.8</v>
      </c>
      <c r="CU9" s="19">
        <v>0</v>
      </c>
      <c r="CV9" s="19">
        <v>0</v>
      </c>
      <c r="CW9" s="27"/>
      <c r="CX9" s="40">
        <f>IF(SUM(CD9,CH9)&gt;0,SUM(CD9,CH9),"")</f>
        <v>15.600000000000001</v>
      </c>
      <c r="CY9" s="40">
        <f>IF(SUM(CC9:CD9,CF9:CH9,CJ9)-CE9-CI9&gt;0,SUM(CC9:CD9,CF9:CH9,CJ9)-CE9-CI9,"")</f>
        <v>48.8</v>
      </c>
      <c r="CZ9" s="40">
        <f>IF(SUM(CK9:CL9,CN9)-CM9&gt;0,SUM(CK9:CL9,CN9)-CM9,"")</f>
        <v>24</v>
      </c>
      <c r="DA9" s="40">
        <f>IF(SUM(CD9,CH9,CL9)&gt;0,SUM(CD9,CH9,CL9),"")</f>
        <v>22.400000000000002</v>
      </c>
      <c r="DB9" s="40">
        <f>IF(SUM(CY9,CZ9)&gt;0,SUM(CY9,CZ9),"")</f>
        <v>72.8</v>
      </c>
      <c r="DC9" s="40">
        <f>IF(SUM(CP9,CT9)&gt;0,SUM(CP9,CT9),"")</f>
        <v>15.2</v>
      </c>
      <c r="DD9" s="40">
        <f>IF(SUM(CO9:CP9,CR9:CT9,CV9)-SUM(CQ9,CU9)&gt;0,SUM(CO9:CP9,CR9:CT9,CV9)-SUM(CQ9,CU9),"")</f>
        <v>53</v>
      </c>
      <c r="DE9" s="40">
        <f>IF(SUM(CY9,CZ9,DD9)&gt;0,SUM(CY9,CZ9,DD9),"")</f>
        <v>125.8</v>
      </c>
      <c r="DF9" s="50">
        <f>IF(MAX(ED9,FF9,GH9,HJ9,IL9,JN9,KP9,LR9,MT9,NV9,OX9,PZ9)-IF(N9="",0,N9)&gt;0.001,MAX(ED9,FF9,GH9,HJ9,IL9,JN9,KP9,LR9,MT9,NV9,OX9,PZ9)-IF(N9="",0,N9),"")</f>
        <v>1.2000000000000099</v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>
        <v>18.5</v>
      </c>
      <c r="HR9" s="17">
        <v>7.6</v>
      </c>
      <c r="HS9" s="17">
        <v>0.6</v>
      </c>
      <c r="HT9" s="17">
        <v>0</v>
      </c>
      <c r="HU9" s="17">
        <v>18.3</v>
      </c>
      <c r="HV9" s="17">
        <v>7.6</v>
      </c>
      <c r="HW9" s="17">
        <v>0</v>
      </c>
      <c r="HX9" s="17">
        <v>0</v>
      </c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>
        <f>IF(SUM(HR9,HV9)&gt;0,SUM(HR9,HV9),"")</f>
        <v>15.2</v>
      </c>
      <c r="IL9" s="40">
        <f>IF(SUM(HQ9:HR9,HT9:HV9,HX9)-HS9-HW9&gt;0,SUM(HQ9:HR9,HT9:HV9,HX9)-HS9-HW9,"")</f>
        <v>51.400000000000006</v>
      </c>
      <c r="IM9" s="40" t="str">
        <f>IF(SUM(HY9:HZ9,IB9)-IA9&gt;0,SUM(HY9:HZ9,IB9)-IA9,"")</f>
        <v/>
      </c>
      <c r="IN9" s="40">
        <f>IF(SUM(HR9,HV9,HZ9)&gt;0,SUM(HR9,HV9,HZ9),"")</f>
        <v>15.2</v>
      </c>
      <c r="IO9" s="40">
        <f>IF(SUM(IL9,IM9)&gt;0,SUM(IL9,IM9),"")</f>
        <v>51.400000000000006</v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>
        <f>IF(SUM(IL9,IM9,IQ9)&gt;0,SUM(IL9,IM9,IQ9),"")</f>
        <v>51.400000000000006</v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18.2</v>
      </c>
      <c r="QH9" s="22">
        <f>IF($CW9="P",CD9,(CD9+BA9)/2)</f>
        <v>7.8000000000000007</v>
      </c>
      <c r="QI9" s="22">
        <f>IF($CW9="P",CE9,(CE9+BB9)/2)</f>
        <v>0.8</v>
      </c>
      <c r="QJ9" s="22">
        <f>IF($CW9="P",CF9,(CF9+BC9)/2)</f>
        <v>0</v>
      </c>
      <c r="QK9" s="22">
        <f>IF($CW9="P",CG9,(CG9+BD9)/2)</f>
        <v>17.75</v>
      </c>
      <c r="QL9" s="22">
        <f>IF($CW9="P",CH9,(CH9+BE9)/2)</f>
        <v>7.8000000000000007</v>
      </c>
      <c r="QM9" s="22">
        <f>IF($CW9="P",CI9,(CI9+BF9)/2)</f>
        <v>0.5</v>
      </c>
      <c r="QN9" s="22">
        <f>IF($CW9="P",CJ9,(CJ9+BG9)/2)</f>
        <v>0</v>
      </c>
      <c r="QO9" s="22">
        <f>IF($CW9="P",CK9,(CK9+BH9)/2)</f>
        <v>18.05</v>
      </c>
      <c r="QP9" s="22">
        <f>IF($CW9="P",CL9,(CL9+BI9)/2)</f>
        <v>7.25</v>
      </c>
      <c r="QQ9" s="22">
        <f>IF($CW9="P",CM9,(CM9+BJ9)/2)</f>
        <v>0.7</v>
      </c>
      <c r="QR9" s="22">
        <f>IF($CW9="P",CN9,(CN9+BK9)/2)</f>
        <v>0</v>
      </c>
      <c r="QS9" s="22">
        <f>IF($CW9="P",CO9,(CO9+BL9)/2)</f>
        <v>18.850000000000001</v>
      </c>
      <c r="QT9" s="22">
        <f>IF($CW9="P",CP9,(CP9+BM9)/2)</f>
        <v>8.4</v>
      </c>
      <c r="QU9" s="22">
        <f>IF($CW9="P",CQ9,(CQ9+BN9)/2)</f>
        <v>0.3</v>
      </c>
      <c r="QV9" s="22">
        <f>IF($CW9="P",CR9,(CR9+BO9)/2)</f>
        <v>0</v>
      </c>
      <c r="QW9" s="22">
        <f>IF($CW9="P",CS9,(CS9+BP9)/2)</f>
        <v>18.55</v>
      </c>
      <c r="QX9" s="22">
        <f>IF($CW9="P",CT9,(CT9+BQ9)/2)</f>
        <v>6.8</v>
      </c>
      <c r="QY9" s="22">
        <f>IF($CW9="P",CU9,(CU9+BR9)/2)</f>
        <v>0.4</v>
      </c>
      <c r="QZ9" s="22">
        <f>IF($CW9="P",CV9,(CV9+BS9)/2)</f>
        <v>0</v>
      </c>
      <c r="RA9" s="27" t="s">
        <v>46</v>
      </c>
      <c r="RB9" s="40">
        <f>IF(SUM(QH9,QL9)&gt;0,SUM(QH9,QL9),"")</f>
        <v>15.600000000000001</v>
      </c>
      <c r="RC9" s="40">
        <f>IF(SUM(QG9:QH9,QJ9:QL9,QN9)-QI9-QM9&gt;0,SUM(QG9:QH9,QJ9:QL9,QN9)-QI9-QM9,"")</f>
        <v>50.25</v>
      </c>
      <c r="RD9" s="40">
        <f>IF(SUM(QO9:QP9,QR9)-QQ9&gt;0,SUM(QO9:QP9,QR9)-QQ9,"")</f>
        <v>24.6</v>
      </c>
      <c r="RE9" s="40">
        <f>IF(SUM(QH9,QL9,QP9)&gt;0,SUM(QH9,QL9,QP9),"")</f>
        <v>22.85</v>
      </c>
      <c r="RF9" s="40">
        <f>IF(SUM(RC9,RD9)&gt;0,SUM(RC9,RD9),"")</f>
        <v>74.849999999999994</v>
      </c>
      <c r="RG9" s="40">
        <f>IF(SUM(QT9,QX9)&gt;0,SUM(QT9,QX9),"")</f>
        <v>15.2</v>
      </c>
      <c r="RH9" s="40">
        <f>IF(SUM(QS9:QT9,QV9:QX9,QZ9)-SUM(QU9,QY9)&gt;0,SUM(QS9:QT9,QV9:QX9,QZ9)-SUM(QU9,QY9),"")</f>
        <v>51.899999999999991</v>
      </c>
      <c r="RI9" s="40">
        <f>IF(SUM(RC9,RD9,RH9)&gt;0,SUM(RC9,RD9,RH9),"")</f>
        <v>126.74999999999999</v>
      </c>
    </row>
    <row r="10" spans="1:477" x14ac:dyDescent="0.2">
      <c r="A10" s="4" cm="1">
        <f t="array" ref="A10">IF(AND(J10&lt;&gt;"",J10&lt;&gt;"No DD"),SUMPRODUCT((J$4:J$40&lt;&gt;"")*(J$4:J$40&lt;&gt;"No DD")*(F$4:F$40&gt;F10))+1,IF(J10="No DD",SUMPRODUCT((J$4:J$40="No DD")*(F$4:F$40&gt;F10))+1+SUMPRODUCT((J$4:J$40&lt;&gt;"")*(J$4:J$40&lt;&gt;"No DD")),""))</f>
        <v>7</v>
      </c>
      <c r="B10" s="4" t="str" cm="1">
        <f t="array" ref="B10">IF(AND(J10&lt;&gt;"",J10&lt;&gt;"No DD",G10=""),SUMPRODUCT((J$4:J$40&lt;&gt;"")*(J$4:J$40&lt;&gt;"No DD")*(G$4:G$40="")*(F$4:F$40&gt;F10))+1,IF(J10="No DD",SUMPRODUCT((J$4:J$40="No DD")*(F$4:F$40&gt;F10)*(G$4:G$40=""))+1+SUMPRODUCT((J$4:J$40&lt;&gt;"")*(G$4:G$40="")*(J$4:J$40&lt;&gt;"No DD")),""))</f>
        <v/>
      </c>
      <c r="C10" s="5" t="s">
        <v>95</v>
      </c>
      <c r="D10" s="4" t="s">
        <v>5</v>
      </c>
      <c r="E10" s="4">
        <v>2003</v>
      </c>
      <c r="F10" s="9">
        <f>SUM(L10:T10)+SUM(L10:Q10)*0.0000001+SUM(L10)*0.0000000000001</f>
        <v>180.7000128900051</v>
      </c>
      <c r="G10" s="66" t="s">
        <v>46</v>
      </c>
      <c r="H10" s="3" t="str">
        <f>IF(OR(AND(AR10&gt;=AY$42,AS10&gt;=AY$46,AR10&lt;&gt;"",AQ10=""),AND(AW10&gt;=AY$42,AX10&gt;=AY$46,AW10&lt;&gt;"",AQ10=""),AND(BU10&gt;=CB$42,BV10&gt;=CB$46,BU10&lt;&gt;"",BT10=""),AND(BZ10&gt;=CB$42,CA10&gt;=CB$46,BZ10&lt;&gt;"",BT10=""),AND(CX10&gt;=DE$42,CY10&gt;=DE$46,CX10&lt;&gt;"",CW10=""),AND(DC10&gt;=DE$42,DD10&gt;=DE$46,DC10&lt;&gt;""),AND(EC10&gt;=EJ$42,ED10&gt;=EJ$46,EC10&lt;&gt;""),AND(EH10&gt;=EJ$42,EI10&gt;=EJ$46,EH10&lt;&gt;""),AND(FE10&gt;=FL$42,FF10&gt;=FL$46,FE10&lt;&gt;""),AND(FJ10&gt;=FL$42,FK10&gt;=FL$46,FJ10&lt;&gt;""),AND(GG10&gt;=GN$42,GH10&gt;=GN$46,GG10&lt;&gt;""),AND(GL10&gt;=GN$42,GM10&gt;=GN$46,GL10&lt;&gt;""),AND(HI10&gt;=HP$42,HJ10&gt;=HP$46,HI10&lt;&gt;""),AND(HN10&gt;=HP$42,HO10&gt;=HP$46,HN10&lt;&gt;""),AND(IK10&gt;=IR$42,IL10&gt;=IR$46,IK10&lt;&gt;""),AND(IP10&gt;=IR$42,IQ10&gt;=IR$46,IP10&lt;&gt;""),AND(JM10&gt;=JT$42,JN10&gt;=JT$46,JM10&lt;&gt;""),AND(JR10&gt;=JT$42,JS10&gt;=JT$46,JR10&lt;&gt;""),AND(KO10&gt;=KV$42,KP10&gt;=KV$46,KO10&lt;&gt;""),AND(KT10&gt;=KV$42,KU10&gt;=KV$46,KT10&lt;&gt;""),AND(LQ10&gt;=LX$42,LR10&gt;=LX$46,LQ10&lt;&gt;""),AND(LV10&gt;=LX$42,LW10&gt;=LX$46,LV10&lt;&gt;""),AND(MS10&gt;=MZ$42,MT10&gt;=MZ$46,MS10&lt;&gt;""),AND(MX10&gt;=MZ$42,MY10&gt;=MZ$46,MX10&lt;&gt;""),AND(NU10&gt;=OB$42,NV10&gt;=OB$46,NU10&lt;&gt;""),AND(NZ10&gt;=OB$42,OA10&gt;=OB$46,NZ10&lt;&gt;""),AND(OW10&gt;=PD$42,OX10&gt;=PD$46,OW10&lt;&gt;""),AND(PB10&gt;=PD$42,PC10&gt;=PD$46,PB10&lt;&gt;""),AND(PY10&gt;=QF$42,PZ10&gt;=QF$46,PY10&lt;&gt;""),AND(QD10&gt;=QF$42,QE10&gt;=QF$46,QD10&lt;&gt;"")),"P","")</f>
        <v>P</v>
      </c>
      <c r="I10" s="3" t="str">
        <f>IF(OR(AND(AS10&gt;=AY$46,AS10&lt;&gt;"",AQ10=""),AND(AX10&gt;=AY$46,AX10&lt;&gt;"",AQ10=""),AND(BV10&gt;=CB$46,BV10&lt;&gt;"",BT10=""),AND(CA10&gt;=CB$46,CA10&lt;&gt;"",BT10=""),AND(CY10&gt;=DE$46,CY10&lt;&gt;"",CW10=""),AND(DD10&gt;=DE$46,DD10&lt;&gt;"",CW10=""),AND(ED10&gt;=EJ$46,ED10&lt;&gt;""),AND(EI10&gt;=EJ$46,EI10&lt;&gt;""),AND(FF10&gt;=FL$46,FF10&lt;&gt;""),AND(FK10&gt;=FL$46,FK10&lt;&gt;""),AND(GH10&gt;=GN$46,GH10&lt;&gt;""),AND(GM10&gt;=GN$46,GM10&lt;&gt;""),AND(HJ10&gt;=HP$46,HJ10&lt;&gt;""),AND(HO10&gt;=HP$46,HO10&lt;&gt;""),AND(IL10&gt;=IR$46,IL10&lt;&gt;""),AND(IQ10&gt;=IR$46,IQ10&lt;&gt;""),AND(JN10&gt;=JT$46,JN10&lt;&gt;""),AND(JS10&gt;=JT$46,JS10&lt;&gt;""),AND(KP10&gt;=KV$46,KP10&lt;&gt;""),AND(KU10&gt;=KV$46,KU10&lt;&gt;""),AND(LR10&gt;=LX$46,LR10&lt;&gt;""),AND(LW10&gt;=LX$46,LW10&lt;&gt;""),AND(MT10&gt;=MZ$46,MT10&lt;&gt;""),AND(MY10&gt;=MZ$46,MY10&lt;&gt;""),AND(NV10&gt;=OB$46,NV10&lt;&gt;""),AND(OA10&gt;=OB$46,OA10&lt;&gt;""),AND(OX10&gt;=PD$46,OX10&lt;&gt;""),AND(PC10&gt;=PD$46,PC10&lt;&gt;""),AND(PZ10&gt;=QF$46,PZ10&lt;&gt;""),AND(QE10&gt;=QF$46,QE10&lt;&gt;"")),"P","")</f>
        <v>P</v>
      </c>
      <c r="J10" s="36" t="str">
        <f>IF(AND(I10="P",H10=""),"No DD",IF(OR(AND(AU10&gt;=AY$45,AV10&gt;=AY$49,AU10&lt;&gt;"",AQ10=""),AND(BX10&gt;=CB$45,BY10&gt;=CB$49,BX10&lt;&gt;"",BT10=""),AND(DA10&gt;=DE$45,DB10&gt;=DE$49,DA10&lt;&gt;"",CW10=""),AND(EF10&gt;=EJ$45,EG10&gt;=EJ$49,EF10&lt;&gt;""),AND(FH10&gt;=FL$45,FI10&gt;=FL$49,FH10&lt;&gt;""),AND(GJ10&gt;=GN$45,GK10&gt;=GN$49,GJ10&lt;&gt;""),AND(HL10&gt;=HP$45,HM10&gt;=HP$49,HL10&lt;&gt;""),AND(IN10&gt;=IR$45,IO10&gt;=IR$49,IN10&lt;&gt;""),AND(JP10&gt;=JT$45,JQ10&gt;=JT$49,JP10&lt;&gt;""),AND(KR10&gt;=KV$45,KS10&gt;=KV$49,KR10&lt;&gt;""),AND(LT10&gt;=LX$45,LU10&gt;=LX$49,LT10&lt;&gt;""),AND(MV10&gt;=MZ$45,MW10&gt;=MZ$49,MV10&lt;&gt;""),AND(NX10&gt;=OB$45,NY10&gt;=OB$49,NX10&lt;&gt;""),AND(OZ10&gt;=PD$45,PA10&gt;=PD$49,OZ10&lt;&gt;""),AND(QB10&gt;=QF$45,QC10&gt;=QF$49,QB10&lt;&gt;"")),"Merit",IF(OR(AND(AU10&gt;=AY$44,AV10&gt;=AY$48,AU10&lt;&gt;"",AQ10=""),AND(BX10&gt;=CB$44,BY10&gt;=CB$48,BX10&lt;&gt;"",BT10=""),AND(DA10&gt;=DE$44,DB10&gt;=DE$48,DA10&lt;&gt;"",CW10=""),AND(EF10&gt;=EJ$44,EG10&gt;=EJ$48,EF10&lt;&gt;""),AND(FH10&gt;=FL$44,FI10&gt;=FL$48,FH10&lt;&gt;""),AND(GJ10&gt;=GN$44,GK10&gt;=GN$48,GJ10&lt;&gt;""),AND(HL10&gt;=HP$44,HM10&gt;=HP$48,HL10&lt;&gt;""),AND(IN10&gt;=IR$44,IO10&gt;=IR$48,IN10&lt;&gt;""),AND(JP10&gt;=JT$44,JQ10&gt;=JT$48,JP10&lt;&gt;""),AND(KR10&gt;=KV$44,KS10&gt;=KV$48,KR10&lt;&gt;""),AND(LT10&gt;=LX$44,LU10&gt;=LX$48,LT10&lt;&gt;""),AND(MV10&gt;=MZ$44,MW10&gt;=MZ$48,MV10&lt;&gt;""),AND(NX10&gt;=OB$44,NY10&gt;=OB$48,NX10&lt;&gt;""),AND(OZ10&gt;=PD$44,PA10&gt;=PD$48,OZ10&lt;&gt;""),AND(QB10&gt;=QF$44,QC10&gt;=QF$48,QB10&lt;&gt;"")),"Excellence",IF(K10="P","Worlds Team",IF(H10="P","National Team","")))))</f>
        <v>National Team</v>
      </c>
      <c r="K10" s="3" t="str">
        <f>IF(OR(AND(AU10&gt;=AY$43,AV10&gt;=AY$47,AU10&lt;&gt;"",AQ10=""),AND(BX10&gt;=CB$43,BY10&gt;=CB$47,BX10&lt;&gt;"",BT10=""),AND(DA10&gt;=DE$43,DB10&gt;=DE$47,DA10&lt;&gt;"",CW10=""),AND(EF10&gt;=EJ$43,EG10&gt;=EJ$47,EF10&lt;&gt;""),AND(FH10&gt;=FL$43,FI10&gt;=FL$47,FH10&lt;&gt;""),AND(GJ10&gt;=GN$43,GK10&gt;=GN$47,GJ10&lt;&gt;""),AND(HL10&gt;=HP$43,HM10&gt;=HP$47,HL10&lt;&gt;""),AND(IN10&gt;=IR$43,IO10&gt;=IR$47,IN10&lt;&gt;""),AND(JP10&gt;=JT$43,JQ10&gt;=JT$47,JP10&lt;&gt;""),AND(KR10&gt;=KV$43,KS10&gt;=KV$47,KR10&lt;&gt;""),AND(LT10&gt;=LX$43,LU10&gt;=LX$47,LT10&lt;&gt;""),AND(MV10&gt;=MZ$43,MW10&gt;=MZ$47,MV10&lt;&gt;""),AND(NX10&gt;=OB$43,NY10&gt;=OB$47,NX10&lt;&gt;""),AND(OZ10&gt;=PD$43,PA10&gt;=PD$47,OZ10&lt;&gt;""),AND(QB10&gt;=QF$43,QC10&gt;=QF$47,QB10&lt;&gt;"")),"P","")</f>
        <v/>
      </c>
      <c r="L10" s="8">
        <f>IF(COUNT(AS10,BV10,CY10)&gt;0,LARGE((AS10,BV10,CY10),1),0)</f>
        <v>51.29999999999999</v>
      </c>
      <c r="M10" s="8" t="str">
        <f>IF(L10=0,"",IF(L10=CY10,$CC$1,IF(L10=BV10,$AZ$1,IF(L10=AS10,$W$1,""))))</f>
        <v>2023 3rd Domestic Trial</v>
      </c>
      <c r="N10" s="8">
        <f>IF(COUNT(AS10,BV10,CY10)&gt;1,LARGE((AS10,BV10,CY10),2),0)</f>
        <v>51.2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26.400000000000002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51.8</v>
      </c>
      <c r="S10" s="8" t="str">
        <f>IF(R10=0,"",IF(R10=DD10,$CC$1,IF(R10=CA10,$AZ$1,IF(R10=AX10,$W$1,""))))</f>
        <v>2024 Nationals</v>
      </c>
      <c r="T10" s="8" t="str">
        <f>IF(MAX(DF10:DH10)&gt;0,MAX(DF10:DH10),"")</f>
        <v/>
      </c>
      <c r="U10" s="11" t="str">
        <f>IF(T10="","",IF(T10=DF10,"("&amp;DF$2&amp;")",IF(T10=DG10,"("&amp;DG$2&amp;")",IF(T10=DH10,"("&amp;DH$2&amp;")"))))</f>
        <v/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/>
      </c>
      <c r="W10" s="19">
        <v>18.3</v>
      </c>
      <c r="X10" s="19">
        <v>7.7</v>
      </c>
      <c r="Y10" s="19">
        <v>0.2</v>
      </c>
      <c r="Z10" s="19">
        <v>0.3</v>
      </c>
      <c r="AA10" s="19">
        <v>18.5</v>
      </c>
      <c r="AB10" s="19">
        <v>7.3</v>
      </c>
      <c r="AC10" s="19">
        <v>0.6</v>
      </c>
      <c r="AD10" s="19">
        <v>0</v>
      </c>
      <c r="AE10" s="19">
        <v>17.2</v>
      </c>
      <c r="AF10" s="19">
        <v>5.4</v>
      </c>
      <c r="AG10" s="19">
        <v>0</v>
      </c>
      <c r="AH10" s="19">
        <v>0.3</v>
      </c>
      <c r="AI10" s="19"/>
      <c r="AJ10" s="19"/>
      <c r="AK10" s="19"/>
      <c r="AL10" s="19"/>
      <c r="AM10" s="19"/>
      <c r="AN10" s="19"/>
      <c r="AO10" s="19"/>
      <c r="AP10" s="19"/>
      <c r="AQ10" s="27"/>
      <c r="AR10" s="40">
        <f>IF(SUM(X10,AB10)&gt;0,SUM(X10,AB10),"")</f>
        <v>15</v>
      </c>
      <c r="AS10" s="40">
        <f>IF(SUM(W10:X10,Z10:AB10,AD10)-Y10-AC10&gt;0,SUM(W10:X10,Z10:AB10,AD10)-Y10-AC10,"")</f>
        <v>51.29999999999999</v>
      </c>
      <c r="AT10" s="40">
        <f>IF(SUM(AE10:AF10,AH10)-AG10&gt;0,SUM(AE10:AF10,AH10)-AG10,"")</f>
        <v>22.900000000000002</v>
      </c>
      <c r="AU10" s="40">
        <f>IF(SUM(X10,AB10,AF10)&gt;0,SUM(X10,AB10,AF10),"")</f>
        <v>20.399999999999999</v>
      </c>
      <c r="AV10" s="40">
        <f>IF(SUM(AS10,AT10)&gt;0,SUM(AS10,AT10),"")</f>
        <v>74.199999999999989</v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>
        <f>IF(SUM(AS10,AT10,AX10)&gt;0,SUM(AS10,AT10,AX10),"")</f>
        <v>74.199999999999989</v>
      </c>
      <c r="AZ10" s="18">
        <v>17.8</v>
      </c>
      <c r="BA10" s="18">
        <v>6.9</v>
      </c>
      <c r="BB10" s="18">
        <v>0.2</v>
      </c>
      <c r="BC10" s="18">
        <v>0</v>
      </c>
      <c r="BD10" s="18">
        <v>18.399999999999999</v>
      </c>
      <c r="BE10" s="18">
        <v>8.1</v>
      </c>
      <c r="BF10" s="18">
        <v>0.2</v>
      </c>
      <c r="BG10" s="18">
        <v>0.3</v>
      </c>
      <c r="BH10" s="18">
        <v>18.600000000000001</v>
      </c>
      <c r="BI10" s="18">
        <v>7.5</v>
      </c>
      <c r="BJ10" s="18">
        <v>0</v>
      </c>
      <c r="BK10" s="18">
        <v>0.3</v>
      </c>
      <c r="BL10" s="18">
        <v>18.600000000000001</v>
      </c>
      <c r="BM10" s="18">
        <v>8.1</v>
      </c>
      <c r="BN10" s="18">
        <v>0.6</v>
      </c>
      <c r="BO10" s="18">
        <v>0.3</v>
      </c>
      <c r="BP10" s="18">
        <v>16.3</v>
      </c>
      <c r="BQ10" s="18">
        <v>9.6</v>
      </c>
      <c r="BR10" s="18">
        <v>1</v>
      </c>
      <c r="BS10" s="18">
        <v>0.3</v>
      </c>
      <c r="BT10" s="28"/>
      <c r="BU10" s="11">
        <f>IF(SUM(BA10,BE10)&gt;0,SUM(BA10,BE10),"")</f>
        <v>15</v>
      </c>
      <c r="BV10" s="11">
        <f>IF(SUM(AZ10:BA10,BC10:BE10,BG10)-BB10-BF10&gt;0,SUM(AZ10:BA10,BC10:BE10,BG10)-BB10-BF10,"")</f>
        <v>51.099999999999994</v>
      </c>
      <c r="BW10" s="11">
        <f>IF(SUM(BH10:BI10,BK10)-BJ10&gt;0,SUM(BH10:BI10,BK10)-BJ10,"")</f>
        <v>26.400000000000002</v>
      </c>
      <c r="BX10" s="11">
        <f>IF(SUM(BA10,BE10,BI10)&gt;0,SUM(BA10,BE10,BI10),"")</f>
        <v>22.5</v>
      </c>
      <c r="BY10" s="11">
        <f>IF(SUM(BV10,BW10)&gt;0,SUM(BV10,BW10),"")</f>
        <v>77.5</v>
      </c>
      <c r="BZ10" s="11">
        <f>IF(SUM(BM10,BQ10)&gt;0,SUM(BM10,BQ10),"")</f>
        <v>17.7</v>
      </c>
      <c r="CA10" s="11">
        <f>IF(SUM(BL10:BM10,BO10:BQ10,BS10)-SUM(BN10,BR10)&gt;0,SUM(BL10:BM10,BO10:BQ10,BS10)-SUM(BN10,BR10),"")</f>
        <v>51.6</v>
      </c>
      <c r="CB10" s="11">
        <f>IF(SUM(BV10,BW10,CA10)&gt;0,SUM(BV10,BW10,CA10),"")</f>
        <v>129.1</v>
      </c>
      <c r="CC10" s="19">
        <v>18.600000000000001</v>
      </c>
      <c r="CD10" s="19">
        <v>7.3</v>
      </c>
      <c r="CE10" s="19">
        <v>0.2</v>
      </c>
      <c r="CF10" s="19">
        <v>0</v>
      </c>
      <c r="CG10" s="19">
        <v>18.5</v>
      </c>
      <c r="CH10" s="19">
        <v>7.5</v>
      </c>
      <c r="CI10" s="19">
        <v>0.8</v>
      </c>
      <c r="CJ10" s="19">
        <v>0.3</v>
      </c>
      <c r="CK10" s="19">
        <v>18.600000000000001</v>
      </c>
      <c r="CL10" s="19">
        <v>4.4000000000000004</v>
      </c>
      <c r="CM10" s="19">
        <v>1</v>
      </c>
      <c r="CN10" s="19">
        <v>0</v>
      </c>
      <c r="CO10" s="19">
        <v>18.3</v>
      </c>
      <c r="CP10" s="19">
        <v>7.3</v>
      </c>
      <c r="CQ10" s="19">
        <v>0</v>
      </c>
      <c r="CR10" s="19">
        <v>0</v>
      </c>
      <c r="CS10" s="19">
        <v>18.399999999999999</v>
      </c>
      <c r="CT10" s="19">
        <v>7.5</v>
      </c>
      <c r="CU10" s="19">
        <v>0</v>
      </c>
      <c r="CV10" s="19">
        <v>0.3</v>
      </c>
      <c r="CW10" s="27"/>
      <c r="CX10" s="40">
        <f>IF(SUM(CD10,CH10)&gt;0,SUM(CD10,CH10),"")</f>
        <v>14.8</v>
      </c>
      <c r="CY10" s="40">
        <f>IF(SUM(CC10:CD10,CF10:CH10,CJ10)-CE10-CI10&gt;0,SUM(CC10:CD10,CF10:CH10,CJ10)-CE10-CI10,"")</f>
        <v>51.2</v>
      </c>
      <c r="CZ10" s="40">
        <f>IF(SUM(CK10:CL10,CN10)-CM10&gt;0,SUM(CK10:CL10,CN10)-CM10,"")</f>
        <v>22</v>
      </c>
      <c r="DA10" s="40">
        <f>IF(SUM(CD10,CH10,CL10)&gt;0,SUM(CD10,CH10,CL10),"")</f>
        <v>19.200000000000003</v>
      </c>
      <c r="DB10" s="40">
        <f>IF(SUM(CY10,CZ10)&gt;0,SUM(CY10,CZ10),"")</f>
        <v>73.2</v>
      </c>
      <c r="DC10" s="40">
        <f>IF(SUM(CP10,CT10)&gt;0,SUM(CP10,CT10),"")</f>
        <v>14.8</v>
      </c>
      <c r="DD10" s="40">
        <f>IF(SUM(CO10:CP10,CR10:CT10,CV10)-SUM(CQ10,CU10)&gt;0,SUM(CO10:CP10,CR10:CT10,CV10)-SUM(CQ10,CU10),"")</f>
        <v>51.8</v>
      </c>
      <c r="DE10" s="40">
        <f>IF(SUM(CY10,CZ10,DD10)&gt;0,SUM(CY10,CZ10,DD10),"")</f>
        <v>125</v>
      </c>
      <c r="DF10" s="50" t="str">
        <f>IF(MAX(ED10,FF10,GH10,HJ10,IL10,JN10,KP10,LR10,MT10,NV10,OX10,PZ10)-IF(N10="",0,N10)&gt;0.001,MAX(ED10,FF10,GH10,HJ10,IL10,JN10,KP10,LR10,MT10,NV10,OX10,PZ10)-IF(N10="",0,N10),"")</f>
        <v/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17.5</v>
      </c>
      <c r="HR10" s="17">
        <v>2.8</v>
      </c>
      <c r="HS10" s="17">
        <v>0</v>
      </c>
      <c r="HT10" s="17">
        <v>0</v>
      </c>
      <c r="HU10" s="17">
        <v>17.2</v>
      </c>
      <c r="HV10" s="17">
        <v>5.0999999999999996</v>
      </c>
      <c r="HW10" s="17">
        <v>0</v>
      </c>
      <c r="HX10" s="17">
        <v>0</v>
      </c>
      <c r="HY10" s="17"/>
      <c r="HZ10" s="17"/>
      <c r="IA10" s="17"/>
      <c r="IB10" s="17"/>
      <c r="IC10" s="17"/>
      <c r="ID10" s="17"/>
      <c r="IE10" s="17"/>
      <c r="IF10" s="17"/>
      <c r="IG10" s="17"/>
      <c r="IH10" s="17"/>
      <c r="II10" s="17"/>
      <c r="IJ10" s="17"/>
      <c r="IK10" s="40">
        <f>IF(SUM(HR10,HV10)&gt;0,SUM(HR10,HV10),"")</f>
        <v>7.8999999999999995</v>
      </c>
      <c r="IL10" s="40">
        <f>IF(SUM(HQ10:HR10,HT10:HV10,HX10)-HS10-HW10&gt;0,SUM(HQ10:HR10,HT10:HV10,HX10)-HS10-HW10,"")</f>
        <v>42.6</v>
      </c>
      <c r="IM10" s="40" t="str">
        <f>IF(SUM(HY10:HZ10,IB10)-IA10&gt;0,SUM(HY10:HZ10,IB10)-IA10,"")</f>
        <v/>
      </c>
      <c r="IN10" s="40">
        <f>IF(SUM(HR10,HV10,HZ10)&gt;0,SUM(HR10,HV10,HZ10),"")</f>
        <v>7.8999999999999995</v>
      </c>
      <c r="IO10" s="40">
        <f>IF(SUM(IL10,IM10)&gt;0,SUM(IL10,IM10),"")</f>
        <v>42.6</v>
      </c>
      <c r="IP10" s="40" t="str">
        <f>IF(SUM(ID10,IH10)&gt;0,SUM(ID10,IH10),"")</f>
        <v/>
      </c>
      <c r="IQ10" s="40" t="str">
        <f>IF(SUM(IC10:ID10,IF10:IH10,IJ10)-SUM(IE10,II10)&gt;0,SUM(IC10:ID10,IF10:IH10,IJ10)-SUM(IE10,II10),"")</f>
        <v/>
      </c>
      <c r="IR10" s="40">
        <f>IF(SUM(IL10,IM10,IQ10)&gt;0,SUM(IL10,IM10,IQ10),"")</f>
        <v>42.6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18.200000000000003</v>
      </c>
      <c r="QH10" s="22">
        <f>IF($CW10="P",CD10,(CD10+BA10)/2)</f>
        <v>7.1</v>
      </c>
      <c r="QI10" s="22">
        <f>IF($CW10="P",CE10,(CE10+BB10)/2)</f>
        <v>0.2</v>
      </c>
      <c r="QJ10" s="22">
        <f>IF($CW10="P",CF10,(CF10+BC10)/2)</f>
        <v>0</v>
      </c>
      <c r="QK10" s="22">
        <f>IF($CW10="P",CG10,(CG10+BD10)/2)</f>
        <v>18.45</v>
      </c>
      <c r="QL10" s="22">
        <f>IF($CW10="P",CH10,(CH10+BE10)/2)</f>
        <v>7.8</v>
      </c>
      <c r="QM10" s="22">
        <f>IF($CW10="P",CI10,(CI10+BF10)/2)</f>
        <v>0.5</v>
      </c>
      <c r="QN10" s="22">
        <f>IF($CW10="P",CJ10,(CJ10+BG10)/2)</f>
        <v>0.3</v>
      </c>
      <c r="QO10" s="22">
        <f>IF($CW10="P",CK10,(CK10+BH10)/2)</f>
        <v>18.600000000000001</v>
      </c>
      <c r="QP10" s="22">
        <f>IF($CW10="P",CL10,(CL10+BI10)/2)</f>
        <v>5.95</v>
      </c>
      <c r="QQ10" s="22">
        <f>IF($CW10="P",CM10,(CM10+BJ10)/2)</f>
        <v>0.5</v>
      </c>
      <c r="QR10" s="22">
        <f>IF($CW10="P",CN10,(CN10+BK10)/2)</f>
        <v>0.15</v>
      </c>
      <c r="QS10" s="22">
        <f>IF($CW10="P",CO10,(CO10+BL10)/2)</f>
        <v>18.450000000000003</v>
      </c>
      <c r="QT10" s="22">
        <f>IF($CW10="P",CP10,(CP10+BM10)/2)</f>
        <v>7.6999999999999993</v>
      </c>
      <c r="QU10" s="22">
        <f>IF($CW10="P",CQ10,(CQ10+BN10)/2)</f>
        <v>0.3</v>
      </c>
      <c r="QV10" s="22">
        <f>IF($CW10="P",CR10,(CR10+BO10)/2)</f>
        <v>0.15</v>
      </c>
      <c r="QW10" s="22">
        <f>IF($CW10="P",CS10,(CS10+BP10)/2)</f>
        <v>17.350000000000001</v>
      </c>
      <c r="QX10" s="22">
        <f>IF($CW10="P",CT10,(CT10+BQ10)/2)</f>
        <v>8.5500000000000007</v>
      </c>
      <c r="QY10" s="22">
        <f>IF($CW10="P",CU10,(CU10+BR10)/2)</f>
        <v>0.5</v>
      </c>
      <c r="QZ10" s="22">
        <f>IF($CW10="P",CV10,(CV10+BS10)/2)</f>
        <v>0.3</v>
      </c>
      <c r="RA10" s="27" t="s">
        <v>46</v>
      </c>
      <c r="RB10" s="40">
        <f>IF(SUM(QH10,QL10)&gt;0,SUM(QH10,QL10),"")</f>
        <v>14.899999999999999</v>
      </c>
      <c r="RC10" s="40">
        <f>IF(SUM(QG10:QH10,QJ10:QL10,QN10)-QI10-QM10&gt;0,SUM(QG10:QH10,QJ10:QL10,QN10)-QI10-QM10,"")</f>
        <v>51.149999999999991</v>
      </c>
      <c r="RD10" s="40">
        <f>IF(SUM(QO10:QP10,QR10)-QQ10&gt;0,SUM(QO10:QP10,QR10)-QQ10,"")</f>
        <v>24.2</v>
      </c>
      <c r="RE10" s="40">
        <f>IF(SUM(QH10,QL10,QP10)&gt;0,SUM(QH10,QL10,QP10),"")</f>
        <v>20.849999999999998</v>
      </c>
      <c r="RF10" s="40">
        <f>IF(SUM(RC10,RD10)&gt;0,SUM(RC10,RD10),"")</f>
        <v>75.349999999999994</v>
      </c>
      <c r="RG10" s="40">
        <f>IF(SUM(QT10,QX10)&gt;0,SUM(QT10,QX10),"")</f>
        <v>16.25</v>
      </c>
      <c r="RH10" s="40">
        <f>IF(SUM(QS10:QT10,QV10:QX10,QZ10)-SUM(QU10,QY10)&gt;0,SUM(QS10:QT10,QV10:QX10,QZ10)-SUM(QU10,QY10),"")</f>
        <v>51.7</v>
      </c>
      <c r="RI10" s="40">
        <f>IF(SUM(RC10,RD10,RH10)&gt;0,SUM(RC10,RD10,RH10),"")</f>
        <v>127.05</v>
      </c>
    </row>
    <row r="11" spans="1:477" x14ac:dyDescent="0.2">
      <c r="A11" s="4" cm="1">
        <f t="array" ref="A11">IF(AND(J11&lt;&gt;"",J11&lt;&gt;"No DD"),SUMPRODUCT((J$4:J$40&lt;&gt;"")*(J$4:J$40&lt;&gt;"No DD")*(F$4:F$40&gt;F11))+1,IF(J11="No DD",SUMPRODUCT((J$4:J$40="No DD")*(F$4:F$40&gt;F11))+1+SUMPRODUCT((J$4:J$40&lt;&gt;"")*(J$4:J$40&lt;&gt;"No DD")),""))</f>
        <v>8</v>
      </c>
      <c r="B11" s="4" t="str" cm="1">
        <f t="array" ref="B11">IF(AND(J11&lt;&gt;"",J11&lt;&gt;"No DD",G11=""),SUMPRODUCT((J$4:J$40&lt;&gt;"")*(J$4:J$40&lt;&gt;"No DD")*(G$4:G$40="")*(F$4:F$40&gt;F11))+1,IF(J11="No DD",SUMPRODUCT((J$4:J$40="No DD")*(F$4:F$40&gt;F11)*(G$4:G$40=""))+1+SUMPRODUCT((J$4:J$40&lt;&gt;"")*(G$4:G$40="")*(J$4:J$40&lt;&gt;"No DD")),""))</f>
        <v/>
      </c>
      <c r="C11" s="5" t="s">
        <v>185</v>
      </c>
      <c r="D11" s="4" t="s">
        <v>5</v>
      </c>
      <c r="E11" s="4">
        <v>2007</v>
      </c>
      <c r="F11" s="9">
        <f>SUM(L11:T11)+SUM(L11:Q11)*0.0000001+SUM(L11)*0.0000000000001</f>
        <v>180.10001277000512</v>
      </c>
      <c r="G11" s="66" t="s">
        <v>46</v>
      </c>
      <c r="H11" s="3" t="str">
        <f>IF(OR(AND(AR11&gt;=AY$42,AS11&gt;=AY$46,AR11&lt;&gt;"",AQ11=""),AND(AW11&gt;=AY$42,AX11&gt;=AY$46,AW11&lt;&gt;"",AQ11=""),AND(BU11&gt;=CB$42,BV11&gt;=CB$46,BU11&lt;&gt;"",BT11=""),AND(BZ11&gt;=CB$42,CA11&gt;=CB$46,BZ11&lt;&gt;"",BT11=""),AND(CX11&gt;=DE$42,CY11&gt;=DE$46,CX11&lt;&gt;"",CW11=""),AND(DC11&gt;=DE$42,DD11&gt;=DE$46,DC11&lt;&gt;""),AND(EC11&gt;=EJ$42,ED11&gt;=EJ$46,EC11&lt;&gt;""),AND(EH11&gt;=EJ$42,EI11&gt;=EJ$46,EH11&lt;&gt;""),AND(FE11&gt;=FL$42,FF11&gt;=FL$46,FE11&lt;&gt;""),AND(FJ11&gt;=FL$42,FK11&gt;=FL$46,FJ11&lt;&gt;""),AND(GG11&gt;=GN$42,GH11&gt;=GN$46,GG11&lt;&gt;""),AND(GL11&gt;=GN$42,GM11&gt;=GN$46,GL11&lt;&gt;""),AND(HI11&gt;=HP$42,HJ11&gt;=HP$46,HI11&lt;&gt;""),AND(HN11&gt;=HP$42,HO11&gt;=HP$46,HN11&lt;&gt;""),AND(IK11&gt;=IR$42,IL11&gt;=IR$46,IK11&lt;&gt;""),AND(IP11&gt;=IR$42,IQ11&gt;=IR$46,IP11&lt;&gt;""),AND(JM11&gt;=JT$42,JN11&gt;=JT$46,JM11&lt;&gt;""),AND(JR11&gt;=JT$42,JS11&gt;=JT$46,JR11&lt;&gt;""),AND(KO11&gt;=KV$42,KP11&gt;=KV$46,KO11&lt;&gt;""),AND(KT11&gt;=KV$42,KU11&gt;=KV$46,KT11&lt;&gt;""),AND(LQ11&gt;=LX$42,LR11&gt;=LX$46,LQ11&lt;&gt;""),AND(LV11&gt;=LX$42,LW11&gt;=LX$46,LV11&lt;&gt;""),AND(MS11&gt;=MZ$42,MT11&gt;=MZ$46,MS11&lt;&gt;""),AND(MX11&gt;=MZ$42,MY11&gt;=MZ$46,MX11&lt;&gt;""),AND(NU11&gt;=OB$42,NV11&gt;=OB$46,NU11&lt;&gt;""),AND(NZ11&gt;=OB$42,OA11&gt;=OB$46,NZ11&lt;&gt;""),AND(OW11&gt;=PD$42,OX11&gt;=PD$46,OW11&lt;&gt;""),AND(PB11&gt;=PD$42,PC11&gt;=PD$46,PB11&lt;&gt;""),AND(PY11&gt;=QF$42,PZ11&gt;=QF$46,PY11&lt;&gt;""),AND(QD11&gt;=QF$42,QE11&gt;=QF$46,QD11&lt;&gt;"")),"P","")</f>
        <v>P</v>
      </c>
      <c r="I11" s="3" t="str">
        <f>IF(OR(AND(AS11&gt;=AY$46,AS11&lt;&gt;"",AQ11=""),AND(AX11&gt;=AY$46,AX11&lt;&gt;"",AQ11=""),AND(BV11&gt;=CB$46,BV11&lt;&gt;"",BT11=""),AND(CA11&gt;=CB$46,CA11&lt;&gt;"",BT11=""),AND(CY11&gt;=DE$46,CY11&lt;&gt;"",CW11=""),AND(DD11&gt;=DE$46,DD11&lt;&gt;"",CW11=""),AND(ED11&gt;=EJ$46,ED11&lt;&gt;""),AND(EI11&gt;=EJ$46,EI11&lt;&gt;""),AND(FF11&gt;=FL$46,FF11&lt;&gt;""),AND(FK11&gt;=FL$46,FK11&lt;&gt;""),AND(GH11&gt;=GN$46,GH11&lt;&gt;""),AND(GM11&gt;=GN$46,GM11&lt;&gt;""),AND(HJ11&gt;=HP$46,HJ11&lt;&gt;""),AND(HO11&gt;=HP$46,HO11&lt;&gt;""),AND(IL11&gt;=IR$46,IL11&lt;&gt;""),AND(IQ11&gt;=IR$46,IQ11&lt;&gt;""),AND(JN11&gt;=JT$46,JN11&lt;&gt;""),AND(JS11&gt;=JT$46,JS11&lt;&gt;""),AND(KP11&gt;=KV$46,KP11&lt;&gt;""),AND(KU11&gt;=KV$46,KU11&lt;&gt;""),AND(LR11&gt;=LX$46,LR11&lt;&gt;""),AND(LW11&gt;=LX$46,LW11&lt;&gt;""),AND(MT11&gt;=MZ$46,MT11&lt;&gt;""),AND(MY11&gt;=MZ$46,MY11&lt;&gt;""),AND(NV11&gt;=OB$46,NV11&lt;&gt;""),AND(OA11&gt;=OB$46,OA11&lt;&gt;""),AND(OX11&gt;=PD$46,OX11&lt;&gt;""),AND(PC11&gt;=PD$46,PC11&lt;&gt;""),AND(PZ11&gt;=QF$46,PZ11&lt;&gt;""),AND(QE11&gt;=QF$46,QE11&lt;&gt;"")),"P","")</f>
        <v>P</v>
      </c>
      <c r="J11" s="36" t="str">
        <f>IF(AND(I11="P",H11=""),"No DD",IF(OR(AND(AU11&gt;=AY$45,AV11&gt;=AY$49,AU11&lt;&gt;"",AQ11=""),AND(BX11&gt;=CB$45,BY11&gt;=CB$49,BX11&lt;&gt;"",BT11=""),AND(DA11&gt;=DE$45,DB11&gt;=DE$49,DA11&lt;&gt;"",CW11=""),AND(EF11&gt;=EJ$45,EG11&gt;=EJ$49,EF11&lt;&gt;""),AND(FH11&gt;=FL$45,FI11&gt;=FL$49,FH11&lt;&gt;""),AND(GJ11&gt;=GN$45,GK11&gt;=GN$49,GJ11&lt;&gt;""),AND(HL11&gt;=HP$45,HM11&gt;=HP$49,HL11&lt;&gt;""),AND(IN11&gt;=IR$45,IO11&gt;=IR$49,IN11&lt;&gt;""),AND(JP11&gt;=JT$45,JQ11&gt;=JT$49,JP11&lt;&gt;""),AND(KR11&gt;=KV$45,KS11&gt;=KV$49,KR11&lt;&gt;""),AND(LT11&gt;=LX$45,LU11&gt;=LX$49,LT11&lt;&gt;""),AND(MV11&gt;=MZ$45,MW11&gt;=MZ$49,MV11&lt;&gt;""),AND(NX11&gt;=OB$45,NY11&gt;=OB$49,NX11&lt;&gt;""),AND(OZ11&gt;=PD$45,PA11&gt;=PD$49,OZ11&lt;&gt;""),AND(QB11&gt;=QF$45,QC11&gt;=QF$49,QB11&lt;&gt;"")),"Merit",IF(OR(AND(AU11&gt;=AY$44,AV11&gt;=AY$48,AU11&lt;&gt;"",AQ11=""),AND(BX11&gt;=CB$44,BY11&gt;=CB$48,BX11&lt;&gt;"",BT11=""),AND(DA11&gt;=DE$44,DB11&gt;=DE$48,DA11&lt;&gt;"",CW11=""),AND(EF11&gt;=EJ$44,EG11&gt;=EJ$48,EF11&lt;&gt;""),AND(FH11&gt;=FL$44,FI11&gt;=FL$48,FH11&lt;&gt;""),AND(GJ11&gt;=GN$44,GK11&gt;=GN$48,GJ11&lt;&gt;""),AND(HL11&gt;=HP$44,HM11&gt;=HP$48,HL11&lt;&gt;""),AND(IN11&gt;=IR$44,IO11&gt;=IR$48,IN11&lt;&gt;""),AND(JP11&gt;=JT$44,JQ11&gt;=JT$48,JP11&lt;&gt;""),AND(KR11&gt;=KV$44,KS11&gt;=KV$48,KR11&lt;&gt;""),AND(LT11&gt;=LX$44,LU11&gt;=LX$48,LT11&lt;&gt;""),AND(MV11&gt;=MZ$44,MW11&gt;=MZ$48,MV11&lt;&gt;""),AND(NX11&gt;=OB$44,NY11&gt;=OB$48,NX11&lt;&gt;""),AND(OZ11&gt;=PD$44,PA11&gt;=PD$48,OZ11&lt;&gt;""),AND(QB11&gt;=QF$44,QC11&gt;=QF$48,QB11&lt;&gt;"")),"Excellence",IF(K11="P","Worlds Team",IF(H11="P","National Team","")))))</f>
        <v>National Team</v>
      </c>
      <c r="K11" s="3" t="str">
        <f>IF(OR(AND(AU11&gt;=AY$43,AV11&gt;=AY$47,AU11&lt;&gt;"",AQ11=""),AND(BX11&gt;=CB$43,BY11&gt;=CB$47,BX11&lt;&gt;"",BT11=""),AND(DA11&gt;=DE$43,DB11&gt;=DE$47,DA11&lt;&gt;"",CW11=""),AND(EF11&gt;=EJ$43,EG11&gt;=EJ$47,EF11&lt;&gt;""),AND(FH11&gt;=FL$43,FI11&gt;=FL$47,FH11&lt;&gt;""),AND(GJ11&gt;=GN$43,GK11&gt;=GN$47,GJ11&lt;&gt;""),AND(HL11&gt;=HP$43,HM11&gt;=HP$47,HL11&lt;&gt;""),AND(IN11&gt;=IR$43,IO11&gt;=IR$47,IN11&lt;&gt;""),AND(JP11&gt;=JT$43,JQ11&gt;=JT$47,JP11&lt;&gt;""),AND(KR11&gt;=KV$43,KS11&gt;=KV$47,KR11&lt;&gt;""),AND(LT11&gt;=LX$43,LU11&gt;=LX$47,LT11&lt;&gt;""),AND(MV11&gt;=MZ$43,MW11&gt;=MZ$47,MV11&lt;&gt;""),AND(NX11&gt;=OB$43,NY11&gt;=OB$47,NX11&lt;&gt;""),AND(OZ11&gt;=PD$43,PA11&gt;=PD$47,OZ11&lt;&gt;""),AND(QB11&gt;=QF$43,QC11&gt;=QF$47,QB11&lt;&gt;"")),"P","")</f>
        <v/>
      </c>
      <c r="L11" s="8">
        <f>IF(COUNT(AS11,BV11,CY11)&gt;0,LARGE((AS11,BV11,CY11),1),0)</f>
        <v>51.1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50.5</v>
      </c>
      <c r="O11" s="8" t="str">
        <f>IF(N11=0,"",IF(AND(N11=L11,N11=AS11,N11=BV11),$W$1,IF(AND(N11=L11,N11=AS11,N11=CY11),$W$1,IF(AND(N11=L11,N11=BV11,N11=CY11),$AZ$1,IF(N11=CY11,$CC$1,IF(N11=BV11,$AZ$1,IF(N11=AS11,$W$1,"")))))))</f>
        <v>2024 Nationals</v>
      </c>
      <c r="P11" s="8">
        <f>IF(COUNT(AT11,BW11,CZ11)&gt;0,LARGE((AT11,BW11,CZ11),1),0)</f>
        <v>26.099999999999998</v>
      </c>
      <c r="Q11" s="8" t="str">
        <f>IF(P11=0,"",IF(P11=CZ11,$CC$1,IF(P11=BW11,$AZ$1,IF(P11=AT11,$W$1,""))))</f>
        <v>2024 Elite Canada</v>
      </c>
      <c r="R11" s="8">
        <f>IF(MAX(AX11,CA11,DD11)&gt;0,MAX(AX11,CA11,DD11),0)</f>
        <v>52.400000000000006</v>
      </c>
      <c r="S11" s="8" t="str">
        <f>IF(R11=0,"",IF(R11=DD11,$CC$1,IF(R11=CA11,$AZ$1,IF(R11=AX11,$W$1,""))))</f>
        <v>2024 Elite Canada</v>
      </c>
      <c r="T11" s="8" t="str">
        <f>IF(MAX(DF11:DH11)&gt;0,MAX(DF11:DH11),"")</f>
        <v/>
      </c>
      <c r="U11" s="11" t="str">
        <f>IF(T11="","",IF(T11=DF11,"("&amp;DF$2&amp;")",IF(T11=DG11,"("&amp;DG$2&amp;")",IF(T11=DH11,"("&amp;DH$2&amp;")"))))</f>
        <v/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/>
      </c>
      <c r="W11" s="19">
        <v>19.100000000000001</v>
      </c>
      <c r="X11" s="19">
        <v>7.2</v>
      </c>
      <c r="Y11" s="19">
        <v>0.6</v>
      </c>
      <c r="Z11" s="19">
        <v>0</v>
      </c>
      <c r="AA11" s="19">
        <v>18.8</v>
      </c>
      <c r="AB11" s="19">
        <v>7.2</v>
      </c>
      <c r="AC11" s="19">
        <v>0.6</v>
      </c>
      <c r="AD11" s="19">
        <v>0</v>
      </c>
      <c r="AE11" s="19">
        <v>17.899999999999999</v>
      </c>
      <c r="AF11" s="19">
        <v>6</v>
      </c>
      <c r="AG11" s="19">
        <v>1</v>
      </c>
      <c r="AH11" s="19">
        <v>0</v>
      </c>
      <c r="AI11" s="19">
        <v>18.399999999999999</v>
      </c>
      <c r="AJ11" s="19">
        <v>7.2</v>
      </c>
      <c r="AK11" s="19">
        <v>0.6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14.4</v>
      </c>
      <c r="AS11" s="40">
        <f>IF(SUM(W11:X11,Z11:AB11,AD11)-Y11-AC11&gt;0,SUM(W11:X11,Z11:AB11,AD11)-Y11-AC11,"")</f>
        <v>51.1</v>
      </c>
      <c r="AT11" s="40">
        <f>IF(SUM(AE11:AF11,AH11)-AG11&gt;0,SUM(AE11:AF11,AH11)-AG11,"")</f>
        <v>22.9</v>
      </c>
      <c r="AU11" s="40">
        <f>IF(SUM(X11,AB11,AF11)&gt;0,SUM(X11,AB11,AF11),"")</f>
        <v>20.399999999999999</v>
      </c>
      <c r="AV11" s="40">
        <f>IF(SUM(AS11,AT11)&gt;0,SUM(AS11,AT11),"")</f>
        <v>74</v>
      </c>
      <c r="AW11" s="40">
        <f>IF(SUM(AJ11,AN11)&gt;0,SUM(AJ11,AN11),"")</f>
        <v>7.2</v>
      </c>
      <c r="AX11" s="40">
        <f>IF(SUM(AI11:AJ11,AL11:AN11,AP11)-SUM(AK11,AO11)&gt;0,SUM(AI11:AJ11,AL11:AN11,AP11)-SUM(AK11,AO11),"")</f>
        <v>24.999999999999996</v>
      </c>
      <c r="AY11" s="40">
        <f>IF(SUM(AS11,AT11,AX11)&gt;0,SUM(AS11,AT11,AX11),"")</f>
        <v>99</v>
      </c>
      <c r="AZ11" s="18">
        <v>18.399999999999999</v>
      </c>
      <c r="BA11" s="18">
        <v>7.2</v>
      </c>
      <c r="BB11" s="18">
        <v>1</v>
      </c>
      <c r="BC11" s="18">
        <v>0</v>
      </c>
      <c r="BD11" s="18">
        <v>18.5</v>
      </c>
      <c r="BE11" s="18">
        <v>7.2</v>
      </c>
      <c r="BF11" s="18">
        <v>0.2</v>
      </c>
      <c r="BG11" s="18">
        <v>0</v>
      </c>
      <c r="BH11" s="18">
        <v>18.899999999999999</v>
      </c>
      <c r="BI11" s="18">
        <v>7.2</v>
      </c>
      <c r="BJ11" s="18">
        <v>0</v>
      </c>
      <c r="BK11" s="18">
        <v>0</v>
      </c>
      <c r="BL11" s="18">
        <v>18.600000000000001</v>
      </c>
      <c r="BM11" s="18">
        <v>7.2</v>
      </c>
      <c r="BN11" s="18">
        <v>0.2</v>
      </c>
      <c r="BO11" s="18">
        <v>0</v>
      </c>
      <c r="BP11" s="18">
        <v>18.600000000000001</v>
      </c>
      <c r="BQ11" s="18">
        <v>8.4</v>
      </c>
      <c r="BR11" s="18">
        <v>0.2</v>
      </c>
      <c r="BS11" s="18">
        <v>0</v>
      </c>
      <c r="BT11" s="28"/>
      <c r="BU11" s="11">
        <f>IF(SUM(BA11,BE11)&gt;0,SUM(BA11,BE11),"")</f>
        <v>14.4</v>
      </c>
      <c r="BV11" s="11">
        <f>IF(SUM(AZ11:BA11,BC11:BE11,BG11)-BB11-BF11&gt;0,SUM(AZ11:BA11,BC11:BE11,BG11)-BB11-BF11,"")</f>
        <v>50.099999999999994</v>
      </c>
      <c r="BW11" s="11">
        <f>IF(SUM(BH11:BI11,BK11)-BJ11&gt;0,SUM(BH11:BI11,BK11)-BJ11,"")</f>
        <v>26.099999999999998</v>
      </c>
      <c r="BX11" s="11">
        <f>IF(SUM(BA11,BE11,BI11)&gt;0,SUM(BA11,BE11,BI11),"")</f>
        <v>21.6</v>
      </c>
      <c r="BY11" s="11">
        <f>IF(SUM(BV11,BW11)&gt;0,SUM(BV11,BW11),"")</f>
        <v>76.199999999999989</v>
      </c>
      <c r="BZ11" s="11">
        <f>IF(SUM(BM11,BQ11)&gt;0,SUM(BM11,BQ11),"")</f>
        <v>15.600000000000001</v>
      </c>
      <c r="CA11" s="11">
        <f>IF(SUM(BL11:BM11,BO11:BQ11,BS11)-SUM(BN11,BR11)&gt;0,SUM(BL11:BM11,BO11:BQ11,BS11)-SUM(BN11,BR11),"")</f>
        <v>52.400000000000006</v>
      </c>
      <c r="CB11" s="11">
        <f>IF(SUM(BV11,BW11,CA11)&gt;0,SUM(BV11,BW11,CA11),"")</f>
        <v>128.6</v>
      </c>
      <c r="CC11" s="19">
        <v>16.5</v>
      </c>
      <c r="CD11" s="19">
        <v>8.1</v>
      </c>
      <c r="CE11" s="19">
        <v>0.2</v>
      </c>
      <c r="CF11" s="19">
        <v>0</v>
      </c>
      <c r="CG11" s="19">
        <v>18.899999999999999</v>
      </c>
      <c r="CH11" s="19">
        <v>7.2</v>
      </c>
      <c r="CI11" s="19">
        <v>0</v>
      </c>
      <c r="CJ11" s="19">
        <v>0</v>
      </c>
      <c r="CK11" s="19">
        <v>18.7</v>
      </c>
      <c r="CL11" s="19">
        <v>7.2</v>
      </c>
      <c r="CM11" s="19">
        <v>0.6</v>
      </c>
      <c r="CN11" s="19">
        <v>0.3</v>
      </c>
      <c r="CO11" s="19">
        <v>18.600000000000001</v>
      </c>
      <c r="CP11" s="19">
        <v>7.2</v>
      </c>
      <c r="CQ11" s="19">
        <v>1</v>
      </c>
      <c r="CR11" s="19">
        <v>0.3</v>
      </c>
      <c r="CS11" s="19">
        <v>0</v>
      </c>
      <c r="CT11" s="19">
        <v>0</v>
      </c>
      <c r="CU11" s="19">
        <v>0</v>
      </c>
      <c r="CV11" s="19">
        <v>0</v>
      </c>
      <c r="CW11" s="27"/>
      <c r="CX11" s="40">
        <f>IF(SUM(CD11,CH11)&gt;0,SUM(CD11,CH11),"")</f>
        <v>15.3</v>
      </c>
      <c r="CY11" s="40">
        <f>IF(SUM(CC11:CD11,CF11:CH11,CJ11)-CE11-CI11&gt;0,SUM(CC11:CD11,CF11:CH11,CJ11)-CE11-CI11,"")</f>
        <v>50.5</v>
      </c>
      <c r="CZ11" s="40">
        <f>IF(SUM(CK11:CL11,CN11)-CM11&gt;0,SUM(CK11:CL11,CN11)-CM11,"")</f>
        <v>25.599999999999998</v>
      </c>
      <c r="DA11" s="40">
        <f>IF(SUM(CD11,CH11,CL11)&gt;0,SUM(CD11,CH11,CL11),"")</f>
        <v>22.5</v>
      </c>
      <c r="DB11" s="40">
        <f>IF(SUM(CY11,CZ11)&gt;0,SUM(CY11,CZ11),"")</f>
        <v>76.099999999999994</v>
      </c>
      <c r="DC11" s="40">
        <f>IF(SUM(CP11,CT11)&gt;0,SUM(CP11,CT11),"")</f>
        <v>7.2</v>
      </c>
      <c r="DD11" s="40">
        <f>IF(SUM(CO11:CP11,CR11:CT11,CV11)-SUM(CQ11,CU11)&gt;0,SUM(CO11:CP11,CR11:CT11,CV11)-SUM(CQ11,CU11),"")</f>
        <v>25.1</v>
      </c>
      <c r="DE11" s="40">
        <f>IF(SUM(CY11,CZ11,DD11)&gt;0,SUM(CY11,CZ11,DD11),"")</f>
        <v>101.19999999999999</v>
      </c>
      <c r="DF11" s="50" t="str">
        <f>IF(MAX(ED11,FF11,GH11,HJ11,IL11,JN11,KP11,LR11,MT11,NV11,OX11,PZ11)-IF(N11="",0,N11)&gt;0.001,MAX(ED11,FF11,GH11,HJ11,IL11,JN11,KP11,LR11,MT11,NV11,OX11,PZ11)-IF(N11="",0,N11),"")</f>
        <v/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18.8</v>
      </c>
      <c r="HR11" s="17">
        <v>8</v>
      </c>
      <c r="HS11" s="17">
        <v>0</v>
      </c>
      <c r="HT11" s="17">
        <v>0</v>
      </c>
      <c r="HU11" s="17">
        <v>17.3</v>
      </c>
      <c r="HV11" s="17">
        <v>4</v>
      </c>
      <c r="HW11" s="17">
        <v>0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12</v>
      </c>
      <c r="IL11" s="40">
        <f>IF(SUM(HQ11:HR11,HT11:HV11,HX11)-HS11-HW11&gt;0,SUM(HQ11:HR11,HT11:HV11,HX11)-HS11-HW11,"")</f>
        <v>48.1</v>
      </c>
      <c r="IM11" s="40" t="str">
        <f>IF(SUM(HY11:HZ11,IB11)-IA11&gt;0,SUM(HY11:HZ11,IB11)-IA11,"")</f>
        <v/>
      </c>
      <c r="IN11" s="40">
        <f>IF(SUM(HR11,HV11,HZ11)&gt;0,SUM(HR11,HV11,HZ11),"")</f>
        <v>12</v>
      </c>
      <c r="IO11" s="40">
        <f>IF(SUM(IL11,IM11)&gt;0,SUM(IL11,IM11),"")</f>
        <v>48.1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48.1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17.45</v>
      </c>
      <c r="QH11" s="22">
        <f>IF($CW11="P",CD11,(CD11+BA11)/2)</f>
        <v>7.65</v>
      </c>
      <c r="QI11" s="22">
        <f>IF($CW11="P",CE11,(CE11+BB11)/2)</f>
        <v>0.6</v>
      </c>
      <c r="QJ11" s="22">
        <f>IF($CW11="P",CF11,(CF11+BC11)/2)</f>
        <v>0</v>
      </c>
      <c r="QK11" s="22">
        <f>IF($CW11="P",CG11,(CG11+BD11)/2)</f>
        <v>18.7</v>
      </c>
      <c r="QL11" s="22">
        <f>IF($CW11="P",CH11,(CH11+BE11)/2)</f>
        <v>7.2</v>
      </c>
      <c r="QM11" s="22">
        <f>IF($CW11="P",CI11,(CI11+BF11)/2)</f>
        <v>0.1</v>
      </c>
      <c r="QN11" s="22">
        <f>IF($CW11="P",CJ11,(CJ11+BG11)/2)</f>
        <v>0</v>
      </c>
      <c r="QO11" s="22">
        <f>IF($CW11="P",CK11,(CK11+BH11)/2)</f>
        <v>18.799999999999997</v>
      </c>
      <c r="QP11" s="22">
        <f>IF($CW11="P",CL11,(CL11+BI11)/2)</f>
        <v>7.2</v>
      </c>
      <c r="QQ11" s="22">
        <f>IF($CW11="P",CM11,(CM11+BJ11)/2)</f>
        <v>0.3</v>
      </c>
      <c r="QR11" s="22">
        <f>IF($CW11="P",CN11,(CN11+BK11)/2)</f>
        <v>0.15</v>
      </c>
      <c r="QS11" s="22">
        <f>IF($CW11="P",CO11,(CO11+BL11)/2)</f>
        <v>18.600000000000001</v>
      </c>
      <c r="QT11" s="22">
        <f>IF($CW11="P",CP11,(CP11+BM11)/2)</f>
        <v>7.2</v>
      </c>
      <c r="QU11" s="22">
        <f>IF($CW11="P",CQ11,(CQ11+BN11)/2)</f>
        <v>0.6</v>
      </c>
      <c r="QV11" s="22">
        <f>IF($CW11="P",CR11,(CR11+BO11)/2)</f>
        <v>0.15</v>
      </c>
      <c r="QW11" s="22">
        <f>IF($CW11="P",CS11,(CS11+BP11)/2)</f>
        <v>9.3000000000000007</v>
      </c>
      <c r="QX11" s="22">
        <f>IF($CW11="P",CT11,(CT11+BQ11)/2)</f>
        <v>4.2</v>
      </c>
      <c r="QY11" s="22">
        <f>IF($CW11="P",CU11,(CU11+BR11)/2)</f>
        <v>0.1</v>
      </c>
      <c r="QZ11" s="22">
        <f>IF($CW11="P",CV11,(CV11+BS11)/2)</f>
        <v>0</v>
      </c>
      <c r="RA11" s="27" t="s">
        <v>46</v>
      </c>
      <c r="RB11" s="40">
        <f>IF(SUM(QH11,QL11)&gt;0,SUM(QH11,QL11),"")</f>
        <v>14.850000000000001</v>
      </c>
      <c r="RC11" s="40">
        <f>IF(SUM(QG11:QH11,QJ11:QL11,QN11)-QI11-QM11&gt;0,SUM(QG11:QH11,QJ11:QL11,QN11)-QI11-QM11,"")</f>
        <v>50.3</v>
      </c>
      <c r="RD11" s="40">
        <f>IF(SUM(QO11:QP11,QR11)-QQ11&gt;0,SUM(QO11:QP11,QR11)-QQ11,"")</f>
        <v>25.849999999999994</v>
      </c>
      <c r="RE11" s="40">
        <f>IF(SUM(QH11,QL11,QP11)&gt;0,SUM(QH11,QL11,QP11),"")</f>
        <v>22.05</v>
      </c>
      <c r="RF11" s="40">
        <f>IF(SUM(RC11,RD11)&gt;0,SUM(RC11,RD11),"")</f>
        <v>76.149999999999991</v>
      </c>
      <c r="RG11" s="40">
        <f>IF(SUM(QT11,QX11)&gt;0,SUM(QT11,QX11),"")</f>
        <v>11.4</v>
      </c>
      <c r="RH11" s="40">
        <f>IF(SUM(QS11:QT11,QV11:QX11,QZ11)-SUM(QU11,QY11)&gt;0,SUM(QS11:QT11,QV11:QX11,QZ11)-SUM(QU11,QY11),"")</f>
        <v>38.75</v>
      </c>
      <c r="RI11" s="40">
        <f>IF(SUM(RC11,RD11,RH11)&gt;0,SUM(RC11,RD11,RH11),"")</f>
        <v>114.89999999999999</v>
      </c>
    </row>
    <row r="12" spans="1:477" x14ac:dyDescent="0.2">
      <c r="A12" s="4" cm="1">
        <f t="array" ref="A12">IF(AND(J12&lt;&gt;"",J12&lt;&gt;"No DD"),SUMPRODUCT((J$4:J$40&lt;&gt;"")*(J$4:J$40&lt;&gt;"No DD")*(F$4:F$40&gt;F12))+1,IF(J12="No DD",SUMPRODUCT((J$4:J$40="No DD")*(F$4:F$40&gt;F12))+1+SUMPRODUCT((J$4:J$40&lt;&gt;"")*(J$4:J$40&lt;&gt;"No DD")),""))</f>
        <v>9</v>
      </c>
      <c r="B12" s="4" cm="1">
        <f t="array" ref="B12">IF(AND(J12&lt;&gt;"",J12&lt;&gt;"No DD",G12=""),SUMPRODUCT((J$4:J$40&lt;&gt;"")*(J$4:J$40&lt;&gt;"No DD")*(G$4:G$40="")*(F$4:F$40&gt;F12))+1,IF(J12="No DD",SUMPRODUCT((J$4:J$40="No DD")*(F$4:F$40&gt;F12)*(G$4:G$40=""))+1+SUMPRODUCT((J$4:J$40&lt;&gt;"")*(G$4:G$40="")*(J$4:J$40&lt;&gt;"No DD")),""))</f>
        <v>2</v>
      </c>
      <c r="C12" s="5" t="s">
        <v>123</v>
      </c>
      <c r="D12" s="4" t="s">
        <v>106</v>
      </c>
      <c r="E12" s="4">
        <v>2005</v>
      </c>
      <c r="F12" s="9">
        <f>SUM(L12:T12)+SUM(L12:Q12)*0.0000001+SUM(L12)*0.0000000000001</f>
        <v>178.70001281000523</v>
      </c>
      <c r="G12" s="66"/>
      <c r="H12" s="3" t="str">
        <f>IF(OR(AND(AR12&gt;=AY$42,AS12&gt;=AY$46,AR12&lt;&gt;"",AQ12=""),AND(AW12&gt;=AY$42,AX12&gt;=AY$46,AW12&lt;&gt;"",AQ12=""),AND(BU12&gt;=CB$42,BV12&gt;=CB$46,BU12&lt;&gt;"",BT12=""),AND(BZ12&gt;=CB$42,CA12&gt;=CB$46,BZ12&lt;&gt;"",BT12=""),AND(CX12&gt;=DE$42,CY12&gt;=DE$46,CX12&lt;&gt;"",CW12=""),AND(DC12&gt;=DE$42,DD12&gt;=DE$46,DC12&lt;&gt;""),AND(EC12&gt;=EJ$42,ED12&gt;=EJ$46,EC12&lt;&gt;""),AND(EH12&gt;=EJ$42,EI12&gt;=EJ$46,EH12&lt;&gt;""),AND(FE12&gt;=FL$42,FF12&gt;=FL$46,FE12&lt;&gt;""),AND(FJ12&gt;=FL$42,FK12&gt;=FL$46,FJ12&lt;&gt;""),AND(GG12&gt;=GN$42,GH12&gt;=GN$46,GG12&lt;&gt;""),AND(GL12&gt;=GN$42,GM12&gt;=GN$46,GL12&lt;&gt;""),AND(HI12&gt;=HP$42,HJ12&gt;=HP$46,HI12&lt;&gt;""),AND(HN12&gt;=HP$42,HO12&gt;=HP$46,HN12&lt;&gt;""),AND(IK12&gt;=IR$42,IL12&gt;=IR$46,IK12&lt;&gt;""),AND(IP12&gt;=IR$42,IQ12&gt;=IR$46,IP12&lt;&gt;""),AND(JM12&gt;=JT$42,JN12&gt;=JT$46,JM12&lt;&gt;""),AND(JR12&gt;=JT$42,JS12&gt;=JT$46,JR12&lt;&gt;""),AND(KO12&gt;=KV$42,KP12&gt;=KV$46,KO12&lt;&gt;""),AND(KT12&gt;=KV$42,KU12&gt;=KV$46,KT12&lt;&gt;""),AND(LQ12&gt;=LX$42,LR12&gt;=LX$46,LQ12&lt;&gt;""),AND(LV12&gt;=LX$42,LW12&gt;=LX$46,LV12&lt;&gt;""),AND(MS12&gt;=MZ$42,MT12&gt;=MZ$46,MS12&lt;&gt;""),AND(MX12&gt;=MZ$42,MY12&gt;=MZ$46,MX12&lt;&gt;""),AND(NU12&gt;=OB$42,NV12&gt;=OB$46,NU12&lt;&gt;""),AND(NZ12&gt;=OB$42,OA12&gt;=OB$46,NZ12&lt;&gt;""),AND(OW12&gt;=PD$42,OX12&gt;=PD$46,OW12&lt;&gt;""),AND(PB12&gt;=PD$42,PC12&gt;=PD$46,PB12&lt;&gt;""),AND(PY12&gt;=QF$42,PZ12&gt;=QF$46,PY12&lt;&gt;""),AND(QD12&gt;=QF$42,QE12&gt;=QF$46,QD12&lt;&gt;"")),"P","")</f>
        <v>P</v>
      </c>
      <c r="I12" s="3" t="str">
        <f>IF(OR(AND(AS12&gt;=AY$46,AS12&lt;&gt;"",AQ12=""),AND(AX12&gt;=AY$46,AX12&lt;&gt;"",AQ12=""),AND(BV12&gt;=CB$46,BV12&lt;&gt;"",BT12=""),AND(CA12&gt;=CB$46,CA12&lt;&gt;"",BT12=""),AND(CY12&gt;=DE$46,CY12&lt;&gt;"",CW12=""),AND(DD12&gt;=DE$46,DD12&lt;&gt;"",CW12=""),AND(ED12&gt;=EJ$46,ED12&lt;&gt;""),AND(EI12&gt;=EJ$46,EI12&lt;&gt;""),AND(FF12&gt;=FL$46,FF12&lt;&gt;""),AND(FK12&gt;=FL$46,FK12&lt;&gt;""),AND(GH12&gt;=GN$46,GH12&lt;&gt;""),AND(GM12&gt;=GN$46,GM12&lt;&gt;""),AND(HJ12&gt;=HP$46,HJ12&lt;&gt;""),AND(HO12&gt;=HP$46,HO12&lt;&gt;""),AND(IL12&gt;=IR$46,IL12&lt;&gt;""),AND(IQ12&gt;=IR$46,IQ12&lt;&gt;""),AND(JN12&gt;=JT$46,JN12&lt;&gt;""),AND(JS12&gt;=JT$46,JS12&lt;&gt;""),AND(KP12&gt;=KV$46,KP12&lt;&gt;""),AND(KU12&gt;=KV$46,KU12&lt;&gt;""),AND(LR12&gt;=LX$46,LR12&lt;&gt;""),AND(LW12&gt;=LX$46,LW12&lt;&gt;""),AND(MT12&gt;=MZ$46,MT12&lt;&gt;""),AND(MY12&gt;=MZ$46,MY12&lt;&gt;""),AND(NV12&gt;=OB$46,NV12&lt;&gt;""),AND(OA12&gt;=OB$46,OA12&lt;&gt;""),AND(OX12&gt;=PD$46,OX12&lt;&gt;""),AND(PC12&gt;=PD$46,PC12&lt;&gt;""),AND(PZ12&gt;=QF$46,PZ12&lt;&gt;""),AND(QE12&gt;=QF$46,QE12&lt;&gt;"")),"P","")</f>
        <v>P</v>
      </c>
      <c r="J12" s="36" t="str">
        <f>IF(AND(I12="P",H12=""),"No DD",IF(OR(AND(AU12&gt;=AY$45,AV12&gt;=AY$49,AU12&lt;&gt;"",AQ12=""),AND(BX12&gt;=CB$45,BY12&gt;=CB$49,BX12&lt;&gt;"",BT12=""),AND(DA12&gt;=DE$45,DB12&gt;=DE$49,DA12&lt;&gt;"",CW12=""),AND(EF12&gt;=EJ$45,EG12&gt;=EJ$49,EF12&lt;&gt;""),AND(FH12&gt;=FL$45,FI12&gt;=FL$49,FH12&lt;&gt;""),AND(GJ12&gt;=GN$45,GK12&gt;=GN$49,GJ12&lt;&gt;""),AND(HL12&gt;=HP$45,HM12&gt;=HP$49,HL12&lt;&gt;""),AND(IN12&gt;=IR$45,IO12&gt;=IR$49,IN12&lt;&gt;""),AND(JP12&gt;=JT$45,JQ12&gt;=JT$49,JP12&lt;&gt;""),AND(KR12&gt;=KV$45,KS12&gt;=KV$49,KR12&lt;&gt;""),AND(LT12&gt;=LX$45,LU12&gt;=LX$49,LT12&lt;&gt;""),AND(MV12&gt;=MZ$45,MW12&gt;=MZ$49,MV12&lt;&gt;""),AND(NX12&gt;=OB$45,NY12&gt;=OB$49,NX12&lt;&gt;""),AND(OZ12&gt;=PD$45,PA12&gt;=PD$49,OZ12&lt;&gt;""),AND(QB12&gt;=QF$45,QC12&gt;=QF$49,QB12&lt;&gt;"")),"Merit",IF(OR(AND(AU12&gt;=AY$44,AV12&gt;=AY$48,AU12&lt;&gt;"",AQ12=""),AND(BX12&gt;=CB$44,BY12&gt;=CB$48,BX12&lt;&gt;"",BT12=""),AND(DA12&gt;=DE$44,DB12&gt;=DE$48,DA12&lt;&gt;"",CW12=""),AND(EF12&gt;=EJ$44,EG12&gt;=EJ$48,EF12&lt;&gt;""),AND(FH12&gt;=FL$44,FI12&gt;=FL$48,FH12&lt;&gt;""),AND(GJ12&gt;=GN$44,GK12&gt;=GN$48,GJ12&lt;&gt;""),AND(HL12&gt;=HP$44,HM12&gt;=HP$48,HL12&lt;&gt;""),AND(IN12&gt;=IR$44,IO12&gt;=IR$48,IN12&lt;&gt;""),AND(JP12&gt;=JT$44,JQ12&gt;=JT$48,JP12&lt;&gt;""),AND(KR12&gt;=KV$44,KS12&gt;=KV$48,KR12&lt;&gt;""),AND(LT12&gt;=LX$44,LU12&gt;=LX$48,LT12&lt;&gt;""),AND(MV12&gt;=MZ$44,MW12&gt;=MZ$48,MV12&lt;&gt;""),AND(NX12&gt;=OB$44,NY12&gt;=OB$48,NX12&lt;&gt;""),AND(OZ12&gt;=PD$44,PA12&gt;=PD$48,OZ12&lt;&gt;""),AND(QB12&gt;=QF$44,QC12&gt;=QF$48,QB12&lt;&gt;"")),"Excellence",IF(K12="P","Worlds Team",IF(H12="P","National Team","")))))</f>
        <v>National Team</v>
      </c>
      <c r="K12" s="3" t="str">
        <f>IF(OR(AND(AU12&gt;=AY$43,AV12&gt;=AY$47,AU12&lt;&gt;"",AQ12=""),AND(BX12&gt;=CB$43,BY12&gt;=CB$47,BX12&lt;&gt;"",BT12=""),AND(DA12&gt;=DE$43,DB12&gt;=DE$47,DA12&lt;&gt;"",CW12=""),AND(EF12&gt;=EJ$43,EG12&gt;=EJ$47,EF12&lt;&gt;""),AND(FH12&gt;=FL$43,FI12&gt;=FL$47,FH12&lt;&gt;""),AND(GJ12&gt;=GN$43,GK12&gt;=GN$47,GJ12&lt;&gt;""),AND(HL12&gt;=HP$43,HM12&gt;=HP$47,HL12&lt;&gt;""),AND(IN12&gt;=IR$43,IO12&gt;=IR$47,IN12&lt;&gt;""),AND(JP12&gt;=JT$43,JQ12&gt;=JT$47,JP12&lt;&gt;""),AND(KR12&gt;=KV$43,KS12&gt;=KV$47,KR12&lt;&gt;""),AND(LT12&gt;=LX$43,LU12&gt;=LX$47,LT12&lt;&gt;""),AND(MV12&gt;=MZ$43,MW12&gt;=MZ$47,MV12&lt;&gt;""),AND(NX12&gt;=OB$43,NY12&gt;=OB$47,NX12&lt;&gt;""),AND(OZ12&gt;=PD$43,PA12&gt;=PD$47,OZ12&lt;&gt;""),AND(QB12&gt;=QF$43,QC12&gt;=QF$47,QB12&lt;&gt;"")),"P","")</f>
        <v/>
      </c>
      <c r="L12" s="8">
        <f>IF(COUNT(AS12,BV12,CY12)&gt;0,LARGE((AS12,BV12,CY12),1),0)</f>
        <v>52.500000000000007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51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24.6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50.400000000000006</v>
      </c>
      <c r="S12" s="8" t="str">
        <f>IF(R12=0,"",IF(R12=DD12,$CC$1,IF(R12=CA12,$AZ$1,IF(R12=AX12,$W$1,""))))</f>
        <v>2024 Elite Canada</v>
      </c>
      <c r="T12" s="8">
        <f>IF(MAX(DF12:DH12)&gt;0,MAX(DF12:DH12),"")</f>
        <v>0.19999999999999574</v>
      </c>
      <c r="U12" s="11" t="str">
        <f>IF(T12="","",IF(T12=DF12,"("&amp;DF$2&amp;")",IF(T12=DG12,"("&amp;DG$2&amp;")",IF(T12=DH12,"("&amp;DH$2&amp;")"))))</f>
        <v>(Q1)</v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>2023 WAGC (Nov 17)</v>
      </c>
      <c r="W12" s="19">
        <v>18.600000000000001</v>
      </c>
      <c r="X12" s="19">
        <v>6.8000000000000007</v>
      </c>
      <c r="Y12" s="19">
        <v>0</v>
      </c>
      <c r="Z12" s="19">
        <v>0</v>
      </c>
      <c r="AA12" s="19">
        <v>18.600000000000001</v>
      </c>
      <c r="AB12" s="19">
        <v>7.2</v>
      </c>
      <c r="AC12" s="19">
        <v>0.6</v>
      </c>
      <c r="AD12" s="19">
        <v>0</v>
      </c>
      <c r="AE12" s="19">
        <v>17.600000000000001</v>
      </c>
      <c r="AF12" s="19">
        <v>2.4</v>
      </c>
      <c r="AG12" s="19">
        <v>0</v>
      </c>
      <c r="AH12" s="19">
        <v>0</v>
      </c>
      <c r="AI12" s="19"/>
      <c r="AJ12" s="19"/>
      <c r="AK12" s="19"/>
      <c r="AL12" s="19"/>
      <c r="AM12" s="19"/>
      <c r="AN12" s="19"/>
      <c r="AO12" s="19"/>
      <c r="AP12" s="19"/>
      <c r="AQ12" s="27"/>
      <c r="AR12" s="40">
        <f>IF(SUM(X12,AB12)&gt;0,SUM(X12,AB12),"")</f>
        <v>14</v>
      </c>
      <c r="AS12" s="40">
        <f>IF(SUM(W12:X12,Z12:AB12,AD12)-Y12-AC12&gt;0,SUM(W12:X12,Z12:AB12,AD12)-Y12-AC12,"")</f>
        <v>50.6</v>
      </c>
      <c r="AT12" s="40">
        <f>IF(SUM(AE12:AF12,AH12)-AG12&gt;0,SUM(AE12:AF12,AH12)-AG12,"")</f>
        <v>20</v>
      </c>
      <c r="AU12" s="40">
        <f>IF(SUM(X12,AB12,AF12)&gt;0,SUM(X12,AB12,AF12),"")</f>
        <v>16.399999999999999</v>
      </c>
      <c r="AV12" s="40">
        <f>IF(SUM(AS12,AT12)&gt;0,SUM(AS12,AT12),"")</f>
        <v>70.599999999999994</v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>
        <f>IF(SUM(AS12,AT12,AX12)&gt;0,SUM(AS12,AT12,AX12),"")</f>
        <v>70.599999999999994</v>
      </c>
      <c r="AZ12" s="18">
        <v>18.3</v>
      </c>
      <c r="BA12" s="18">
        <v>7.6</v>
      </c>
      <c r="BB12" s="18">
        <v>0.6</v>
      </c>
      <c r="BC12" s="18">
        <v>0</v>
      </c>
      <c r="BD12" s="18">
        <v>18.5</v>
      </c>
      <c r="BE12" s="18">
        <v>7.2</v>
      </c>
      <c r="BF12" s="18">
        <v>0</v>
      </c>
      <c r="BG12" s="18">
        <v>0</v>
      </c>
      <c r="BH12" s="18">
        <v>16.5</v>
      </c>
      <c r="BI12" s="18">
        <v>8</v>
      </c>
      <c r="BJ12" s="18">
        <v>0.2</v>
      </c>
      <c r="BK12" s="18">
        <v>0.3</v>
      </c>
      <c r="BL12" s="18">
        <v>16.8</v>
      </c>
      <c r="BM12" s="18">
        <v>8</v>
      </c>
      <c r="BN12" s="18">
        <v>0.2</v>
      </c>
      <c r="BO12" s="18">
        <v>0.3</v>
      </c>
      <c r="BP12" s="18">
        <v>18.100000000000001</v>
      </c>
      <c r="BQ12" s="18">
        <v>7.6</v>
      </c>
      <c r="BR12" s="18">
        <v>0.2</v>
      </c>
      <c r="BS12" s="18">
        <v>0</v>
      </c>
      <c r="BT12" s="28"/>
      <c r="BU12" s="11">
        <f>IF(SUM(BA12,BE12)&gt;0,SUM(BA12,BE12),"")</f>
        <v>14.8</v>
      </c>
      <c r="BV12" s="11">
        <f>IF(SUM(AZ12:BA12,BC12:BE12,BG12)-BB12-BF12&gt;0,SUM(AZ12:BA12,BC12:BE12,BG12)-BB12-BF12,"")</f>
        <v>51</v>
      </c>
      <c r="BW12" s="11">
        <f>IF(SUM(BH12:BI12,BK12)-BJ12&gt;0,SUM(BH12:BI12,BK12)-BJ12,"")</f>
        <v>24.6</v>
      </c>
      <c r="BX12" s="11">
        <f>IF(SUM(BA12,BE12,BI12)&gt;0,SUM(BA12,BE12,BI12),"")</f>
        <v>22.8</v>
      </c>
      <c r="BY12" s="11">
        <f>IF(SUM(BV12,BW12)&gt;0,SUM(BV12,BW12),"")</f>
        <v>75.599999999999994</v>
      </c>
      <c r="BZ12" s="11">
        <f>IF(SUM(BM12,BQ12)&gt;0,SUM(BM12,BQ12),"")</f>
        <v>15.6</v>
      </c>
      <c r="CA12" s="11">
        <f>IF(SUM(BL12:BM12,BO12:BQ12,BS12)-SUM(BN12,BR12)&gt;0,SUM(BL12:BM12,BO12:BQ12,BS12)-SUM(BN12,BR12),"")</f>
        <v>50.400000000000006</v>
      </c>
      <c r="CB12" s="11">
        <f>IF(SUM(BV12,BW12,CA12)&gt;0,SUM(BV12,BW12,CA12),"")</f>
        <v>126</v>
      </c>
      <c r="CC12" s="19">
        <v>19.100000000000001</v>
      </c>
      <c r="CD12" s="19">
        <v>8</v>
      </c>
      <c r="CE12" s="19">
        <v>0.2</v>
      </c>
      <c r="CF12" s="19">
        <v>0.3</v>
      </c>
      <c r="CG12" s="19">
        <v>18.5</v>
      </c>
      <c r="CH12" s="19">
        <v>7.6</v>
      </c>
      <c r="CI12" s="19">
        <v>0.8</v>
      </c>
      <c r="CJ12" s="19">
        <v>0</v>
      </c>
      <c r="CK12" s="19">
        <v>17.7</v>
      </c>
      <c r="CL12" s="19">
        <v>2.4</v>
      </c>
      <c r="CM12" s="19">
        <v>0</v>
      </c>
      <c r="CN12" s="19">
        <v>0</v>
      </c>
      <c r="CO12" s="19">
        <v>18.899999999999999</v>
      </c>
      <c r="CP12" s="19">
        <v>8</v>
      </c>
      <c r="CQ12" s="19">
        <v>0.2</v>
      </c>
      <c r="CR12" s="19">
        <v>0.3</v>
      </c>
      <c r="CS12" s="19">
        <v>16.5</v>
      </c>
      <c r="CT12" s="19">
        <v>6.8</v>
      </c>
      <c r="CU12" s="19">
        <v>1</v>
      </c>
      <c r="CV12" s="19">
        <v>0</v>
      </c>
      <c r="CW12" s="27"/>
      <c r="CX12" s="40">
        <f>IF(SUM(CD12,CH12)&gt;0,SUM(CD12,CH12),"")</f>
        <v>15.6</v>
      </c>
      <c r="CY12" s="40">
        <f>IF(SUM(CC12:CD12,CF12:CH12,CJ12)-CE12-CI12&gt;0,SUM(CC12:CD12,CF12:CH12,CJ12)-CE12-CI12,"")</f>
        <v>52.500000000000007</v>
      </c>
      <c r="CZ12" s="40">
        <f>IF(SUM(CK12:CL12,CN12)-CM12&gt;0,SUM(CK12:CL12,CN12)-CM12,"")</f>
        <v>20.099999999999998</v>
      </c>
      <c r="DA12" s="40">
        <f>IF(SUM(CD12,CH12,CL12)&gt;0,SUM(CD12,CH12,CL12),"")</f>
        <v>18</v>
      </c>
      <c r="DB12" s="40">
        <f>IF(SUM(CY12,CZ12)&gt;0,SUM(CY12,CZ12),"")</f>
        <v>72.600000000000009</v>
      </c>
      <c r="DC12" s="40">
        <f>IF(SUM(CP12,CT12)&gt;0,SUM(CP12,CT12),"")</f>
        <v>14.8</v>
      </c>
      <c r="DD12" s="40">
        <f>IF(SUM(CO12:CP12,CR12:CT12,CV12)-SUM(CQ12,CU12)&gt;0,SUM(CO12:CP12,CR12:CT12,CV12)-SUM(CQ12,CU12),"")</f>
        <v>49.3</v>
      </c>
      <c r="DE12" s="40">
        <f>IF(SUM(CY12,CZ12,DD12)&gt;0,SUM(CY12,CZ12,DD12),"")</f>
        <v>121.9</v>
      </c>
      <c r="DF12" s="50">
        <f>IF(MAX(ED12,FF12,GH12,HJ12,IL12,JN12,KP12,LR12,MT12,NV12,OX12,PZ12)-IF(N12="",0,N12)&gt;0.001,MAX(ED12,FF12,GH12,HJ12,IL12,JN12,KP12,LR12,MT12,NV12,OX12,PZ12)-IF(N12="",0,N12),"")</f>
        <v>0.19999999999999574</v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>
        <v>18.7</v>
      </c>
      <c r="HR12" s="17">
        <v>7.6</v>
      </c>
      <c r="HS12" s="17">
        <v>0</v>
      </c>
      <c r="HT12" s="17">
        <v>0</v>
      </c>
      <c r="HU12" s="17">
        <v>18.2</v>
      </c>
      <c r="HV12" s="17">
        <v>7.3</v>
      </c>
      <c r="HW12" s="17">
        <v>0.6</v>
      </c>
      <c r="HX12" s="17">
        <v>0</v>
      </c>
      <c r="HY12" s="17"/>
      <c r="HZ12" s="17"/>
      <c r="IA12" s="17"/>
      <c r="IB12" s="17"/>
      <c r="IC12" s="17">
        <v>18.2</v>
      </c>
      <c r="ID12" s="17">
        <v>6.8</v>
      </c>
      <c r="IE12" s="17">
        <v>0.6</v>
      </c>
      <c r="IF12" s="17">
        <v>0</v>
      </c>
      <c r="IG12" s="17"/>
      <c r="IH12" s="17"/>
      <c r="II12" s="17"/>
      <c r="IJ12" s="17"/>
      <c r="IK12" s="40">
        <f>IF(SUM(HR12,HV12)&gt;0,SUM(HR12,HV12),"")</f>
        <v>14.899999999999999</v>
      </c>
      <c r="IL12" s="40">
        <f>IF(SUM(HQ12:HR12,HT12:HV12,HX12)-HS12-HW12&gt;0,SUM(HQ12:HR12,HT12:HV12,HX12)-HS12-HW12,"")</f>
        <v>51.199999999999996</v>
      </c>
      <c r="IM12" s="40" t="str">
        <f>IF(SUM(HY12:HZ12,IB12)-IA12&gt;0,SUM(HY12:HZ12,IB12)-IA12,"")</f>
        <v/>
      </c>
      <c r="IN12" s="40">
        <f>IF(SUM(HR12,HV12,HZ12)&gt;0,SUM(HR12,HV12,HZ12),"")</f>
        <v>14.899999999999999</v>
      </c>
      <c r="IO12" s="40">
        <f>IF(SUM(IL12,IM12)&gt;0,SUM(IL12,IM12),"")</f>
        <v>51.199999999999996</v>
      </c>
      <c r="IP12" s="40">
        <f>IF(SUM(ID12,IH12)&gt;0,SUM(ID12,IH12),"")</f>
        <v>6.8</v>
      </c>
      <c r="IQ12" s="40">
        <f>IF(SUM(IC12:ID12,IF12:IH12,IJ12)-SUM(IE12,II12)&gt;0,SUM(IC12:ID12,IF12:IH12,IJ12)-SUM(IE12,II12),"")</f>
        <v>24.4</v>
      </c>
      <c r="IR12" s="40">
        <f>IF(SUM(IL12,IM12,IQ12)&gt;0,SUM(IL12,IM12,IQ12),"")</f>
        <v>75.599999999999994</v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18.700000000000003</v>
      </c>
      <c r="QH12" s="22">
        <f>IF($CW12="P",CD12,(CD12+BA12)/2)</f>
        <v>7.8</v>
      </c>
      <c r="QI12" s="22">
        <f>IF($CW12="P",CE12,(CE12+BB12)/2)</f>
        <v>0.4</v>
      </c>
      <c r="QJ12" s="22">
        <f>IF($CW12="P",CF12,(CF12+BC12)/2)</f>
        <v>0.15</v>
      </c>
      <c r="QK12" s="22">
        <f>IF($CW12="P",CG12,(CG12+BD12)/2)</f>
        <v>18.5</v>
      </c>
      <c r="QL12" s="22">
        <f>IF($CW12="P",CH12,(CH12+BE12)/2)</f>
        <v>7.4</v>
      </c>
      <c r="QM12" s="22">
        <f>IF($CW12="P",CI12,(CI12+BF12)/2)</f>
        <v>0.4</v>
      </c>
      <c r="QN12" s="22">
        <f>IF($CW12="P",CJ12,(CJ12+BG12)/2)</f>
        <v>0</v>
      </c>
      <c r="QO12" s="22">
        <f>IF($CW12="P",CK12,(CK12+BH12)/2)</f>
        <v>17.100000000000001</v>
      </c>
      <c r="QP12" s="22">
        <f>IF($CW12="P",CL12,(CL12+BI12)/2)</f>
        <v>5.2</v>
      </c>
      <c r="QQ12" s="22">
        <f>IF($CW12="P",CM12,(CM12+BJ12)/2)</f>
        <v>0.1</v>
      </c>
      <c r="QR12" s="22">
        <f>IF($CW12="P",CN12,(CN12+BK12)/2)</f>
        <v>0.15</v>
      </c>
      <c r="QS12" s="22">
        <f>IF($CW12="P",CO12,(CO12+BL12)/2)</f>
        <v>17.850000000000001</v>
      </c>
      <c r="QT12" s="22">
        <f>IF($CW12="P",CP12,(CP12+BM12)/2)</f>
        <v>8</v>
      </c>
      <c r="QU12" s="22">
        <f>IF($CW12="P",CQ12,(CQ12+BN12)/2)</f>
        <v>0.2</v>
      </c>
      <c r="QV12" s="22">
        <f>IF($CW12="P",CR12,(CR12+BO12)/2)</f>
        <v>0.3</v>
      </c>
      <c r="QW12" s="22">
        <f>IF($CW12="P",CS12,(CS12+BP12)/2)</f>
        <v>17.3</v>
      </c>
      <c r="QX12" s="22">
        <f>IF($CW12="P",CT12,(CT12+BQ12)/2)</f>
        <v>7.1999999999999993</v>
      </c>
      <c r="QY12" s="22">
        <f>IF($CW12="P",CU12,(CU12+BR12)/2)</f>
        <v>0.6</v>
      </c>
      <c r="QZ12" s="22">
        <f>IF($CW12="P",CV12,(CV12+BS12)/2)</f>
        <v>0</v>
      </c>
      <c r="RA12" s="27" t="s">
        <v>46</v>
      </c>
      <c r="RB12" s="40">
        <f>IF(SUM(QH12,QL12)&gt;0,SUM(QH12,QL12),"")</f>
        <v>15.2</v>
      </c>
      <c r="RC12" s="40">
        <f>IF(SUM(QG12:QH12,QJ12:QL12,QN12)-QI12-QM12&gt;0,SUM(QG12:QH12,QJ12:QL12,QN12)-QI12-QM12,"")</f>
        <v>51.750000000000007</v>
      </c>
      <c r="RD12" s="40">
        <f>IF(SUM(QO12:QP12,QR12)-QQ12&gt;0,SUM(QO12:QP12,QR12)-QQ12,"")</f>
        <v>22.349999999999998</v>
      </c>
      <c r="RE12" s="40">
        <f>IF(SUM(QH12,QL12,QP12)&gt;0,SUM(QH12,QL12,QP12),"")</f>
        <v>20.399999999999999</v>
      </c>
      <c r="RF12" s="40">
        <f>IF(SUM(RC12,RD12)&gt;0,SUM(RC12,RD12),"")</f>
        <v>74.100000000000009</v>
      </c>
      <c r="RG12" s="40">
        <f>IF(SUM(QT12,QX12)&gt;0,SUM(QT12,QX12),"")</f>
        <v>15.2</v>
      </c>
      <c r="RH12" s="40">
        <f>IF(SUM(QS12:QT12,QV12:QX12,QZ12)-SUM(QU12,QY12)&gt;0,SUM(QS12:QT12,QV12:QX12,QZ12)-SUM(QU12,QY12),"")</f>
        <v>49.850000000000009</v>
      </c>
      <c r="RI12" s="40">
        <f>IF(SUM(RC12,RD12,RH12)&gt;0,SUM(RC12,RD12,RH12),"")</f>
        <v>123.95000000000002</v>
      </c>
    </row>
    <row r="13" spans="1:477" x14ac:dyDescent="0.2">
      <c r="A13" s="4" cm="1">
        <f t="array" ref="A13">IF(AND(J13&lt;&gt;"",J13&lt;&gt;"No DD"),SUMPRODUCT((J$4:J$40&lt;&gt;"")*(J$4:J$40&lt;&gt;"No DD")*(F$4:F$40&gt;F13))+1,IF(J13="No DD",SUMPRODUCT((J$4:J$40="No DD")*(F$4:F$40&gt;F13))+1+SUMPRODUCT((J$4:J$40&lt;&gt;"")*(J$4:J$40&lt;&gt;"No DD")),""))</f>
        <v>10</v>
      </c>
      <c r="B13" s="4" cm="1">
        <f t="array" ref="B13">IF(AND(J13&lt;&gt;"",J13&lt;&gt;"No DD",G13=""),SUMPRODUCT((J$4:J$40&lt;&gt;"")*(J$4:J$40&lt;&gt;"No DD")*(G$4:G$40="")*(F$4:F$40&gt;F13))+1,IF(J13="No DD",SUMPRODUCT((J$4:J$40="No DD")*(F$4:F$40&gt;F13)*(G$4:G$40=""))+1+SUMPRODUCT((J$4:J$40&lt;&gt;"")*(G$4:G$40="")*(J$4:J$40&lt;&gt;"No DD")),""))</f>
        <v>3</v>
      </c>
      <c r="C13" s="5" t="s">
        <v>188</v>
      </c>
      <c r="D13" s="4" t="s">
        <v>5</v>
      </c>
      <c r="E13" s="4">
        <v>2007</v>
      </c>
      <c r="F13" s="9">
        <f>SUM(L13:T13)+SUM(L13:Q13)*0.0000001+SUM(L13)*0.0000000000001</f>
        <v>174.30001237000496</v>
      </c>
      <c r="G13" s="66"/>
      <c r="H13" s="3" t="str">
        <f>IF(OR(AND(AR13&gt;=AY$42,AS13&gt;=AY$46,AR13&lt;&gt;"",AQ13=""),AND(AW13&gt;=AY$42,AX13&gt;=AY$46,AW13&lt;&gt;"",AQ13=""),AND(BU13&gt;=CB$42,BV13&gt;=CB$46,BU13&lt;&gt;"",BT13=""),AND(BZ13&gt;=CB$42,CA13&gt;=CB$46,BZ13&lt;&gt;"",BT13=""),AND(CX13&gt;=DE$42,CY13&gt;=DE$46,CX13&lt;&gt;"",CW13=""),AND(DC13&gt;=DE$42,DD13&gt;=DE$46,DC13&lt;&gt;""),AND(EC13&gt;=EJ$42,ED13&gt;=EJ$46,EC13&lt;&gt;""),AND(EH13&gt;=EJ$42,EI13&gt;=EJ$46,EH13&lt;&gt;""),AND(FE13&gt;=FL$42,FF13&gt;=FL$46,FE13&lt;&gt;""),AND(FJ13&gt;=FL$42,FK13&gt;=FL$46,FJ13&lt;&gt;""),AND(GG13&gt;=GN$42,GH13&gt;=GN$46,GG13&lt;&gt;""),AND(GL13&gt;=GN$42,GM13&gt;=GN$46,GL13&lt;&gt;""),AND(HI13&gt;=HP$42,HJ13&gt;=HP$46,HI13&lt;&gt;""),AND(HN13&gt;=HP$42,HO13&gt;=HP$46,HN13&lt;&gt;""),AND(IK13&gt;=IR$42,IL13&gt;=IR$46,IK13&lt;&gt;""),AND(IP13&gt;=IR$42,IQ13&gt;=IR$46,IP13&lt;&gt;""),AND(JM13&gt;=JT$42,JN13&gt;=JT$46,JM13&lt;&gt;""),AND(JR13&gt;=JT$42,JS13&gt;=JT$46,JR13&lt;&gt;""),AND(KO13&gt;=KV$42,KP13&gt;=KV$46,KO13&lt;&gt;""),AND(KT13&gt;=KV$42,KU13&gt;=KV$46,KT13&lt;&gt;""),AND(LQ13&gt;=LX$42,LR13&gt;=LX$46,LQ13&lt;&gt;""),AND(LV13&gt;=LX$42,LW13&gt;=LX$46,LV13&lt;&gt;""),AND(MS13&gt;=MZ$42,MT13&gt;=MZ$46,MS13&lt;&gt;""),AND(MX13&gt;=MZ$42,MY13&gt;=MZ$46,MX13&lt;&gt;""),AND(NU13&gt;=OB$42,NV13&gt;=OB$46,NU13&lt;&gt;""),AND(NZ13&gt;=OB$42,OA13&gt;=OB$46,NZ13&lt;&gt;""),AND(OW13&gt;=PD$42,OX13&gt;=PD$46,OW13&lt;&gt;""),AND(PB13&gt;=PD$42,PC13&gt;=PD$46,PB13&lt;&gt;""),AND(PY13&gt;=QF$42,PZ13&gt;=QF$46,PY13&lt;&gt;""),AND(QD13&gt;=QF$42,QE13&gt;=QF$46,QD13&lt;&gt;"")),"P","")</f>
        <v>P</v>
      </c>
      <c r="I13" s="3" t="str">
        <f>IF(OR(AND(AS13&gt;=AY$46,AS13&lt;&gt;"",AQ13=""),AND(AX13&gt;=AY$46,AX13&lt;&gt;"",AQ13=""),AND(BV13&gt;=CB$46,BV13&lt;&gt;"",BT13=""),AND(CA13&gt;=CB$46,CA13&lt;&gt;"",BT13=""),AND(CY13&gt;=DE$46,CY13&lt;&gt;"",CW13=""),AND(DD13&gt;=DE$46,DD13&lt;&gt;"",CW13=""),AND(ED13&gt;=EJ$46,ED13&lt;&gt;""),AND(EI13&gt;=EJ$46,EI13&lt;&gt;""),AND(FF13&gt;=FL$46,FF13&lt;&gt;""),AND(FK13&gt;=FL$46,FK13&lt;&gt;""),AND(GH13&gt;=GN$46,GH13&lt;&gt;""),AND(GM13&gt;=GN$46,GM13&lt;&gt;""),AND(HJ13&gt;=HP$46,HJ13&lt;&gt;""),AND(HO13&gt;=HP$46,HO13&lt;&gt;""),AND(IL13&gt;=IR$46,IL13&lt;&gt;""),AND(IQ13&gt;=IR$46,IQ13&lt;&gt;""),AND(JN13&gt;=JT$46,JN13&lt;&gt;""),AND(JS13&gt;=JT$46,JS13&lt;&gt;""),AND(KP13&gt;=KV$46,KP13&lt;&gt;""),AND(KU13&gt;=KV$46,KU13&lt;&gt;""),AND(LR13&gt;=LX$46,LR13&lt;&gt;""),AND(LW13&gt;=LX$46,LW13&lt;&gt;""),AND(MT13&gt;=MZ$46,MT13&lt;&gt;""),AND(MY13&gt;=MZ$46,MY13&lt;&gt;""),AND(NV13&gt;=OB$46,NV13&lt;&gt;""),AND(OA13&gt;=OB$46,OA13&lt;&gt;""),AND(OX13&gt;=PD$46,OX13&lt;&gt;""),AND(PC13&gt;=PD$46,PC13&lt;&gt;""),AND(PZ13&gt;=QF$46,PZ13&lt;&gt;""),AND(QE13&gt;=QF$46,QE13&lt;&gt;"")),"P","")</f>
        <v>P</v>
      </c>
      <c r="J13" s="36" t="str">
        <f>IF(AND(I13="P",H13=""),"No DD",IF(OR(AND(AU13&gt;=AY$45,AV13&gt;=AY$49,AU13&lt;&gt;"",AQ13=""),AND(BX13&gt;=CB$45,BY13&gt;=CB$49,BX13&lt;&gt;"",BT13=""),AND(DA13&gt;=DE$45,DB13&gt;=DE$49,DA13&lt;&gt;"",CW13=""),AND(EF13&gt;=EJ$45,EG13&gt;=EJ$49,EF13&lt;&gt;""),AND(FH13&gt;=FL$45,FI13&gt;=FL$49,FH13&lt;&gt;""),AND(GJ13&gt;=GN$45,GK13&gt;=GN$49,GJ13&lt;&gt;""),AND(HL13&gt;=HP$45,HM13&gt;=HP$49,HL13&lt;&gt;""),AND(IN13&gt;=IR$45,IO13&gt;=IR$49,IN13&lt;&gt;""),AND(JP13&gt;=JT$45,JQ13&gt;=JT$49,JP13&lt;&gt;""),AND(KR13&gt;=KV$45,KS13&gt;=KV$49,KR13&lt;&gt;""),AND(LT13&gt;=LX$45,LU13&gt;=LX$49,LT13&lt;&gt;""),AND(MV13&gt;=MZ$45,MW13&gt;=MZ$49,MV13&lt;&gt;""),AND(NX13&gt;=OB$45,NY13&gt;=OB$49,NX13&lt;&gt;""),AND(OZ13&gt;=PD$45,PA13&gt;=PD$49,OZ13&lt;&gt;""),AND(QB13&gt;=QF$45,QC13&gt;=QF$49,QB13&lt;&gt;"")),"Merit",IF(OR(AND(AU13&gt;=AY$44,AV13&gt;=AY$48,AU13&lt;&gt;"",AQ13=""),AND(BX13&gt;=CB$44,BY13&gt;=CB$48,BX13&lt;&gt;"",BT13=""),AND(DA13&gt;=DE$44,DB13&gt;=DE$48,DA13&lt;&gt;"",CW13=""),AND(EF13&gt;=EJ$44,EG13&gt;=EJ$48,EF13&lt;&gt;""),AND(FH13&gt;=FL$44,FI13&gt;=FL$48,FH13&lt;&gt;""),AND(GJ13&gt;=GN$44,GK13&gt;=GN$48,GJ13&lt;&gt;""),AND(HL13&gt;=HP$44,HM13&gt;=HP$48,HL13&lt;&gt;""),AND(IN13&gt;=IR$44,IO13&gt;=IR$48,IN13&lt;&gt;""),AND(JP13&gt;=JT$44,JQ13&gt;=JT$48,JP13&lt;&gt;""),AND(KR13&gt;=KV$44,KS13&gt;=KV$48,KR13&lt;&gt;""),AND(LT13&gt;=LX$44,LU13&gt;=LX$48,LT13&lt;&gt;""),AND(MV13&gt;=MZ$44,MW13&gt;=MZ$48,MV13&lt;&gt;""),AND(NX13&gt;=OB$44,NY13&gt;=OB$48,NX13&lt;&gt;""),AND(OZ13&gt;=PD$44,PA13&gt;=PD$48,OZ13&lt;&gt;""),AND(QB13&gt;=QF$44,QC13&gt;=QF$48,QB13&lt;&gt;"")),"Excellence",IF(K13="P","Worlds Team",IF(H13="P","National Team","")))))</f>
        <v>National Team</v>
      </c>
      <c r="K13" s="3" t="str">
        <f>IF(OR(AND(AU13&gt;=AY$43,AV13&gt;=AY$47,AU13&lt;&gt;"",AQ13=""),AND(BX13&gt;=CB$43,BY13&gt;=CB$47,BX13&lt;&gt;"",BT13=""),AND(DA13&gt;=DE$43,DB13&gt;=DE$47,DA13&lt;&gt;"",CW13=""),AND(EF13&gt;=EJ$43,EG13&gt;=EJ$47,EF13&lt;&gt;""),AND(FH13&gt;=FL$43,FI13&gt;=FL$47,FH13&lt;&gt;""),AND(GJ13&gt;=GN$43,GK13&gt;=GN$47,GJ13&lt;&gt;""),AND(HL13&gt;=HP$43,HM13&gt;=HP$47,HL13&lt;&gt;""),AND(IN13&gt;=IR$43,IO13&gt;=IR$47,IN13&lt;&gt;""),AND(JP13&gt;=JT$43,JQ13&gt;=JT$47,JP13&lt;&gt;""),AND(KR13&gt;=KV$43,KS13&gt;=KV$47,KR13&lt;&gt;""),AND(LT13&gt;=LX$43,LU13&gt;=LX$47,LT13&lt;&gt;""),AND(MV13&gt;=MZ$43,MW13&gt;=MZ$47,MV13&lt;&gt;""),AND(NX13&gt;=OB$43,NY13&gt;=OB$47,NX13&lt;&gt;""),AND(OZ13&gt;=PD$43,PA13&gt;=PD$47,OZ13&lt;&gt;""),AND(QB13&gt;=QF$43,QC13&gt;=QF$47,QB13&lt;&gt;"")),"P","")</f>
        <v/>
      </c>
      <c r="L13" s="8">
        <f>IF(COUNT(AS13,BV13,CY13)&gt;0,LARGE((AS13,BV13,CY13),1),0)</f>
        <v>49.6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48.499999999999993</v>
      </c>
      <c r="O13" s="8" t="str">
        <f>IF(N13=0,"",IF(AND(N13=L13,N13=AS13,N13=BV13),$W$1,IF(AND(N13=L13,N13=AS13,N13=CY13),$W$1,IF(AND(N13=L13,N13=BV13,N13=CY13),$AZ$1,IF(N13=CY13,$CC$1,IF(N13=BV13,$AZ$1,IF(N13=AS13,$W$1,"")))))))</f>
        <v>2023 3rd Domestic Trial</v>
      </c>
      <c r="P13" s="8">
        <f>IF(COUNT(AT13,BW13,CZ13)&gt;0,LARGE((AT13,BW13,CZ13),1),0)</f>
        <v>25.599999999999998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50.6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18.8</v>
      </c>
      <c r="X13" s="19">
        <v>6</v>
      </c>
      <c r="Y13" s="19">
        <v>0.2</v>
      </c>
      <c r="Z13" s="19">
        <v>0</v>
      </c>
      <c r="AA13" s="19">
        <v>18.5</v>
      </c>
      <c r="AB13" s="19">
        <v>6</v>
      </c>
      <c r="AC13" s="19">
        <v>0.6</v>
      </c>
      <c r="AD13" s="19">
        <v>0</v>
      </c>
      <c r="AE13" s="19">
        <v>18.399999999999999</v>
      </c>
      <c r="AF13" s="19">
        <v>4.3</v>
      </c>
      <c r="AG13" s="19">
        <v>0.2</v>
      </c>
      <c r="AH13" s="19">
        <v>0</v>
      </c>
      <c r="AI13" s="19">
        <v>18.399999999999999</v>
      </c>
      <c r="AJ13" s="19">
        <v>5.6</v>
      </c>
      <c r="AK13" s="19">
        <v>0.6</v>
      </c>
      <c r="AL13" s="19">
        <v>0</v>
      </c>
      <c r="AM13" s="19">
        <v>18.3</v>
      </c>
      <c r="AN13" s="19">
        <v>7.3</v>
      </c>
      <c r="AO13" s="19">
        <v>0.8</v>
      </c>
      <c r="AP13" s="19">
        <v>0</v>
      </c>
      <c r="AQ13" s="27"/>
      <c r="AR13" s="40">
        <f>IF(SUM(X13,AB13)&gt;0,SUM(X13,AB13),"")</f>
        <v>12</v>
      </c>
      <c r="AS13" s="40">
        <f>IF(SUM(W13:X13,Z13:AB13,AD13)-Y13-AC13&gt;0,SUM(W13:X13,Z13:AB13,AD13)-Y13-AC13,"")</f>
        <v>48.499999999999993</v>
      </c>
      <c r="AT13" s="40">
        <f>IF(SUM(AE13:AF13,AH13)-AG13&gt;0,SUM(AE13:AF13,AH13)-AG13,"")</f>
        <v>22.5</v>
      </c>
      <c r="AU13" s="40">
        <f>IF(SUM(X13,AB13,AF13)&gt;0,SUM(X13,AB13,AF13),"")</f>
        <v>16.3</v>
      </c>
      <c r="AV13" s="40">
        <f>IF(SUM(AS13,AT13)&gt;0,SUM(AS13,AT13),"")</f>
        <v>71</v>
      </c>
      <c r="AW13" s="40">
        <f>IF(SUM(AJ13,AN13)&gt;0,SUM(AJ13,AN13),"")</f>
        <v>12.899999999999999</v>
      </c>
      <c r="AX13" s="40">
        <f>IF(SUM(AI13:AJ13,AL13:AN13,AP13)-SUM(AK13,AO13)&gt;0,SUM(AI13:AJ13,AL13:AN13,AP13)-SUM(AK13,AO13),"")</f>
        <v>48.199999999999996</v>
      </c>
      <c r="AY13" s="40">
        <f>IF(SUM(AS13,AT13,AX13)&gt;0,SUM(AS13,AT13,AX13),"")</f>
        <v>119.19999999999999</v>
      </c>
      <c r="AZ13" s="18">
        <v>18.100000000000001</v>
      </c>
      <c r="BA13" s="18">
        <v>6.8</v>
      </c>
      <c r="BB13" s="18">
        <v>0.6</v>
      </c>
      <c r="BC13" s="18">
        <v>0</v>
      </c>
      <c r="BD13" s="18">
        <v>18.7</v>
      </c>
      <c r="BE13" s="18">
        <v>7.2</v>
      </c>
      <c r="BF13" s="18">
        <v>0.6</v>
      </c>
      <c r="BG13" s="18">
        <v>0</v>
      </c>
      <c r="BH13" s="18">
        <v>18.399999999999999</v>
      </c>
      <c r="BI13" s="18">
        <v>7.2</v>
      </c>
      <c r="BJ13" s="18">
        <v>0</v>
      </c>
      <c r="BK13" s="18">
        <v>0</v>
      </c>
      <c r="BL13" s="18">
        <v>18.3</v>
      </c>
      <c r="BM13" s="18">
        <v>7.2</v>
      </c>
      <c r="BN13" s="18">
        <v>0.6</v>
      </c>
      <c r="BO13" s="18">
        <v>0</v>
      </c>
      <c r="BP13" s="18">
        <v>18.100000000000001</v>
      </c>
      <c r="BQ13" s="18">
        <v>7.6</v>
      </c>
      <c r="BR13" s="18">
        <v>0</v>
      </c>
      <c r="BS13" s="18">
        <v>0</v>
      </c>
      <c r="BT13" s="28"/>
      <c r="BU13" s="11">
        <f>IF(SUM(BA13,BE13)&gt;0,SUM(BA13,BE13),"")</f>
        <v>14</v>
      </c>
      <c r="BV13" s="11">
        <f>IF(SUM(AZ13:BA13,BC13:BE13,BG13)-BB13-BF13&gt;0,SUM(AZ13:BA13,BC13:BE13,BG13)-BB13-BF13,"")</f>
        <v>49.6</v>
      </c>
      <c r="BW13" s="11">
        <f>IF(SUM(BH13:BI13,BK13)-BJ13&gt;0,SUM(BH13:BI13,BK13)-BJ13,"")</f>
        <v>25.599999999999998</v>
      </c>
      <c r="BX13" s="11">
        <f>IF(SUM(BA13,BE13,BI13)&gt;0,SUM(BA13,BE13,BI13),"")</f>
        <v>21.2</v>
      </c>
      <c r="BY13" s="11">
        <f>IF(SUM(BV13,BW13)&gt;0,SUM(BV13,BW13),"")</f>
        <v>75.2</v>
      </c>
      <c r="BZ13" s="11">
        <f>IF(SUM(BM13,BQ13)&gt;0,SUM(BM13,BQ13),"")</f>
        <v>14.8</v>
      </c>
      <c r="CA13" s="11">
        <f>IF(SUM(BL13:BM13,BO13:BQ13,BS13)-SUM(BN13,BR13)&gt;0,SUM(BL13:BM13,BO13:BQ13,BS13)-SUM(BN13,BR13),"")</f>
        <v>50.6</v>
      </c>
      <c r="CB13" s="11">
        <f>IF(SUM(BV13,BW13,CA13)&gt;0,SUM(BV13,BW13,CA13),"")</f>
        <v>125.80000000000001</v>
      </c>
      <c r="CC13" s="19">
        <v>0</v>
      </c>
      <c r="CD13" s="19">
        <v>0</v>
      </c>
      <c r="CE13" s="19">
        <v>0</v>
      </c>
      <c r="CF13" s="19">
        <v>0</v>
      </c>
      <c r="CG13" s="19">
        <v>18</v>
      </c>
      <c r="CH13" s="19">
        <v>6.8</v>
      </c>
      <c r="CI13" s="19">
        <v>0.8</v>
      </c>
      <c r="CJ13" s="19">
        <v>0</v>
      </c>
      <c r="CK13" s="19">
        <v>17.399999999999999</v>
      </c>
      <c r="CL13" s="19">
        <v>3.6</v>
      </c>
      <c r="CM13" s="19">
        <v>0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6.8</v>
      </c>
      <c r="CY13" s="40">
        <f>IF(SUM(CC13:CD13,CF13:CH13,CJ13)-CE13-CI13&gt;0,SUM(CC13:CD13,CF13:CH13,CJ13)-CE13-CI13,"")</f>
        <v>24</v>
      </c>
      <c r="CZ13" s="40">
        <f>IF(SUM(CK13:CL13,CN13)-CM13&gt;0,SUM(CK13:CL13,CN13)-CM13,"")</f>
        <v>21</v>
      </c>
      <c r="DA13" s="40">
        <f>IF(SUM(CD13,CH13,CL13)&gt;0,SUM(CD13,CH13,CL13),"")</f>
        <v>10.4</v>
      </c>
      <c r="DB13" s="40">
        <f>IF(SUM(CY13,CZ13)&gt;0,SUM(CY13,CZ13),"")</f>
        <v>45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45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3.4</v>
      </c>
      <c r="QI13" s="22">
        <f>IF($CW13="P",CE13,(CE13+BB13)/2)</f>
        <v>0.3</v>
      </c>
      <c r="QJ13" s="22">
        <f>IF($CW13="P",CF13,(CF13+BC13)/2)</f>
        <v>0</v>
      </c>
      <c r="QK13" s="22">
        <f>IF($CW13="P",CG13,(CG13+BD13)/2)</f>
        <v>18.350000000000001</v>
      </c>
      <c r="QL13" s="22">
        <f>IF($CW13="P",CH13,(CH13+BE13)/2)</f>
        <v>7</v>
      </c>
      <c r="QM13" s="22">
        <f>IF($CW13="P",CI13,(CI13+BF13)/2)</f>
        <v>0.7</v>
      </c>
      <c r="QN13" s="22">
        <f>IF($CW13="P",CJ13,(CJ13+BG13)/2)</f>
        <v>0</v>
      </c>
      <c r="QO13" s="22">
        <f>IF($CW13="P",CK13,(CK13+BH13)/2)</f>
        <v>17.899999999999999</v>
      </c>
      <c r="QP13" s="22">
        <f>IF($CW13="P",CL13,(CL13+BI13)/2)</f>
        <v>5.4</v>
      </c>
      <c r="QQ13" s="22">
        <f>IF($CW13="P",CM13,(CM13+BJ13)/2)</f>
        <v>0</v>
      </c>
      <c r="QR13" s="22">
        <f>IF($CW13="P",CN13,(CN13+BK13)/2)</f>
        <v>0</v>
      </c>
      <c r="QS13" s="22">
        <f>IF($CW13="P",CO13,(CO13+BL13)/2)</f>
        <v>9.15</v>
      </c>
      <c r="QT13" s="22">
        <f>IF($CW13="P",CP13,(CP13+BM13)/2)</f>
        <v>3.6</v>
      </c>
      <c r="QU13" s="22">
        <f>IF($CW13="P",CQ13,(CQ13+BN13)/2)</f>
        <v>0.3</v>
      </c>
      <c r="QV13" s="22">
        <f>IF($CW13="P",CR13,(CR13+BO13)/2)</f>
        <v>0</v>
      </c>
      <c r="QW13" s="22">
        <f>IF($CW13="P",CS13,(CS13+BP13)/2)</f>
        <v>9.0500000000000007</v>
      </c>
      <c r="QX13" s="22">
        <f>IF($CW13="P",CT13,(CT13+BQ13)/2)</f>
        <v>3.8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10.4</v>
      </c>
      <c r="RC13" s="40">
        <f>IF(SUM(QG13:QH13,QJ13:QL13,QN13)-QI13-QM13&gt;0,SUM(QG13:QH13,QJ13:QL13,QN13)-QI13-QM13,"")</f>
        <v>36.800000000000004</v>
      </c>
      <c r="RD13" s="40">
        <f>IF(SUM(QO13:QP13,QR13)-QQ13&gt;0,SUM(QO13:QP13,QR13)-QQ13,"")</f>
        <v>23.299999999999997</v>
      </c>
      <c r="RE13" s="40">
        <f>IF(SUM(QH13,QL13,QP13)&gt;0,SUM(QH13,QL13,QP13),"")</f>
        <v>15.8</v>
      </c>
      <c r="RF13" s="40">
        <f>IF(SUM(RC13,RD13)&gt;0,SUM(RC13,RD13),"")</f>
        <v>60.1</v>
      </c>
      <c r="RG13" s="40">
        <f>IF(SUM(QT13,QX13)&gt;0,SUM(QT13,QX13),"")</f>
        <v>7.4</v>
      </c>
      <c r="RH13" s="40">
        <f>IF(SUM(QS13:QT13,QV13:QX13,QZ13)-SUM(QU13,QY13)&gt;0,SUM(QS13:QT13,QV13:QX13,QZ13)-SUM(QU13,QY13),"")</f>
        <v>25.3</v>
      </c>
      <c r="RI13" s="40">
        <f>IF(SUM(RC13,RD13,RH13)&gt;0,SUM(RC13,RD13,RH13),"")</f>
        <v>85.4</v>
      </c>
    </row>
    <row r="14" spans="1:477" x14ac:dyDescent="0.2">
      <c r="A14" s="4" cm="1">
        <f t="array" ref="A14">IF(AND(J14&lt;&gt;"",J14&lt;&gt;"No DD"),SUMPRODUCT((J$4:J$40&lt;&gt;"")*(J$4:J$40&lt;&gt;"No DD")*(F$4:F$40&gt;F14))+1,IF(J14="No DD",SUMPRODUCT((J$4:J$40="No DD")*(F$4:F$40&gt;F14))+1+SUMPRODUCT((J$4:J$40&lt;&gt;"")*(J$4:J$40&lt;&gt;"No DD")),""))</f>
        <v>11</v>
      </c>
      <c r="B14" s="4" cm="1">
        <f t="array" ref="B14">IF(AND(J14&lt;&gt;"",J14&lt;&gt;"No DD",G14=""),SUMPRODUCT((J$4:J$40&lt;&gt;"")*(J$4:J$40&lt;&gt;"No DD")*(G$4:G$40="")*(F$4:F$40&gt;F14))+1,IF(J14="No DD",SUMPRODUCT((J$4:J$40="No DD")*(F$4:F$40&gt;F14)*(G$4:G$40=""))+1+SUMPRODUCT((J$4:J$40&lt;&gt;"")*(G$4:G$40="")*(J$4:J$40&lt;&gt;"No DD")),""))</f>
        <v>4</v>
      </c>
      <c r="C14" s="5" t="s">
        <v>137</v>
      </c>
      <c r="D14" s="4" t="s">
        <v>3</v>
      </c>
      <c r="E14" s="4">
        <v>2006</v>
      </c>
      <c r="F14" s="9">
        <f>SUM(L14:T14)+SUM(L14:Q14)*0.0000001+SUM(L14)*0.0000000000001</f>
        <v>171.600012290005</v>
      </c>
      <c r="G14" s="66"/>
      <c r="H14" s="3" t="str">
        <f>IF(OR(AND(AR14&gt;=AY$42,AS14&gt;=AY$46,AR14&lt;&gt;"",AQ14=""),AND(AW14&gt;=AY$42,AX14&gt;=AY$46,AW14&lt;&gt;"",AQ14=""),AND(BU14&gt;=CB$42,BV14&gt;=CB$46,BU14&lt;&gt;"",BT14=""),AND(BZ14&gt;=CB$42,CA14&gt;=CB$46,BZ14&lt;&gt;"",BT14=""),AND(CX14&gt;=DE$42,CY14&gt;=DE$46,CX14&lt;&gt;"",CW14=""),AND(DC14&gt;=DE$42,DD14&gt;=DE$46,DC14&lt;&gt;""),AND(EC14&gt;=EJ$42,ED14&gt;=EJ$46,EC14&lt;&gt;""),AND(EH14&gt;=EJ$42,EI14&gt;=EJ$46,EH14&lt;&gt;""),AND(FE14&gt;=FL$42,FF14&gt;=FL$46,FE14&lt;&gt;""),AND(FJ14&gt;=FL$42,FK14&gt;=FL$46,FJ14&lt;&gt;""),AND(GG14&gt;=GN$42,GH14&gt;=GN$46,GG14&lt;&gt;""),AND(GL14&gt;=GN$42,GM14&gt;=GN$46,GL14&lt;&gt;""),AND(HI14&gt;=HP$42,HJ14&gt;=HP$46,HI14&lt;&gt;""),AND(HN14&gt;=HP$42,HO14&gt;=HP$46,HN14&lt;&gt;""),AND(IK14&gt;=IR$42,IL14&gt;=IR$46,IK14&lt;&gt;""),AND(IP14&gt;=IR$42,IQ14&gt;=IR$46,IP14&lt;&gt;""),AND(JM14&gt;=JT$42,JN14&gt;=JT$46,JM14&lt;&gt;""),AND(JR14&gt;=JT$42,JS14&gt;=JT$46,JR14&lt;&gt;""),AND(KO14&gt;=KV$42,KP14&gt;=KV$46,KO14&lt;&gt;""),AND(KT14&gt;=KV$42,KU14&gt;=KV$46,KT14&lt;&gt;""),AND(LQ14&gt;=LX$42,LR14&gt;=LX$46,LQ14&lt;&gt;""),AND(LV14&gt;=LX$42,LW14&gt;=LX$46,LV14&lt;&gt;""),AND(MS14&gt;=MZ$42,MT14&gt;=MZ$46,MS14&lt;&gt;""),AND(MX14&gt;=MZ$42,MY14&gt;=MZ$46,MX14&lt;&gt;""),AND(NU14&gt;=OB$42,NV14&gt;=OB$46,NU14&lt;&gt;""),AND(NZ14&gt;=OB$42,OA14&gt;=OB$46,NZ14&lt;&gt;""),AND(OW14&gt;=PD$42,OX14&gt;=PD$46,OW14&lt;&gt;""),AND(PB14&gt;=PD$42,PC14&gt;=PD$46,PB14&lt;&gt;""),AND(PY14&gt;=QF$42,PZ14&gt;=QF$46,PY14&lt;&gt;""),AND(QD14&gt;=QF$42,QE14&gt;=QF$46,QD14&lt;&gt;"")),"P","")</f>
        <v>P</v>
      </c>
      <c r="I14" s="3" t="str">
        <f>IF(OR(AND(AS14&gt;=AY$46,AS14&lt;&gt;"",AQ14=""),AND(AX14&gt;=AY$46,AX14&lt;&gt;"",AQ14=""),AND(BV14&gt;=CB$46,BV14&lt;&gt;"",BT14=""),AND(CA14&gt;=CB$46,CA14&lt;&gt;"",BT14=""),AND(CY14&gt;=DE$46,CY14&lt;&gt;"",CW14=""),AND(DD14&gt;=DE$46,DD14&lt;&gt;"",CW14=""),AND(ED14&gt;=EJ$46,ED14&lt;&gt;""),AND(EI14&gt;=EJ$46,EI14&lt;&gt;""),AND(FF14&gt;=FL$46,FF14&lt;&gt;""),AND(FK14&gt;=FL$46,FK14&lt;&gt;""),AND(GH14&gt;=GN$46,GH14&lt;&gt;""),AND(GM14&gt;=GN$46,GM14&lt;&gt;""),AND(HJ14&gt;=HP$46,HJ14&lt;&gt;""),AND(HO14&gt;=HP$46,HO14&lt;&gt;""),AND(IL14&gt;=IR$46,IL14&lt;&gt;""),AND(IQ14&gt;=IR$46,IQ14&lt;&gt;""),AND(JN14&gt;=JT$46,JN14&lt;&gt;""),AND(JS14&gt;=JT$46,JS14&lt;&gt;""),AND(KP14&gt;=KV$46,KP14&lt;&gt;""),AND(KU14&gt;=KV$46,KU14&lt;&gt;""),AND(LR14&gt;=LX$46,LR14&lt;&gt;""),AND(LW14&gt;=LX$46,LW14&lt;&gt;""),AND(MT14&gt;=MZ$46,MT14&lt;&gt;""),AND(MY14&gt;=MZ$46,MY14&lt;&gt;""),AND(NV14&gt;=OB$46,NV14&lt;&gt;""),AND(OA14&gt;=OB$46,OA14&lt;&gt;""),AND(OX14&gt;=PD$46,OX14&lt;&gt;""),AND(PC14&gt;=PD$46,PC14&lt;&gt;""),AND(PZ14&gt;=QF$46,PZ14&lt;&gt;""),AND(QE14&gt;=QF$46,QE14&lt;&gt;"")),"P","")</f>
        <v>P</v>
      </c>
      <c r="J14" s="36" t="str">
        <f>IF(AND(I14="P",H14=""),"No DD",IF(OR(AND(AU14&gt;=AY$45,AV14&gt;=AY$49,AU14&lt;&gt;"",AQ14=""),AND(BX14&gt;=CB$45,BY14&gt;=CB$49,BX14&lt;&gt;"",BT14=""),AND(DA14&gt;=DE$45,DB14&gt;=DE$49,DA14&lt;&gt;"",CW14=""),AND(EF14&gt;=EJ$45,EG14&gt;=EJ$49,EF14&lt;&gt;""),AND(FH14&gt;=FL$45,FI14&gt;=FL$49,FH14&lt;&gt;""),AND(GJ14&gt;=GN$45,GK14&gt;=GN$49,GJ14&lt;&gt;""),AND(HL14&gt;=HP$45,HM14&gt;=HP$49,HL14&lt;&gt;""),AND(IN14&gt;=IR$45,IO14&gt;=IR$49,IN14&lt;&gt;""),AND(JP14&gt;=JT$45,JQ14&gt;=JT$49,JP14&lt;&gt;""),AND(KR14&gt;=KV$45,KS14&gt;=KV$49,KR14&lt;&gt;""),AND(LT14&gt;=LX$45,LU14&gt;=LX$49,LT14&lt;&gt;""),AND(MV14&gt;=MZ$45,MW14&gt;=MZ$49,MV14&lt;&gt;""),AND(NX14&gt;=OB$45,NY14&gt;=OB$49,NX14&lt;&gt;""),AND(OZ14&gt;=PD$45,PA14&gt;=PD$49,OZ14&lt;&gt;""),AND(QB14&gt;=QF$45,QC14&gt;=QF$49,QB14&lt;&gt;"")),"Merit",IF(OR(AND(AU14&gt;=AY$44,AV14&gt;=AY$48,AU14&lt;&gt;"",AQ14=""),AND(BX14&gt;=CB$44,BY14&gt;=CB$48,BX14&lt;&gt;"",BT14=""),AND(DA14&gt;=DE$44,DB14&gt;=DE$48,DA14&lt;&gt;"",CW14=""),AND(EF14&gt;=EJ$44,EG14&gt;=EJ$48,EF14&lt;&gt;""),AND(FH14&gt;=FL$44,FI14&gt;=FL$48,FH14&lt;&gt;""),AND(GJ14&gt;=GN$44,GK14&gt;=GN$48,GJ14&lt;&gt;""),AND(HL14&gt;=HP$44,HM14&gt;=HP$48,HL14&lt;&gt;""),AND(IN14&gt;=IR$44,IO14&gt;=IR$48,IN14&lt;&gt;""),AND(JP14&gt;=JT$44,JQ14&gt;=JT$48,JP14&lt;&gt;""),AND(KR14&gt;=KV$44,KS14&gt;=KV$48,KR14&lt;&gt;""),AND(LT14&gt;=LX$44,LU14&gt;=LX$48,LT14&lt;&gt;""),AND(MV14&gt;=MZ$44,MW14&gt;=MZ$48,MV14&lt;&gt;""),AND(NX14&gt;=OB$44,NY14&gt;=OB$48,NX14&lt;&gt;""),AND(OZ14&gt;=PD$44,PA14&gt;=PD$48,OZ14&lt;&gt;""),AND(QB14&gt;=QF$44,QC14&gt;=QF$48,QB14&lt;&gt;"")),"Excellence",IF(K14="P","Worlds Team",IF(H14="P","National Team","")))))</f>
        <v>National Team</v>
      </c>
      <c r="K14" s="3" t="str">
        <f>IF(OR(AND(AU14&gt;=AY$43,AV14&gt;=AY$47,AU14&lt;&gt;"",AQ14=""),AND(BX14&gt;=CB$43,BY14&gt;=CB$47,BX14&lt;&gt;"",BT14=""),AND(DA14&gt;=DE$43,DB14&gt;=DE$47,DA14&lt;&gt;"",CW14=""),AND(EF14&gt;=EJ$43,EG14&gt;=EJ$47,EF14&lt;&gt;""),AND(FH14&gt;=FL$43,FI14&gt;=FL$47,FH14&lt;&gt;""),AND(GJ14&gt;=GN$43,GK14&gt;=GN$47,GJ14&lt;&gt;""),AND(HL14&gt;=HP$43,HM14&gt;=HP$47,HL14&lt;&gt;""),AND(IN14&gt;=IR$43,IO14&gt;=IR$47,IN14&lt;&gt;""),AND(JP14&gt;=JT$43,JQ14&gt;=JT$47,JP14&lt;&gt;""),AND(KR14&gt;=KV$43,KS14&gt;=KV$47,KR14&lt;&gt;""),AND(LT14&gt;=LX$43,LU14&gt;=LX$47,LT14&lt;&gt;""),AND(MV14&gt;=MZ$43,MW14&gt;=MZ$47,MV14&lt;&gt;""),AND(NX14&gt;=OB$43,NY14&gt;=OB$47,NX14&lt;&gt;""),AND(OZ14&gt;=PD$43,PA14&gt;=PD$47,OZ14&lt;&gt;""),AND(QB14&gt;=QF$43,QC14&gt;=QF$47,QB14&lt;&gt;"")),"P","")</f>
        <v/>
      </c>
      <c r="L14" s="8">
        <f>IF(COUNT(AS14,BV14,CY14)&gt;0,LARGE((AS14,BV14,CY14),1),0)</f>
        <v>50.199999999999996</v>
      </c>
      <c r="M14" s="8" t="str">
        <f>IF(L14=0,"",IF(L14=CY14,$CC$1,IF(L14=BV14,$AZ$1,IF(L14=AS14,$W$1,""))))</f>
        <v>2023 3rd Domestic Trial</v>
      </c>
      <c r="N14" s="8">
        <f>IF(COUNT(AS14,BV14,CY14)&gt;1,LARGE((AS14,BV14,CY14),2),0)</f>
        <v>48.599999999999994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24.099999999999998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48.7</v>
      </c>
      <c r="S14" s="8" t="str">
        <f>IF(R14=0,"",IF(R14=DD14,$CC$1,IF(R14=CA14,$AZ$1,IF(R14=AX14,$W$1,""))))</f>
        <v>2024 Elite Canada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>
        <v>18.399999999999999</v>
      </c>
      <c r="X14" s="19">
        <v>6.4</v>
      </c>
      <c r="Y14" s="19">
        <v>0</v>
      </c>
      <c r="Z14" s="19">
        <v>0</v>
      </c>
      <c r="AA14" s="19">
        <v>19</v>
      </c>
      <c r="AB14" s="19">
        <v>6.4</v>
      </c>
      <c r="AC14" s="19">
        <v>0</v>
      </c>
      <c r="AD14" s="19">
        <v>0</v>
      </c>
      <c r="AE14" s="19">
        <v>18.7</v>
      </c>
      <c r="AF14" s="19">
        <v>6</v>
      </c>
      <c r="AG14" s="19">
        <v>0.6</v>
      </c>
      <c r="AH14" s="19">
        <v>0</v>
      </c>
      <c r="AI14" s="19">
        <v>18.8</v>
      </c>
      <c r="AJ14" s="19">
        <v>6</v>
      </c>
      <c r="AK14" s="19">
        <v>0.2</v>
      </c>
      <c r="AL14" s="19">
        <v>0</v>
      </c>
      <c r="AM14" s="19">
        <v>18.7</v>
      </c>
      <c r="AN14" s="19">
        <v>6</v>
      </c>
      <c r="AO14" s="19">
        <v>0.6</v>
      </c>
      <c r="AP14" s="19">
        <v>0</v>
      </c>
      <c r="AQ14" s="27"/>
      <c r="AR14" s="40">
        <f>IF(SUM(X14,AB14)&gt;0,SUM(X14,AB14),"")</f>
        <v>12.8</v>
      </c>
      <c r="AS14" s="40">
        <f>IF(SUM(W14:X14,Z14:AB14,AD14)-Y14-AC14&gt;0,SUM(W14:X14,Z14:AB14,AD14)-Y14-AC14,"")</f>
        <v>50.199999999999996</v>
      </c>
      <c r="AT14" s="40">
        <f>IF(SUM(AE14:AF14,AH14)-AG14&gt;0,SUM(AE14:AF14,AH14)-AG14,"")</f>
        <v>24.099999999999998</v>
      </c>
      <c r="AU14" s="40">
        <f>IF(SUM(X14,AB14,AF14)&gt;0,SUM(X14,AB14,AF14),"")</f>
        <v>18.8</v>
      </c>
      <c r="AV14" s="40">
        <f>IF(SUM(AS14,AT14)&gt;0,SUM(AS14,AT14),"")</f>
        <v>74.3</v>
      </c>
      <c r="AW14" s="40">
        <f>IF(SUM(AJ14,AN14)&gt;0,SUM(AJ14,AN14),"")</f>
        <v>12</v>
      </c>
      <c r="AX14" s="40">
        <f>IF(SUM(AI14:AJ14,AL14:AN14,AP14)-SUM(AK14,AO14)&gt;0,SUM(AI14:AJ14,AL14:AN14,AP14)-SUM(AK14,AO14),"")</f>
        <v>48.7</v>
      </c>
      <c r="AY14" s="40">
        <f>IF(SUM(AS14,AT14,AX14)&gt;0,SUM(AS14,AT14,AX14),"")</f>
        <v>123</v>
      </c>
      <c r="AZ14" s="18">
        <v>18.600000000000001</v>
      </c>
      <c r="BA14" s="18">
        <v>5.2</v>
      </c>
      <c r="BB14" s="18">
        <v>0.6</v>
      </c>
      <c r="BC14" s="18">
        <v>0</v>
      </c>
      <c r="BD14" s="18">
        <v>19</v>
      </c>
      <c r="BE14" s="18">
        <v>6.4</v>
      </c>
      <c r="BF14" s="18">
        <v>0</v>
      </c>
      <c r="BG14" s="18">
        <v>0</v>
      </c>
      <c r="BH14" s="18">
        <v>18.7</v>
      </c>
      <c r="BI14" s="18">
        <v>6</v>
      </c>
      <c r="BJ14" s="18">
        <v>0.6</v>
      </c>
      <c r="BK14" s="18">
        <v>0</v>
      </c>
      <c r="BL14" s="18">
        <v>18.3</v>
      </c>
      <c r="BM14" s="18">
        <v>6.4</v>
      </c>
      <c r="BN14" s="18">
        <v>0.6</v>
      </c>
      <c r="BO14" s="18">
        <v>0</v>
      </c>
      <c r="BP14" s="18">
        <v>18.399999999999999</v>
      </c>
      <c r="BQ14" s="18">
        <v>6.8</v>
      </c>
      <c r="BR14" s="18">
        <v>0.6</v>
      </c>
      <c r="BS14" s="18">
        <v>0</v>
      </c>
      <c r="BT14" s="28"/>
      <c r="BU14" s="11">
        <f>IF(SUM(BA14,BE14)&gt;0,SUM(BA14,BE14),"")</f>
        <v>11.600000000000001</v>
      </c>
      <c r="BV14" s="11">
        <f>IF(SUM(AZ14:BA14,BC14:BE14,BG14)-BB14-BF14&gt;0,SUM(AZ14:BA14,BC14:BE14,BG14)-BB14-BF14,"")</f>
        <v>48.599999999999994</v>
      </c>
      <c r="BW14" s="11">
        <f>IF(SUM(BH14:BI14,BK14)-BJ14&gt;0,SUM(BH14:BI14,BK14)-BJ14,"")</f>
        <v>24.099999999999998</v>
      </c>
      <c r="BX14" s="11">
        <f>IF(SUM(BA14,BE14,BI14)&gt;0,SUM(BA14,BE14,BI14),"")</f>
        <v>17.600000000000001</v>
      </c>
      <c r="BY14" s="11">
        <f>IF(SUM(BV14,BW14)&gt;0,SUM(BV14,BW14),"")</f>
        <v>72.699999999999989</v>
      </c>
      <c r="BZ14" s="11">
        <f>IF(SUM(BM14,BQ14)&gt;0,SUM(BM14,BQ14),"")</f>
        <v>13.2</v>
      </c>
      <c r="CA14" s="11">
        <f>IF(SUM(BL14:BM14,BO14:BQ14,BS14)-SUM(BN14,BR14)&gt;0,SUM(BL14:BM14,BO14:BQ14,BS14)-SUM(BN14,BR14),"")</f>
        <v>48.699999999999996</v>
      </c>
      <c r="CB14" s="11">
        <f>IF(SUM(BV14,BW14,CA14)&gt;0,SUM(BV14,BW14,CA14),"")</f>
        <v>121.39999999999998</v>
      </c>
      <c r="CC14" s="19">
        <v>17.399999999999999</v>
      </c>
      <c r="CD14" s="19">
        <v>3.6</v>
      </c>
      <c r="CE14" s="19">
        <v>0</v>
      </c>
      <c r="CF14" s="19">
        <v>0</v>
      </c>
      <c r="CG14" s="19">
        <v>18</v>
      </c>
      <c r="CH14" s="19">
        <v>6</v>
      </c>
      <c r="CI14" s="19">
        <v>0.8</v>
      </c>
      <c r="CJ14" s="19">
        <v>0</v>
      </c>
      <c r="CK14" s="19">
        <v>18.600000000000001</v>
      </c>
      <c r="CL14" s="19">
        <v>2.8</v>
      </c>
      <c r="CM14" s="19">
        <v>0.5</v>
      </c>
      <c r="CN14" s="19">
        <v>0</v>
      </c>
      <c r="CO14" s="19"/>
      <c r="CP14" s="19"/>
      <c r="CQ14" s="19"/>
      <c r="CR14" s="19"/>
      <c r="CS14" s="19"/>
      <c r="CT14" s="19"/>
      <c r="CU14" s="19"/>
      <c r="CV14" s="19"/>
      <c r="CW14" s="27"/>
      <c r="CX14" s="40">
        <f>IF(SUM(CD14,CH14)&gt;0,SUM(CD14,CH14),"")</f>
        <v>9.6</v>
      </c>
      <c r="CY14" s="40">
        <f>IF(SUM(CC14:CD14,CF14:CH14,CJ14)-CE14-CI14&gt;0,SUM(CC14:CD14,CF14:CH14,CJ14)-CE14-CI14,"")</f>
        <v>44.2</v>
      </c>
      <c r="CZ14" s="40">
        <f>IF(SUM(CK14:CL14,CN14)-CM14&gt;0,SUM(CK14:CL14,CN14)-CM14,"")</f>
        <v>20.900000000000002</v>
      </c>
      <c r="DA14" s="40">
        <f>IF(SUM(CD14,CH14,CL14)&gt;0,SUM(CD14,CH14,CL14),"")</f>
        <v>12.399999999999999</v>
      </c>
      <c r="DB14" s="40">
        <f>IF(SUM(CY14,CZ14)&gt;0,SUM(CY14,CZ14),"")</f>
        <v>65.100000000000009</v>
      </c>
      <c r="DC14" s="40" t="str">
        <f>IF(SUM(CP14,CT14)&gt;0,SUM(CP14,CT14),"")</f>
        <v/>
      </c>
      <c r="DD14" s="40" t="str">
        <f>IF(SUM(CO14:CP14,CR14:CT14,CV14)-SUM(CQ14,CU14)&gt;0,SUM(CO14:CP14,CR14:CT14,CV14)-SUM(CQ14,CU14),"")</f>
        <v/>
      </c>
      <c r="DE14" s="40">
        <f>IF(SUM(CY14,CZ14,DD14)&gt;0,SUM(CY14,CZ14,DD14),"")</f>
        <v>65.100000000000009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</v>
      </c>
      <c r="QH14" s="22">
        <f>IF($CW14="P",CD14,(CD14+BA14)/2)</f>
        <v>4.4000000000000004</v>
      </c>
      <c r="QI14" s="22">
        <f>IF($CW14="P",CE14,(CE14+BB14)/2)</f>
        <v>0.3</v>
      </c>
      <c r="QJ14" s="22">
        <f>IF($CW14="P",CF14,(CF14+BC14)/2)</f>
        <v>0</v>
      </c>
      <c r="QK14" s="22">
        <f>IF($CW14="P",CG14,(CG14+BD14)/2)</f>
        <v>18.5</v>
      </c>
      <c r="QL14" s="22">
        <f>IF($CW14="P",CH14,(CH14+BE14)/2)</f>
        <v>6.2</v>
      </c>
      <c r="QM14" s="22">
        <f>IF($CW14="P",CI14,(CI14+BF14)/2)</f>
        <v>0.4</v>
      </c>
      <c r="QN14" s="22">
        <f>IF($CW14="P",CJ14,(CJ14+BG14)/2)</f>
        <v>0</v>
      </c>
      <c r="QO14" s="22">
        <f>IF($CW14="P",CK14,(CK14+BH14)/2)</f>
        <v>18.649999999999999</v>
      </c>
      <c r="QP14" s="22">
        <f>IF($CW14="P",CL14,(CL14+BI14)/2)</f>
        <v>4.4000000000000004</v>
      </c>
      <c r="QQ14" s="22">
        <f>IF($CW14="P",CM14,(CM14+BJ14)/2)</f>
        <v>0.55000000000000004</v>
      </c>
      <c r="QR14" s="22">
        <f>IF($CW14="P",CN14,(CN14+BK14)/2)</f>
        <v>0</v>
      </c>
      <c r="QS14" s="22">
        <f>IF($CW14="P",CO14,(CO14+BL14)/2)</f>
        <v>9.15</v>
      </c>
      <c r="QT14" s="22">
        <f>IF($CW14="P",CP14,(CP14+BM14)/2)</f>
        <v>3.2</v>
      </c>
      <c r="QU14" s="22">
        <f>IF($CW14="P",CQ14,(CQ14+BN14)/2)</f>
        <v>0.3</v>
      </c>
      <c r="QV14" s="22">
        <f>IF($CW14="P",CR14,(CR14+BO14)/2)</f>
        <v>0</v>
      </c>
      <c r="QW14" s="22">
        <f>IF($CW14="P",CS14,(CS14+BP14)/2)</f>
        <v>9.1999999999999993</v>
      </c>
      <c r="QX14" s="22">
        <f>IF($CW14="P",CT14,(CT14+BQ14)/2)</f>
        <v>3.4</v>
      </c>
      <c r="QY14" s="22">
        <f>IF($CW14="P",CU14,(CU14+BR14)/2)</f>
        <v>0.3</v>
      </c>
      <c r="QZ14" s="22">
        <f>IF($CW14="P",CV14,(CV14+BS14)/2)</f>
        <v>0</v>
      </c>
      <c r="RA14" s="27" t="s">
        <v>46</v>
      </c>
      <c r="RB14" s="40">
        <f>IF(SUM(QH14,QL14)&gt;0,SUM(QH14,QL14),"")</f>
        <v>10.600000000000001</v>
      </c>
      <c r="RC14" s="40">
        <f>IF(SUM(QG14:QH14,QJ14:QL14,QN14)-QI14-QM14&gt;0,SUM(QG14:QH14,QJ14:QL14,QN14)-QI14-QM14,"")</f>
        <v>46.400000000000006</v>
      </c>
      <c r="RD14" s="40">
        <f>IF(SUM(QO14:QP14,QR14)-QQ14&gt;0,SUM(QO14:QP14,QR14)-QQ14,"")</f>
        <v>22.499999999999996</v>
      </c>
      <c r="RE14" s="40">
        <f>IF(SUM(QH14,QL14,QP14)&gt;0,SUM(QH14,QL14,QP14),"")</f>
        <v>15.000000000000002</v>
      </c>
      <c r="RF14" s="40">
        <f>IF(SUM(RC14,RD14)&gt;0,SUM(RC14,RD14),"")</f>
        <v>68.900000000000006</v>
      </c>
      <c r="RG14" s="40">
        <f>IF(SUM(QT14,QX14)&gt;0,SUM(QT14,QX14),"")</f>
        <v>6.6</v>
      </c>
      <c r="RH14" s="40">
        <f>IF(SUM(QS14:QT14,QV14:QX14,QZ14)-SUM(QU14,QY14)&gt;0,SUM(QS14:QT14,QV14:QX14,QZ14)-SUM(QU14,QY14),"")</f>
        <v>24.349999999999998</v>
      </c>
      <c r="RI14" s="40">
        <f>IF(SUM(RC14,RD14,RH14)&gt;0,SUM(RC14,RD14,RH14),"")</f>
        <v>93.25</v>
      </c>
    </row>
    <row r="15" spans="1:477" x14ac:dyDescent="0.2">
      <c r="A15" s="4" cm="1">
        <f t="array" ref="A15">IF(AND(J15&lt;&gt;"",J15&lt;&gt;"No DD"),SUMPRODUCT((J$4:J$40&lt;&gt;"")*(J$4:J$40&lt;&gt;"No DD")*(F$4:F$40&gt;F15))+1,IF(J15="No DD",SUMPRODUCT((J$4:J$40="No DD")*(F$4:F$40&gt;F15))+1+SUMPRODUCT((J$4:J$40&lt;&gt;"")*(J$4:J$40&lt;&gt;"No DD")),""))</f>
        <v>12</v>
      </c>
      <c r="B15" s="4" cm="1">
        <f t="array" ref="B15">IF(AND(J15&lt;&gt;"",J15&lt;&gt;"No DD",G15=""),SUMPRODUCT((J$4:J$40&lt;&gt;"")*(J$4:J$40&lt;&gt;"No DD")*(G$4:G$40="")*(F$4:F$40&gt;F15))+1,IF(J15="No DD",SUMPRODUCT((J$4:J$40="No DD")*(F$4:F$40&gt;F15)*(G$4:G$40=""))+1+SUMPRODUCT((J$4:J$40&lt;&gt;"")*(G$4:G$40="")*(J$4:J$40&lt;&gt;"No DD")),""))</f>
        <v>5</v>
      </c>
      <c r="C15" s="5" t="s">
        <v>138</v>
      </c>
      <c r="D15" s="4" t="s">
        <v>6</v>
      </c>
      <c r="E15" s="4">
        <v>2004</v>
      </c>
      <c r="F15" s="9">
        <f>SUM(L15:T15)+SUM(L15:Q15)*0.0000001+SUM(L15)*0.0000000000001</f>
        <v>170.30001239000501</v>
      </c>
      <c r="G15" s="66"/>
      <c r="H15" s="3" t="str">
        <f>IF(OR(AND(AR15&gt;=AY$42,AS15&gt;=AY$46,AR15&lt;&gt;"",AQ15=""),AND(AW15&gt;=AY$42,AX15&gt;=AY$46,AW15&lt;&gt;"",AQ15=""),AND(BU15&gt;=CB$42,BV15&gt;=CB$46,BU15&lt;&gt;"",BT15=""),AND(BZ15&gt;=CB$42,CA15&gt;=CB$46,BZ15&lt;&gt;"",BT15=""),AND(CX15&gt;=DE$42,CY15&gt;=DE$46,CX15&lt;&gt;"",CW15=""),AND(DC15&gt;=DE$42,DD15&gt;=DE$46,DC15&lt;&gt;""),AND(EC15&gt;=EJ$42,ED15&gt;=EJ$46,EC15&lt;&gt;""),AND(EH15&gt;=EJ$42,EI15&gt;=EJ$46,EH15&lt;&gt;""),AND(FE15&gt;=FL$42,FF15&gt;=FL$46,FE15&lt;&gt;""),AND(FJ15&gt;=FL$42,FK15&gt;=FL$46,FJ15&lt;&gt;""),AND(GG15&gt;=GN$42,GH15&gt;=GN$46,GG15&lt;&gt;""),AND(GL15&gt;=GN$42,GM15&gt;=GN$46,GL15&lt;&gt;""),AND(HI15&gt;=HP$42,HJ15&gt;=HP$46,HI15&lt;&gt;""),AND(HN15&gt;=HP$42,HO15&gt;=HP$46,HN15&lt;&gt;""),AND(IK15&gt;=IR$42,IL15&gt;=IR$46,IK15&lt;&gt;""),AND(IP15&gt;=IR$42,IQ15&gt;=IR$46,IP15&lt;&gt;""),AND(JM15&gt;=JT$42,JN15&gt;=JT$46,JM15&lt;&gt;""),AND(JR15&gt;=JT$42,JS15&gt;=JT$46,JR15&lt;&gt;""),AND(KO15&gt;=KV$42,KP15&gt;=KV$46,KO15&lt;&gt;""),AND(KT15&gt;=KV$42,KU15&gt;=KV$46,KT15&lt;&gt;""),AND(LQ15&gt;=LX$42,LR15&gt;=LX$46,LQ15&lt;&gt;""),AND(LV15&gt;=LX$42,LW15&gt;=LX$46,LV15&lt;&gt;""),AND(MS15&gt;=MZ$42,MT15&gt;=MZ$46,MS15&lt;&gt;""),AND(MX15&gt;=MZ$42,MY15&gt;=MZ$46,MX15&lt;&gt;""),AND(NU15&gt;=OB$42,NV15&gt;=OB$46,NU15&lt;&gt;""),AND(NZ15&gt;=OB$42,OA15&gt;=OB$46,NZ15&lt;&gt;""),AND(OW15&gt;=PD$42,OX15&gt;=PD$46,OW15&lt;&gt;""),AND(PB15&gt;=PD$42,PC15&gt;=PD$46,PB15&lt;&gt;""),AND(PY15&gt;=QF$42,PZ15&gt;=QF$46,PY15&lt;&gt;""),AND(QD15&gt;=QF$42,QE15&gt;=QF$46,QD15&lt;&gt;"")),"P","")</f>
        <v>P</v>
      </c>
      <c r="I15" s="3" t="str">
        <f>IF(OR(AND(AS15&gt;=AY$46,AS15&lt;&gt;"",AQ15=""),AND(AX15&gt;=AY$46,AX15&lt;&gt;"",AQ15=""),AND(BV15&gt;=CB$46,BV15&lt;&gt;"",BT15=""),AND(CA15&gt;=CB$46,CA15&lt;&gt;"",BT15=""),AND(CY15&gt;=DE$46,CY15&lt;&gt;"",CW15=""),AND(DD15&gt;=DE$46,DD15&lt;&gt;"",CW15=""),AND(ED15&gt;=EJ$46,ED15&lt;&gt;""),AND(EI15&gt;=EJ$46,EI15&lt;&gt;""),AND(FF15&gt;=FL$46,FF15&lt;&gt;""),AND(FK15&gt;=FL$46,FK15&lt;&gt;""),AND(GH15&gt;=GN$46,GH15&lt;&gt;""),AND(GM15&gt;=GN$46,GM15&lt;&gt;""),AND(HJ15&gt;=HP$46,HJ15&lt;&gt;""),AND(HO15&gt;=HP$46,HO15&lt;&gt;""),AND(IL15&gt;=IR$46,IL15&lt;&gt;""),AND(IQ15&gt;=IR$46,IQ15&lt;&gt;""),AND(JN15&gt;=JT$46,JN15&lt;&gt;""),AND(JS15&gt;=JT$46,JS15&lt;&gt;""),AND(KP15&gt;=KV$46,KP15&lt;&gt;""),AND(KU15&gt;=KV$46,KU15&lt;&gt;""),AND(LR15&gt;=LX$46,LR15&lt;&gt;""),AND(LW15&gt;=LX$46,LW15&lt;&gt;""),AND(MT15&gt;=MZ$46,MT15&lt;&gt;""),AND(MY15&gt;=MZ$46,MY15&lt;&gt;""),AND(NV15&gt;=OB$46,NV15&lt;&gt;""),AND(OA15&gt;=OB$46,OA15&lt;&gt;""),AND(OX15&gt;=PD$46,OX15&lt;&gt;""),AND(PC15&gt;=PD$46,PC15&lt;&gt;""),AND(PZ15&gt;=QF$46,PZ15&lt;&gt;""),AND(QE15&gt;=QF$46,QE15&lt;&gt;"")),"P","")</f>
        <v>P</v>
      </c>
      <c r="J15" s="36" t="str">
        <f>IF(AND(I15="P",H15=""),"No DD",IF(OR(AND(AU15&gt;=AY$45,AV15&gt;=AY$49,AU15&lt;&gt;"",AQ15=""),AND(BX15&gt;=CB$45,BY15&gt;=CB$49,BX15&lt;&gt;"",BT15=""),AND(DA15&gt;=DE$45,DB15&gt;=DE$49,DA15&lt;&gt;"",CW15=""),AND(EF15&gt;=EJ$45,EG15&gt;=EJ$49,EF15&lt;&gt;""),AND(FH15&gt;=FL$45,FI15&gt;=FL$49,FH15&lt;&gt;""),AND(GJ15&gt;=GN$45,GK15&gt;=GN$49,GJ15&lt;&gt;""),AND(HL15&gt;=HP$45,HM15&gt;=HP$49,HL15&lt;&gt;""),AND(IN15&gt;=IR$45,IO15&gt;=IR$49,IN15&lt;&gt;""),AND(JP15&gt;=JT$45,JQ15&gt;=JT$49,JP15&lt;&gt;""),AND(KR15&gt;=KV$45,KS15&gt;=KV$49,KR15&lt;&gt;""),AND(LT15&gt;=LX$45,LU15&gt;=LX$49,LT15&lt;&gt;""),AND(MV15&gt;=MZ$45,MW15&gt;=MZ$49,MV15&lt;&gt;""),AND(NX15&gt;=OB$45,NY15&gt;=OB$49,NX15&lt;&gt;""),AND(OZ15&gt;=PD$45,PA15&gt;=PD$49,OZ15&lt;&gt;""),AND(QB15&gt;=QF$45,QC15&gt;=QF$49,QB15&lt;&gt;"")),"Merit",IF(OR(AND(AU15&gt;=AY$44,AV15&gt;=AY$48,AU15&lt;&gt;"",AQ15=""),AND(BX15&gt;=CB$44,BY15&gt;=CB$48,BX15&lt;&gt;"",BT15=""),AND(DA15&gt;=DE$44,DB15&gt;=DE$48,DA15&lt;&gt;"",CW15=""),AND(EF15&gt;=EJ$44,EG15&gt;=EJ$48,EF15&lt;&gt;""),AND(FH15&gt;=FL$44,FI15&gt;=FL$48,FH15&lt;&gt;""),AND(GJ15&gt;=GN$44,GK15&gt;=GN$48,GJ15&lt;&gt;""),AND(HL15&gt;=HP$44,HM15&gt;=HP$48,HL15&lt;&gt;""),AND(IN15&gt;=IR$44,IO15&gt;=IR$48,IN15&lt;&gt;""),AND(JP15&gt;=JT$44,JQ15&gt;=JT$48,JP15&lt;&gt;""),AND(KR15&gt;=KV$44,KS15&gt;=KV$48,KR15&lt;&gt;""),AND(LT15&gt;=LX$44,LU15&gt;=LX$48,LT15&lt;&gt;""),AND(MV15&gt;=MZ$44,MW15&gt;=MZ$48,MV15&lt;&gt;""),AND(NX15&gt;=OB$44,NY15&gt;=OB$48,NX15&lt;&gt;""),AND(OZ15&gt;=PD$44,PA15&gt;=PD$48,OZ15&lt;&gt;""),AND(QB15&gt;=QF$44,QC15&gt;=QF$48,QB15&lt;&gt;"")),"Excellence",IF(K15="P","Worlds Team",IF(H15="P","National Team","")))))</f>
        <v>National Team</v>
      </c>
      <c r="K15" s="3" t="str">
        <f>IF(OR(AND(AU15&gt;=AY$43,AV15&gt;=AY$47,AU15&lt;&gt;"",AQ15=""),AND(BX15&gt;=CB$43,BY15&gt;=CB$47,BX15&lt;&gt;"",BT15=""),AND(DA15&gt;=DE$43,DB15&gt;=DE$47,DA15&lt;&gt;"",CW15=""),AND(EF15&gt;=EJ$43,EG15&gt;=EJ$47,EF15&lt;&gt;""),AND(FH15&gt;=FL$43,FI15&gt;=FL$47,FH15&lt;&gt;""),AND(GJ15&gt;=GN$43,GK15&gt;=GN$47,GJ15&lt;&gt;""),AND(HL15&gt;=HP$43,HM15&gt;=HP$47,HL15&lt;&gt;""),AND(IN15&gt;=IR$43,IO15&gt;=IR$47,IN15&lt;&gt;""),AND(JP15&gt;=JT$43,JQ15&gt;=JT$47,JP15&lt;&gt;""),AND(KR15&gt;=KV$43,KS15&gt;=KV$47,KR15&lt;&gt;""),AND(LT15&gt;=LX$43,LU15&gt;=LX$47,LT15&lt;&gt;""),AND(MV15&gt;=MZ$43,MW15&gt;=MZ$47,MV15&lt;&gt;""),AND(NX15&gt;=OB$43,NY15&gt;=OB$47,NX15&lt;&gt;""),AND(OZ15&gt;=PD$43,PA15&gt;=PD$47,OZ15&lt;&gt;""),AND(QB15&gt;=QF$43,QC15&gt;=QF$47,QB15&lt;&gt;"")),"P","")</f>
        <v/>
      </c>
      <c r="L15" s="8">
        <f>IF(COUNT(AS15,BV15,CY15)&gt;0,LARGE((AS15,BV15,CY15),1),0)</f>
        <v>49.9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49.9</v>
      </c>
      <c r="O15" s="8" t="str">
        <f>IF(N15=0,"",IF(AND(N15=L15,N15=AS15,N15=BV15),$W$1,IF(AND(N15=L15,N15=AS15,N15=CY15),$W$1,IF(AND(N15=L15,N15=BV15,N15=CY15),$AZ$1,IF(N15=CY15,$CC$1,IF(N15=BV15,$AZ$1,IF(N15=AS15,$W$1,"")))))))</f>
        <v>2023 3rd Domestic Trial</v>
      </c>
      <c r="P15" s="8">
        <f>IF(COUNT(AT15,BW15,CZ15)&gt;0,LARGE((AT15,BW15,CZ15),1),0)</f>
        <v>24.1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46.4</v>
      </c>
      <c r="S15" s="8" t="str">
        <f>IF(R15=0,"",IF(R15=DD15,$CC$1,IF(R15=CA15,$AZ$1,IF(R15=AX15,$W$1,""))))</f>
        <v>2023 3rd Domestic Trial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>
        <v>19</v>
      </c>
      <c r="X15" s="19">
        <v>6.8000000000000007</v>
      </c>
      <c r="Y15" s="19">
        <v>0</v>
      </c>
      <c r="Z15" s="19">
        <v>0</v>
      </c>
      <c r="AA15" s="19">
        <v>18.5</v>
      </c>
      <c r="AB15" s="19">
        <v>6.4</v>
      </c>
      <c r="AC15" s="19">
        <v>0.8</v>
      </c>
      <c r="AD15" s="19">
        <v>0</v>
      </c>
      <c r="AE15" s="19">
        <v>18.8</v>
      </c>
      <c r="AF15" s="19">
        <v>3.9000000000000004</v>
      </c>
      <c r="AG15" s="19">
        <v>0</v>
      </c>
      <c r="AH15" s="19">
        <v>0</v>
      </c>
      <c r="AI15" s="19">
        <v>19</v>
      </c>
      <c r="AJ15" s="19">
        <v>6.8000000000000007</v>
      </c>
      <c r="AK15" s="19">
        <v>0.6</v>
      </c>
      <c r="AL15" s="19">
        <v>0</v>
      </c>
      <c r="AM15" s="19">
        <v>18.2</v>
      </c>
      <c r="AN15" s="19">
        <v>3.6</v>
      </c>
      <c r="AO15" s="19">
        <v>0.6</v>
      </c>
      <c r="AP15" s="19">
        <v>0</v>
      </c>
      <c r="AQ15" s="27"/>
      <c r="AR15" s="40">
        <f>IF(SUM(X15,AB15)&gt;0,SUM(X15,AB15),"")</f>
        <v>13.200000000000001</v>
      </c>
      <c r="AS15" s="40">
        <f>IF(SUM(W15:X15,Z15:AB15,AD15)-Y15-AC15&gt;0,SUM(W15:X15,Z15:AB15,AD15)-Y15-AC15,"")</f>
        <v>49.9</v>
      </c>
      <c r="AT15" s="40">
        <f>IF(SUM(AE15:AF15,AH15)-AG15&gt;0,SUM(AE15:AF15,AH15)-AG15,"")</f>
        <v>22.700000000000003</v>
      </c>
      <c r="AU15" s="40">
        <f>IF(SUM(X15,AB15,AF15)&gt;0,SUM(X15,AB15,AF15),"")</f>
        <v>17.100000000000001</v>
      </c>
      <c r="AV15" s="40">
        <f>IF(SUM(AS15,AT15)&gt;0,SUM(AS15,AT15),"")</f>
        <v>72.599999999999994</v>
      </c>
      <c r="AW15" s="40">
        <f>IF(SUM(AJ15,AN15)&gt;0,SUM(AJ15,AN15),"")</f>
        <v>10.4</v>
      </c>
      <c r="AX15" s="40">
        <f>IF(SUM(AI15:AJ15,AL15:AN15,AP15)-SUM(AK15,AO15)&gt;0,SUM(AI15:AJ15,AL15:AN15,AP15)-SUM(AK15,AO15),"")</f>
        <v>46.4</v>
      </c>
      <c r="AY15" s="40">
        <f>IF(SUM(AS15,AT15,AX15)&gt;0,SUM(AS15,AT15,AX15),"")</f>
        <v>119</v>
      </c>
      <c r="AZ15" s="18">
        <v>18.600000000000001</v>
      </c>
      <c r="BA15" s="18">
        <v>6.8</v>
      </c>
      <c r="BB15" s="18">
        <v>0.2</v>
      </c>
      <c r="BC15" s="18">
        <v>0</v>
      </c>
      <c r="BD15" s="18">
        <v>18.5</v>
      </c>
      <c r="BE15" s="18">
        <v>6.4</v>
      </c>
      <c r="BF15" s="18">
        <v>0.2</v>
      </c>
      <c r="BG15" s="18">
        <v>0</v>
      </c>
      <c r="BH15" s="18">
        <v>18.3</v>
      </c>
      <c r="BI15" s="18">
        <v>6</v>
      </c>
      <c r="BJ15" s="18">
        <v>0.2</v>
      </c>
      <c r="BK15" s="18">
        <v>0</v>
      </c>
      <c r="BL15" s="18">
        <v>0</v>
      </c>
      <c r="BM15" s="18">
        <v>0</v>
      </c>
      <c r="BN15" s="18">
        <v>0</v>
      </c>
      <c r="BO15" s="18">
        <v>0</v>
      </c>
      <c r="BP15" s="18">
        <v>0</v>
      </c>
      <c r="BQ15" s="18">
        <v>0</v>
      </c>
      <c r="BR15" s="18">
        <v>0</v>
      </c>
      <c r="BS15" s="18">
        <v>0</v>
      </c>
      <c r="BT15" s="28"/>
      <c r="BU15" s="11">
        <f>IF(SUM(BA15,BE15)&gt;0,SUM(BA15,BE15),"")</f>
        <v>13.2</v>
      </c>
      <c r="BV15" s="11">
        <f>IF(SUM(AZ15:BA15,BC15:BE15,BG15)-BB15-BF15&gt;0,SUM(AZ15:BA15,BC15:BE15,BG15)-BB15-BF15,"")</f>
        <v>49.9</v>
      </c>
      <c r="BW15" s="11">
        <f>IF(SUM(BH15:BI15,BK15)-BJ15&gt;0,SUM(BH15:BI15,BK15)-BJ15,"")</f>
        <v>24.1</v>
      </c>
      <c r="BX15" s="11">
        <f>IF(SUM(BA15,BE15,BI15)&gt;0,SUM(BA15,BE15,BI15),"")</f>
        <v>19.2</v>
      </c>
      <c r="BY15" s="11">
        <f>IF(SUM(BV15,BW15)&gt;0,SUM(BV15,BW15),"")</f>
        <v>74</v>
      </c>
      <c r="BZ15" s="11" t="str">
        <f>IF(SUM(BM15,BQ15)&gt;0,SUM(BM15,BQ15),"")</f>
        <v/>
      </c>
      <c r="CA15" s="11" t="str">
        <f>IF(SUM(BL15:BM15,BO15:BQ15,BS15)-SUM(BN15,BR15)&gt;0,SUM(BL15:BM15,BO15:BQ15,BS15)-SUM(BN15,BR15),"")</f>
        <v/>
      </c>
      <c r="CB15" s="11">
        <f>IF(SUM(BV15,BW15,CA15)&gt;0,SUM(BV15,BW15,CA15),"")</f>
        <v>74</v>
      </c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27"/>
      <c r="CX15" s="40" t="str">
        <f>IF(SUM(CD15,CH15)&gt;0,SUM(CD15,CH15),"")</f>
        <v/>
      </c>
      <c r="CY15" s="40" t="str">
        <f>IF(SUM(CC15:CD15,CF15:CH15,CJ15)-CE15-CI15&gt;0,SUM(CC15:CD15,CF15:CH15,CJ15)-CE15-CI15,"")</f>
        <v/>
      </c>
      <c r="CZ15" s="40" t="str">
        <f>IF(SUM(CK15:CL15,CN15)-CM15&gt;0,SUM(CK15:CL15,CN15)-CM15,"")</f>
        <v/>
      </c>
      <c r="DA15" s="40" t="str">
        <f>IF(SUM(CD15,CH15,CL15)&gt;0,SUM(CD15,CH15,CL15),"")</f>
        <v/>
      </c>
      <c r="DB15" s="40" t="str">
        <f>IF(SUM(CY15,CZ15)&gt;0,SUM(CY15,CZ15),"")</f>
        <v/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 t="str">
        <f>IF(SUM(CY15,CZ15,DD15)&gt;0,SUM(CY15,CZ15,DD15),"")</f>
        <v/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9.3000000000000007</v>
      </c>
      <c r="QH15" s="22">
        <f>IF($CW15="P",CD15,(CD15+BA15)/2)</f>
        <v>3.4</v>
      </c>
      <c r="QI15" s="22">
        <f>IF($CW15="P",CE15,(CE15+BB15)/2)</f>
        <v>0.1</v>
      </c>
      <c r="QJ15" s="22">
        <f>IF($CW15="P",CF15,(CF15+BC15)/2)</f>
        <v>0</v>
      </c>
      <c r="QK15" s="22">
        <f>IF($CW15="P",CG15,(CG15+BD15)/2)</f>
        <v>9.25</v>
      </c>
      <c r="QL15" s="22">
        <f>IF($CW15="P",CH15,(CH15+BE15)/2)</f>
        <v>3.2</v>
      </c>
      <c r="QM15" s="22">
        <f>IF($CW15="P",CI15,(CI15+BF15)/2)</f>
        <v>0.1</v>
      </c>
      <c r="QN15" s="22">
        <f>IF($CW15="P",CJ15,(CJ15+BG15)/2)</f>
        <v>0</v>
      </c>
      <c r="QO15" s="22">
        <f>IF($CW15="P",CK15,(CK15+BH15)/2)</f>
        <v>9.15</v>
      </c>
      <c r="QP15" s="22">
        <f>IF($CW15="P",CL15,(CL15+BI15)/2)</f>
        <v>3</v>
      </c>
      <c r="QQ15" s="22">
        <f>IF($CW15="P",CM15,(CM15+BJ15)/2)</f>
        <v>0.1</v>
      </c>
      <c r="QR15" s="22">
        <f>IF($CW15="P",CN15,(CN15+BK15)/2)</f>
        <v>0</v>
      </c>
      <c r="QS15" s="22">
        <f>IF($CW15="P",CO15,(CO15+BL15)/2)</f>
        <v>0</v>
      </c>
      <c r="QT15" s="22">
        <f>IF($CW15="P",CP15,(CP15+BM15)/2)</f>
        <v>0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0</v>
      </c>
      <c r="QX15" s="22">
        <f>IF($CW15="P",CT15,(CT15+BQ15)/2)</f>
        <v>0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6.6</v>
      </c>
      <c r="RC15" s="40">
        <f>IF(SUM(QG15:QH15,QJ15:QL15,QN15)-QI15-QM15&gt;0,SUM(QG15:QH15,QJ15:QL15,QN15)-QI15-QM15,"")</f>
        <v>24.95</v>
      </c>
      <c r="RD15" s="40">
        <f>IF(SUM(QO15:QP15,QR15)-QQ15&gt;0,SUM(QO15:QP15,QR15)-QQ15,"")</f>
        <v>12.05</v>
      </c>
      <c r="RE15" s="40">
        <f>IF(SUM(QH15,QL15,QP15)&gt;0,SUM(QH15,QL15,QP15),"")</f>
        <v>9.6</v>
      </c>
      <c r="RF15" s="40">
        <f>IF(SUM(RC15,RD15)&gt;0,SUM(RC15,RD15),"")</f>
        <v>37</v>
      </c>
      <c r="RG15" s="40" t="str">
        <f>IF(SUM(QT15,QX15)&gt;0,SUM(QT15,QX15),"")</f>
        <v/>
      </c>
      <c r="RH15" s="40" t="str">
        <f>IF(SUM(QS15:QT15,QV15:QX15,QZ15)-SUM(QU15,QY15)&gt;0,SUM(QS15:QT15,QV15:QX15,QZ15)-SUM(QU15,QY15),"")</f>
        <v/>
      </c>
      <c r="RI15" s="40">
        <f>IF(SUM(RC15,RD15,RH15)&gt;0,SUM(RC15,RD15,RH15),"")</f>
        <v>37</v>
      </c>
    </row>
    <row r="16" spans="1:477" x14ac:dyDescent="0.2">
      <c r="A16" s="4" cm="1">
        <f t="array" ref="A16">IF(AND(J16&lt;&gt;"",J16&lt;&gt;"No DD"),SUMPRODUCT((J$4:J$40&lt;&gt;"")*(J$4:J$40&lt;&gt;"No DD")*(F$4:F$40&gt;F16))+1,IF(J16="No DD",SUMPRODUCT((J$4:J$40="No DD")*(F$4:F$40&gt;F16))+1+SUMPRODUCT((J$4:J$40&lt;&gt;"")*(J$4:J$40&lt;&gt;"No DD")),""))</f>
        <v>13</v>
      </c>
      <c r="B16" s="4" cm="1">
        <f t="array" ref="B16">IF(AND(J16&lt;&gt;"",J16&lt;&gt;"No DD",G16=""),SUMPRODUCT((J$4:J$40&lt;&gt;"")*(J$4:J$40&lt;&gt;"No DD")*(G$4:G$40="")*(F$4:F$40&gt;F16))+1,IF(J16="No DD",SUMPRODUCT((J$4:J$40="No DD")*(F$4:F$40&gt;F16)*(G$4:G$40=""))+1+SUMPRODUCT((J$4:J$40&lt;&gt;"")*(G$4:G$40="")*(J$4:J$40&lt;&gt;"No DD")),""))</f>
        <v>6</v>
      </c>
      <c r="C16" s="5" t="s">
        <v>216</v>
      </c>
      <c r="D16" s="4" t="s">
        <v>106</v>
      </c>
      <c r="E16" s="4">
        <v>2007</v>
      </c>
      <c r="F16" s="9">
        <f>SUM(L16:T16)+SUM(L16:Q16)*0.0000001+SUM(L16)*0.0000000000001</f>
        <v>169.90001215000493</v>
      </c>
      <c r="G16" s="66"/>
      <c r="H16" s="3" t="str">
        <f>IF(OR(AND(AR16&gt;=AY$42,AS16&gt;=AY$46,AR16&lt;&gt;"",AQ16=""),AND(AW16&gt;=AY$42,AX16&gt;=AY$46,AW16&lt;&gt;"",AQ16=""),AND(BU16&gt;=CB$42,BV16&gt;=CB$46,BU16&lt;&gt;"",BT16=""),AND(BZ16&gt;=CB$42,CA16&gt;=CB$46,BZ16&lt;&gt;"",BT16=""),AND(CX16&gt;=DE$42,CY16&gt;=DE$46,CX16&lt;&gt;"",CW16=""),AND(DC16&gt;=DE$42,DD16&gt;=DE$46,DC16&lt;&gt;""),AND(EC16&gt;=EJ$42,ED16&gt;=EJ$46,EC16&lt;&gt;""),AND(EH16&gt;=EJ$42,EI16&gt;=EJ$46,EH16&lt;&gt;""),AND(FE16&gt;=FL$42,FF16&gt;=FL$46,FE16&lt;&gt;""),AND(FJ16&gt;=FL$42,FK16&gt;=FL$46,FJ16&lt;&gt;""),AND(GG16&gt;=GN$42,GH16&gt;=GN$46,GG16&lt;&gt;""),AND(GL16&gt;=GN$42,GM16&gt;=GN$46,GL16&lt;&gt;""),AND(HI16&gt;=HP$42,HJ16&gt;=HP$46,HI16&lt;&gt;""),AND(HN16&gt;=HP$42,HO16&gt;=HP$46,HN16&lt;&gt;""),AND(IK16&gt;=IR$42,IL16&gt;=IR$46,IK16&lt;&gt;""),AND(IP16&gt;=IR$42,IQ16&gt;=IR$46,IP16&lt;&gt;""),AND(JM16&gt;=JT$42,JN16&gt;=JT$46,JM16&lt;&gt;""),AND(JR16&gt;=JT$42,JS16&gt;=JT$46,JR16&lt;&gt;""),AND(KO16&gt;=KV$42,KP16&gt;=KV$46,KO16&lt;&gt;""),AND(KT16&gt;=KV$42,KU16&gt;=KV$46,KT16&lt;&gt;""),AND(LQ16&gt;=LX$42,LR16&gt;=LX$46,LQ16&lt;&gt;""),AND(LV16&gt;=LX$42,LW16&gt;=LX$46,LV16&lt;&gt;""),AND(MS16&gt;=MZ$42,MT16&gt;=MZ$46,MS16&lt;&gt;""),AND(MX16&gt;=MZ$42,MY16&gt;=MZ$46,MX16&lt;&gt;""),AND(NU16&gt;=OB$42,NV16&gt;=OB$46,NU16&lt;&gt;""),AND(NZ16&gt;=OB$42,OA16&gt;=OB$46,NZ16&lt;&gt;""),AND(OW16&gt;=PD$42,OX16&gt;=PD$46,OW16&lt;&gt;""),AND(PB16&gt;=PD$42,PC16&gt;=PD$46,PB16&lt;&gt;""),AND(PY16&gt;=QF$42,PZ16&gt;=QF$46,PY16&lt;&gt;""),AND(QD16&gt;=QF$42,QE16&gt;=QF$46,QD16&lt;&gt;"")),"P","")</f>
        <v>P</v>
      </c>
      <c r="I16" s="3" t="str">
        <f>IF(OR(AND(AS16&gt;=AY$46,AS16&lt;&gt;"",AQ16=""),AND(AX16&gt;=AY$46,AX16&lt;&gt;"",AQ16=""),AND(BV16&gt;=CB$46,BV16&lt;&gt;"",BT16=""),AND(CA16&gt;=CB$46,CA16&lt;&gt;"",BT16=""),AND(CY16&gt;=DE$46,CY16&lt;&gt;"",CW16=""),AND(DD16&gt;=DE$46,DD16&lt;&gt;"",CW16=""),AND(ED16&gt;=EJ$46,ED16&lt;&gt;""),AND(EI16&gt;=EJ$46,EI16&lt;&gt;""),AND(FF16&gt;=FL$46,FF16&lt;&gt;""),AND(FK16&gt;=FL$46,FK16&lt;&gt;""),AND(GH16&gt;=GN$46,GH16&lt;&gt;""),AND(GM16&gt;=GN$46,GM16&lt;&gt;""),AND(HJ16&gt;=HP$46,HJ16&lt;&gt;""),AND(HO16&gt;=HP$46,HO16&lt;&gt;""),AND(IL16&gt;=IR$46,IL16&lt;&gt;""),AND(IQ16&gt;=IR$46,IQ16&lt;&gt;""),AND(JN16&gt;=JT$46,JN16&lt;&gt;""),AND(JS16&gt;=JT$46,JS16&lt;&gt;""),AND(KP16&gt;=KV$46,KP16&lt;&gt;""),AND(KU16&gt;=KV$46,KU16&lt;&gt;""),AND(LR16&gt;=LX$46,LR16&lt;&gt;""),AND(LW16&gt;=LX$46,LW16&lt;&gt;""),AND(MT16&gt;=MZ$46,MT16&lt;&gt;""),AND(MY16&gt;=MZ$46,MY16&lt;&gt;""),AND(NV16&gt;=OB$46,NV16&lt;&gt;""),AND(OA16&gt;=OB$46,OA16&lt;&gt;""),AND(OX16&gt;=PD$46,OX16&lt;&gt;""),AND(PC16&gt;=PD$46,PC16&lt;&gt;""),AND(PZ16&gt;=QF$46,PZ16&lt;&gt;""),AND(QE16&gt;=QF$46,QE16&lt;&gt;"")),"P","")</f>
        <v>P</v>
      </c>
      <c r="J16" s="36" t="str">
        <f>IF(AND(I16="P",H16=""),"No DD",IF(OR(AND(AU16&gt;=AY$45,AV16&gt;=AY$49,AU16&lt;&gt;"",AQ16=""),AND(BX16&gt;=CB$45,BY16&gt;=CB$49,BX16&lt;&gt;"",BT16=""),AND(DA16&gt;=DE$45,DB16&gt;=DE$49,DA16&lt;&gt;"",CW16=""),AND(EF16&gt;=EJ$45,EG16&gt;=EJ$49,EF16&lt;&gt;""),AND(FH16&gt;=FL$45,FI16&gt;=FL$49,FH16&lt;&gt;""),AND(GJ16&gt;=GN$45,GK16&gt;=GN$49,GJ16&lt;&gt;""),AND(HL16&gt;=HP$45,HM16&gt;=HP$49,HL16&lt;&gt;""),AND(IN16&gt;=IR$45,IO16&gt;=IR$49,IN16&lt;&gt;""),AND(JP16&gt;=JT$45,JQ16&gt;=JT$49,JP16&lt;&gt;""),AND(KR16&gt;=KV$45,KS16&gt;=KV$49,KR16&lt;&gt;""),AND(LT16&gt;=LX$45,LU16&gt;=LX$49,LT16&lt;&gt;""),AND(MV16&gt;=MZ$45,MW16&gt;=MZ$49,MV16&lt;&gt;""),AND(NX16&gt;=OB$45,NY16&gt;=OB$49,NX16&lt;&gt;""),AND(OZ16&gt;=PD$45,PA16&gt;=PD$49,OZ16&lt;&gt;""),AND(QB16&gt;=QF$45,QC16&gt;=QF$49,QB16&lt;&gt;"")),"Merit",IF(OR(AND(AU16&gt;=AY$44,AV16&gt;=AY$48,AU16&lt;&gt;"",AQ16=""),AND(BX16&gt;=CB$44,BY16&gt;=CB$48,BX16&lt;&gt;"",BT16=""),AND(DA16&gt;=DE$44,DB16&gt;=DE$48,DA16&lt;&gt;"",CW16=""),AND(EF16&gt;=EJ$44,EG16&gt;=EJ$48,EF16&lt;&gt;""),AND(FH16&gt;=FL$44,FI16&gt;=FL$48,FH16&lt;&gt;""),AND(GJ16&gt;=GN$44,GK16&gt;=GN$48,GJ16&lt;&gt;""),AND(HL16&gt;=HP$44,HM16&gt;=HP$48,HL16&lt;&gt;""),AND(IN16&gt;=IR$44,IO16&gt;=IR$48,IN16&lt;&gt;""),AND(JP16&gt;=JT$44,JQ16&gt;=JT$48,JP16&lt;&gt;""),AND(KR16&gt;=KV$44,KS16&gt;=KV$48,KR16&lt;&gt;""),AND(LT16&gt;=LX$44,LU16&gt;=LX$48,LT16&lt;&gt;""),AND(MV16&gt;=MZ$44,MW16&gt;=MZ$48,MV16&lt;&gt;""),AND(NX16&gt;=OB$44,NY16&gt;=OB$48,NX16&lt;&gt;""),AND(OZ16&gt;=PD$44,PA16&gt;=PD$48,OZ16&lt;&gt;""),AND(QB16&gt;=QF$44,QC16&gt;=QF$48,QB16&lt;&gt;"")),"Excellence",IF(K16="P","Worlds Team",IF(H16="P","National Team","")))))</f>
        <v>National Team</v>
      </c>
      <c r="K16" s="3" t="str">
        <f>IF(OR(AND(AU16&gt;=AY$43,AV16&gt;=AY$47,AU16&lt;&gt;"",AQ16=""),AND(BX16&gt;=CB$43,BY16&gt;=CB$47,BX16&lt;&gt;"",BT16=""),AND(DA16&gt;=DE$43,DB16&gt;=DE$47,DA16&lt;&gt;"",CW16=""),AND(EF16&gt;=EJ$43,EG16&gt;=EJ$47,EF16&lt;&gt;""),AND(FH16&gt;=FL$43,FI16&gt;=FL$47,FH16&lt;&gt;""),AND(GJ16&gt;=GN$43,GK16&gt;=GN$47,GJ16&lt;&gt;""),AND(HL16&gt;=HP$43,HM16&gt;=HP$47,HL16&lt;&gt;""),AND(IN16&gt;=IR$43,IO16&gt;=IR$47,IN16&lt;&gt;""),AND(JP16&gt;=JT$43,JQ16&gt;=JT$47,JP16&lt;&gt;""),AND(KR16&gt;=KV$43,KS16&gt;=KV$47,KR16&lt;&gt;""),AND(LT16&gt;=LX$43,LU16&gt;=LX$47,LT16&lt;&gt;""),AND(MV16&gt;=MZ$43,MW16&gt;=MZ$47,MV16&lt;&gt;""),AND(NX16&gt;=OB$43,NY16&gt;=OB$47,NX16&lt;&gt;""),AND(OZ16&gt;=PD$43,PA16&gt;=PD$47,OZ16&lt;&gt;""),AND(QB16&gt;=QF$43,QC16&gt;=QF$47,QB16&lt;&gt;"")),"P","")</f>
        <v/>
      </c>
      <c r="L16" s="8">
        <f>IF(COUNT(AS16,BV16,CY16)&gt;0,LARGE((AS16,BV16,CY16),1),0)</f>
        <v>49.1</v>
      </c>
      <c r="M16" s="8" t="str">
        <f>IF(L16=0,"",IF(L16=CY16,$CC$1,IF(L16=BV16,$AZ$1,IF(L16=AS16,$W$1,""))))</f>
        <v>2024 Elite Canada</v>
      </c>
      <c r="N16" s="8">
        <f>IF(COUNT(AS16,BV16,CY16)&gt;1,LARGE((AS16,BV16,CY16),2),0)</f>
        <v>48.4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24</v>
      </c>
      <c r="Q16" s="8" t="str">
        <f>IF(P16=0,"",IF(P16=CZ16,$CC$1,IF(P16=BW16,$AZ$1,IF(P16=AT16,$W$1,""))))</f>
        <v>2024 Elite Canada</v>
      </c>
      <c r="R16" s="8">
        <f>IF(MAX(AX16,CA16,DD16)&gt;0,MAX(AX16,CA16,DD16),0)</f>
        <v>48.4</v>
      </c>
      <c r="S16" s="8" t="str">
        <f>IF(R16=0,"",IF(R16=DD16,$CC$1,IF(R16=CA16,$AZ$1,IF(R16=AX16,$W$1,""))))</f>
        <v>2024 Nationals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27"/>
      <c r="AR16" s="40" t="str">
        <f>IF(SUM(X16,AB16)&gt;0,SUM(X16,AB16),"")</f>
        <v/>
      </c>
      <c r="AS16" s="40" t="str">
        <f>IF(SUM(W16:X16,Z16:AB16,AD16)-Y16-AC16&gt;0,SUM(W16:X16,Z16:AB16,AD16)-Y16-AC16,"")</f>
        <v/>
      </c>
      <c r="AT16" s="40" t="str">
        <f>IF(SUM(AE16:AF16,AH16)-AG16&gt;0,SUM(AE16:AF16,AH16)-AG16,"")</f>
        <v/>
      </c>
      <c r="AU16" s="40" t="str">
        <f>IF(SUM(X16,AB16,AF16)&gt;0,SUM(X16,AB16,AF16),"")</f>
        <v/>
      </c>
      <c r="AV16" s="40" t="str">
        <f>IF(SUM(AS16,AT16)&gt;0,SUM(AS16,AT16),"")</f>
        <v/>
      </c>
      <c r="AW16" s="40" t="str">
        <f>IF(SUM(AJ16,AN16)&gt;0,SUM(AJ16,AN16),"")</f>
        <v/>
      </c>
      <c r="AX16" s="40" t="str">
        <f>IF(SUM(AI16:AJ16,AL16:AN16,AP16)-SUM(AK16,AO16)&gt;0,SUM(AI16:AJ16,AL16:AN16,AP16)-SUM(AK16,AO16),"")</f>
        <v/>
      </c>
      <c r="AY16" s="40" t="str">
        <f>IF(SUM(AS16,AT16,AX16)&gt;0,SUM(AS16,AT16,AX16),"")</f>
        <v/>
      </c>
      <c r="AZ16" s="18">
        <v>18.5</v>
      </c>
      <c r="BA16" s="18">
        <v>6</v>
      </c>
      <c r="BB16" s="18">
        <v>0</v>
      </c>
      <c r="BC16" s="18">
        <v>0</v>
      </c>
      <c r="BD16" s="18">
        <v>18.600000000000001</v>
      </c>
      <c r="BE16" s="18">
        <v>6</v>
      </c>
      <c r="BF16" s="18">
        <v>0</v>
      </c>
      <c r="BG16" s="18">
        <v>0</v>
      </c>
      <c r="BH16" s="18">
        <v>18.399999999999999</v>
      </c>
      <c r="BI16" s="18">
        <v>5.6</v>
      </c>
      <c r="BJ16" s="18">
        <v>0</v>
      </c>
      <c r="BK16" s="18">
        <v>0</v>
      </c>
      <c r="BL16" s="18">
        <v>18.100000000000001</v>
      </c>
      <c r="BM16" s="18">
        <v>5.2</v>
      </c>
      <c r="BN16" s="18">
        <v>0</v>
      </c>
      <c r="BO16" s="18">
        <v>0</v>
      </c>
      <c r="BP16" s="18">
        <v>18.399999999999999</v>
      </c>
      <c r="BQ16" s="18">
        <v>6</v>
      </c>
      <c r="BR16" s="18">
        <v>0.2</v>
      </c>
      <c r="BS16" s="18">
        <v>0</v>
      </c>
      <c r="BT16" s="28"/>
      <c r="BU16" s="11">
        <f>IF(SUM(BA16,BE16)&gt;0,SUM(BA16,BE16),"")</f>
        <v>12</v>
      </c>
      <c r="BV16" s="11">
        <f>IF(SUM(AZ16:BA16,BC16:BE16,BG16)-BB16-BF16&gt;0,SUM(AZ16:BA16,BC16:BE16,BG16)-BB16-BF16,"")</f>
        <v>49.1</v>
      </c>
      <c r="BW16" s="11">
        <f>IF(SUM(BH16:BI16,BK16)-BJ16&gt;0,SUM(BH16:BI16,BK16)-BJ16,"")</f>
        <v>24</v>
      </c>
      <c r="BX16" s="11">
        <f>IF(SUM(BA16,BE16,BI16)&gt;0,SUM(BA16,BE16,BI16),"")</f>
        <v>17.600000000000001</v>
      </c>
      <c r="BY16" s="11">
        <f>IF(SUM(BV16,BW16)&gt;0,SUM(BV16,BW16),"")</f>
        <v>73.099999999999994</v>
      </c>
      <c r="BZ16" s="11">
        <f>IF(SUM(BM16,BQ16)&gt;0,SUM(BM16,BQ16),"")</f>
        <v>11.2</v>
      </c>
      <c r="CA16" s="11">
        <f>IF(SUM(BL16:BM16,BO16:BQ16,BS16)-SUM(BN16,BR16)&gt;0,SUM(BL16:BM16,BO16:BQ16,BS16)-SUM(BN16,BR16),"")</f>
        <v>47.5</v>
      </c>
      <c r="CB16" s="11">
        <f>IF(SUM(BV16,BW16,CA16)&gt;0,SUM(BV16,BW16,CA16),"")</f>
        <v>120.6</v>
      </c>
      <c r="CC16" s="19">
        <v>18.7</v>
      </c>
      <c r="CD16" s="19">
        <v>6</v>
      </c>
      <c r="CE16" s="19">
        <v>0</v>
      </c>
      <c r="CF16" s="19">
        <v>0</v>
      </c>
      <c r="CG16" s="19">
        <v>18.7</v>
      </c>
      <c r="CH16" s="19">
        <v>5.6</v>
      </c>
      <c r="CI16" s="19">
        <v>0.6</v>
      </c>
      <c r="CJ16" s="19">
        <v>0</v>
      </c>
      <c r="CK16" s="19">
        <v>18.8</v>
      </c>
      <c r="CL16" s="19">
        <v>4</v>
      </c>
      <c r="CM16" s="19">
        <v>0</v>
      </c>
      <c r="CN16" s="19">
        <v>0</v>
      </c>
      <c r="CO16" s="19">
        <v>18.5</v>
      </c>
      <c r="CP16" s="19">
        <v>6</v>
      </c>
      <c r="CQ16" s="19">
        <v>0</v>
      </c>
      <c r="CR16" s="19">
        <v>0</v>
      </c>
      <c r="CS16" s="19">
        <v>18.3</v>
      </c>
      <c r="CT16" s="19">
        <v>5.6</v>
      </c>
      <c r="CU16" s="19">
        <v>0</v>
      </c>
      <c r="CV16" s="19">
        <v>0</v>
      </c>
      <c r="CW16" s="27"/>
      <c r="CX16" s="40">
        <f>IF(SUM(CD16,CH16)&gt;0,SUM(CD16,CH16),"")</f>
        <v>11.6</v>
      </c>
      <c r="CY16" s="40">
        <f>IF(SUM(CC16:CD16,CF16:CH16,CJ16)-CE16-CI16&gt;0,SUM(CC16:CD16,CF16:CH16,CJ16)-CE16-CI16,"")</f>
        <v>48.4</v>
      </c>
      <c r="CZ16" s="40">
        <f>IF(SUM(CK16:CL16,CN16)-CM16&gt;0,SUM(CK16:CL16,CN16)-CM16,"")</f>
        <v>22.8</v>
      </c>
      <c r="DA16" s="40">
        <f>IF(SUM(CD16,CH16,CL16)&gt;0,SUM(CD16,CH16,CL16),"")</f>
        <v>15.6</v>
      </c>
      <c r="DB16" s="40">
        <f>IF(SUM(CY16,CZ16)&gt;0,SUM(CY16,CZ16),"")</f>
        <v>71.2</v>
      </c>
      <c r="DC16" s="40">
        <f>IF(SUM(CP16,CT16)&gt;0,SUM(CP16,CT16),"")</f>
        <v>11.6</v>
      </c>
      <c r="DD16" s="40">
        <f>IF(SUM(CO16:CP16,CR16:CT16,CV16)-SUM(CQ16,CU16)&gt;0,SUM(CO16:CP16,CR16:CT16,CV16)-SUM(CQ16,CU16),"")</f>
        <v>48.4</v>
      </c>
      <c r="DE16" s="40">
        <f>IF(SUM(CY16,CZ16,DD16)&gt;0,SUM(CY16,CZ16,DD16),"")</f>
        <v>119.6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18.600000000000001</v>
      </c>
      <c r="QH16" s="22">
        <f>IF($CW16="P",CD16,(CD16+BA16)/2)</f>
        <v>6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18.649999999999999</v>
      </c>
      <c r="QL16" s="22">
        <f>IF($CW16="P",CH16,(CH16+BE16)/2)</f>
        <v>5.8</v>
      </c>
      <c r="QM16" s="22">
        <f>IF($CW16="P",CI16,(CI16+BF16)/2)</f>
        <v>0.3</v>
      </c>
      <c r="QN16" s="22">
        <f>IF($CW16="P",CJ16,(CJ16+BG16)/2)</f>
        <v>0</v>
      </c>
      <c r="QO16" s="22">
        <f>IF($CW16="P",CK16,(CK16+BH16)/2)</f>
        <v>18.600000000000001</v>
      </c>
      <c r="QP16" s="22">
        <f>IF($CW16="P",CL16,(CL16+BI16)/2)</f>
        <v>4.8</v>
      </c>
      <c r="QQ16" s="22">
        <f>IF($CW16="P",CM16,(CM16+BJ16)/2)</f>
        <v>0</v>
      </c>
      <c r="QR16" s="22">
        <f>IF($CW16="P",CN16,(CN16+BK16)/2)</f>
        <v>0</v>
      </c>
      <c r="QS16" s="22">
        <f>IF($CW16="P",CO16,(CO16+BL16)/2)</f>
        <v>18.3</v>
      </c>
      <c r="QT16" s="22">
        <f>IF($CW16="P",CP16,(CP16+BM16)/2)</f>
        <v>5.6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18.350000000000001</v>
      </c>
      <c r="QX16" s="22">
        <f>IF($CW16="P",CT16,(CT16+BQ16)/2)</f>
        <v>5.8</v>
      </c>
      <c r="QY16" s="22">
        <f>IF($CW16="P",CU16,(CU16+BR16)/2)</f>
        <v>0.1</v>
      </c>
      <c r="QZ16" s="22">
        <f>IF($CW16="P",CV16,(CV16+BS16)/2)</f>
        <v>0</v>
      </c>
      <c r="RA16" s="27" t="s">
        <v>46</v>
      </c>
      <c r="RB16" s="40">
        <f>IF(SUM(QH16,QL16)&gt;0,SUM(QH16,QL16),"")</f>
        <v>11.8</v>
      </c>
      <c r="RC16" s="40">
        <f>IF(SUM(QG16:QH16,QJ16:QL16,QN16)-QI16-QM16&gt;0,SUM(QG16:QH16,QJ16:QL16,QN16)-QI16-QM16,"")</f>
        <v>48.75</v>
      </c>
      <c r="RD16" s="40">
        <f>IF(SUM(QO16:QP16,QR16)-QQ16&gt;0,SUM(QO16:QP16,QR16)-QQ16,"")</f>
        <v>23.400000000000002</v>
      </c>
      <c r="RE16" s="40">
        <f>IF(SUM(QH16,QL16,QP16)&gt;0,SUM(QH16,QL16,QP16),"")</f>
        <v>16.600000000000001</v>
      </c>
      <c r="RF16" s="40">
        <f>IF(SUM(RC16,RD16)&gt;0,SUM(RC16,RD16),"")</f>
        <v>72.150000000000006</v>
      </c>
      <c r="RG16" s="40">
        <f>IF(SUM(QT16,QX16)&gt;0,SUM(QT16,QX16),"")</f>
        <v>11.399999999999999</v>
      </c>
      <c r="RH16" s="40">
        <f>IF(SUM(QS16:QT16,QV16:QX16,QZ16)-SUM(QU16,QY16)&gt;0,SUM(QS16:QT16,QV16:QX16,QZ16)-SUM(QU16,QY16),"")</f>
        <v>47.949999999999996</v>
      </c>
      <c r="RI16" s="40">
        <f>IF(SUM(RC16,RD16,RH16)&gt;0,SUM(RC16,RD16,RH16),"")</f>
        <v>120.1</v>
      </c>
    </row>
    <row r="17" spans="1:477" x14ac:dyDescent="0.2">
      <c r="A17" s="4" cm="1">
        <f t="array" ref="A17">IF(AND(J17&lt;&gt;"",J17&lt;&gt;"No DD"),SUMPRODUCT((J$4:J$40&lt;&gt;"")*(J$4:J$40&lt;&gt;"No DD")*(F$4:F$40&gt;F17))+1,IF(J17="No DD",SUMPRODUCT((J$4:J$40="No DD")*(F$4:F$40&gt;F17))+1+SUMPRODUCT((J$4:J$40&lt;&gt;"")*(J$4:J$40&lt;&gt;"No DD")),""))</f>
        <v>14</v>
      </c>
      <c r="B17" s="4" cm="1">
        <f t="array" ref="B17">IF(AND(J17&lt;&gt;"",J17&lt;&gt;"No DD",G17=""),SUMPRODUCT((J$4:J$40&lt;&gt;"")*(J$4:J$40&lt;&gt;"No DD")*(G$4:G$40="")*(F$4:F$40&gt;F17))+1,IF(J17="No DD",SUMPRODUCT((J$4:J$40="No DD")*(F$4:F$40&gt;F17)*(G$4:G$40=""))+1+SUMPRODUCT((J$4:J$40&lt;&gt;"")*(G$4:G$40="")*(J$4:J$40&lt;&gt;"No DD")),""))</f>
        <v>7</v>
      </c>
      <c r="C17" s="5" t="s">
        <v>180</v>
      </c>
      <c r="D17" s="4" t="s">
        <v>4</v>
      </c>
      <c r="E17" s="4">
        <v>2007</v>
      </c>
      <c r="F17" s="9">
        <f>SUM(L17:T17)+SUM(L17:Q17)*0.0000001+SUM(L17)*0.0000000000001</f>
        <v>169.80001202000489</v>
      </c>
      <c r="G17" s="66"/>
      <c r="H17" s="3" t="str">
        <f>IF(OR(AND(AR17&gt;=AY$42,AS17&gt;=AY$46,AR17&lt;&gt;"",AQ17=""),AND(AW17&gt;=AY$42,AX17&gt;=AY$46,AW17&lt;&gt;"",AQ17=""),AND(BU17&gt;=CB$42,BV17&gt;=CB$46,BU17&lt;&gt;"",BT17=""),AND(BZ17&gt;=CB$42,CA17&gt;=CB$46,BZ17&lt;&gt;"",BT17=""),AND(CX17&gt;=DE$42,CY17&gt;=DE$46,CX17&lt;&gt;"",CW17=""),AND(DC17&gt;=DE$42,DD17&gt;=DE$46,DC17&lt;&gt;""),AND(EC17&gt;=EJ$42,ED17&gt;=EJ$46,EC17&lt;&gt;""),AND(EH17&gt;=EJ$42,EI17&gt;=EJ$46,EH17&lt;&gt;""),AND(FE17&gt;=FL$42,FF17&gt;=FL$46,FE17&lt;&gt;""),AND(FJ17&gt;=FL$42,FK17&gt;=FL$46,FJ17&lt;&gt;""),AND(GG17&gt;=GN$42,GH17&gt;=GN$46,GG17&lt;&gt;""),AND(GL17&gt;=GN$42,GM17&gt;=GN$46,GL17&lt;&gt;""),AND(HI17&gt;=HP$42,HJ17&gt;=HP$46,HI17&lt;&gt;""),AND(HN17&gt;=HP$42,HO17&gt;=HP$46,HN17&lt;&gt;""),AND(IK17&gt;=IR$42,IL17&gt;=IR$46,IK17&lt;&gt;""),AND(IP17&gt;=IR$42,IQ17&gt;=IR$46,IP17&lt;&gt;""),AND(JM17&gt;=JT$42,JN17&gt;=JT$46,JM17&lt;&gt;""),AND(JR17&gt;=JT$42,JS17&gt;=JT$46,JR17&lt;&gt;""),AND(KO17&gt;=KV$42,KP17&gt;=KV$46,KO17&lt;&gt;""),AND(KT17&gt;=KV$42,KU17&gt;=KV$46,KT17&lt;&gt;""),AND(LQ17&gt;=LX$42,LR17&gt;=LX$46,LQ17&lt;&gt;""),AND(LV17&gt;=LX$42,LW17&gt;=LX$46,LV17&lt;&gt;""),AND(MS17&gt;=MZ$42,MT17&gt;=MZ$46,MS17&lt;&gt;""),AND(MX17&gt;=MZ$42,MY17&gt;=MZ$46,MX17&lt;&gt;""),AND(NU17&gt;=OB$42,NV17&gt;=OB$46,NU17&lt;&gt;""),AND(NZ17&gt;=OB$42,OA17&gt;=OB$46,NZ17&lt;&gt;""),AND(OW17&gt;=PD$42,OX17&gt;=PD$46,OW17&lt;&gt;""),AND(PB17&gt;=PD$42,PC17&gt;=PD$46,PB17&lt;&gt;""),AND(PY17&gt;=QF$42,PZ17&gt;=QF$46,PY17&lt;&gt;""),AND(QD17&gt;=QF$42,QE17&gt;=QF$46,QD17&lt;&gt;"")),"P","")</f>
        <v>P</v>
      </c>
      <c r="I17" s="3" t="str">
        <f>IF(OR(AND(AS17&gt;=AY$46,AS17&lt;&gt;"",AQ17=""),AND(AX17&gt;=AY$46,AX17&lt;&gt;"",AQ17=""),AND(BV17&gt;=CB$46,BV17&lt;&gt;"",BT17=""),AND(CA17&gt;=CB$46,CA17&lt;&gt;"",BT17=""),AND(CY17&gt;=DE$46,CY17&lt;&gt;"",CW17=""),AND(DD17&gt;=DE$46,DD17&lt;&gt;"",CW17=""),AND(ED17&gt;=EJ$46,ED17&lt;&gt;""),AND(EI17&gt;=EJ$46,EI17&lt;&gt;""),AND(FF17&gt;=FL$46,FF17&lt;&gt;""),AND(FK17&gt;=FL$46,FK17&lt;&gt;""),AND(GH17&gt;=GN$46,GH17&lt;&gt;""),AND(GM17&gt;=GN$46,GM17&lt;&gt;""),AND(HJ17&gt;=HP$46,HJ17&lt;&gt;""),AND(HO17&gt;=HP$46,HO17&lt;&gt;""),AND(IL17&gt;=IR$46,IL17&lt;&gt;""),AND(IQ17&gt;=IR$46,IQ17&lt;&gt;""),AND(JN17&gt;=JT$46,JN17&lt;&gt;""),AND(JS17&gt;=JT$46,JS17&lt;&gt;""),AND(KP17&gt;=KV$46,KP17&lt;&gt;""),AND(KU17&gt;=KV$46,KU17&lt;&gt;""),AND(LR17&gt;=LX$46,LR17&lt;&gt;""),AND(LW17&gt;=LX$46,LW17&lt;&gt;""),AND(MT17&gt;=MZ$46,MT17&lt;&gt;""),AND(MY17&gt;=MZ$46,MY17&lt;&gt;""),AND(NV17&gt;=OB$46,NV17&lt;&gt;""),AND(OA17&gt;=OB$46,OA17&lt;&gt;""),AND(OX17&gt;=PD$46,OX17&lt;&gt;""),AND(PC17&gt;=PD$46,PC17&lt;&gt;""),AND(PZ17&gt;=QF$46,PZ17&lt;&gt;""),AND(QE17&gt;=QF$46,QE17&lt;&gt;"")),"P","")</f>
        <v>P</v>
      </c>
      <c r="J17" s="36" t="str">
        <f>IF(AND(I17="P",H17=""),"No DD",IF(OR(AND(AU17&gt;=AY$45,AV17&gt;=AY$49,AU17&lt;&gt;"",AQ17=""),AND(BX17&gt;=CB$45,BY17&gt;=CB$49,BX17&lt;&gt;"",BT17=""),AND(DA17&gt;=DE$45,DB17&gt;=DE$49,DA17&lt;&gt;"",CW17=""),AND(EF17&gt;=EJ$45,EG17&gt;=EJ$49,EF17&lt;&gt;""),AND(FH17&gt;=FL$45,FI17&gt;=FL$49,FH17&lt;&gt;""),AND(GJ17&gt;=GN$45,GK17&gt;=GN$49,GJ17&lt;&gt;""),AND(HL17&gt;=HP$45,HM17&gt;=HP$49,HL17&lt;&gt;""),AND(IN17&gt;=IR$45,IO17&gt;=IR$49,IN17&lt;&gt;""),AND(JP17&gt;=JT$45,JQ17&gt;=JT$49,JP17&lt;&gt;""),AND(KR17&gt;=KV$45,KS17&gt;=KV$49,KR17&lt;&gt;""),AND(LT17&gt;=LX$45,LU17&gt;=LX$49,LT17&lt;&gt;""),AND(MV17&gt;=MZ$45,MW17&gt;=MZ$49,MV17&lt;&gt;""),AND(NX17&gt;=OB$45,NY17&gt;=OB$49,NX17&lt;&gt;""),AND(OZ17&gt;=PD$45,PA17&gt;=PD$49,OZ17&lt;&gt;""),AND(QB17&gt;=QF$45,QC17&gt;=QF$49,QB17&lt;&gt;"")),"Merit",IF(OR(AND(AU17&gt;=AY$44,AV17&gt;=AY$48,AU17&lt;&gt;"",AQ17=""),AND(BX17&gt;=CB$44,BY17&gt;=CB$48,BX17&lt;&gt;"",BT17=""),AND(DA17&gt;=DE$44,DB17&gt;=DE$48,DA17&lt;&gt;"",CW17=""),AND(EF17&gt;=EJ$44,EG17&gt;=EJ$48,EF17&lt;&gt;""),AND(FH17&gt;=FL$44,FI17&gt;=FL$48,FH17&lt;&gt;""),AND(GJ17&gt;=GN$44,GK17&gt;=GN$48,GJ17&lt;&gt;""),AND(HL17&gt;=HP$44,HM17&gt;=HP$48,HL17&lt;&gt;""),AND(IN17&gt;=IR$44,IO17&gt;=IR$48,IN17&lt;&gt;""),AND(JP17&gt;=JT$44,JQ17&gt;=JT$48,JP17&lt;&gt;""),AND(KR17&gt;=KV$44,KS17&gt;=KV$48,KR17&lt;&gt;""),AND(LT17&gt;=LX$44,LU17&gt;=LX$48,LT17&lt;&gt;""),AND(MV17&gt;=MZ$44,MW17&gt;=MZ$48,MV17&lt;&gt;""),AND(NX17&gt;=OB$44,NY17&gt;=OB$48,NX17&lt;&gt;""),AND(OZ17&gt;=PD$44,PA17&gt;=PD$48,OZ17&lt;&gt;""),AND(QB17&gt;=QF$44,QC17&gt;=QF$48,QB17&lt;&gt;"")),"Excellence",IF(K17="P","Worlds Team",IF(H17="P","National Team","")))))</f>
        <v>National Team</v>
      </c>
      <c r="K17" s="3" t="str">
        <f>IF(OR(AND(AU17&gt;=AY$43,AV17&gt;=AY$47,AU17&lt;&gt;"",AQ17=""),AND(BX17&gt;=CB$43,BY17&gt;=CB$47,BX17&lt;&gt;"",BT17=""),AND(DA17&gt;=DE$43,DB17&gt;=DE$47,DA17&lt;&gt;"",CW17=""),AND(EF17&gt;=EJ$43,EG17&gt;=EJ$47,EF17&lt;&gt;""),AND(FH17&gt;=FL$43,FI17&gt;=FL$47,FH17&lt;&gt;""),AND(GJ17&gt;=GN$43,GK17&gt;=GN$47,GJ17&lt;&gt;""),AND(HL17&gt;=HP$43,HM17&gt;=HP$47,HL17&lt;&gt;""),AND(IN17&gt;=IR$43,IO17&gt;=IR$47,IN17&lt;&gt;""),AND(JP17&gt;=JT$43,JQ17&gt;=JT$47,JP17&lt;&gt;""),AND(KR17&gt;=KV$43,KS17&gt;=KV$47,KR17&lt;&gt;""),AND(LT17&gt;=LX$43,LU17&gt;=LX$47,LT17&lt;&gt;""),AND(MV17&gt;=MZ$43,MW17&gt;=MZ$47,MV17&lt;&gt;""),AND(NX17&gt;=OB$43,NY17&gt;=OB$47,NX17&lt;&gt;""),AND(OZ17&gt;=PD$43,PA17&gt;=PD$47,OZ17&lt;&gt;""),AND(QB17&gt;=QF$43,QC17&gt;=QF$47,QB17&lt;&gt;"")),"P","")</f>
        <v/>
      </c>
      <c r="L17" s="8">
        <f>IF(COUNT(AS17,BV17,CY17)&gt;0,LARGE((AS17,BV17,CY17),1),0)</f>
        <v>48.999999999999993</v>
      </c>
      <c r="M17" s="8" t="str">
        <f>IF(L17=0,"",IF(L17=CY17,$CC$1,IF(L17=BV17,$AZ$1,IF(L17=AS17,$W$1,""))))</f>
        <v>2024 Nationals</v>
      </c>
      <c r="N17" s="8">
        <f>IF(COUNT(AS17,BV17,CY17)&gt;1,LARGE((AS17,BV17,CY17),2),0)</f>
        <v>46.8</v>
      </c>
      <c r="O17" s="8" t="str">
        <f>IF(N17=0,"",IF(AND(N17=L17,N17=AS17,N17=BV17),$W$1,IF(AND(N17=L17,N17=AS17,N17=CY17),$W$1,IF(AND(N17=L17,N17=BV17,N17=CY17),$AZ$1,IF(N17=CY17,$CC$1,IF(N17=BV17,$AZ$1,IF(N17=AS17,$W$1,"")))))))</f>
        <v>2024 Elite Canada</v>
      </c>
      <c r="P17" s="8">
        <f>IF(COUNT(AT17,BW17,CZ17)&gt;0,LARGE((AT17,BW17,CZ17),1),0)</f>
        <v>24.4</v>
      </c>
      <c r="Q17" s="8" t="str">
        <f>IF(P17=0,"",IF(P17=CZ17,$CC$1,IF(P17=BW17,$AZ$1,IF(P17=AT17,$W$1,""))))</f>
        <v>2023 3rd Domestic Trial</v>
      </c>
      <c r="R17" s="8">
        <f>IF(MAX(AX17,CA17,DD17)&gt;0,MAX(AX17,CA17,DD17),0)</f>
        <v>49.6</v>
      </c>
      <c r="S17" s="8" t="str">
        <f>IF(R17=0,"",IF(R17=DD17,$CC$1,IF(R17=CA17,$AZ$1,IF(R17=AX17,$W$1,""))))</f>
        <v>2024 Nationals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>
        <v>18.600000000000001</v>
      </c>
      <c r="X17" s="19">
        <v>6.4</v>
      </c>
      <c r="Y17" s="19">
        <v>0.6</v>
      </c>
      <c r="Z17" s="19">
        <v>0</v>
      </c>
      <c r="AA17" s="19">
        <v>17.2</v>
      </c>
      <c r="AB17" s="19">
        <v>3.6</v>
      </c>
      <c r="AC17" s="19">
        <v>0</v>
      </c>
      <c r="AD17" s="19">
        <v>0</v>
      </c>
      <c r="AE17" s="19">
        <v>18.8</v>
      </c>
      <c r="AF17" s="19">
        <v>5.6</v>
      </c>
      <c r="AG17" s="19">
        <v>0</v>
      </c>
      <c r="AH17" s="19">
        <v>0</v>
      </c>
      <c r="AI17" s="19">
        <v>18.600000000000001</v>
      </c>
      <c r="AJ17" s="19">
        <v>6.8000000000000007</v>
      </c>
      <c r="AK17" s="19">
        <v>0.2</v>
      </c>
      <c r="AL17" s="19">
        <v>0</v>
      </c>
      <c r="AM17" s="19">
        <v>0</v>
      </c>
      <c r="AN17" s="19">
        <v>0</v>
      </c>
      <c r="AO17" s="19">
        <v>0</v>
      </c>
      <c r="AP17" s="19">
        <v>0</v>
      </c>
      <c r="AQ17" s="27"/>
      <c r="AR17" s="40">
        <f>IF(SUM(X17,AB17)&gt;0,SUM(X17,AB17),"")</f>
        <v>10</v>
      </c>
      <c r="AS17" s="40">
        <f>IF(SUM(W17:X17,Z17:AB17,AD17)-Y17-AC17&gt;0,SUM(W17:X17,Z17:AB17,AD17)-Y17-AC17,"")</f>
        <v>45.2</v>
      </c>
      <c r="AT17" s="40">
        <f>IF(SUM(AE17:AF17,AH17)-AG17&gt;0,SUM(AE17:AF17,AH17)-AG17,"")</f>
        <v>24.4</v>
      </c>
      <c r="AU17" s="40">
        <f>IF(SUM(X17,AB17,AF17)&gt;0,SUM(X17,AB17,AF17),"")</f>
        <v>15.6</v>
      </c>
      <c r="AV17" s="40">
        <f>IF(SUM(AS17,AT17)&gt;0,SUM(AS17,AT17),"")</f>
        <v>69.599999999999994</v>
      </c>
      <c r="AW17" s="40">
        <f>IF(SUM(AJ17,AN17)&gt;0,SUM(AJ17,AN17),"")</f>
        <v>6.8000000000000007</v>
      </c>
      <c r="AX17" s="40">
        <f>IF(SUM(AI17:AJ17,AL17:AN17,AP17)-SUM(AK17,AO17)&gt;0,SUM(AI17:AJ17,AL17:AN17,AP17)-SUM(AK17,AO17),"")</f>
        <v>25.200000000000003</v>
      </c>
      <c r="AY17" s="40">
        <f>IF(SUM(AS17,AT17,AX17)&gt;0,SUM(AS17,AT17,AX17),"")</f>
        <v>94.8</v>
      </c>
      <c r="AZ17" s="18">
        <v>18.8</v>
      </c>
      <c r="BA17" s="18">
        <v>4.8</v>
      </c>
      <c r="BB17" s="18">
        <v>1.6</v>
      </c>
      <c r="BC17" s="18">
        <v>0</v>
      </c>
      <c r="BD17" s="18">
        <v>18.600000000000001</v>
      </c>
      <c r="BE17" s="18">
        <v>6.4</v>
      </c>
      <c r="BF17" s="18">
        <v>0.2</v>
      </c>
      <c r="BG17" s="18">
        <v>0</v>
      </c>
      <c r="BH17" s="18">
        <v>18.899999999999999</v>
      </c>
      <c r="BI17" s="18">
        <v>5.6</v>
      </c>
      <c r="BJ17" s="18">
        <v>1.2</v>
      </c>
      <c r="BK17" s="18">
        <v>0</v>
      </c>
      <c r="BL17" s="18"/>
      <c r="BM17" s="18"/>
      <c r="BN17" s="18"/>
      <c r="BO17" s="18"/>
      <c r="BP17" s="18"/>
      <c r="BQ17" s="18"/>
      <c r="BR17" s="18"/>
      <c r="BS17" s="18"/>
      <c r="BT17" s="28"/>
      <c r="BU17" s="11">
        <f>IF(SUM(BA17,BE17)&gt;0,SUM(BA17,BE17),"")</f>
        <v>11.2</v>
      </c>
      <c r="BV17" s="11">
        <f>IF(SUM(AZ17:BA17,BC17:BE17,BG17)-BB17-BF17&gt;0,SUM(AZ17:BA17,BC17:BE17,BG17)-BB17-BF17,"")</f>
        <v>46.8</v>
      </c>
      <c r="BW17" s="11">
        <f>IF(SUM(BH17:BI17,BK17)-BJ17&gt;0,SUM(BH17:BI17,BK17)-BJ17,"")</f>
        <v>23.3</v>
      </c>
      <c r="BX17" s="11">
        <f>IF(SUM(BA17,BE17,BI17)&gt;0,SUM(BA17,BE17,BI17),"")</f>
        <v>16.799999999999997</v>
      </c>
      <c r="BY17" s="11">
        <f>IF(SUM(BV17,BW17)&gt;0,SUM(BV17,BW17),"")</f>
        <v>70.099999999999994</v>
      </c>
      <c r="BZ17" s="11" t="str">
        <f>IF(SUM(BM17,BQ17)&gt;0,SUM(BM17,BQ17),"")</f>
        <v/>
      </c>
      <c r="CA17" s="11" t="str">
        <f>IF(SUM(BL17:BM17,BO17:BQ17,BS17)-SUM(BN17,BR17)&gt;0,SUM(BL17:BM17,BO17:BQ17,BS17)-SUM(BN17,BR17),"")</f>
        <v/>
      </c>
      <c r="CB17" s="11">
        <f>IF(SUM(BV17,BW17,CA17)&gt;0,SUM(BV17,BW17,CA17),"")</f>
        <v>70.099999999999994</v>
      </c>
      <c r="CC17" s="19">
        <v>18.600000000000001</v>
      </c>
      <c r="CD17" s="19">
        <v>6.4</v>
      </c>
      <c r="CE17" s="19">
        <v>0.2</v>
      </c>
      <c r="CF17" s="19">
        <v>0</v>
      </c>
      <c r="CG17" s="19">
        <v>18.8</v>
      </c>
      <c r="CH17" s="19">
        <v>6</v>
      </c>
      <c r="CI17" s="19">
        <v>0.6</v>
      </c>
      <c r="CJ17" s="19">
        <v>0</v>
      </c>
      <c r="CK17" s="19">
        <v>19.100000000000001</v>
      </c>
      <c r="CL17" s="19">
        <v>5.6</v>
      </c>
      <c r="CM17" s="19">
        <v>0.4</v>
      </c>
      <c r="CN17" s="19">
        <v>0</v>
      </c>
      <c r="CO17" s="19">
        <v>18.8</v>
      </c>
      <c r="CP17" s="19">
        <v>6.4</v>
      </c>
      <c r="CQ17" s="19">
        <v>0.6</v>
      </c>
      <c r="CR17" s="19">
        <v>0</v>
      </c>
      <c r="CS17" s="19">
        <v>19</v>
      </c>
      <c r="CT17" s="19">
        <v>6</v>
      </c>
      <c r="CU17" s="19">
        <v>0</v>
      </c>
      <c r="CV17" s="19">
        <v>0</v>
      </c>
      <c r="CW17" s="27"/>
      <c r="CX17" s="40">
        <f>IF(SUM(CD17,CH17)&gt;0,SUM(CD17,CH17),"")</f>
        <v>12.4</v>
      </c>
      <c r="CY17" s="40">
        <f>IF(SUM(CC17:CD17,CF17:CH17,CJ17)-CE17-CI17&gt;0,SUM(CC17:CD17,CF17:CH17,CJ17)-CE17-CI17,"")</f>
        <v>48.999999999999993</v>
      </c>
      <c r="CZ17" s="40">
        <f>IF(SUM(CK17:CL17,CN17)-CM17&gt;0,SUM(CK17:CL17,CN17)-CM17,"")</f>
        <v>24.300000000000004</v>
      </c>
      <c r="DA17" s="40">
        <f>IF(SUM(CD17,CH17,CL17)&gt;0,SUM(CD17,CH17,CL17),"")</f>
        <v>18</v>
      </c>
      <c r="DB17" s="40">
        <f>IF(SUM(CY17,CZ17)&gt;0,SUM(CY17,CZ17),"")</f>
        <v>73.3</v>
      </c>
      <c r="DC17" s="40">
        <f>IF(SUM(CP17,CT17)&gt;0,SUM(CP17,CT17),"")</f>
        <v>12.4</v>
      </c>
      <c r="DD17" s="40">
        <f>IF(SUM(CO17:CP17,CR17:CT17,CV17)-SUM(CQ17,CU17)&gt;0,SUM(CO17:CP17,CR17:CT17,CV17)-SUM(CQ17,CU17),"")</f>
        <v>49.6</v>
      </c>
      <c r="DE17" s="40">
        <f>IF(SUM(CY17,CZ17,DD17)&gt;0,SUM(CY17,CZ17,DD17),"")</f>
        <v>122.9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>
        <v>18.399999999999999</v>
      </c>
      <c r="HR17" s="17">
        <v>5.2</v>
      </c>
      <c r="HS17" s="17">
        <v>0</v>
      </c>
      <c r="HT17" s="17">
        <v>0</v>
      </c>
      <c r="HU17" s="17">
        <v>16.5</v>
      </c>
      <c r="HV17" s="17">
        <v>6.4</v>
      </c>
      <c r="HW17" s="17">
        <v>0.2</v>
      </c>
      <c r="HX17" s="17">
        <v>0</v>
      </c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>
        <f>IF(SUM(HR17,HV17)&gt;0,SUM(HR17,HV17),"")</f>
        <v>11.600000000000001</v>
      </c>
      <c r="IL17" s="40">
        <f>IF(SUM(HQ17:HR17,HT17:HV17,HX17)-HS17-HW17&gt;0,SUM(HQ17:HR17,HT17:HV17,HX17)-HS17-HW17,"")</f>
        <v>46.29999999999999</v>
      </c>
      <c r="IM17" s="40" t="str">
        <f>IF(SUM(HY17:HZ17,IB17)-IA17&gt;0,SUM(HY17:HZ17,IB17)-IA17,"")</f>
        <v/>
      </c>
      <c r="IN17" s="40">
        <f>IF(SUM(HR17,HV17,HZ17)&gt;0,SUM(HR17,HV17,HZ17),"")</f>
        <v>11.600000000000001</v>
      </c>
      <c r="IO17" s="40">
        <f>IF(SUM(IL17,IM17)&gt;0,SUM(IL17,IM17),"")</f>
        <v>46.29999999999999</v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>
        <f>IF(SUM(IL17,IM17,IQ17)&gt;0,SUM(IL17,IM17,IQ17),"")</f>
        <v>46.29999999999999</v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18.700000000000003</v>
      </c>
      <c r="QH17" s="22">
        <f>IF($CW17="P",CD17,(CD17+BA17)/2)</f>
        <v>5.6</v>
      </c>
      <c r="QI17" s="22">
        <f>IF($CW17="P",CE17,(CE17+BB17)/2)</f>
        <v>0.9</v>
      </c>
      <c r="QJ17" s="22">
        <f>IF($CW17="P",CF17,(CF17+BC17)/2)</f>
        <v>0</v>
      </c>
      <c r="QK17" s="22">
        <f>IF($CW17="P",CG17,(CG17+BD17)/2)</f>
        <v>18.700000000000003</v>
      </c>
      <c r="QL17" s="22">
        <f>IF($CW17="P",CH17,(CH17+BE17)/2)</f>
        <v>6.2</v>
      </c>
      <c r="QM17" s="22">
        <f>IF($CW17="P",CI17,(CI17+BF17)/2)</f>
        <v>0.4</v>
      </c>
      <c r="QN17" s="22">
        <f>IF($CW17="P",CJ17,(CJ17+BG17)/2)</f>
        <v>0</v>
      </c>
      <c r="QO17" s="22">
        <f>IF($CW17="P",CK17,(CK17+BH17)/2)</f>
        <v>19</v>
      </c>
      <c r="QP17" s="22">
        <f>IF($CW17="P",CL17,(CL17+BI17)/2)</f>
        <v>5.6</v>
      </c>
      <c r="QQ17" s="22">
        <f>IF($CW17="P",CM17,(CM17+BJ17)/2)</f>
        <v>0.8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3.2</v>
      </c>
      <c r="QU17" s="22">
        <f>IF($CW17="P",CQ17,(CQ17+BN17)/2)</f>
        <v>0.3</v>
      </c>
      <c r="QV17" s="22">
        <f>IF($CW17="P",CR17,(CR17+BO17)/2)</f>
        <v>0</v>
      </c>
      <c r="QW17" s="22">
        <f>IF($CW17="P",CS17,(CS17+BP17)/2)</f>
        <v>9.5</v>
      </c>
      <c r="QX17" s="22">
        <f>IF($CW17="P",CT17,(CT17+BQ17)/2)</f>
        <v>3</v>
      </c>
      <c r="QY17" s="22">
        <f>IF($CW17="P",CU17,(CU17+BR17)/2)</f>
        <v>0</v>
      </c>
      <c r="QZ17" s="22">
        <f>IF($CW17="P",CV17,(CV17+BS17)/2)</f>
        <v>0</v>
      </c>
      <c r="RA17" s="27" t="s">
        <v>46</v>
      </c>
      <c r="RB17" s="40">
        <f>IF(SUM(QH17,QL17)&gt;0,SUM(QH17,QL17),"")</f>
        <v>11.8</v>
      </c>
      <c r="RC17" s="40">
        <f>IF(SUM(QG17:QH17,QJ17:QL17,QN17)-QI17-QM17&gt;0,SUM(QG17:QH17,QJ17:QL17,QN17)-QI17-QM17,"")</f>
        <v>47.900000000000013</v>
      </c>
      <c r="RD17" s="40">
        <f>IF(SUM(QO17:QP17,QR17)-QQ17&gt;0,SUM(QO17:QP17,QR17)-QQ17,"")</f>
        <v>23.8</v>
      </c>
      <c r="RE17" s="40">
        <f>IF(SUM(QH17,QL17,QP17)&gt;0,SUM(QH17,QL17,QP17),"")</f>
        <v>17.399999999999999</v>
      </c>
      <c r="RF17" s="40">
        <f>IF(SUM(RC17,RD17)&gt;0,SUM(RC17,RD17),"")</f>
        <v>71.700000000000017</v>
      </c>
      <c r="RG17" s="40">
        <f>IF(SUM(QT17,QX17)&gt;0,SUM(QT17,QX17),"")</f>
        <v>6.2</v>
      </c>
      <c r="RH17" s="40">
        <f>IF(SUM(QS17:QT17,QV17:QX17,QZ17)-SUM(QU17,QY17)&gt;0,SUM(QS17:QT17,QV17:QX17,QZ17)-SUM(QU17,QY17),"")</f>
        <v>24.8</v>
      </c>
      <c r="RI17" s="40">
        <f>IF(SUM(RC17,RD17,RH17)&gt;0,SUM(RC17,RD17,RH17),"")</f>
        <v>96.500000000000014</v>
      </c>
    </row>
    <row r="18" spans="1:477" x14ac:dyDescent="0.2">
      <c r="A18" s="4" cm="1">
        <f t="array" ref="A18">IF(AND(J18&lt;&gt;"",J18&lt;&gt;"No DD"),SUMPRODUCT((J$4:J$40&lt;&gt;"")*(J$4:J$40&lt;&gt;"No DD")*(F$4:F$40&gt;F18))+1,IF(J18="No DD",SUMPRODUCT((J$4:J$40="No DD")*(F$4:F$40&gt;F18))+1+SUMPRODUCT((J$4:J$40&lt;&gt;"")*(J$4:J$40&lt;&gt;"No DD")),""))</f>
        <v>15</v>
      </c>
      <c r="B18" s="4" cm="1">
        <f t="array" ref="B18">IF(AND(J18&lt;&gt;"",J18&lt;&gt;"No DD",G18=""),SUMPRODUCT((J$4:J$40&lt;&gt;"")*(J$4:J$40&lt;&gt;"No DD")*(G$4:G$40="")*(F$4:F$40&gt;F18))+1,IF(J18="No DD",SUMPRODUCT((J$4:J$40="No DD")*(F$4:F$40&gt;F18)*(G$4:G$40=""))+1+SUMPRODUCT((J$4:J$40&lt;&gt;"")*(G$4:G$40="")*(J$4:J$40&lt;&gt;"No DD")),""))</f>
        <v>8</v>
      </c>
      <c r="C18" s="5" t="s">
        <v>194</v>
      </c>
      <c r="D18" s="4" t="s">
        <v>5</v>
      </c>
      <c r="E18" s="4">
        <v>2007</v>
      </c>
      <c r="F18" s="9">
        <f>SUM(L18:T18)+SUM(L18:Q18)*0.0000001+SUM(L18)*0.0000000000001</f>
        <v>169.10001208000492</v>
      </c>
      <c r="G18" s="66"/>
      <c r="H18" s="3" t="str">
        <f>IF(OR(AND(AR18&gt;=AY$42,AS18&gt;=AY$46,AR18&lt;&gt;"",AQ18=""),AND(AW18&gt;=AY$42,AX18&gt;=AY$46,AW18&lt;&gt;"",AQ18=""),AND(BU18&gt;=CB$42,BV18&gt;=CB$46,BU18&lt;&gt;"",BT18=""),AND(BZ18&gt;=CB$42,CA18&gt;=CB$46,BZ18&lt;&gt;"",BT18=""),AND(CX18&gt;=DE$42,CY18&gt;=DE$46,CX18&lt;&gt;"",CW18=""),AND(DC18&gt;=DE$42,DD18&gt;=DE$46,DC18&lt;&gt;""),AND(EC18&gt;=EJ$42,ED18&gt;=EJ$46,EC18&lt;&gt;""),AND(EH18&gt;=EJ$42,EI18&gt;=EJ$46,EH18&lt;&gt;""),AND(FE18&gt;=FL$42,FF18&gt;=FL$46,FE18&lt;&gt;""),AND(FJ18&gt;=FL$42,FK18&gt;=FL$46,FJ18&lt;&gt;""),AND(GG18&gt;=GN$42,GH18&gt;=GN$46,GG18&lt;&gt;""),AND(GL18&gt;=GN$42,GM18&gt;=GN$46,GL18&lt;&gt;""),AND(HI18&gt;=HP$42,HJ18&gt;=HP$46,HI18&lt;&gt;""),AND(HN18&gt;=HP$42,HO18&gt;=HP$46,HN18&lt;&gt;""),AND(IK18&gt;=IR$42,IL18&gt;=IR$46,IK18&lt;&gt;""),AND(IP18&gt;=IR$42,IQ18&gt;=IR$46,IP18&lt;&gt;""),AND(JM18&gt;=JT$42,JN18&gt;=JT$46,JM18&lt;&gt;""),AND(JR18&gt;=JT$42,JS18&gt;=JT$46,JR18&lt;&gt;""),AND(KO18&gt;=KV$42,KP18&gt;=KV$46,KO18&lt;&gt;""),AND(KT18&gt;=KV$42,KU18&gt;=KV$46,KT18&lt;&gt;""),AND(LQ18&gt;=LX$42,LR18&gt;=LX$46,LQ18&lt;&gt;""),AND(LV18&gt;=LX$42,LW18&gt;=LX$46,LV18&lt;&gt;""),AND(MS18&gt;=MZ$42,MT18&gt;=MZ$46,MS18&lt;&gt;""),AND(MX18&gt;=MZ$42,MY18&gt;=MZ$46,MX18&lt;&gt;""),AND(NU18&gt;=OB$42,NV18&gt;=OB$46,NU18&lt;&gt;""),AND(NZ18&gt;=OB$42,OA18&gt;=OB$46,NZ18&lt;&gt;""),AND(OW18&gt;=PD$42,OX18&gt;=PD$46,OW18&lt;&gt;""),AND(PB18&gt;=PD$42,PC18&gt;=PD$46,PB18&lt;&gt;""),AND(PY18&gt;=QF$42,PZ18&gt;=QF$46,PY18&lt;&gt;""),AND(QD18&gt;=QF$42,QE18&gt;=QF$46,QD18&lt;&gt;"")),"P","")</f>
        <v>P</v>
      </c>
      <c r="I18" s="3" t="str">
        <f>IF(OR(AND(AS18&gt;=AY$46,AS18&lt;&gt;"",AQ18=""),AND(AX18&gt;=AY$46,AX18&lt;&gt;"",AQ18=""),AND(BV18&gt;=CB$46,BV18&lt;&gt;"",BT18=""),AND(CA18&gt;=CB$46,CA18&lt;&gt;"",BT18=""),AND(CY18&gt;=DE$46,CY18&lt;&gt;"",CW18=""),AND(DD18&gt;=DE$46,DD18&lt;&gt;"",CW18=""),AND(ED18&gt;=EJ$46,ED18&lt;&gt;""),AND(EI18&gt;=EJ$46,EI18&lt;&gt;""),AND(FF18&gt;=FL$46,FF18&lt;&gt;""),AND(FK18&gt;=FL$46,FK18&lt;&gt;""),AND(GH18&gt;=GN$46,GH18&lt;&gt;""),AND(GM18&gt;=GN$46,GM18&lt;&gt;""),AND(HJ18&gt;=HP$46,HJ18&lt;&gt;""),AND(HO18&gt;=HP$46,HO18&lt;&gt;""),AND(IL18&gt;=IR$46,IL18&lt;&gt;""),AND(IQ18&gt;=IR$46,IQ18&lt;&gt;""),AND(JN18&gt;=JT$46,JN18&lt;&gt;""),AND(JS18&gt;=JT$46,JS18&lt;&gt;""),AND(KP18&gt;=KV$46,KP18&lt;&gt;""),AND(KU18&gt;=KV$46,KU18&lt;&gt;""),AND(LR18&gt;=LX$46,LR18&lt;&gt;""),AND(LW18&gt;=LX$46,LW18&lt;&gt;""),AND(MT18&gt;=MZ$46,MT18&lt;&gt;""),AND(MY18&gt;=MZ$46,MY18&lt;&gt;""),AND(NV18&gt;=OB$46,NV18&lt;&gt;""),AND(OA18&gt;=OB$46,OA18&lt;&gt;""),AND(OX18&gt;=PD$46,OX18&lt;&gt;""),AND(PC18&gt;=PD$46,PC18&lt;&gt;""),AND(PZ18&gt;=QF$46,PZ18&lt;&gt;""),AND(QE18&gt;=QF$46,QE18&lt;&gt;"")),"P","")</f>
        <v>P</v>
      </c>
      <c r="J18" s="36" t="str">
        <f>IF(AND(I18="P",H18=""),"No DD",IF(OR(AND(AU18&gt;=AY$45,AV18&gt;=AY$49,AU18&lt;&gt;"",AQ18=""),AND(BX18&gt;=CB$45,BY18&gt;=CB$49,BX18&lt;&gt;"",BT18=""),AND(DA18&gt;=DE$45,DB18&gt;=DE$49,DA18&lt;&gt;"",CW18=""),AND(EF18&gt;=EJ$45,EG18&gt;=EJ$49,EF18&lt;&gt;""),AND(FH18&gt;=FL$45,FI18&gt;=FL$49,FH18&lt;&gt;""),AND(GJ18&gt;=GN$45,GK18&gt;=GN$49,GJ18&lt;&gt;""),AND(HL18&gt;=HP$45,HM18&gt;=HP$49,HL18&lt;&gt;""),AND(IN18&gt;=IR$45,IO18&gt;=IR$49,IN18&lt;&gt;""),AND(JP18&gt;=JT$45,JQ18&gt;=JT$49,JP18&lt;&gt;""),AND(KR18&gt;=KV$45,KS18&gt;=KV$49,KR18&lt;&gt;""),AND(LT18&gt;=LX$45,LU18&gt;=LX$49,LT18&lt;&gt;""),AND(MV18&gt;=MZ$45,MW18&gt;=MZ$49,MV18&lt;&gt;""),AND(NX18&gt;=OB$45,NY18&gt;=OB$49,NX18&lt;&gt;""),AND(OZ18&gt;=PD$45,PA18&gt;=PD$49,OZ18&lt;&gt;""),AND(QB18&gt;=QF$45,QC18&gt;=QF$49,QB18&lt;&gt;"")),"Merit",IF(OR(AND(AU18&gt;=AY$44,AV18&gt;=AY$48,AU18&lt;&gt;"",AQ18=""),AND(BX18&gt;=CB$44,BY18&gt;=CB$48,BX18&lt;&gt;"",BT18=""),AND(DA18&gt;=DE$44,DB18&gt;=DE$48,DA18&lt;&gt;"",CW18=""),AND(EF18&gt;=EJ$44,EG18&gt;=EJ$48,EF18&lt;&gt;""),AND(FH18&gt;=FL$44,FI18&gt;=FL$48,FH18&lt;&gt;""),AND(GJ18&gt;=GN$44,GK18&gt;=GN$48,GJ18&lt;&gt;""),AND(HL18&gt;=HP$44,HM18&gt;=HP$48,HL18&lt;&gt;""),AND(IN18&gt;=IR$44,IO18&gt;=IR$48,IN18&lt;&gt;""),AND(JP18&gt;=JT$44,JQ18&gt;=JT$48,JP18&lt;&gt;""),AND(KR18&gt;=KV$44,KS18&gt;=KV$48,KR18&lt;&gt;""),AND(LT18&gt;=LX$44,LU18&gt;=LX$48,LT18&lt;&gt;""),AND(MV18&gt;=MZ$44,MW18&gt;=MZ$48,MV18&lt;&gt;""),AND(NX18&gt;=OB$44,NY18&gt;=OB$48,NX18&lt;&gt;""),AND(OZ18&gt;=PD$44,PA18&gt;=PD$48,OZ18&lt;&gt;""),AND(QB18&gt;=QF$44,QC18&gt;=QF$48,QB18&lt;&gt;"")),"Excellence",IF(K18="P","Worlds Team",IF(H18="P","National Team","")))))</f>
        <v>National Team</v>
      </c>
      <c r="K18" s="3" t="str">
        <f>IF(OR(AND(AU18&gt;=AY$43,AV18&gt;=AY$47,AU18&lt;&gt;"",AQ18=""),AND(BX18&gt;=CB$43,BY18&gt;=CB$47,BX18&lt;&gt;"",BT18=""),AND(DA18&gt;=DE$43,DB18&gt;=DE$47,DA18&lt;&gt;"",CW18=""),AND(EF18&gt;=EJ$43,EG18&gt;=EJ$47,EF18&lt;&gt;""),AND(FH18&gt;=FL$43,FI18&gt;=FL$47,FH18&lt;&gt;""),AND(GJ18&gt;=GN$43,GK18&gt;=GN$47,GJ18&lt;&gt;""),AND(HL18&gt;=HP$43,HM18&gt;=HP$47,HL18&lt;&gt;""),AND(IN18&gt;=IR$43,IO18&gt;=IR$47,IN18&lt;&gt;""),AND(JP18&gt;=JT$43,JQ18&gt;=JT$47,JP18&lt;&gt;""),AND(KR18&gt;=KV$43,KS18&gt;=KV$47,KR18&lt;&gt;""),AND(LT18&gt;=LX$43,LU18&gt;=LX$47,LT18&lt;&gt;""),AND(MV18&gt;=MZ$43,MW18&gt;=MZ$47,MV18&lt;&gt;""),AND(NX18&gt;=OB$43,NY18&gt;=OB$47,NX18&lt;&gt;""),AND(OZ18&gt;=PD$43,PA18&gt;=PD$47,OZ18&lt;&gt;""),AND(QB18&gt;=QF$43,QC18&gt;=QF$47,QB18&lt;&gt;"")),"P","")</f>
        <v/>
      </c>
      <c r="L18" s="8">
        <f>IF(COUNT(AS18,BV18,CY18)&gt;0,LARGE((AS18,BV18,CY18),1),0)</f>
        <v>49.29999999999999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47.300000000000004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24.2</v>
      </c>
      <c r="Q18" s="8" t="str">
        <f>IF(P18=0,"",IF(P18=CZ18,$CC$1,IF(P18=BW18,$AZ$1,IF(P18=AT18,$W$1,""))))</f>
        <v>2024 Nationals</v>
      </c>
      <c r="R18" s="8">
        <f>IF(MAX(AX18,CA18,DD18)&gt;0,MAX(AX18,CA18,DD18),0)</f>
        <v>48.300000000000004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18.600000000000001</v>
      </c>
      <c r="BA18" s="18">
        <v>6</v>
      </c>
      <c r="BB18" s="18">
        <v>0.6</v>
      </c>
      <c r="BC18" s="18">
        <v>0</v>
      </c>
      <c r="BD18" s="18">
        <v>18.100000000000001</v>
      </c>
      <c r="BE18" s="18">
        <v>6</v>
      </c>
      <c r="BF18" s="18">
        <v>0.8</v>
      </c>
      <c r="BG18" s="18">
        <v>0</v>
      </c>
      <c r="BH18" s="18">
        <v>18.100000000000001</v>
      </c>
      <c r="BI18" s="18">
        <v>6</v>
      </c>
      <c r="BJ18" s="18">
        <v>0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12</v>
      </c>
      <c r="BV18" s="11">
        <f>IF(SUM(AZ18:BA18,BC18:BE18,BG18)-BB18-BF18&gt;0,SUM(AZ18:BA18,BC18:BE18,BG18)-BB18-BF18,"")</f>
        <v>47.300000000000004</v>
      </c>
      <c r="BW18" s="11">
        <f>IF(SUM(BH18:BI18,BK18)-BJ18&gt;0,SUM(BH18:BI18,BK18)-BJ18,"")</f>
        <v>24.1</v>
      </c>
      <c r="BX18" s="11">
        <f>IF(SUM(BA18,BE18,BI18)&gt;0,SUM(BA18,BE18,BI18),"")</f>
        <v>18</v>
      </c>
      <c r="BY18" s="11">
        <f>IF(SUM(BV18,BW18)&gt;0,SUM(BV18,BW18),"")</f>
        <v>71.400000000000006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71.400000000000006</v>
      </c>
      <c r="CC18" s="19">
        <v>18.2</v>
      </c>
      <c r="CD18" s="19">
        <v>6</v>
      </c>
      <c r="CE18" s="19">
        <v>0.2</v>
      </c>
      <c r="CF18" s="19">
        <v>0</v>
      </c>
      <c r="CG18" s="19">
        <v>18.899999999999999</v>
      </c>
      <c r="CH18" s="19">
        <v>6.4</v>
      </c>
      <c r="CI18" s="19">
        <v>0</v>
      </c>
      <c r="CJ18" s="19">
        <v>0</v>
      </c>
      <c r="CK18" s="19">
        <v>18.2</v>
      </c>
      <c r="CL18" s="19">
        <v>6</v>
      </c>
      <c r="CM18" s="19">
        <v>0</v>
      </c>
      <c r="CN18" s="19">
        <v>0</v>
      </c>
      <c r="CO18" s="19">
        <v>17.899999999999999</v>
      </c>
      <c r="CP18" s="19">
        <v>6</v>
      </c>
      <c r="CQ18" s="19">
        <v>0.8</v>
      </c>
      <c r="CR18" s="19">
        <v>0</v>
      </c>
      <c r="CS18" s="19">
        <v>18.8</v>
      </c>
      <c r="CT18" s="19">
        <v>6.4</v>
      </c>
      <c r="CU18" s="19">
        <v>0</v>
      </c>
      <c r="CV18" s="19">
        <v>0</v>
      </c>
      <c r="CW18" s="27"/>
      <c r="CX18" s="40">
        <f>IF(SUM(CD18,CH18)&gt;0,SUM(CD18,CH18),"")</f>
        <v>12.4</v>
      </c>
      <c r="CY18" s="40">
        <f>IF(SUM(CC18:CD18,CF18:CH18,CJ18)-CE18-CI18&gt;0,SUM(CC18:CD18,CF18:CH18,CJ18)-CE18-CI18,"")</f>
        <v>49.29999999999999</v>
      </c>
      <c r="CZ18" s="40">
        <f>IF(SUM(CK18:CL18,CN18)-CM18&gt;0,SUM(CK18:CL18,CN18)-CM18,"")</f>
        <v>24.2</v>
      </c>
      <c r="DA18" s="40">
        <f>IF(SUM(CD18,CH18,CL18)&gt;0,SUM(CD18,CH18,CL18),"")</f>
        <v>18.399999999999999</v>
      </c>
      <c r="DB18" s="40">
        <f>IF(SUM(CY18,CZ18)&gt;0,SUM(CY18,CZ18),"")</f>
        <v>73.499999999999986</v>
      </c>
      <c r="DC18" s="40">
        <f>IF(SUM(CP18,CT18)&gt;0,SUM(CP18,CT18),"")</f>
        <v>12.4</v>
      </c>
      <c r="DD18" s="40">
        <f>IF(SUM(CO18:CP18,CR18:CT18,CV18)-SUM(CQ18,CU18)&gt;0,SUM(CO18:CP18,CR18:CT18,CV18)-SUM(CQ18,CU18),"")</f>
        <v>48.300000000000004</v>
      </c>
      <c r="DE18" s="40">
        <f>IF(SUM(CY18,CZ18,DD18)&gt;0,SUM(CY18,CZ18,DD18),"")</f>
        <v>121.79999999999998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18.399999999999999</v>
      </c>
      <c r="QH18" s="22">
        <f>IF($CW18="P",CD18,(CD18+BA18)/2)</f>
        <v>6</v>
      </c>
      <c r="QI18" s="22">
        <f>IF($CW18="P",CE18,(CE18+BB18)/2)</f>
        <v>0.4</v>
      </c>
      <c r="QJ18" s="22">
        <f>IF($CW18="P",CF18,(CF18+BC18)/2)</f>
        <v>0</v>
      </c>
      <c r="QK18" s="22">
        <f>IF($CW18="P",CG18,(CG18+BD18)/2)</f>
        <v>18.5</v>
      </c>
      <c r="QL18" s="22">
        <f>IF($CW18="P",CH18,(CH18+BE18)/2)</f>
        <v>6.2</v>
      </c>
      <c r="QM18" s="22">
        <f>IF($CW18="P",CI18,(CI18+BF18)/2)</f>
        <v>0.4</v>
      </c>
      <c r="QN18" s="22">
        <f>IF($CW18="P",CJ18,(CJ18+BG18)/2)</f>
        <v>0</v>
      </c>
      <c r="QO18" s="22">
        <f>IF($CW18="P",CK18,(CK18+BH18)/2)</f>
        <v>18.149999999999999</v>
      </c>
      <c r="QP18" s="22">
        <f>IF($CW18="P",CL18,(CL18+BI18)/2)</f>
        <v>6</v>
      </c>
      <c r="QQ18" s="22">
        <f>IF($CW18="P",CM18,(CM18+BJ18)/2)</f>
        <v>0</v>
      </c>
      <c r="QR18" s="22">
        <f>IF($CW18="P",CN18,(CN18+BK18)/2)</f>
        <v>0</v>
      </c>
      <c r="QS18" s="22">
        <f>IF($CW18="P",CO18,(CO18+BL18)/2)</f>
        <v>8.9499999999999993</v>
      </c>
      <c r="QT18" s="22">
        <f>IF($CW18="P",CP18,(CP18+BM18)/2)</f>
        <v>3</v>
      </c>
      <c r="QU18" s="22">
        <f>IF($CW18="P",CQ18,(CQ18+BN18)/2)</f>
        <v>0.4</v>
      </c>
      <c r="QV18" s="22">
        <f>IF($CW18="P",CR18,(CR18+BO18)/2)</f>
        <v>0</v>
      </c>
      <c r="QW18" s="22">
        <f>IF($CW18="P",CS18,(CS18+BP18)/2)</f>
        <v>9.4</v>
      </c>
      <c r="QX18" s="22">
        <f>IF($CW18="P",CT18,(CT18+BQ18)/2)</f>
        <v>3.2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12.2</v>
      </c>
      <c r="RC18" s="40">
        <f>IF(SUM(QG18:QH18,QJ18:QL18,QN18)-QI18-QM18&gt;0,SUM(QG18:QH18,QJ18:QL18,QN18)-QI18-QM18,"")</f>
        <v>48.300000000000004</v>
      </c>
      <c r="RD18" s="40">
        <f>IF(SUM(QO18:QP18,QR18)-QQ18&gt;0,SUM(QO18:QP18,QR18)-QQ18,"")</f>
        <v>24.15</v>
      </c>
      <c r="RE18" s="40">
        <f>IF(SUM(QH18,QL18,QP18)&gt;0,SUM(QH18,QL18,QP18),"")</f>
        <v>18.2</v>
      </c>
      <c r="RF18" s="40">
        <f>IF(SUM(RC18,RD18)&gt;0,SUM(RC18,RD18),"")</f>
        <v>72.45</v>
      </c>
      <c r="RG18" s="40">
        <f>IF(SUM(QT18,QX18)&gt;0,SUM(QT18,QX18),"")</f>
        <v>6.2</v>
      </c>
      <c r="RH18" s="40">
        <f>IF(SUM(QS18:QT18,QV18:QX18,QZ18)-SUM(QU18,QY18)&gt;0,SUM(QS18:QT18,QV18:QX18,QZ18)-SUM(QU18,QY18),"")</f>
        <v>24.150000000000002</v>
      </c>
      <c r="RI18" s="40">
        <f>IF(SUM(RC18,RD18,RH18)&gt;0,SUM(RC18,RD18,RH18),"")</f>
        <v>96.600000000000009</v>
      </c>
    </row>
    <row r="19" spans="1:477" x14ac:dyDescent="0.2">
      <c r="A19" s="4" cm="1">
        <f t="array" ref="A19">IF(AND(J19&lt;&gt;"",J19&lt;&gt;"No DD"),SUMPRODUCT((J$4:J$40&lt;&gt;"")*(J$4:J$40&lt;&gt;"No DD")*(F$4:F$40&gt;F19))+1,IF(J19="No DD",SUMPRODUCT((J$4:J$40="No DD")*(F$4:F$40&gt;F19))+1+SUMPRODUCT((J$4:J$40&lt;&gt;"")*(J$4:J$40&lt;&gt;"No DD")),""))</f>
        <v>16</v>
      </c>
      <c r="B19" s="4" cm="1">
        <f t="array" ref="B19">IF(AND(J19&lt;&gt;"",J19&lt;&gt;"No DD",G19=""),SUMPRODUCT((J$4:J$40&lt;&gt;"")*(J$4:J$40&lt;&gt;"No DD")*(G$4:G$40="")*(F$4:F$40&gt;F19))+1,IF(J19="No DD",SUMPRODUCT((J$4:J$40="No DD")*(F$4:F$40&gt;F19)*(G$4:G$40=""))+1+SUMPRODUCT((J$4:J$40&lt;&gt;"")*(G$4:G$40="")*(J$4:J$40&lt;&gt;"No DD")),""))</f>
        <v>9</v>
      </c>
      <c r="C19" s="5" t="s">
        <v>181</v>
      </c>
      <c r="D19" s="4" t="s">
        <v>4</v>
      </c>
      <c r="E19" s="4">
        <v>2007</v>
      </c>
      <c r="F19" s="9">
        <f>SUM(L19:T19)+SUM(L19:Q19)*0.0000001+SUM(L19)*0.0000000000001</f>
        <v>165.90001156000466</v>
      </c>
      <c r="G19" s="66"/>
      <c r="H19" s="3" t="str">
        <f>IF(OR(AND(AR19&gt;=AY$42,AS19&gt;=AY$46,AR19&lt;&gt;"",AQ19=""),AND(AW19&gt;=AY$42,AX19&gt;=AY$46,AW19&lt;&gt;"",AQ19=""),AND(BU19&gt;=CB$42,BV19&gt;=CB$46,BU19&lt;&gt;"",BT19=""),AND(BZ19&gt;=CB$42,CA19&gt;=CB$46,BZ19&lt;&gt;"",BT19=""),AND(CX19&gt;=DE$42,CY19&gt;=DE$46,CX19&lt;&gt;"",CW19=""),AND(DC19&gt;=DE$42,DD19&gt;=DE$46,DC19&lt;&gt;""),AND(EC19&gt;=EJ$42,ED19&gt;=EJ$46,EC19&lt;&gt;""),AND(EH19&gt;=EJ$42,EI19&gt;=EJ$46,EH19&lt;&gt;""),AND(FE19&gt;=FL$42,FF19&gt;=FL$46,FE19&lt;&gt;""),AND(FJ19&gt;=FL$42,FK19&gt;=FL$46,FJ19&lt;&gt;""),AND(GG19&gt;=GN$42,GH19&gt;=GN$46,GG19&lt;&gt;""),AND(GL19&gt;=GN$42,GM19&gt;=GN$46,GL19&lt;&gt;""),AND(HI19&gt;=HP$42,HJ19&gt;=HP$46,HI19&lt;&gt;""),AND(HN19&gt;=HP$42,HO19&gt;=HP$46,HN19&lt;&gt;""),AND(IK19&gt;=IR$42,IL19&gt;=IR$46,IK19&lt;&gt;""),AND(IP19&gt;=IR$42,IQ19&gt;=IR$46,IP19&lt;&gt;""),AND(JM19&gt;=JT$42,JN19&gt;=JT$46,JM19&lt;&gt;""),AND(JR19&gt;=JT$42,JS19&gt;=JT$46,JR19&lt;&gt;""),AND(KO19&gt;=KV$42,KP19&gt;=KV$46,KO19&lt;&gt;""),AND(KT19&gt;=KV$42,KU19&gt;=KV$46,KT19&lt;&gt;""),AND(LQ19&gt;=LX$42,LR19&gt;=LX$46,LQ19&lt;&gt;""),AND(LV19&gt;=LX$42,LW19&gt;=LX$46,LV19&lt;&gt;""),AND(MS19&gt;=MZ$42,MT19&gt;=MZ$46,MS19&lt;&gt;""),AND(MX19&gt;=MZ$42,MY19&gt;=MZ$46,MX19&lt;&gt;""),AND(NU19&gt;=OB$42,NV19&gt;=OB$46,NU19&lt;&gt;""),AND(NZ19&gt;=OB$42,OA19&gt;=OB$46,NZ19&lt;&gt;""),AND(OW19&gt;=PD$42,OX19&gt;=PD$46,OW19&lt;&gt;""),AND(PB19&gt;=PD$42,PC19&gt;=PD$46,PB19&lt;&gt;""),AND(PY19&gt;=QF$42,PZ19&gt;=QF$46,PY19&lt;&gt;""),AND(QD19&gt;=QF$42,QE19&gt;=QF$46,QD19&lt;&gt;"")),"P","")</f>
        <v>P</v>
      </c>
      <c r="I19" s="3" t="str">
        <f>IF(OR(AND(AS19&gt;=AY$46,AS19&lt;&gt;"",AQ19=""),AND(AX19&gt;=AY$46,AX19&lt;&gt;"",AQ19=""),AND(BV19&gt;=CB$46,BV19&lt;&gt;"",BT19=""),AND(CA19&gt;=CB$46,CA19&lt;&gt;"",BT19=""),AND(CY19&gt;=DE$46,CY19&lt;&gt;"",CW19=""),AND(DD19&gt;=DE$46,DD19&lt;&gt;"",CW19=""),AND(ED19&gt;=EJ$46,ED19&lt;&gt;""),AND(EI19&gt;=EJ$46,EI19&lt;&gt;""),AND(FF19&gt;=FL$46,FF19&lt;&gt;""),AND(FK19&gt;=FL$46,FK19&lt;&gt;""),AND(GH19&gt;=GN$46,GH19&lt;&gt;""),AND(GM19&gt;=GN$46,GM19&lt;&gt;""),AND(HJ19&gt;=HP$46,HJ19&lt;&gt;""),AND(HO19&gt;=HP$46,HO19&lt;&gt;""),AND(IL19&gt;=IR$46,IL19&lt;&gt;""),AND(IQ19&gt;=IR$46,IQ19&lt;&gt;""),AND(JN19&gt;=JT$46,JN19&lt;&gt;""),AND(JS19&gt;=JT$46,JS19&lt;&gt;""),AND(KP19&gt;=KV$46,KP19&lt;&gt;""),AND(KU19&gt;=KV$46,KU19&lt;&gt;""),AND(LR19&gt;=LX$46,LR19&lt;&gt;""),AND(LW19&gt;=LX$46,LW19&lt;&gt;""),AND(MT19&gt;=MZ$46,MT19&lt;&gt;""),AND(MY19&gt;=MZ$46,MY19&lt;&gt;""),AND(NV19&gt;=OB$46,NV19&lt;&gt;""),AND(OA19&gt;=OB$46,OA19&lt;&gt;""),AND(OX19&gt;=PD$46,OX19&lt;&gt;""),AND(PC19&gt;=PD$46,PC19&lt;&gt;""),AND(PZ19&gt;=QF$46,PZ19&lt;&gt;""),AND(QE19&gt;=QF$46,QE19&lt;&gt;"")),"P","")</f>
        <v>P</v>
      </c>
      <c r="J19" s="36" t="str">
        <f>IF(AND(I19="P",H19=""),"No DD",IF(OR(AND(AU19&gt;=AY$45,AV19&gt;=AY$49,AU19&lt;&gt;"",AQ19=""),AND(BX19&gt;=CB$45,BY19&gt;=CB$49,BX19&lt;&gt;"",BT19=""),AND(DA19&gt;=DE$45,DB19&gt;=DE$49,DA19&lt;&gt;"",CW19=""),AND(EF19&gt;=EJ$45,EG19&gt;=EJ$49,EF19&lt;&gt;""),AND(FH19&gt;=FL$45,FI19&gt;=FL$49,FH19&lt;&gt;""),AND(GJ19&gt;=GN$45,GK19&gt;=GN$49,GJ19&lt;&gt;""),AND(HL19&gt;=HP$45,HM19&gt;=HP$49,HL19&lt;&gt;""),AND(IN19&gt;=IR$45,IO19&gt;=IR$49,IN19&lt;&gt;""),AND(JP19&gt;=JT$45,JQ19&gt;=JT$49,JP19&lt;&gt;""),AND(KR19&gt;=KV$45,KS19&gt;=KV$49,KR19&lt;&gt;""),AND(LT19&gt;=LX$45,LU19&gt;=LX$49,LT19&lt;&gt;""),AND(MV19&gt;=MZ$45,MW19&gt;=MZ$49,MV19&lt;&gt;""),AND(NX19&gt;=OB$45,NY19&gt;=OB$49,NX19&lt;&gt;""),AND(OZ19&gt;=PD$45,PA19&gt;=PD$49,OZ19&lt;&gt;""),AND(QB19&gt;=QF$45,QC19&gt;=QF$49,QB19&lt;&gt;"")),"Merit",IF(OR(AND(AU19&gt;=AY$44,AV19&gt;=AY$48,AU19&lt;&gt;"",AQ19=""),AND(BX19&gt;=CB$44,BY19&gt;=CB$48,BX19&lt;&gt;"",BT19=""),AND(DA19&gt;=DE$44,DB19&gt;=DE$48,DA19&lt;&gt;"",CW19=""),AND(EF19&gt;=EJ$44,EG19&gt;=EJ$48,EF19&lt;&gt;""),AND(FH19&gt;=FL$44,FI19&gt;=FL$48,FH19&lt;&gt;""),AND(GJ19&gt;=GN$44,GK19&gt;=GN$48,GJ19&lt;&gt;""),AND(HL19&gt;=HP$44,HM19&gt;=HP$48,HL19&lt;&gt;""),AND(IN19&gt;=IR$44,IO19&gt;=IR$48,IN19&lt;&gt;""),AND(JP19&gt;=JT$44,JQ19&gt;=JT$48,JP19&lt;&gt;""),AND(KR19&gt;=KV$44,KS19&gt;=KV$48,KR19&lt;&gt;""),AND(LT19&gt;=LX$44,LU19&gt;=LX$48,LT19&lt;&gt;""),AND(MV19&gt;=MZ$44,MW19&gt;=MZ$48,MV19&lt;&gt;""),AND(NX19&gt;=OB$44,NY19&gt;=OB$48,NX19&lt;&gt;""),AND(OZ19&gt;=PD$44,PA19&gt;=PD$48,OZ19&lt;&gt;""),AND(QB19&gt;=QF$44,QC19&gt;=QF$48,QB19&lt;&gt;"")),"Excellence",IF(K19="P","Worlds Team",IF(H19="P","National Team","")))))</f>
        <v>National Team</v>
      </c>
      <c r="K19" s="3" t="str">
        <f>IF(OR(AND(AU19&gt;=AY$43,AV19&gt;=AY$47,AU19&lt;&gt;"",AQ19=""),AND(BX19&gt;=CB$43,BY19&gt;=CB$47,BX19&lt;&gt;"",BT19=""),AND(DA19&gt;=DE$43,DB19&gt;=DE$47,DA19&lt;&gt;"",CW19=""),AND(EF19&gt;=EJ$43,EG19&gt;=EJ$47,EF19&lt;&gt;""),AND(FH19&gt;=FL$43,FI19&gt;=FL$47,FH19&lt;&gt;""),AND(GJ19&gt;=GN$43,GK19&gt;=GN$47,GJ19&lt;&gt;""),AND(HL19&gt;=HP$43,HM19&gt;=HP$47,HL19&lt;&gt;""),AND(IN19&gt;=IR$43,IO19&gt;=IR$47,IN19&lt;&gt;""),AND(JP19&gt;=JT$43,JQ19&gt;=JT$47,JP19&lt;&gt;""),AND(KR19&gt;=KV$43,KS19&gt;=KV$47,KR19&lt;&gt;""),AND(LT19&gt;=LX$43,LU19&gt;=LX$47,LT19&lt;&gt;""),AND(MV19&gt;=MZ$43,MW19&gt;=MZ$47,MV19&lt;&gt;""),AND(NX19&gt;=OB$43,NY19&gt;=OB$47,NX19&lt;&gt;""),AND(OZ19&gt;=PD$43,PA19&gt;=PD$47,OZ19&lt;&gt;""),AND(QB19&gt;=QF$43,QC19&gt;=QF$47,QB19&lt;&gt;"")),"P","")</f>
        <v/>
      </c>
      <c r="L19" s="8">
        <f>IF(COUNT(AS19,BV19,CY19)&gt;0,LARGE((AS19,BV19,CY19),1),0)</f>
        <v>46.8</v>
      </c>
      <c r="M19" s="8" t="str">
        <f>IF(L19=0,"",IF(L19=CY19,$CC$1,IF(L19=BV19,$AZ$1,IF(L19=AS19,$W$1,""))))</f>
        <v>2024 Elite Canada</v>
      </c>
      <c r="N19" s="8">
        <f>IF(COUNT(AS19,BV19,CY19)&gt;1,LARGE((AS19,BV19,CY19),2),0)</f>
        <v>44.199999999999996</v>
      </c>
      <c r="O19" s="8" t="str">
        <f>IF(N19=0,"",IF(AND(N19=L19,N19=AS19,N19=BV19),$W$1,IF(AND(N19=L19,N19=AS19,N19=CY19),$W$1,IF(AND(N19=L19,N19=BV19,N19=CY19),$AZ$1,IF(N19=CY19,$CC$1,IF(N19=BV19,$AZ$1,IF(N19=AS19,$W$1,"")))))))</f>
        <v>2024 Nationals</v>
      </c>
      <c r="P19" s="8">
        <f>IF(COUNT(AT19,BW19,CZ19)&gt;0,LARGE((AT19,BW19,CZ19),1),0)</f>
        <v>24.6</v>
      </c>
      <c r="Q19" s="8" t="str">
        <f>IF(P19=0,"",IF(P19=CZ19,$CC$1,IF(P19=BW19,$AZ$1,IF(P19=AT19,$W$1,""))))</f>
        <v>2023 3rd Domestic Trial</v>
      </c>
      <c r="R19" s="8">
        <f>IF(MAX(AX19,CA19,DD19)&gt;0,MAX(AX19,CA19,DD19),0)</f>
        <v>50.29999999999999</v>
      </c>
      <c r="S19" s="8" t="str">
        <f>IF(R19=0,"",IF(R19=DD19,$CC$1,IF(R19=CA19,$AZ$1,IF(R19=AX19,$W$1,""))))</f>
        <v>2023 3rd Domestic Trial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16.7</v>
      </c>
      <c r="X19" s="19">
        <v>3.4</v>
      </c>
      <c r="Y19" s="19">
        <v>1.7000000000000002</v>
      </c>
      <c r="Z19" s="19">
        <v>0</v>
      </c>
      <c r="AA19" s="19">
        <v>18.8</v>
      </c>
      <c r="AB19" s="19">
        <v>6.8000000000000007</v>
      </c>
      <c r="AC19" s="19">
        <v>0.6</v>
      </c>
      <c r="AD19" s="19">
        <v>0</v>
      </c>
      <c r="AE19" s="19">
        <v>18.600000000000001</v>
      </c>
      <c r="AF19" s="19">
        <v>6</v>
      </c>
      <c r="AG19" s="19">
        <v>0</v>
      </c>
      <c r="AH19" s="19">
        <v>0</v>
      </c>
      <c r="AI19" s="19">
        <v>18.399999999999999</v>
      </c>
      <c r="AJ19" s="19">
        <v>7.2</v>
      </c>
      <c r="AK19" s="19">
        <v>0</v>
      </c>
      <c r="AL19" s="19">
        <v>0</v>
      </c>
      <c r="AM19" s="19">
        <v>18.5</v>
      </c>
      <c r="AN19" s="19">
        <v>6.8000000000000007</v>
      </c>
      <c r="AO19" s="19">
        <v>0.6</v>
      </c>
      <c r="AP19" s="19">
        <v>0</v>
      </c>
      <c r="AQ19" s="27"/>
      <c r="AR19" s="40">
        <f>IF(SUM(X19,AB19)&gt;0,SUM(X19,AB19),"")</f>
        <v>10.200000000000001</v>
      </c>
      <c r="AS19" s="40">
        <f>IF(SUM(W19:X19,Z19:AB19,AD19)-Y19-AC19&gt;0,SUM(W19:X19,Z19:AB19,AD19)-Y19-AC19,"")</f>
        <v>43.4</v>
      </c>
      <c r="AT19" s="40">
        <f>IF(SUM(AE19:AF19,AH19)-AG19&gt;0,SUM(AE19:AF19,AH19)-AG19,"")</f>
        <v>24.6</v>
      </c>
      <c r="AU19" s="40">
        <f>IF(SUM(X19,AB19,AF19)&gt;0,SUM(X19,AB19,AF19),"")</f>
        <v>16.200000000000003</v>
      </c>
      <c r="AV19" s="40">
        <f>IF(SUM(AS19,AT19)&gt;0,SUM(AS19,AT19),"")</f>
        <v>68</v>
      </c>
      <c r="AW19" s="40">
        <f>IF(SUM(AJ19,AN19)&gt;0,SUM(AJ19,AN19),"")</f>
        <v>14</v>
      </c>
      <c r="AX19" s="40">
        <f>IF(SUM(AI19:AJ19,AL19:AN19,AP19)-SUM(AK19,AO19)&gt;0,SUM(AI19:AJ19,AL19:AN19,AP19)-SUM(AK19,AO19),"")</f>
        <v>50.29999999999999</v>
      </c>
      <c r="AY19" s="40">
        <f>IF(SUM(AS19,AT19,AX19)&gt;0,SUM(AS19,AT19,AX19),"")</f>
        <v>118.29999999999998</v>
      </c>
      <c r="AZ19" s="18">
        <v>18.399999999999999</v>
      </c>
      <c r="BA19" s="18">
        <v>7.2</v>
      </c>
      <c r="BB19" s="18">
        <v>0.6</v>
      </c>
      <c r="BC19" s="18">
        <v>0</v>
      </c>
      <c r="BD19" s="18">
        <v>16.8</v>
      </c>
      <c r="BE19" s="18">
        <v>6</v>
      </c>
      <c r="BF19" s="18">
        <v>1</v>
      </c>
      <c r="BG19" s="18">
        <v>0</v>
      </c>
      <c r="BH19" s="18">
        <v>18.600000000000001</v>
      </c>
      <c r="BI19" s="18">
        <v>6</v>
      </c>
      <c r="BJ19" s="18">
        <v>0.8</v>
      </c>
      <c r="BK19" s="18">
        <v>0</v>
      </c>
      <c r="BL19" s="18">
        <v>18.8</v>
      </c>
      <c r="BM19" s="18">
        <v>7.2</v>
      </c>
      <c r="BN19" s="18">
        <v>1</v>
      </c>
      <c r="BO19" s="18">
        <v>0</v>
      </c>
      <c r="BP19" s="18">
        <v>18.600000000000001</v>
      </c>
      <c r="BQ19" s="18">
        <v>6.8</v>
      </c>
      <c r="BR19" s="18">
        <v>0.8</v>
      </c>
      <c r="BS19" s="18">
        <v>0</v>
      </c>
      <c r="BT19" s="28"/>
      <c r="BU19" s="11">
        <f>IF(SUM(BA19,BE19)&gt;0,SUM(BA19,BE19),"")</f>
        <v>13.2</v>
      </c>
      <c r="BV19" s="11">
        <f>IF(SUM(AZ19:BA19,BC19:BE19,BG19)-BB19-BF19&gt;0,SUM(AZ19:BA19,BC19:BE19,BG19)-BB19-BF19,"")</f>
        <v>46.8</v>
      </c>
      <c r="BW19" s="11">
        <f>IF(SUM(BH19:BI19,BK19)-BJ19&gt;0,SUM(BH19:BI19,BK19)-BJ19,"")</f>
        <v>23.8</v>
      </c>
      <c r="BX19" s="11">
        <f>IF(SUM(BA19,BE19,BI19)&gt;0,SUM(BA19,BE19,BI19),"")</f>
        <v>19.2</v>
      </c>
      <c r="BY19" s="11">
        <f>IF(SUM(BV19,BW19)&gt;0,SUM(BV19,BW19),"")</f>
        <v>70.599999999999994</v>
      </c>
      <c r="BZ19" s="11">
        <f>IF(SUM(BM19,BQ19)&gt;0,SUM(BM19,BQ19),"")</f>
        <v>14</v>
      </c>
      <c r="CA19" s="11">
        <f>IF(SUM(BL19:BM19,BO19:BQ19,BS19)-SUM(BN19,BR19)&gt;0,SUM(BL19:BM19,BO19:BQ19,BS19)-SUM(BN19,BR19),"")</f>
        <v>49.6</v>
      </c>
      <c r="CB19" s="11">
        <f>IF(SUM(BV19,BW19,CA19)&gt;0,SUM(BV19,BW19,CA19),"")</f>
        <v>120.19999999999999</v>
      </c>
      <c r="CC19" s="19">
        <v>18.2</v>
      </c>
      <c r="CD19" s="19">
        <v>7.2</v>
      </c>
      <c r="CE19" s="19">
        <v>0.8</v>
      </c>
      <c r="CF19" s="19">
        <v>0</v>
      </c>
      <c r="CG19" s="19">
        <v>17.2</v>
      </c>
      <c r="CH19" s="19">
        <v>2.4</v>
      </c>
      <c r="CI19" s="19">
        <v>0</v>
      </c>
      <c r="CJ19" s="19">
        <v>0</v>
      </c>
      <c r="CK19" s="19">
        <v>16.399999999999999</v>
      </c>
      <c r="CL19" s="19">
        <v>6.8</v>
      </c>
      <c r="CM19" s="19">
        <v>0.8</v>
      </c>
      <c r="CN19" s="19">
        <v>0</v>
      </c>
      <c r="CO19" s="19"/>
      <c r="CP19" s="19"/>
      <c r="CQ19" s="19"/>
      <c r="CR19" s="19"/>
      <c r="CS19" s="19"/>
      <c r="CT19" s="19"/>
      <c r="CU19" s="19"/>
      <c r="CV19" s="19"/>
      <c r="CW19" s="27"/>
      <c r="CX19" s="40">
        <f>IF(SUM(CD19,CH19)&gt;0,SUM(CD19,CH19),"")</f>
        <v>9.6</v>
      </c>
      <c r="CY19" s="40">
        <f>IF(SUM(CC19:CD19,CF19:CH19,CJ19)-CE19-CI19&gt;0,SUM(CC19:CD19,CF19:CH19,CJ19)-CE19-CI19,"")</f>
        <v>44.199999999999996</v>
      </c>
      <c r="CZ19" s="40">
        <f>IF(SUM(CK19:CL19,CN19)-CM19&gt;0,SUM(CK19:CL19,CN19)-CM19,"")</f>
        <v>22.4</v>
      </c>
      <c r="DA19" s="40">
        <f>IF(SUM(CD19,CH19,CL19)&gt;0,SUM(CD19,CH19,CL19),"")</f>
        <v>16.399999999999999</v>
      </c>
      <c r="DB19" s="40">
        <f>IF(SUM(CY19,CZ19)&gt;0,SUM(CY19,CZ19),"")</f>
        <v>66.599999999999994</v>
      </c>
      <c r="DC19" s="40" t="str">
        <f>IF(SUM(CP19,CT19)&gt;0,SUM(CP19,CT19),"")</f>
        <v/>
      </c>
      <c r="DD19" s="40" t="str">
        <f>IF(SUM(CO19:CP19,CR19:CT19,CV19)-SUM(CQ19,CU19)&gt;0,SUM(CO19:CP19,CR19:CT19,CV19)-SUM(CQ19,CU19),"")</f>
        <v/>
      </c>
      <c r="DE19" s="40">
        <f>IF(SUM(CY19,CZ19,DD19)&gt;0,SUM(CY19,CZ19,DD19),"")</f>
        <v>66.599999999999994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18.299999999999997</v>
      </c>
      <c r="QH19" s="22">
        <f>IF($CW19="P",CD19,(CD19+BA19)/2)</f>
        <v>7.2</v>
      </c>
      <c r="QI19" s="22">
        <f>IF($CW19="P",CE19,(CE19+BB19)/2)</f>
        <v>0.7</v>
      </c>
      <c r="QJ19" s="22">
        <f>IF($CW19="P",CF19,(CF19+BC19)/2)</f>
        <v>0</v>
      </c>
      <c r="QK19" s="22">
        <f>IF($CW19="P",CG19,(CG19+BD19)/2)</f>
        <v>17</v>
      </c>
      <c r="QL19" s="22">
        <f>IF($CW19="P",CH19,(CH19+BE19)/2)</f>
        <v>4.2</v>
      </c>
      <c r="QM19" s="22">
        <f>IF($CW19="P",CI19,(CI19+BF19)/2)</f>
        <v>0.5</v>
      </c>
      <c r="QN19" s="22">
        <f>IF($CW19="P",CJ19,(CJ19+BG19)/2)</f>
        <v>0</v>
      </c>
      <c r="QO19" s="22">
        <f>IF($CW19="P",CK19,(CK19+BH19)/2)</f>
        <v>17.5</v>
      </c>
      <c r="QP19" s="22">
        <f>IF($CW19="P",CL19,(CL19+BI19)/2)</f>
        <v>6.4</v>
      </c>
      <c r="QQ19" s="22">
        <f>IF($CW19="P",CM19,(CM19+BJ19)/2)</f>
        <v>0.8</v>
      </c>
      <c r="QR19" s="22">
        <f>IF($CW19="P",CN19,(CN19+BK19)/2)</f>
        <v>0</v>
      </c>
      <c r="QS19" s="22">
        <f>IF($CW19="P",CO19,(CO19+BL19)/2)</f>
        <v>9.4</v>
      </c>
      <c r="QT19" s="22">
        <f>IF($CW19="P",CP19,(CP19+BM19)/2)</f>
        <v>3.6</v>
      </c>
      <c r="QU19" s="22">
        <f>IF($CW19="P",CQ19,(CQ19+BN19)/2)</f>
        <v>0.5</v>
      </c>
      <c r="QV19" s="22">
        <f>IF($CW19="P",CR19,(CR19+BO19)/2)</f>
        <v>0</v>
      </c>
      <c r="QW19" s="22">
        <f>IF($CW19="P",CS19,(CS19+BP19)/2)</f>
        <v>9.3000000000000007</v>
      </c>
      <c r="QX19" s="22">
        <f>IF($CW19="P",CT19,(CT19+BQ19)/2)</f>
        <v>3.4</v>
      </c>
      <c r="QY19" s="22">
        <f>IF($CW19="P",CU19,(CU19+BR19)/2)</f>
        <v>0.4</v>
      </c>
      <c r="QZ19" s="22">
        <f>IF($CW19="P",CV19,(CV19+BS19)/2)</f>
        <v>0</v>
      </c>
      <c r="RA19" s="27" t="s">
        <v>46</v>
      </c>
      <c r="RB19" s="40">
        <f>IF(SUM(QH19,QL19)&gt;0,SUM(QH19,QL19),"")</f>
        <v>11.4</v>
      </c>
      <c r="RC19" s="40">
        <f>IF(SUM(QG19:QH19,QJ19:QL19,QN19)-QI19-QM19&gt;0,SUM(QG19:QH19,QJ19:QL19,QN19)-QI19-QM19,"")</f>
        <v>45.5</v>
      </c>
      <c r="RD19" s="40">
        <f>IF(SUM(QO19:QP19,QR19)-QQ19&gt;0,SUM(QO19:QP19,QR19)-QQ19,"")</f>
        <v>23.099999999999998</v>
      </c>
      <c r="RE19" s="40">
        <f>IF(SUM(QH19,QL19,QP19)&gt;0,SUM(QH19,QL19,QP19),"")</f>
        <v>17.8</v>
      </c>
      <c r="RF19" s="40">
        <f>IF(SUM(RC19,RD19)&gt;0,SUM(RC19,RD19),"")</f>
        <v>68.599999999999994</v>
      </c>
      <c r="RG19" s="40">
        <f>IF(SUM(QT19,QX19)&gt;0,SUM(QT19,QX19),"")</f>
        <v>7</v>
      </c>
      <c r="RH19" s="40">
        <f>IF(SUM(QS19:QT19,QV19:QX19,QZ19)-SUM(QU19,QY19)&gt;0,SUM(QS19:QT19,QV19:QX19,QZ19)-SUM(QU19,QY19),"")</f>
        <v>24.8</v>
      </c>
      <c r="RI19" s="40">
        <f>IF(SUM(RC19,RD19,RH19)&gt;0,SUM(RC19,RD19,RH19),"")</f>
        <v>93.399999999999991</v>
      </c>
    </row>
    <row r="20" spans="1:477" x14ac:dyDescent="0.2">
      <c r="A20" s="4" cm="1">
        <f t="array" ref="A20">IF(AND(J20&lt;&gt;"",J20&lt;&gt;"No DD"),SUMPRODUCT((J$4:J$40&lt;&gt;"")*(J$4:J$40&lt;&gt;"No DD")*(F$4:F$40&gt;F20))+1,IF(J20="No DD",SUMPRODUCT((J$4:J$40="No DD")*(F$4:F$40&gt;F20))+1+SUMPRODUCT((J$4:J$40&lt;&gt;"")*(J$4:J$40&lt;&gt;"No DD")),""))</f>
        <v>17</v>
      </c>
      <c r="B20" s="4" cm="1">
        <f t="array" ref="B20">IF(AND(J20&lt;&gt;"",J20&lt;&gt;"No DD",G20=""),SUMPRODUCT((J$4:J$40&lt;&gt;"")*(J$4:J$40&lt;&gt;"No DD")*(G$4:G$40="")*(F$4:F$40&gt;F20))+1,IF(J20="No DD",SUMPRODUCT((J$4:J$40="No DD")*(F$4:F$40&gt;F20)*(G$4:G$40=""))+1+SUMPRODUCT((J$4:J$40&lt;&gt;"")*(G$4:G$40="")*(J$4:J$40&lt;&gt;"No DD")),""))</f>
        <v>10</v>
      </c>
      <c r="C20" s="5" t="s">
        <v>146</v>
      </c>
      <c r="D20" s="4" t="s">
        <v>5</v>
      </c>
      <c r="E20" s="4">
        <v>2006</v>
      </c>
      <c r="F20" s="9">
        <f>SUM(L20:T20)+SUM(L20:Q20)*0.0000001+SUM(L20)*0.0000000000001</f>
        <v>163.20001144000494</v>
      </c>
      <c r="G20" s="66"/>
      <c r="H20" s="3" t="str">
        <f>IF(OR(AND(AR20&gt;=AY$42,AS20&gt;=AY$46,AR20&lt;&gt;"",AQ20=""),AND(AW20&gt;=AY$42,AX20&gt;=AY$46,AW20&lt;&gt;"",AQ20=""),AND(BU20&gt;=CB$42,BV20&gt;=CB$46,BU20&lt;&gt;"",BT20=""),AND(BZ20&gt;=CB$42,CA20&gt;=CB$46,BZ20&lt;&gt;"",BT20=""),AND(CX20&gt;=DE$42,CY20&gt;=DE$46,CX20&lt;&gt;"",CW20=""),AND(DC20&gt;=DE$42,DD20&gt;=DE$46,DC20&lt;&gt;""),AND(EC20&gt;=EJ$42,ED20&gt;=EJ$46,EC20&lt;&gt;""),AND(EH20&gt;=EJ$42,EI20&gt;=EJ$46,EH20&lt;&gt;""),AND(FE20&gt;=FL$42,FF20&gt;=FL$46,FE20&lt;&gt;""),AND(FJ20&gt;=FL$42,FK20&gt;=FL$46,FJ20&lt;&gt;""),AND(GG20&gt;=GN$42,GH20&gt;=GN$46,GG20&lt;&gt;""),AND(GL20&gt;=GN$42,GM20&gt;=GN$46,GL20&lt;&gt;""),AND(HI20&gt;=HP$42,HJ20&gt;=HP$46,HI20&lt;&gt;""),AND(HN20&gt;=HP$42,HO20&gt;=HP$46,HN20&lt;&gt;""),AND(IK20&gt;=IR$42,IL20&gt;=IR$46,IK20&lt;&gt;""),AND(IP20&gt;=IR$42,IQ20&gt;=IR$46,IP20&lt;&gt;""),AND(JM20&gt;=JT$42,JN20&gt;=JT$46,JM20&lt;&gt;""),AND(JR20&gt;=JT$42,JS20&gt;=JT$46,JR20&lt;&gt;""),AND(KO20&gt;=KV$42,KP20&gt;=KV$46,KO20&lt;&gt;""),AND(KT20&gt;=KV$42,KU20&gt;=KV$46,KT20&lt;&gt;""),AND(LQ20&gt;=LX$42,LR20&gt;=LX$46,LQ20&lt;&gt;""),AND(LV20&gt;=LX$42,LW20&gt;=LX$46,LV20&lt;&gt;""),AND(MS20&gt;=MZ$42,MT20&gt;=MZ$46,MS20&lt;&gt;""),AND(MX20&gt;=MZ$42,MY20&gt;=MZ$46,MX20&lt;&gt;""),AND(NU20&gt;=OB$42,NV20&gt;=OB$46,NU20&lt;&gt;""),AND(NZ20&gt;=OB$42,OA20&gt;=OB$46,NZ20&lt;&gt;""),AND(OW20&gt;=PD$42,OX20&gt;=PD$46,OW20&lt;&gt;""),AND(PB20&gt;=PD$42,PC20&gt;=PD$46,PB20&lt;&gt;""),AND(PY20&gt;=QF$42,PZ20&gt;=QF$46,PY20&lt;&gt;""),AND(QD20&gt;=QF$42,QE20&gt;=QF$46,QD20&lt;&gt;"")),"P","")</f>
        <v>P</v>
      </c>
      <c r="I20" s="3" t="str">
        <f>IF(OR(AND(AS20&gt;=AY$46,AS20&lt;&gt;"",AQ20=""),AND(AX20&gt;=AY$46,AX20&lt;&gt;"",AQ20=""),AND(BV20&gt;=CB$46,BV20&lt;&gt;"",BT20=""),AND(CA20&gt;=CB$46,CA20&lt;&gt;"",BT20=""),AND(CY20&gt;=DE$46,CY20&lt;&gt;"",CW20=""),AND(DD20&gt;=DE$46,DD20&lt;&gt;"",CW20=""),AND(ED20&gt;=EJ$46,ED20&lt;&gt;""),AND(EI20&gt;=EJ$46,EI20&lt;&gt;""),AND(FF20&gt;=FL$46,FF20&lt;&gt;""),AND(FK20&gt;=FL$46,FK20&lt;&gt;""),AND(GH20&gt;=GN$46,GH20&lt;&gt;""),AND(GM20&gt;=GN$46,GM20&lt;&gt;""),AND(HJ20&gt;=HP$46,HJ20&lt;&gt;""),AND(HO20&gt;=HP$46,HO20&lt;&gt;""),AND(IL20&gt;=IR$46,IL20&lt;&gt;""),AND(IQ20&gt;=IR$46,IQ20&lt;&gt;""),AND(JN20&gt;=JT$46,JN20&lt;&gt;""),AND(JS20&gt;=JT$46,JS20&lt;&gt;""),AND(KP20&gt;=KV$46,KP20&lt;&gt;""),AND(KU20&gt;=KV$46,KU20&lt;&gt;""),AND(LR20&gt;=LX$46,LR20&lt;&gt;""),AND(LW20&gt;=LX$46,LW20&lt;&gt;""),AND(MT20&gt;=MZ$46,MT20&lt;&gt;""),AND(MY20&gt;=MZ$46,MY20&lt;&gt;""),AND(NV20&gt;=OB$46,NV20&lt;&gt;""),AND(OA20&gt;=OB$46,OA20&lt;&gt;""),AND(OX20&gt;=PD$46,OX20&lt;&gt;""),AND(PC20&gt;=PD$46,PC20&lt;&gt;""),AND(PZ20&gt;=QF$46,PZ20&lt;&gt;""),AND(QE20&gt;=QF$46,QE20&lt;&gt;"")),"P","")</f>
        <v>P</v>
      </c>
      <c r="J20" s="36" t="str">
        <f>IF(AND(I20="P",H20=""),"No DD",IF(OR(AND(AU20&gt;=AY$45,AV20&gt;=AY$49,AU20&lt;&gt;"",AQ20=""),AND(BX20&gt;=CB$45,BY20&gt;=CB$49,BX20&lt;&gt;"",BT20=""),AND(DA20&gt;=DE$45,DB20&gt;=DE$49,DA20&lt;&gt;"",CW20=""),AND(EF20&gt;=EJ$45,EG20&gt;=EJ$49,EF20&lt;&gt;""),AND(FH20&gt;=FL$45,FI20&gt;=FL$49,FH20&lt;&gt;""),AND(GJ20&gt;=GN$45,GK20&gt;=GN$49,GJ20&lt;&gt;""),AND(HL20&gt;=HP$45,HM20&gt;=HP$49,HL20&lt;&gt;""),AND(IN20&gt;=IR$45,IO20&gt;=IR$49,IN20&lt;&gt;""),AND(JP20&gt;=JT$45,JQ20&gt;=JT$49,JP20&lt;&gt;""),AND(KR20&gt;=KV$45,KS20&gt;=KV$49,KR20&lt;&gt;""),AND(LT20&gt;=LX$45,LU20&gt;=LX$49,LT20&lt;&gt;""),AND(MV20&gt;=MZ$45,MW20&gt;=MZ$49,MV20&lt;&gt;""),AND(NX20&gt;=OB$45,NY20&gt;=OB$49,NX20&lt;&gt;""),AND(OZ20&gt;=PD$45,PA20&gt;=PD$49,OZ20&lt;&gt;""),AND(QB20&gt;=QF$45,QC20&gt;=QF$49,QB20&lt;&gt;"")),"Merit",IF(OR(AND(AU20&gt;=AY$44,AV20&gt;=AY$48,AU20&lt;&gt;"",AQ20=""),AND(BX20&gt;=CB$44,BY20&gt;=CB$48,BX20&lt;&gt;"",BT20=""),AND(DA20&gt;=DE$44,DB20&gt;=DE$48,DA20&lt;&gt;"",CW20=""),AND(EF20&gt;=EJ$44,EG20&gt;=EJ$48,EF20&lt;&gt;""),AND(FH20&gt;=FL$44,FI20&gt;=FL$48,FH20&lt;&gt;""),AND(GJ20&gt;=GN$44,GK20&gt;=GN$48,GJ20&lt;&gt;""),AND(HL20&gt;=HP$44,HM20&gt;=HP$48,HL20&lt;&gt;""),AND(IN20&gt;=IR$44,IO20&gt;=IR$48,IN20&lt;&gt;""),AND(JP20&gt;=JT$44,JQ20&gt;=JT$48,JP20&lt;&gt;""),AND(KR20&gt;=KV$44,KS20&gt;=KV$48,KR20&lt;&gt;""),AND(LT20&gt;=LX$44,LU20&gt;=LX$48,LT20&lt;&gt;""),AND(MV20&gt;=MZ$44,MW20&gt;=MZ$48,MV20&lt;&gt;""),AND(NX20&gt;=OB$44,NY20&gt;=OB$48,NX20&lt;&gt;""),AND(OZ20&gt;=PD$44,PA20&gt;=PD$48,OZ20&lt;&gt;""),AND(QB20&gt;=QF$44,QC20&gt;=QF$48,QB20&lt;&gt;"")),"Excellence",IF(K20="P","Worlds Team",IF(H20="P","National Team","")))))</f>
        <v>National Team</v>
      </c>
      <c r="K20" s="3" t="str">
        <f>IF(OR(AND(AU20&gt;=AY$43,AV20&gt;=AY$47,AU20&lt;&gt;"",AQ20=""),AND(BX20&gt;=CB$43,BY20&gt;=CB$47,BX20&lt;&gt;"",BT20=""),AND(DA20&gt;=DE$43,DB20&gt;=DE$47,DA20&lt;&gt;"",CW20=""),AND(EF20&gt;=EJ$43,EG20&gt;=EJ$47,EF20&lt;&gt;""),AND(FH20&gt;=FL$43,FI20&gt;=FL$47,FH20&lt;&gt;""),AND(GJ20&gt;=GN$43,GK20&gt;=GN$47,GJ20&lt;&gt;""),AND(HL20&gt;=HP$43,HM20&gt;=HP$47,HL20&lt;&gt;""),AND(IN20&gt;=IR$43,IO20&gt;=IR$47,IN20&lt;&gt;""),AND(JP20&gt;=JT$43,JQ20&gt;=JT$47,JP20&lt;&gt;""),AND(KR20&gt;=KV$43,KS20&gt;=KV$47,KR20&lt;&gt;""),AND(LT20&gt;=LX$43,LU20&gt;=LX$47,LT20&lt;&gt;""),AND(MV20&gt;=MZ$43,MW20&gt;=MZ$47,MV20&lt;&gt;""),AND(NX20&gt;=OB$43,NY20&gt;=OB$47,NX20&lt;&gt;""),AND(OZ20&gt;=PD$43,PA20&gt;=PD$47,OZ20&lt;&gt;""),AND(QB20&gt;=QF$43,QC20&gt;=QF$47,QB20&lt;&gt;"")),"P","")</f>
        <v/>
      </c>
      <c r="L20" s="8">
        <f>IF(COUNT(AS20,BV20,CY20)&gt;0,LARGE((AS20,BV20,CY20),1),0)</f>
        <v>49.5</v>
      </c>
      <c r="M20" s="8" t="str">
        <f>IF(L20=0,"",IF(L20=CY20,$CC$1,IF(L20=BV20,$AZ$1,IF(L20=AS20,$W$1,""))))</f>
        <v>2023 3rd Domestic Trial</v>
      </c>
      <c r="N20" s="8">
        <f>IF(COUNT(AS20,BV20,CY20)&gt;1,LARGE((AS20,BV20,CY20),2),0)</f>
        <v>44.699999999999996</v>
      </c>
      <c r="O20" s="8" t="str">
        <f>IF(N20=0,"",IF(AND(N20=L20,N20=AS20,N20=BV20),$W$1,IF(AND(N20=L20,N20=AS20,N20=CY20),$W$1,IF(AND(N20=L20,N20=BV20,N20=CY20),$AZ$1,IF(N20=CY20,$CC$1,IF(N20=BV20,$AZ$1,IF(N20=AS20,$W$1,"")))))))</f>
        <v>2024 Elite Canada</v>
      </c>
      <c r="P20" s="8">
        <f>IF(COUNT(AT20,BW20,CZ20)&gt;0,LARGE((AT20,BW20,CZ20),1),0)</f>
        <v>20.2</v>
      </c>
      <c r="Q20" s="8" t="str">
        <f>IF(P20=0,"",IF(P20=CZ20,$CC$1,IF(P20=BW20,$AZ$1,IF(P20=AT20,$W$1,""))))</f>
        <v>2024 Nationals</v>
      </c>
      <c r="R20" s="8">
        <f>IF(MAX(AX20,CA20,DD20)&gt;0,MAX(AX20,CA20,DD20),0)</f>
        <v>48.800000000000004</v>
      </c>
      <c r="S20" s="8" t="str">
        <f>IF(R20=0,"",IF(R20=DD20,$CC$1,IF(R20=CA20,$AZ$1,IF(R20=AX20,$W$1,""))))</f>
        <v>2023 3rd Domestic Trial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>
        <v>18.2</v>
      </c>
      <c r="X20" s="19">
        <v>6.8000000000000007</v>
      </c>
      <c r="Y20" s="19">
        <v>0</v>
      </c>
      <c r="Z20" s="19">
        <v>0</v>
      </c>
      <c r="AA20" s="19">
        <v>18.5</v>
      </c>
      <c r="AB20" s="19">
        <v>6</v>
      </c>
      <c r="AC20" s="19">
        <v>0</v>
      </c>
      <c r="AD20" s="19">
        <v>0</v>
      </c>
      <c r="AE20" s="19">
        <v>18.2</v>
      </c>
      <c r="AF20" s="19">
        <v>2.7</v>
      </c>
      <c r="AG20" s="19">
        <v>1.6</v>
      </c>
      <c r="AH20" s="19">
        <v>0</v>
      </c>
      <c r="AI20" s="19">
        <v>18.600000000000001</v>
      </c>
      <c r="AJ20" s="19">
        <v>6.8000000000000007</v>
      </c>
      <c r="AK20" s="19">
        <v>0</v>
      </c>
      <c r="AL20" s="19">
        <v>0</v>
      </c>
      <c r="AM20" s="19">
        <v>18</v>
      </c>
      <c r="AN20" s="19">
        <v>6</v>
      </c>
      <c r="AO20" s="19">
        <v>0.6</v>
      </c>
      <c r="AP20" s="19">
        <v>0</v>
      </c>
      <c r="AQ20" s="27"/>
      <c r="AR20" s="40">
        <f>IF(SUM(X20,AB20)&gt;0,SUM(X20,AB20),"")</f>
        <v>12.8</v>
      </c>
      <c r="AS20" s="40">
        <f>IF(SUM(W20:X20,Z20:AB20,AD20)-Y20-AC20&gt;0,SUM(W20:X20,Z20:AB20,AD20)-Y20-AC20,"")</f>
        <v>49.5</v>
      </c>
      <c r="AT20" s="40">
        <f>IF(SUM(AE20:AF20,AH20)-AG20&gt;0,SUM(AE20:AF20,AH20)-AG20,"")</f>
        <v>19.299999999999997</v>
      </c>
      <c r="AU20" s="40">
        <f>IF(SUM(X20,AB20,AF20)&gt;0,SUM(X20,AB20,AF20),"")</f>
        <v>15.5</v>
      </c>
      <c r="AV20" s="40">
        <f>IF(SUM(AS20,AT20)&gt;0,SUM(AS20,AT20),"")</f>
        <v>68.8</v>
      </c>
      <c r="AW20" s="40">
        <f>IF(SUM(AJ20,AN20)&gt;0,SUM(AJ20,AN20),"")</f>
        <v>12.8</v>
      </c>
      <c r="AX20" s="40">
        <f>IF(SUM(AI20:AJ20,AL20:AN20,AP20)-SUM(AK20,AO20)&gt;0,SUM(AI20:AJ20,AL20:AN20,AP20)-SUM(AK20,AO20),"")</f>
        <v>48.800000000000004</v>
      </c>
      <c r="AY20" s="40">
        <f>IF(SUM(AS20,AT20,AX20)&gt;0,SUM(AS20,AT20,AX20),"")</f>
        <v>117.6</v>
      </c>
      <c r="AZ20" s="18">
        <v>17.7</v>
      </c>
      <c r="BA20" s="18">
        <v>3.4</v>
      </c>
      <c r="BB20" s="18">
        <v>1.2</v>
      </c>
      <c r="BC20" s="18">
        <v>0</v>
      </c>
      <c r="BD20" s="18">
        <v>17.5</v>
      </c>
      <c r="BE20" s="18">
        <v>8.1</v>
      </c>
      <c r="BF20" s="18">
        <v>0.8</v>
      </c>
      <c r="BG20" s="18">
        <v>0</v>
      </c>
      <c r="BH20" s="18">
        <v>17.3</v>
      </c>
      <c r="BI20" s="18">
        <v>2.4</v>
      </c>
      <c r="BJ20" s="18">
        <v>0</v>
      </c>
      <c r="BK20" s="18">
        <v>0</v>
      </c>
      <c r="BL20" s="18"/>
      <c r="BM20" s="18"/>
      <c r="BN20" s="18"/>
      <c r="BO20" s="18"/>
      <c r="BP20" s="18"/>
      <c r="BQ20" s="18"/>
      <c r="BR20" s="18"/>
      <c r="BS20" s="18"/>
      <c r="BT20" s="28"/>
      <c r="BU20" s="11">
        <f>IF(SUM(BA20,BE20)&gt;0,SUM(BA20,BE20),"")</f>
        <v>11.5</v>
      </c>
      <c r="BV20" s="11">
        <f>IF(SUM(AZ20:BA20,BC20:BE20,BG20)-BB20-BF20&gt;0,SUM(AZ20:BA20,BC20:BE20,BG20)-BB20-BF20,"")</f>
        <v>44.699999999999996</v>
      </c>
      <c r="BW20" s="11">
        <f>IF(SUM(BH20:BI20,BK20)-BJ20&gt;0,SUM(BH20:BI20,BK20)-BJ20,"")</f>
        <v>19.7</v>
      </c>
      <c r="BX20" s="11">
        <f>IF(SUM(BA20,BE20,BI20)&gt;0,SUM(BA20,BE20,BI20),"")</f>
        <v>13.9</v>
      </c>
      <c r="BY20" s="11">
        <f>IF(SUM(BV20,BW20)&gt;0,SUM(BV20,BW20),"")</f>
        <v>64.399999999999991</v>
      </c>
      <c r="BZ20" s="11" t="str">
        <f>IF(SUM(BM20,BQ20)&gt;0,SUM(BM20,BQ20),"")</f>
        <v/>
      </c>
      <c r="CA20" s="11" t="str">
        <f>IF(SUM(BL20:BM20,BO20:BQ20,BS20)-SUM(BN20,BR20)&gt;0,SUM(BL20:BM20,BO20:BQ20,BS20)-SUM(BN20,BR20),"")</f>
        <v/>
      </c>
      <c r="CB20" s="11">
        <f>IF(SUM(BV20,BW20,CA20)&gt;0,SUM(BV20,BW20,CA20),"")</f>
        <v>64.399999999999991</v>
      </c>
      <c r="CC20" s="19">
        <v>18</v>
      </c>
      <c r="CD20" s="19">
        <v>4.4000000000000004</v>
      </c>
      <c r="CE20" s="19">
        <v>1</v>
      </c>
      <c r="CF20" s="19">
        <v>0</v>
      </c>
      <c r="CG20" s="19">
        <v>17.399999999999999</v>
      </c>
      <c r="CH20" s="19">
        <v>2.8</v>
      </c>
      <c r="CI20" s="19">
        <v>0</v>
      </c>
      <c r="CJ20" s="19">
        <v>0</v>
      </c>
      <c r="CK20" s="19">
        <v>17</v>
      </c>
      <c r="CL20" s="19">
        <v>3.2</v>
      </c>
      <c r="CM20" s="19">
        <v>0</v>
      </c>
      <c r="CN20" s="19">
        <v>0</v>
      </c>
      <c r="CO20" s="19"/>
      <c r="CP20" s="19"/>
      <c r="CQ20" s="19"/>
      <c r="CR20" s="19"/>
      <c r="CS20" s="19"/>
      <c r="CT20" s="19"/>
      <c r="CU20" s="19"/>
      <c r="CV20" s="19"/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41.599999999999994</v>
      </c>
      <c r="CZ20" s="40">
        <f>IF(SUM(CK20:CL20,CN20)-CM20&gt;0,SUM(CK20:CL20,CN20)-CM20,"")</f>
        <v>20.2</v>
      </c>
      <c r="DA20" s="40">
        <f>IF(SUM(CD20,CH20,CL20)&gt;0,SUM(CD20,CH20,CL20),"")</f>
        <v>10.4</v>
      </c>
      <c r="DB20" s="40">
        <f>IF(SUM(CY20,CZ20)&gt;0,SUM(CY20,CZ20),"")</f>
        <v>61.8</v>
      </c>
      <c r="DC20" s="40" t="str">
        <f>IF(SUM(CP20,CT20)&gt;0,SUM(CP20,CT20),"")</f>
        <v/>
      </c>
      <c r="DD20" s="40" t="str">
        <f>IF(SUM(CO20:CP20,CR20:CT20,CV20)-SUM(CQ20,CU20)&gt;0,SUM(CO20:CP20,CR20:CT20,CV20)-SUM(CQ20,CU20),"")</f>
        <v/>
      </c>
      <c r="DE20" s="40">
        <f>IF(SUM(CY20,CZ20,DD20)&gt;0,SUM(CY20,CZ20,DD20),"")</f>
        <v>61.8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17.850000000000001</v>
      </c>
      <c r="QH20" s="22">
        <f>IF($CW20="P",CD20,(CD20+BA20)/2)</f>
        <v>3.9000000000000004</v>
      </c>
      <c r="QI20" s="22">
        <f>IF($CW20="P",CE20,(CE20+BB20)/2)</f>
        <v>1.1000000000000001</v>
      </c>
      <c r="QJ20" s="22">
        <f>IF($CW20="P",CF20,(CF20+BC20)/2)</f>
        <v>0</v>
      </c>
      <c r="QK20" s="22">
        <f>IF($CW20="P",CG20,(CG20+BD20)/2)</f>
        <v>17.45</v>
      </c>
      <c r="QL20" s="22">
        <f>IF($CW20="P",CH20,(CH20+BE20)/2)</f>
        <v>5.4499999999999993</v>
      </c>
      <c r="QM20" s="22">
        <f>IF($CW20="P",CI20,(CI20+BF20)/2)</f>
        <v>0.4</v>
      </c>
      <c r="QN20" s="22">
        <f>IF($CW20="P",CJ20,(CJ20+BG20)/2)</f>
        <v>0</v>
      </c>
      <c r="QO20" s="22">
        <f>IF($CW20="P",CK20,(CK20+BH20)/2)</f>
        <v>17.149999999999999</v>
      </c>
      <c r="QP20" s="22">
        <f>IF($CW20="P",CL20,(CL20+BI20)/2)</f>
        <v>2.8</v>
      </c>
      <c r="QQ20" s="22">
        <f>IF($CW20="P",CM20,(CM20+BJ20)/2)</f>
        <v>0</v>
      </c>
      <c r="QR20" s="22">
        <f>IF($CW20="P",CN20,(CN20+BK20)/2)</f>
        <v>0</v>
      </c>
      <c r="QS20" s="22">
        <f>IF($CW20="P",CO20,(CO20+BL20)/2)</f>
        <v>0</v>
      </c>
      <c r="QT20" s="22">
        <f>IF($CW20="P",CP20,(CP20+BM20)/2)</f>
        <v>0</v>
      </c>
      <c r="QU20" s="22">
        <f>IF($CW20="P",CQ20,(CQ20+BN20)/2)</f>
        <v>0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9.35</v>
      </c>
      <c r="RC20" s="40">
        <f>IF(SUM(QG20:QH20,QJ20:QL20,QN20)-QI20-QM20&gt;0,SUM(QG20:QH20,QJ20:QL20,QN20)-QI20-QM20,"")</f>
        <v>43.150000000000006</v>
      </c>
      <c r="RD20" s="40">
        <f>IF(SUM(QO20:QP20,QR20)-QQ20&gt;0,SUM(QO20:QP20,QR20)-QQ20,"")</f>
        <v>19.95</v>
      </c>
      <c r="RE20" s="40">
        <f>IF(SUM(QH20,QL20,QP20)&gt;0,SUM(QH20,QL20,QP20),"")</f>
        <v>12.149999999999999</v>
      </c>
      <c r="RF20" s="40">
        <f>IF(SUM(RC20,RD20)&gt;0,SUM(RC20,RD20),"")</f>
        <v>63.100000000000009</v>
      </c>
      <c r="RG20" s="40" t="str">
        <f>IF(SUM(QT20,QX20)&gt;0,SUM(QT20,QX20),"")</f>
        <v/>
      </c>
      <c r="RH20" s="40" t="str">
        <f>IF(SUM(QS20:QT20,QV20:QX20,QZ20)-SUM(QU20,QY20)&gt;0,SUM(QS20:QT20,QV20:QX20,QZ20)-SUM(QU20,QY20),"")</f>
        <v/>
      </c>
      <c r="RI20" s="40">
        <f>IF(SUM(RC20,RD20,RH20)&gt;0,SUM(RC20,RD20,RH20),"")</f>
        <v>63.100000000000009</v>
      </c>
    </row>
    <row r="21" spans="1:477" x14ac:dyDescent="0.2">
      <c r="A21" s="4" cm="1">
        <f t="array" ref="A21">IF(AND(J21&lt;&gt;"",J21&lt;&gt;"No DD"),SUMPRODUCT((J$4:J$40&lt;&gt;"")*(J$4:J$40&lt;&gt;"No DD")*(F$4:F$40&gt;F21))+1,IF(J21="No DD",SUMPRODUCT((J$4:J$40="No DD")*(F$4:F$40&gt;F21))+1+SUMPRODUCT((J$4:J$40&lt;&gt;"")*(J$4:J$40&lt;&gt;"No DD")),""))</f>
        <v>18</v>
      </c>
      <c r="B21" s="4" cm="1">
        <f t="array" ref="B21">IF(AND(J21&lt;&gt;"",J21&lt;&gt;"No DD",G21=""),SUMPRODUCT((J$4:J$40&lt;&gt;"")*(J$4:J$40&lt;&gt;"No DD")*(G$4:G$40="")*(F$4:F$40&gt;F21))+1,IF(J21="No DD",SUMPRODUCT((J$4:J$40="No DD")*(F$4:F$40&gt;F21)*(G$4:G$40=""))+1+SUMPRODUCT((J$4:J$40&lt;&gt;"")*(G$4:G$40="")*(J$4:J$40&lt;&gt;"No DD")),""))</f>
        <v>11</v>
      </c>
      <c r="C21" s="5" t="s">
        <v>189</v>
      </c>
      <c r="D21" s="4" t="s">
        <v>5</v>
      </c>
      <c r="E21" s="4">
        <v>2007</v>
      </c>
      <c r="F21" s="9">
        <f>SUM(L21:T21)+SUM(L21:Q21)*0.0000001+SUM(L21)*0.0000000000001</f>
        <v>160.70001172000485</v>
      </c>
      <c r="G21" s="66"/>
      <c r="H21" s="3" t="str">
        <f>IF(OR(AND(AR21&gt;=AY$42,AS21&gt;=AY$46,AR21&lt;&gt;"",AQ21=""),AND(AW21&gt;=AY$42,AX21&gt;=AY$46,AW21&lt;&gt;"",AQ21=""),AND(BU21&gt;=CB$42,BV21&gt;=CB$46,BU21&lt;&gt;"",BT21=""),AND(BZ21&gt;=CB$42,CA21&gt;=CB$46,BZ21&lt;&gt;"",BT21=""),AND(CX21&gt;=DE$42,CY21&gt;=DE$46,CX21&lt;&gt;"",CW21=""),AND(DC21&gt;=DE$42,DD21&gt;=DE$46,DC21&lt;&gt;""),AND(EC21&gt;=EJ$42,ED21&gt;=EJ$46,EC21&lt;&gt;""),AND(EH21&gt;=EJ$42,EI21&gt;=EJ$46,EH21&lt;&gt;""),AND(FE21&gt;=FL$42,FF21&gt;=FL$46,FE21&lt;&gt;""),AND(FJ21&gt;=FL$42,FK21&gt;=FL$46,FJ21&lt;&gt;""),AND(GG21&gt;=GN$42,GH21&gt;=GN$46,GG21&lt;&gt;""),AND(GL21&gt;=GN$42,GM21&gt;=GN$46,GL21&lt;&gt;""),AND(HI21&gt;=HP$42,HJ21&gt;=HP$46,HI21&lt;&gt;""),AND(HN21&gt;=HP$42,HO21&gt;=HP$46,HN21&lt;&gt;""),AND(IK21&gt;=IR$42,IL21&gt;=IR$46,IK21&lt;&gt;""),AND(IP21&gt;=IR$42,IQ21&gt;=IR$46,IP21&lt;&gt;""),AND(JM21&gt;=JT$42,JN21&gt;=JT$46,JM21&lt;&gt;""),AND(JR21&gt;=JT$42,JS21&gt;=JT$46,JR21&lt;&gt;""),AND(KO21&gt;=KV$42,KP21&gt;=KV$46,KO21&lt;&gt;""),AND(KT21&gt;=KV$42,KU21&gt;=KV$46,KT21&lt;&gt;""),AND(LQ21&gt;=LX$42,LR21&gt;=LX$46,LQ21&lt;&gt;""),AND(LV21&gt;=LX$42,LW21&gt;=LX$46,LV21&lt;&gt;""),AND(MS21&gt;=MZ$42,MT21&gt;=MZ$46,MS21&lt;&gt;""),AND(MX21&gt;=MZ$42,MY21&gt;=MZ$46,MX21&lt;&gt;""),AND(NU21&gt;=OB$42,NV21&gt;=OB$46,NU21&lt;&gt;""),AND(NZ21&gt;=OB$42,OA21&gt;=OB$46,NZ21&lt;&gt;""),AND(OW21&gt;=PD$42,OX21&gt;=PD$46,OW21&lt;&gt;""),AND(PB21&gt;=PD$42,PC21&gt;=PD$46,PB21&lt;&gt;""),AND(PY21&gt;=QF$42,PZ21&gt;=QF$46,PY21&lt;&gt;""),AND(QD21&gt;=QF$42,QE21&gt;=QF$46,QD21&lt;&gt;"")),"P","")</f>
        <v>P</v>
      </c>
      <c r="I21" s="3" t="str">
        <f>IF(OR(AND(AS21&gt;=AY$46,AS21&lt;&gt;"",AQ21=""),AND(AX21&gt;=AY$46,AX21&lt;&gt;"",AQ21=""),AND(BV21&gt;=CB$46,BV21&lt;&gt;"",BT21=""),AND(CA21&gt;=CB$46,CA21&lt;&gt;"",BT21=""),AND(CY21&gt;=DE$46,CY21&lt;&gt;"",CW21=""),AND(DD21&gt;=DE$46,DD21&lt;&gt;"",CW21=""),AND(ED21&gt;=EJ$46,ED21&lt;&gt;""),AND(EI21&gt;=EJ$46,EI21&lt;&gt;""),AND(FF21&gt;=FL$46,FF21&lt;&gt;""),AND(FK21&gt;=FL$46,FK21&lt;&gt;""),AND(GH21&gt;=GN$46,GH21&lt;&gt;""),AND(GM21&gt;=GN$46,GM21&lt;&gt;""),AND(HJ21&gt;=HP$46,HJ21&lt;&gt;""),AND(HO21&gt;=HP$46,HO21&lt;&gt;""),AND(IL21&gt;=IR$46,IL21&lt;&gt;""),AND(IQ21&gt;=IR$46,IQ21&lt;&gt;""),AND(JN21&gt;=JT$46,JN21&lt;&gt;""),AND(JS21&gt;=JT$46,JS21&lt;&gt;""),AND(KP21&gt;=KV$46,KP21&lt;&gt;""),AND(KU21&gt;=KV$46,KU21&lt;&gt;""),AND(LR21&gt;=LX$46,LR21&lt;&gt;""),AND(LW21&gt;=LX$46,LW21&lt;&gt;""),AND(MT21&gt;=MZ$46,MT21&lt;&gt;""),AND(MY21&gt;=MZ$46,MY21&lt;&gt;""),AND(NV21&gt;=OB$46,NV21&lt;&gt;""),AND(OA21&gt;=OB$46,OA21&lt;&gt;""),AND(OX21&gt;=PD$46,OX21&lt;&gt;""),AND(PC21&gt;=PD$46,PC21&lt;&gt;""),AND(PZ21&gt;=QF$46,PZ21&lt;&gt;""),AND(QE21&gt;=QF$46,QE21&lt;&gt;"")),"P","")</f>
        <v>P</v>
      </c>
      <c r="J21" s="36" t="str">
        <f>IF(AND(I21="P",H21=""),"No DD",IF(OR(AND(AU21&gt;=AY$45,AV21&gt;=AY$49,AU21&lt;&gt;"",AQ21=""),AND(BX21&gt;=CB$45,BY21&gt;=CB$49,BX21&lt;&gt;"",BT21=""),AND(DA21&gt;=DE$45,DB21&gt;=DE$49,DA21&lt;&gt;"",CW21=""),AND(EF21&gt;=EJ$45,EG21&gt;=EJ$49,EF21&lt;&gt;""),AND(FH21&gt;=FL$45,FI21&gt;=FL$49,FH21&lt;&gt;""),AND(GJ21&gt;=GN$45,GK21&gt;=GN$49,GJ21&lt;&gt;""),AND(HL21&gt;=HP$45,HM21&gt;=HP$49,HL21&lt;&gt;""),AND(IN21&gt;=IR$45,IO21&gt;=IR$49,IN21&lt;&gt;""),AND(JP21&gt;=JT$45,JQ21&gt;=JT$49,JP21&lt;&gt;""),AND(KR21&gt;=KV$45,KS21&gt;=KV$49,KR21&lt;&gt;""),AND(LT21&gt;=LX$45,LU21&gt;=LX$49,LT21&lt;&gt;""),AND(MV21&gt;=MZ$45,MW21&gt;=MZ$49,MV21&lt;&gt;""),AND(NX21&gt;=OB$45,NY21&gt;=OB$49,NX21&lt;&gt;""),AND(OZ21&gt;=PD$45,PA21&gt;=PD$49,OZ21&lt;&gt;""),AND(QB21&gt;=QF$45,QC21&gt;=QF$49,QB21&lt;&gt;"")),"Merit",IF(OR(AND(AU21&gt;=AY$44,AV21&gt;=AY$48,AU21&lt;&gt;"",AQ21=""),AND(BX21&gt;=CB$44,BY21&gt;=CB$48,BX21&lt;&gt;"",BT21=""),AND(DA21&gt;=DE$44,DB21&gt;=DE$48,DA21&lt;&gt;"",CW21=""),AND(EF21&gt;=EJ$44,EG21&gt;=EJ$48,EF21&lt;&gt;""),AND(FH21&gt;=FL$44,FI21&gt;=FL$48,FH21&lt;&gt;""),AND(GJ21&gt;=GN$44,GK21&gt;=GN$48,GJ21&lt;&gt;""),AND(HL21&gt;=HP$44,HM21&gt;=HP$48,HL21&lt;&gt;""),AND(IN21&gt;=IR$44,IO21&gt;=IR$48,IN21&lt;&gt;""),AND(JP21&gt;=JT$44,JQ21&gt;=JT$48,JP21&lt;&gt;""),AND(KR21&gt;=KV$44,KS21&gt;=KV$48,KR21&lt;&gt;""),AND(LT21&gt;=LX$44,LU21&gt;=LX$48,LT21&lt;&gt;""),AND(MV21&gt;=MZ$44,MW21&gt;=MZ$48,MV21&lt;&gt;""),AND(NX21&gt;=OB$44,NY21&gt;=OB$48,NX21&lt;&gt;""),AND(OZ21&gt;=PD$44,PA21&gt;=PD$48,OZ21&lt;&gt;""),AND(QB21&gt;=QF$44,QC21&gt;=QF$48,QB21&lt;&gt;"")),"Excellence",IF(K21="P","Worlds Team",IF(H21="P","National Team","")))))</f>
        <v>National Team</v>
      </c>
      <c r="K21" s="3" t="str">
        <f>IF(OR(AND(AU21&gt;=AY$43,AV21&gt;=AY$47,AU21&lt;&gt;"",AQ21=""),AND(BX21&gt;=CB$43,BY21&gt;=CB$47,BX21&lt;&gt;"",BT21=""),AND(DA21&gt;=DE$43,DB21&gt;=DE$47,DA21&lt;&gt;"",CW21=""),AND(EF21&gt;=EJ$43,EG21&gt;=EJ$47,EF21&lt;&gt;""),AND(FH21&gt;=FL$43,FI21&gt;=FL$47,FH21&lt;&gt;""),AND(GJ21&gt;=GN$43,GK21&gt;=GN$47,GJ21&lt;&gt;""),AND(HL21&gt;=HP$43,HM21&gt;=HP$47,HL21&lt;&gt;""),AND(IN21&gt;=IR$43,IO21&gt;=IR$47,IN21&lt;&gt;""),AND(JP21&gt;=JT$43,JQ21&gt;=JT$47,JP21&lt;&gt;""),AND(KR21&gt;=KV$43,KS21&gt;=KV$47,KR21&lt;&gt;""),AND(LT21&gt;=LX$43,LU21&gt;=LX$47,LT21&lt;&gt;""),AND(MV21&gt;=MZ$43,MW21&gt;=MZ$47,MV21&lt;&gt;""),AND(NX21&gt;=OB$43,NY21&gt;=OB$47,NX21&lt;&gt;""),AND(OZ21&gt;=PD$43,PA21&gt;=PD$47,OZ21&lt;&gt;""),AND(QB21&gt;=QF$43,QC21&gt;=QF$47,QB21&lt;&gt;"")),"P","")</f>
        <v/>
      </c>
      <c r="L21" s="8">
        <f>IF(COUNT(AS21,BV21,CY21)&gt;0,LARGE((AS21,BV21,CY21),1),0)</f>
        <v>48.6</v>
      </c>
      <c r="M21" s="8" t="str">
        <f>IF(L21=0,"",IF(L21=CY21,$CC$1,IF(L21=BV21,$AZ$1,IF(L21=AS21,$W$1,""))))</f>
        <v>2024 Nationals</v>
      </c>
      <c r="N21" s="8">
        <f>IF(COUNT(AS21,BV21,CY21)&gt;1,LARGE((AS21,BV21,CY21),2),0)</f>
        <v>48</v>
      </c>
      <c r="O21" s="8" t="str">
        <f>IF(N21=0,"",IF(AND(N21=L21,N21=AS21,N21=BV21),$W$1,IF(AND(N21=L21,N21=AS21,N21=CY21),$W$1,IF(AND(N21=L21,N21=BV21,N21=CY21),$AZ$1,IF(N21=CY21,$CC$1,IF(N21=BV21,$AZ$1,IF(N21=AS21,$W$1,"")))))))</f>
        <v>2023 3rd Domestic Trial</v>
      </c>
      <c r="P21" s="8">
        <f>IF(COUNT(AT21,BW21,CZ21)&gt;0,LARGE((AT21,BW21,CZ21),1),0)</f>
        <v>20.599999999999998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43.500000000000007</v>
      </c>
      <c r="S21" s="8" t="str">
        <f>IF(R21=0,"",IF(R21=DD21,$CC$1,IF(R21=CA21,$AZ$1,IF(R21=AX21,$W$1,""))))</f>
        <v>2023 3rd Domestic Trial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>
        <v>18.8</v>
      </c>
      <c r="X21" s="19">
        <v>5.1999999999999993</v>
      </c>
      <c r="Y21" s="19">
        <v>0</v>
      </c>
      <c r="Z21" s="19">
        <v>0</v>
      </c>
      <c r="AA21" s="19">
        <v>18</v>
      </c>
      <c r="AB21" s="19">
        <v>6</v>
      </c>
      <c r="AC21" s="19">
        <v>0</v>
      </c>
      <c r="AD21" s="19">
        <v>0</v>
      </c>
      <c r="AE21" s="19">
        <v>18.600000000000001</v>
      </c>
      <c r="AF21" s="19">
        <v>1.2999999999999998</v>
      </c>
      <c r="AG21" s="19">
        <v>3.6</v>
      </c>
      <c r="AH21" s="19">
        <v>0</v>
      </c>
      <c r="AI21" s="19">
        <v>18.8</v>
      </c>
      <c r="AJ21" s="19">
        <v>5.1999999999999993</v>
      </c>
      <c r="AK21" s="19">
        <v>0.8</v>
      </c>
      <c r="AL21" s="19">
        <v>0</v>
      </c>
      <c r="AM21" s="19">
        <v>17.100000000000001</v>
      </c>
      <c r="AN21" s="19">
        <v>3.2</v>
      </c>
      <c r="AO21" s="19">
        <v>0</v>
      </c>
      <c r="AP21" s="19">
        <v>0</v>
      </c>
      <c r="AQ21" s="27"/>
      <c r="AR21" s="40">
        <f>IF(SUM(X21,AB21)&gt;0,SUM(X21,AB21),"")</f>
        <v>11.2</v>
      </c>
      <c r="AS21" s="40">
        <f>IF(SUM(W21:X21,Z21:AB21,AD21)-Y21-AC21&gt;0,SUM(W21:X21,Z21:AB21,AD21)-Y21-AC21,"")</f>
        <v>48</v>
      </c>
      <c r="AT21" s="40">
        <f>IF(SUM(AE21:AF21,AH21)-AG21&gt;0,SUM(AE21:AF21,AH21)-AG21,"")</f>
        <v>16.3</v>
      </c>
      <c r="AU21" s="40">
        <f>IF(SUM(X21,AB21,AF21)&gt;0,SUM(X21,AB21,AF21),"")</f>
        <v>12.5</v>
      </c>
      <c r="AV21" s="40">
        <f>IF(SUM(AS21,AT21)&gt;0,SUM(AS21,AT21),"")</f>
        <v>64.3</v>
      </c>
      <c r="AW21" s="40">
        <f>IF(SUM(AJ21,AN21)&gt;0,SUM(AJ21,AN21),"")</f>
        <v>8.3999999999999986</v>
      </c>
      <c r="AX21" s="40">
        <f>IF(SUM(AI21:AJ21,AL21:AN21,AP21)-SUM(AK21,AO21)&gt;0,SUM(AI21:AJ21,AL21:AN21,AP21)-SUM(AK21,AO21),"")</f>
        <v>43.500000000000007</v>
      </c>
      <c r="AY21" s="40">
        <f>IF(SUM(AS21,AT21,AX21)&gt;0,SUM(AS21,AT21,AX21),"")</f>
        <v>107.80000000000001</v>
      </c>
      <c r="AZ21" s="18">
        <v>16.399999999999999</v>
      </c>
      <c r="BA21" s="18">
        <v>6.8</v>
      </c>
      <c r="BB21" s="18">
        <v>0.8</v>
      </c>
      <c r="BC21" s="18">
        <v>0</v>
      </c>
      <c r="BD21" s="18">
        <v>18</v>
      </c>
      <c r="BE21" s="18">
        <v>3.4</v>
      </c>
      <c r="BF21" s="18">
        <v>1.8</v>
      </c>
      <c r="BG21" s="18">
        <v>0</v>
      </c>
      <c r="BH21" s="18">
        <v>18</v>
      </c>
      <c r="BI21" s="18">
        <v>4.4000000000000004</v>
      </c>
      <c r="BJ21" s="18">
        <v>1.8</v>
      </c>
      <c r="BK21" s="18">
        <v>0</v>
      </c>
      <c r="BL21" s="18"/>
      <c r="BM21" s="18"/>
      <c r="BN21" s="18"/>
      <c r="BO21" s="18"/>
      <c r="BP21" s="18"/>
      <c r="BQ21" s="18"/>
      <c r="BR21" s="18"/>
      <c r="BS21" s="18"/>
      <c r="BT21" s="28"/>
      <c r="BU21" s="11">
        <f>IF(SUM(BA21,BE21)&gt;0,SUM(BA21,BE21),"")</f>
        <v>10.199999999999999</v>
      </c>
      <c r="BV21" s="11">
        <f>IF(SUM(AZ21:BA21,BC21:BE21,BG21)-BB21-BF21&gt;0,SUM(AZ21:BA21,BC21:BE21,BG21)-BB21-BF21,"")</f>
        <v>42.000000000000007</v>
      </c>
      <c r="BW21" s="11">
        <f>IF(SUM(BH21:BI21,BK21)-BJ21&gt;0,SUM(BH21:BI21,BK21)-BJ21,"")</f>
        <v>20.599999999999998</v>
      </c>
      <c r="BX21" s="11">
        <f>IF(SUM(BA21,BE21,BI21)&gt;0,SUM(BA21,BE21,BI21),"")</f>
        <v>14.6</v>
      </c>
      <c r="BY21" s="11">
        <f>IF(SUM(BV21,BW21)&gt;0,SUM(BV21,BW21),"")</f>
        <v>62.600000000000009</v>
      </c>
      <c r="BZ21" s="11" t="str">
        <f>IF(SUM(BM21,BQ21)&gt;0,SUM(BM21,BQ21),"")</f>
        <v/>
      </c>
      <c r="CA21" s="11" t="str">
        <f>IF(SUM(BL21:BM21,BO21:BQ21,BS21)-SUM(BN21,BR21)&gt;0,SUM(BL21:BM21,BO21:BQ21,BS21)-SUM(BN21,BR21),"")</f>
        <v/>
      </c>
      <c r="CB21" s="11">
        <f>IF(SUM(BV21,BW21,CA21)&gt;0,SUM(BV21,BW21,CA21),"")</f>
        <v>62.600000000000009</v>
      </c>
      <c r="CC21" s="19">
        <v>18.399999999999999</v>
      </c>
      <c r="CD21" s="19">
        <v>6.8</v>
      </c>
      <c r="CE21" s="19">
        <v>0</v>
      </c>
      <c r="CF21" s="19">
        <v>0</v>
      </c>
      <c r="CG21" s="19">
        <v>18.2</v>
      </c>
      <c r="CH21" s="19">
        <v>5.6</v>
      </c>
      <c r="CI21" s="19">
        <v>0.4</v>
      </c>
      <c r="CJ21" s="19">
        <v>0</v>
      </c>
      <c r="CK21" s="19">
        <v>17.2</v>
      </c>
      <c r="CL21" s="19">
        <v>3.2</v>
      </c>
      <c r="CM21" s="19">
        <v>0</v>
      </c>
      <c r="CN21" s="19">
        <v>0</v>
      </c>
      <c r="CO21" s="19"/>
      <c r="CP21" s="19"/>
      <c r="CQ21" s="19"/>
      <c r="CR21" s="19"/>
      <c r="CS21" s="19"/>
      <c r="CT21" s="19"/>
      <c r="CU21" s="19"/>
      <c r="CV21" s="19"/>
      <c r="CW21" s="27"/>
      <c r="CX21" s="40">
        <f>IF(SUM(CD21,CH21)&gt;0,SUM(CD21,CH21),"")</f>
        <v>12.399999999999999</v>
      </c>
      <c r="CY21" s="40">
        <f>IF(SUM(CC21:CD21,CF21:CH21,CJ21)-CE21-CI21&gt;0,SUM(CC21:CD21,CF21:CH21,CJ21)-CE21-CI21,"")</f>
        <v>48.6</v>
      </c>
      <c r="CZ21" s="40">
        <f>IF(SUM(CK21:CL21,CN21)-CM21&gt;0,SUM(CK21:CL21,CN21)-CM21,"")</f>
        <v>20.399999999999999</v>
      </c>
      <c r="DA21" s="40">
        <f>IF(SUM(CD21,CH21,CL21)&gt;0,SUM(CD21,CH21,CL21),"")</f>
        <v>15.599999999999998</v>
      </c>
      <c r="DB21" s="40">
        <f>IF(SUM(CY21,CZ21)&gt;0,SUM(CY21,CZ21),"")</f>
        <v>69</v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>
        <f>IF(SUM(CY21,CZ21,DD21)&gt;0,SUM(CY21,CZ21,DD21),"")</f>
        <v>69</v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17.399999999999999</v>
      </c>
      <c r="QH21" s="22">
        <f>IF($CW21="P",CD21,(CD21+BA21)/2)</f>
        <v>6.8</v>
      </c>
      <c r="QI21" s="22">
        <f>IF($CW21="P",CE21,(CE21+BB21)/2)</f>
        <v>0.4</v>
      </c>
      <c r="QJ21" s="22">
        <f>IF($CW21="P",CF21,(CF21+BC21)/2)</f>
        <v>0</v>
      </c>
      <c r="QK21" s="22">
        <f>IF($CW21="P",CG21,(CG21+BD21)/2)</f>
        <v>18.100000000000001</v>
      </c>
      <c r="QL21" s="22">
        <f>IF($CW21="P",CH21,(CH21+BE21)/2)</f>
        <v>4.5</v>
      </c>
      <c r="QM21" s="22">
        <f>IF($CW21="P",CI21,(CI21+BF21)/2)</f>
        <v>1.1000000000000001</v>
      </c>
      <c r="QN21" s="22">
        <f>IF($CW21="P",CJ21,(CJ21+BG21)/2)</f>
        <v>0</v>
      </c>
      <c r="QO21" s="22">
        <f>IF($CW21="P",CK21,(CK21+BH21)/2)</f>
        <v>17.600000000000001</v>
      </c>
      <c r="QP21" s="22">
        <f>IF($CW21="P",CL21,(CL21+BI21)/2)</f>
        <v>3.8000000000000003</v>
      </c>
      <c r="QQ21" s="22">
        <f>IF($CW21="P",CM21,(CM21+BJ21)/2)</f>
        <v>0.9</v>
      </c>
      <c r="QR21" s="22">
        <f>IF($CW21="P",CN21,(CN21+BK21)/2)</f>
        <v>0</v>
      </c>
      <c r="QS21" s="22">
        <f>IF($CW21="P",CO21,(CO21+BL21)/2)</f>
        <v>0</v>
      </c>
      <c r="QT21" s="22">
        <f>IF($CW21="P",CP21,(CP21+BM21)/2)</f>
        <v>0</v>
      </c>
      <c r="QU21" s="22">
        <f>IF($CW21="P",CQ21,(CQ21+BN21)/2)</f>
        <v>0</v>
      </c>
      <c r="QV21" s="22">
        <f>IF($CW21="P",CR21,(CR21+BO21)/2)</f>
        <v>0</v>
      </c>
      <c r="QW21" s="22">
        <f>IF($CW21="P",CS21,(CS21+BP21)/2)</f>
        <v>0</v>
      </c>
      <c r="QX21" s="22">
        <f>IF($CW21="P",CT21,(CT21+BQ21)/2)</f>
        <v>0</v>
      </c>
      <c r="QY21" s="22">
        <f>IF($CW21="P",CU21,(CU21+BR21)/2)</f>
        <v>0</v>
      </c>
      <c r="QZ21" s="22">
        <f>IF($CW21="P",CV21,(CV21+BS21)/2)</f>
        <v>0</v>
      </c>
      <c r="RA21" s="27" t="s">
        <v>46</v>
      </c>
      <c r="RB21" s="40">
        <f>IF(SUM(QH21,QL21)&gt;0,SUM(QH21,QL21),"")</f>
        <v>11.3</v>
      </c>
      <c r="RC21" s="40">
        <f>IF(SUM(QG21:QH21,QJ21:QL21,QN21)-QI21-QM21&gt;0,SUM(QG21:QH21,QJ21:QL21,QN21)-QI21-QM21,"")</f>
        <v>45.3</v>
      </c>
      <c r="RD21" s="40">
        <f>IF(SUM(QO21:QP21,QR21)-QQ21&gt;0,SUM(QO21:QP21,QR21)-QQ21,"")</f>
        <v>20.500000000000004</v>
      </c>
      <c r="RE21" s="40">
        <f>IF(SUM(QH21,QL21,QP21)&gt;0,SUM(QH21,QL21,QP21),"")</f>
        <v>15.100000000000001</v>
      </c>
      <c r="RF21" s="40">
        <f>IF(SUM(RC21,RD21)&gt;0,SUM(RC21,RD21),"")</f>
        <v>65.8</v>
      </c>
      <c r="RG21" s="40" t="str">
        <f>IF(SUM(QT21,QX21)&gt;0,SUM(QT21,QX21),"")</f>
        <v/>
      </c>
      <c r="RH21" s="40" t="str">
        <f>IF(SUM(QS21:QT21,QV21:QX21,QZ21)-SUM(QU21,QY21)&gt;0,SUM(QS21:QT21,QV21:QX21,QZ21)-SUM(QU21,QY21),"")</f>
        <v/>
      </c>
      <c r="RI21" s="40">
        <f>IF(SUM(RC21,RD21,RH21)&gt;0,SUM(RC21,RD21,RH21),"")</f>
        <v>65.8</v>
      </c>
    </row>
    <row r="22" spans="1:477" x14ac:dyDescent="0.2">
      <c r="A22" s="4" cm="1">
        <f t="array" ref="A22">IF(AND(J22&lt;&gt;"",J22&lt;&gt;"No DD"),SUMPRODUCT((J$4:J$40&lt;&gt;"")*(J$4:J$40&lt;&gt;"No DD")*(F$4:F$40&gt;F22))+1,IF(J22="No DD",SUMPRODUCT((J$4:J$40="No DD")*(F$4:F$40&gt;F22))+1+SUMPRODUCT((J$4:J$40&lt;&gt;"")*(J$4:J$40&lt;&gt;"No DD")),""))</f>
        <v>19</v>
      </c>
      <c r="B22" s="4" cm="1">
        <f t="array" ref="B22">IF(AND(J22&lt;&gt;"",J22&lt;&gt;"No DD",G22=""),SUMPRODUCT((J$4:J$40&lt;&gt;"")*(J$4:J$40&lt;&gt;"No DD")*(G$4:G$40="")*(F$4:F$40&gt;F22))+1,IF(J22="No DD",SUMPRODUCT((J$4:J$40="No DD")*(F$4:F$40&gt;F22)*(G$4:G$40=""))+1+SUMPRODUCT((J$4:J$40&lt;&gt;"")*(G$4:G$40="")*(J$4:J$40&lt;&gt;"No DD")),""))</f>
        <v>12</v>
      </c>
      <c r="C22" s="5" t="s">
        <v>119</v>
      </c>
      <c r="D22" s="4" t="s">
        <v>4</v>
      </c>
      <c r="E22" s="4">
        <v>2005</v>
      </c>
      <c r="F22" s="9">
        <f>SUM(L22:T22)+SUM(L22:Q22)*0.0000001+SUM(L22)*0.0000000000001</f>
        <v>150.90001263500517</v>
      </c>
      <c r="G22" s="66"/>
      <c r="H22" s="3" t="str">
        <f>IF(OR(AND(AR22&gt;=AY$42,AS22&gt;=AY$46,AR22&lt;&gt;"",AQ22=""),AND(AW22&gt;=AY$42,AX22&gt;=AY$46,AW22&lt;&gt;"",AQ22=""),AND(BU22&gt;=CB$42,BV22&gt;=CB$46,BU22&lt;&gt;"",BT22=""),AND(BZ22&gt;=CB$42,CA22&gt;=CB$46,BZ22&lt;&gt;"",BT22=""),AND(CX22&gt;=DE$42,CY22&gt;=DE$46,CX22&lt;&gt;"",CW22=""),AND(DC22&gt;=DE$42,DD22&gt;=DE$46,DC22&lt;&gt;""),AND(EC22&gt;=EJ$42,ED22&gt;=EJ$46,EC22&lt;&gt;""),AND(EH22&gt;=EJ$42,EI22&gt;=EJ$46,EH22&lt;&gt;""),AND(FE22&gt;=FL$42,FF22&gt;=FL$46,FE22&lt;&gt;""),AND(FJ22&gt;=FL$42,FK22&gt;=FL$46,FJ22&lt;&gt;""),AND(GG22&gt;=GN$42,GH22&gt;=GN$46,GG22&lt;&gt;""),AND(GL22&gt;=GN$42,GM22&gt;=GN$46,GL22&lt;&gt;""),AND(HI22&gt;=HP$42,HJ22&gt;=HP$46,HI22&lt;&gt;""),AND(HN22&gt;=HP$42,HO22&gt;=HP$46,HN22&lt;&gt;""),AND(IK22&gt;=IR$42,IL22&gt;=IR$46,IK22&lt;&gt;""),AND(IP22&gt;=IR$42,IQ22&gt;=IR$46,IP22&lt;&gt;""),AND(JM22&gt;=JT$42,JN22&gt;=JT$46,JM22&lt;&gt;""),AND(JR22&gt;=JT$42,JS22&gt;=JT$46,JR22&lt;&gt;""),AND(KO22&gt;=KV$42,KP22&gt;=KV$46,KO22&lt;&gt;""),AND(KT22&gt;=KV$42,KU22&gt;=KV$46,KT22&lt;&gt;""),AND(LQ22&gt;=LX$42,LR22&gt;=LX$46,LQ22&lt;&gt;""),AND(LV22&gt;=LX$42,LW22&gt;=LX$46,LV22&lt;&gt;""),AND(MS22&gt;=MZ$42,MT22&gt;=MZ$46,MS22&lt;&gt;""),AND(MX22&gt;=MZ$42,MY22&gt;=MZ$46,MX22&lt;&gt;""),AND(NU22&gt;=OB$42,NV22&gt;=OB$46,NU22&lt;&gt;""),AND(NZ22&gt;=OB$42,OA22&gt;=OB$46,NZ22&lt;&gt;""),AND(OW22&gt;=PD$42,OX22&gt;=PD$46,OW22&lt;&gt;""),AND(PB22&gt;=PD$42,PC22&gt;=PD$46,PB22&lt;&gt;""),AND(PY22&gt;=QF$42,PZ22&gt;=QF$46,PY22&lt;&gt;""),AND(QD22&gt;=QF$42,QE22&gt;=QF$46,QD22&lt;&gt;"")),"P","")</f>
        <v>P</v>
      </c>
      <c r="I22" s="3" t="str">
        <f>IF(OR(AND(AS22&gt;=AY$46,AS22&lt;&gt;"",AQ22=""),AND(AX22&gt;=AY$46,AX22&lt;&gt;"",AQ22=""),AND(BV22&gt;=CB$46,BV22&lt;&gt;"",BT22=""),AND(CA22&gt;=CB$46,CA22&lt;&gt;"",BT22=""),AND(CY22&gt;=DE$46,CY22&lt;&gt;"",CW22=""),AND(DD22&gt;=DE$46,DD22&lt;&gt;"",CW22=""),AND(ED22&gt;=EJ$46,ED22&lt;&gt;""),AND(EI22&gt;=EJ$46,EI22&lt;&gt;""),AND(FF22&gt;=FL$46,FF22&lt;&gt;""),AND(FK22&gt;=FL$46,FK22&lt;&gt;""),AND(GH22&gt;=GN$46,GH22&lt;&gt;""),AND(GM22&gt;=GN$46,GM22&lt;&gt;""),AND(HJ22&gt;=HP$46,HJ22&lt;&gt;""),AND(HO22&gt;=HP$46,HO22&lt;&gt;""),AND(IL22&gt;=IR$46,IL22&lt;&gt;""),AND(IQ22&gt;=IR$46,IQ22&lt;&gt;""),AND(JN22&gt;=JT$46,JN22&lt;&gt;""),AND(JS22&gt;=JT$46,JS22&lt;&gt;""),AND(KP22&gt;=KV$46,KP22&lt;&gt;""),AND(KU22&gt;=KV$46,KU22&lt;&gt;""),AND(LR22&gt;=LX$46,LR22&lt;&gt;""),AND(LW22&gt;=LX$46,LW22&lt;&gt;""),AND(MT22&gt;=MZ$46,MT22&lt;&gt;""),AND(MY22&gt;=MZ$46,MY22&lt;&gt;""),AND(NV22&gt;=OB$46,NV22&lt;&gt;""),AND(OA22&gt;=OB$46,OA22&lt;&gt;""),AND(OX22&gt;=PD$46,OX22&lt;&gt;""),AND(PC22&gt;=PD$46,PC22&lt;&gt;""),AND(PZ22&gt;=QF$46,PZ22&lt;&gt;""),AND(QE22&gt;=QF$46,QE22&lt;&gt;"")),"P","")</f>
        <v>P</v>
      </c>
      <c r="J22" s="36" t="str">
        <f>IF(AND(I22="P",H22=""),"No DD",IF(OR(AND(AU22&gt;=AY$45,AV22&gt;=AY$49,AU22&lt;&gt;"",AQ22=""),AND(BX22&gt;=CB$45,BY22&gt;=CB$49,BX22&lt;&gt;"",BT22=""),AND(DA22&gt;=DE$45,DB22&gt;=DE$49,DA22&lt;&gt;"",CW22=""),AND(EF22&gt;=EJ$45,EG22&gt;=EJ$49,EF22&lt;&gt;""),AND(FH22&gt;=FL$45,FI22&gt;=FL$49,FH22&lt;&gt;""),AND(GJ22&gt;=GN$45,GK22&gt;=GN$49,GJ22&lt;&gt;""),AND(HL22&gt;=HP$45,HM22&gt;=HP$49,HL22&lt;&gt;""),AND(IN22&gt;=IR$45,IO22&gt;=IR$49,IN22&lt;&gt;""),AND(JP22&gt;=JT$45,JQ22&gt;=JT$49,JP22&lt;&gt;""),AND(KR22&gt;=KV$45,KS22&gt;=KV$49,KR22&lt;&gt;""),AND(LT22&gt;=LX$45,LU22&gt;=LX$49,LT22&lt;&gt;""),AND(MV22&gt;=MZ$45,MW22&gt;=MZ$49,MV22&lt;&gt;""),AND(NX22&gt;=OB$45,NY22&gt;=OB$49,NX22&lt;&gt;""),AND(OZ22&gt;=PD$45,PA22&gt;=PD$49,OZ22&lt;&gt;""),AND(QB22&gt;=QF$45,QC22&gt;=QF$49,QB22&lt;&gt;"")),"Merit",IF(OR(AND(AU22&gt;=AY$44,AV22&gt;=AY$48,AU22&lt;&gt;"",AQ22=""),AND(BX22&gt;=CB$44,BY22&gt;=CB$48,BX22&lt;&gt;"",BT22=""),AND(DA22&gt;=DE$44,DB22&gt;=DE$48,DA22&lt;&gt;"",CW22=""),AND(EF22&gt;=EJ$44,EG22&gt;=EJ$48,EF22&lt;&gt;""),AND(FH22&gt;=FL$44,FI22&gt;=FL$48,FH22&lt;&gt;""),AND(GJ22&gt;=GN$44,GK22&gt;=GN$48,GJ22&lt;&gt;""),AND(HL22&gt;=HP$44,HM22&gt;=HP$48,HL22&lt;&gt;""),AND(IN22&gt;=IR$44,IO22&gt;=IR$48,IN22&lt;&gt;""),AND(JP22&gt;=JT$44,JQ22&gt;=JT$48,JP22&lt;&gt;""),AND(KR22&gt;=KV$44,KS22&gt;=KV$48,KR22&lt;&gt;""),AND(LT22&gt;=LX$44,LU22&gt;=LX$48,LT22&lt;&gt;""),AND(MV22&gt;=MZ$44,MW22&gt;=MZ$48,MV22&lt;&gt;""),AND(NX22&gt;=OB$44,NY22&gt;=OB$48,NX22&lt;&gt;""),AND(OZ22&gt;=PD$44,PA22&gt;=PD$48,OZ22&lt;&gt;""),AND(QB22&gt;=QF$44,QC22&gt;=QF$48,QB22&lt;&gt;"")),"Excellence",IF(K22="P","Worlds Team",IF(H22="P","National Team","")))))</f>
        <v>National Team</v>
      </c>
      <c r="K22" s="3" t="str">
        <f>IF(OR(AND(AU22&gt;=AY$43,AV22&gt;=AY$47,AU22&lt;&gt;"",AQ22=""),AND(BX22&gt;=CB$43,BY22&gt;=CB$47,BX22&lt;&gt;"",BT22=""),AND(DA22&gt;=DE$43,DB22&gt;=DE$47,DA22&lt;&gt;"",CW22=""),AND(EF22&gt;=EJ$43,EG22&gt;=EJ$47,EF22&lt;&gt;""),AND(FH22&gt;=FL$43,FI22&gt;=FL$47,FH22&lt;&gt;""),AND(GJ22&gt;=GN$43,GK22&gt;=GN$47,GJ22&lt;&gt;""),AND(HL22&gt;=HP$43,HM22&gt;=HP$47,HL22&lt;&gt;""),AND(IN22&gt;=IR$43,IO22&gt;=IR$47,IN22&lt;&gt;""),AND(JP22&gt;=JT$43,JQ22&gt;=JT$47,JP22&lt;&gt;""),AND(KR22&gt;=KV$43,KS22&gt;=KV$47,KR22&lt;&gt;""),AND(LT22&gt;=LX$43,LU22&gt;=LX$47,LT22&lt;&gt;""),AND(MV22&gt;=MZ$43,MW22&gt;=MZ$47,MV22&lt;&gt;""),AND(NX22&gt;=OB$43,NY22&gt;=OB$47,NX22&lt;&gt;""),AND(OZ22&gt;=PD$43,PA22&gt;=PD$47,OZ22&lt;&gt;""),AND(QB22&gt;=QF$43,QC22&gt;=QF$47,QB22&lt;&gt;"")),"P","")</f>
        <v/>
      </c>
      <c r="L22" s="8">
        <f>IF(COUNT(AS22,BV22,CY22)&gt;0,LARGE((AS22,BV22,CY22),1),0)</f>
        <v>51.800000000000004</v>
      </c>
      <c r="M22" s="8" t="str">
        <f>IF(L22=0,"",IF(L22=CY22,$CC$1,IF(L22=BV22,$AZ$1,IF(L22=AS22,$W$1,""))))</f>
        <v>2023 3rd Domestic Trial</v>
      </c>
      <c r="N22" s="8">
        <f>IF(COUNT(AS22,BV22,CY22)&gt;1,LARGE((AS22,BV22,CY22),2),0)</f>
        <v>50.75</v>
      </c>
      <c r="O22" s="8" t="str">
        <f>IF(N22=0,"",IF(AND(N22=L22,N22=AS22,N22=BV22),$W$1,IF(AND(N22=L22,N22=AS22,N22=CY22),$W$1,IF(AND(N22=L22,N22=BV22,N22=CY22),$AZ$1,IF(N22=CY22,$CC$1,IF(N22=BV22,$AZ$1,IF(N22=AS22,$W$1,"")))))))</f>
        <v>2024 Elite Canada</v>
      </c>
      <c r="P22" s="8">
        <f>IF(COUNT(AT22,BW22,CZ22)&gt;0,LARGE((AT22,BW22,CZ22),1),0)</f>
        <v>23.799999999999997</v>
      </c>
      <c r="Q22" s="8" t="str">
        <f>IF(P22=0,"",IF(P22=CZ22,$CC$1,IF(P22=BW22,$AZ$1,IF(P22=AT22,$W$1,""))))</f>
        <v>2024 Nationals</v>
      </c>
      <c r="R22" s="8">
        <f>IF(MAX(AX22,CA22,DD22)&gt;0,MAX(AX22,CA22,DD22),0)</f>
        <v>24.55</v>
      </c>
      <c r="S22" s="8" t="str">
        <f>IF(R22=0,"",IF(R22=DD22,$CC$1,IF(R22=CA22,$AZ$1,IF(R22=AX22,$W$1,""))))</f>
        <v>2024 Elite Canada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>
        <v>18</v>
      </c>
      <c r="X22" s="19">
        <v>7.7</v>
      </c>
      <c r="Y22" s="19">
        <v>0</v>
      </c>
      <c r="Z22" s="19">
        <v>0.3</v>
      </c>
      <c r="AA22" s="19">
        <v>18.600000000000001</v>
      </c>
      <c r="AB22" s="19">
        <v>7.2</v>
      </c>
      <c r="AC22" s="19">
        <v>0</v>
      </c>
      <c r="AD22" s="19">
        <v>0</v>
      </c>
      <c r="AE22" s="19">
        <v>17</v>
      </c>
      <c r="AF22" s="19">
        <v>3.6</v>
      </c>
      <c r="AG22" s="19">
        <v>0</v>
      </c>
      <c r="AH22" s="19">
        <v>0</v>
      </c>
      <c r="AI22" s="19"/>
      <c r="AJ22" s="19"/>
      <c r="AK22" s="19"/>
      <c r="AL22" s="19"/>
      <c r="AM22" s="19"/>
      <c r="AN22" s="19"/>
      <c r="AO22" s="19"/>
      <c r="AP22" s="19"/>
      <c r="AQ22" s="27"/>
      <c r="AR22" s="40">
        <f>IF(SUM(X22,AB22)&gt;0,SUM(X22,AB22),"")</f>
        <v>14.9</v>
      </c>
      <c r="AS22" s="40">
        <f>IF(SUM(W22:X22,Z22:AB22,AD22)-Y22-AC22&gt;0,SUM(W22:X22,Z22:AB22,AD22)-Y22-AC22,"")</f>
        <v>51.800000000000004</v>
      </c>
      <c r="AT22" s="40">
        <f>IF(SUM(AE22:AF22,AH22)-AG22&gt;0,SUM(AE22:AF22,AH22)-AG22,"")</f>
        <v>20.6</v>
      </c>
      <c r="AU22" s="40">
        <f>IF(SUM(X22,AB22,AF22)&gt;0,SUM(X22,AB22,AF22),"")</f>
        <v>18.5</v>
      </c>
      <c r="AV22" s="40">
        <f>IF(SUM(AS22,AT22)&gt;0,SUM(AS22,AT22),"")</f>
        <v>72.400000000000006</v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>
        <f>IF(SUM(AS22,AT22,AX22)&gt;0,SUM(AS22,AT22,AX22),"")</f>
        <v>72.400000000000006</v>
      </c>
      <c r="AZ22" s="18">
        <v>18.149999999999999</v>
      </c>
      <c r="BA22" s="18">
        <v>7.25</v>
      </c>
      <c r="BB22" s="18">
        <v>0.1</v>
      </c>
      <c r="BC22" s="18">
        <v>0.15</v>
      </c>
      <c r="BD22" s="18">
        <v>18.450000000000003</v>
      </c>
      <c r="BE22" s="18">
        <v>7.25</v>
      </c>
      <c r="BF22" s="18">
        <v>0.4</v>
      </c>
      <c r="BG22" s="18">
        <v>0</v>
      </c>
      <c r="BH22" s="18">
        <v>18.100000000000001</v>
      </c>
      <c r="BI22" s="18">
        <v>3.95</v>
      </c>
      <c r="BJ22" s="18">
        <v>0</v>
      </c>
      <c r="BK22" s="18">
        <v>0</v>
      </c>
      <c r="BL22" s="18">
        <v>9.3000000000000007</v>
      </c>
      <c r="BM22" s="18">
        <v>3.4</v>
      </c>
      <c r="BN22" s="18">
        <v>0.3</v>
      </c>
      <c r="BO22" s="18">
        <v>0</v>
      </c>
      <c r="BP22" s="18">
        <v>9</v>
      </c>
      <c r="BQ22" s="18">
        <v>3.65</v>
      </c>
      <c r="BR22" s="18">
        <v>0.5</v>
      </c>
      <c r="BS22" s="18">
        <v>0</v>
      </c>
      <c r="BT22" s="28" t="s">
        <v>46</v>
      </c>
      <c r="BU22" s="11">
        <f>IF(SUM(BA22,BE22)&gt;0,SUM(BA22,BE22),"")</f>
        <v>14.5</v>
      </c>
      <c r="BV22" s="11">
        <f>IF(SUM(AZ22:BA22,BC22:BE22,BG22)-BB22-BF22&gt;0,SUM(AZ22:BA22,BC22:BE22,BG22)-BB22-BF22,"")</f>
        <v>50.75</v>
      </c>
      <c r="BW22" s="11">
        <f>IF(SUM(BH22:BI22,BK22)-BJ22&gt;0,SUM(BH22:BI22,BK22)-BJ22,"")</f>
        <v>22.05</v>
      </c>
      <c r="BX22" s="11">
        <f>IF(SUM(BA22,BE22,BI22)&gt;0,SUM(BA22,BE22,BI22),"")</f>
        <v>18.45</v>
      </c>
      <c r="BY22" s="11">
        <f>IF(SUM(BV22,BW22)&gt;0,SUM(BV22,BW22),"")</f>
        <v>72.8</v>
      </c>
      <c r="BZ22" s="11">
        <f>IF(SUM(BM22,BQ22)&gt;0,SUM(BM22,BQ22),"")</f>
        <v>7.05</v>
      </c>
      <c r="CA22" s="11">
        <f>IF(SUM(BL22:BM22,BO22:BQ22,BS22)-SUM(BN22,BR22)&gt;0,SUM(BL22:BM22,BO22:BQ22,BS22)-SUM(BN22,BR22),"")</f>
        <v>24.55</v>
      </c>
      <c r="CB22" s="11">
        <f>IF(SUM(BV22,BW22,CA22)&gt;0,SUM(BV22,BW22,CA22),"")</f>
        <v>97.35</v>
      </c>
      <c r="CC22" s="19">
        <v>16.3</v>
      </c>
      <c r="CD22" s="19">
        <v>2.9</v>
      </c>
      <c r="CE22" s="19">
        <v>2</v>
      </c>
      <c r="CF22" s="19">
        <v>0</v>
      </c>
      <c r="CG22" s="19">
        <v>18.399999999999999</v>
      </c>
      <c r="CH22" s="19">
        <v>8.1</v>
      </c>
      <c r="CI22" s="19">
        <v>0</v>
      </c>
      <c r="CJ22" s="19">
        <v>0.3</v>
      </c>
      <c r="CK22" s="19">
        <v>18.399999999999999</v>
      </c>
      <c r="CL22" s="19">
        <v>6</v>
      </c>
      <c r="CM22" s="19">
        <v>0.6</v>
      </c>
      <c r="CN22" s="19">
        <v>0</v>
      </c>
      <c r="CO22" s="19"/>
      <c r="CP22" s="19"/>
      <c r="CQ22" s="19"/>
      <c r="CR22" s="19"/>
      <c r="CS22" s="19"/>
      <c r="CT22" s="19"/>
      <c r="CU22" s="19"/>
      <c r="CV22" s="19"/>
      <c r="CW22" s="27"/>
      <c r="CX22" s="40">
        <f>IF(SUM(CD22,CH22)&gt;0,SUM(CD22,CH22),"")</f>
        <v>11</v>
      </c>
      <c r="CY22" s="40">
        <f>IF(SUM(CC22:CD22,CF22:CH22,CJ22)-CE22-CI22&gt;0,SUM(CC22:CD22,CF22:CH22,CJ22)-CE22-CI22,"")</f>
        <v>43.999999999999993</v>
      </c>
      <c r="CZ22" s="40">
        <f>IF(SUM(CK22:CL22,CN22)-CM22&gt;0,SUM(CK22:CL22,CN22)-CM22,"")</f>
        <v>23.799999999999997</v>
      </c>
      <c r="DA22" s="40">
        <f>IF(SUM(CD22,CH22,CL22)&gt;0,SUM(CD22,CH22,CL22),"")</f>
        <v>17</v>
      </c>
      <c r="DB22" s="40">
        <f>IF(SUM(CY22,CZ22)&gt;0,SUM(CY22,CZ22),"")</f>
        <v>67.799999999999983</v>
      </c>
      <c r="DC22" s="40" t="str">
        <f>IF(SUM(CP22,CT22)&gt;0,SUM(CP22,CT22),"")</f>
        <v/>
      </c>
      <c r="DD22" s="40" t="str">
        <f>IF(SUM(CO22:CP22,CR22:CT22,CV22)-SUM(CQ22,CU22)&gt;0,SUM(CO22:CP22,CR22:CT22,CV22)-SUM(CQ22,CU22),"")</f>
        <v/>
      </c>
      <c r="DE22" s="40">
        <f>IF(SUM(CY22,CZ22,DD22)&gt;0,SUM(CY22,CZ22,DD22),"")</f>
        <v>67.799999999999983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17.225000000000001</v>
      </c>
      <c r="QH22" s="22">
        <f>IF($CW22="P",CD22,(CD22+BA22)/2)</f>
        <v>5.0750000000000002</v>
      </c>
      <c r="QI22" s="22">
        <f>IF($CW22="P",CE22,(CE22+BB22)/2)</f>
        <v>1.05</v>
      </c>
      <c r="QJ22" s="22">
        <f>IF($CW22="P",CF22,(CF22+BC22)/2)</f>
        <v>7.4999999999999997E-2</v>
      </c>
      <c r="QK22" s="22">
        <f>IF($CW22="P",CG22,(CG22+BD22)/2)</f>
        <v>18.425000000000001</v>
      </c>
      <c r="QL22" s="22">
        <f>IF($CW22="P",CH22,(CH22+BE22)/2)</f>
        <v>7.6749999999999998</v>
      </c>
      <c r="QM22" s="22">
        <f>IF($CW22="P",CI22,(CI22+BF22)/2)</f>
        <v>0.2</v>
      </c>
      <c r="QN22" s="22">
        <f>IF($CW22="P",CJ22,(CJ22+BG22)/2)</f>
        <v>0.15</v>
      </c>
      <c r="QO22" s="22">
        <f>IF($CW22="P",CK22,(CK22+BH22)/2)</f>
        <v>18.25</v>
      </c>
      <c r="QP22" s="22">
        <f>IF($CW22="P",CL22,(CL22+BI22)/2)</f>
        <v>4.9749999999999996</v>
      </c>
      <c r="QQ22" s="22">
        <f>IF($CW22="P",CM22,(CM22+BJ22)/2)</f>
        <v>0.3</v>
      </c>
      <c r="QR22" s="22">
        <f>IF($CW22="P",CN22,(CN22+BK22)/2)</f>
        <v>0</v>
      </c>
      <c r="QS22" s="22">
        <f>IF($CW22="P",CO22,(CO22+BL22)/2)</f>
        <v>4.6500000000000004</v>
      </c>
      <c r="QT22" s="22">
        <f>IF($CW22="P",CP22,(CP22+BM22)/2)</f>
        <v>1.7</v>
      </c>
      <c r="QU22" s="22">
        <f>IF($CW22="P",CQ22,(CQ22+BN22)/2)</f>
        <v>0.15</v>
      </c>
      <c r="QV22" s="22">
        <f>IF($CW22="P",CR22,(CR22+BO22)/2)</f>
        <v>0</v>
      </c>
      <c r="QW22" s="22">
        <f>IF($CW22="P",CS22,(CS22+BP22)/2)</f>
        <v>4.5</v>
      </c>
      <c r="QX22" s="22">
        <f>IF($CW22="P",CT22,(CT22+BQ22)/2)</f>
        <v>1.825</v>
      </c>
      <c r="QY22" s="22">
        <f>IF($CW22="P",CU22,(CU22+BR22)/2)</f>
        <v>0.25</v>
      </c>
      <c r="QZ22" s="22">
        <f>IF($CW22="P",CV22,(CV22+BS22)/2)</f>
        <v>0</v>
      </c>
      <c r="RA22" s="27" t="s">
        <v>46</v>
      </c>
      <c r="RB22" s="40">
        <f>IF(SUM(QH22,QL22)&gt;0,SUM(QH22,QL22),"")</f>
        <v>12.75</v>
      </c>
      <c r="RC22" s="40">
        <f>IF(SUM(QG22:QH22,QJ22:QL22,QN22)-QI22-QM22&gt;0,SUM(QG22:QH22,QJ22:QL22,QN22)-QI22-QM22,"")</f>
        <v>47.374999999999993</v>
      </c>
      <c r="RD22" s="40">
        <f>IF(SUM(QO22:QP22,QR22)-QQ22&gt;0,SUM(QO22:QP22,QR22)-QQ22,"")</f>
        <v>22.925000000000001</v>
      </c>
      <c r="RE22" s="40">
        <f>IF(SUM(QH22,QL22,QP22)&gt;0,SUM(QH22,QL22,QP22),"")</f>
        <v>17.725000000000001</v>
      </c>
      <c r="RF22" s="40">
        <f>IF(SUM(RC22,RD22)&gt;0,SUM(RC22,RD22),"")</f>
        <v>70.3</v>
      </c>
      <c r="RG22" s="40">
        <f>IF(SUM(QT22,QX22)&gt;0,SUM(QT22,QX22),"")</f>
        <v>3.5249999999999999</v>
      </c>
      <c r="RH22" s="40">
        <f>IF(SUM(QS22:QT22,QV22:QX22,QZ22)-SUM(QU22,QY22)&gt;0,SUM(QS22:QT22,QV22:QX22,QZ22)-SUM(QU22,QY22),"")</f>
        <v>12.275</v>
      </c>
      <c r="RI22" s="40">
        <f>IF(SUM(RC22,RD22,RH22)&gt;0,SUM(RC22,RD22,RH22),"")</f>
        <v>82.575000000000003</v>
      </c>
    </row>
    <row r="23" spans="1:477" x14ac:dyDescent="0.2">
      <c r="A23" s="4" cm="1">
        <f t="array" ref="A23">IF(AND(J23&lt;&gt;"",J23&lt;&gt;"No DD"),SUMPRODUCT((J$4:J$40&lt;&gt;"")*(J$4:J$40&lt;&gt;"No DD")*(F$4:F$40&gt;F23))+1,IF(J23="No DD",SUMPRODUCT((J$4:J$40="No DD")*(F$4:F$40&gt;F23))+1+SUMPRODUCT((J$4:J$40&lt;&gt;"")*(J$4:J$40&lt;&gt;"No DD")),""))</f>
        <v>20</v>
      </c>
      <c r="B23" s="4" cm="1">
        <f t="array" ref="B23">IF(AND(J23&lt;&gt;"",J23&lt;&gt;"No DD",G23=""),SUMPRODUCT((J$4:J$40&lt;&gt;"")*(J$4:J$40&lt;&gt;"No DD")*(G$4:G$40="")*(F$4:F$40&gt;F23))+1,IF(J23="No DD",SUMPRODUCT((J$4:J$40="No DD")*(F$4:F$40&gt;F23)*(G$4:G$40=""))+1+SUMPRODUCT((J$4:J$40&lt;&gt;"")*(G$4:G$40="")*(J$4:J$40&lt;&gt;"No DD")),""))</f>
        <v>13</v>
      </c>
      <c r="C23" s="5" t="s">
        <v>111</v>
      </c>
      <c r="D23" s="4" t="s">
        <v>3</v>
      </c>
      <c r="E23" s="4">
        <v>2005</v>
      </c>
      <c r="F23" s="9">
        <f>SUM(L23:T23)+SUM(L23:Q23)*0.0000001+SUM(L23)*0.0000000000001</f>
        <v>146.60001012000507</v>
      </c>
      <c r="G23" s="66"/>
      <c r="H23" s="3" t="str">
        <f>IF(OR(AND(AR23&gt;=AY$42,AS23&gt;=AY$46,AR23&lt;&gt;"",AQ23=""),AND(AW23&gt;=AY$42,AX23&gt;=AY$46,AW23&lt;&gt;"",AQ23=""),AND(BU23&gt;=CB$42,BV23&gt;=CB$46,BU23&lt;&gt;"",BT23=""),AND(BZ23&gt;=CB$42,CA23&gt;=CB$46,BZ23&lt;&gt;"",BT23=""),AND(CX23&gt;=DE$42,CY23&gt;=DE$46,CX23&lt;&gt;"",CW23=""),AND(DC23&gt;=DE$42,DD23&gt;=DE$46,DC23&lt;&gt;""),AND(EC23&gt;=EJ$42,ED23&gt;=EJ$46,EC23&lt;&gt;""),AND(EH23&gt;=EJ$42,EI23&gt;=EJ$46,EH23&lt;&gt;""),AND(FE23&gt;=FL$42,FF23&gt;=FL$46,FE23&lt;&gt;""),AND(FJ23&gt;=FL$42,FK23&gt;=FL$46,FJ23&lt;&gt;""),AND(GG23&gt;=GN$42,GH23&gt;=GN$46,GG23&lt;&gt;""),AND(GL23&gt;=GN$42,GM23&gt;=GN$46,GL23&lt;&gt;""),AND(HI23&gt;=HP$42,HJ23&gt;=HP$46,HI23&lt;&gt;""),AND(HN23&gt;=HP$42,HO23&gt;=HP$46,HN23&lt;&gt;""),AND(IK23&gt;=IR$42,IL23&gt;=IR$46,IK23&lt;&gt;""),AND(IP23&gt;=IR$42,IQ23&gt;=IR$46,IP23&lt;&gt;""),AND(JM23&gt;=JT$42,JN23&gt;=JT$46,JM23&lt;&gt;""),AND(JR23&gt;=JT$42,JS23&gt;=JT$46,JR23&lt;&gt;""),AND(KO23&gt;=KV$42,KP23&gt;=KV$46,KO23&lt;&gt;""),AND(KT23&gt;=KV$42,KU23&gt;=KV$46,KT23&lt;&gt;""),AND(LQ23&gt;=LX$42,LR23&gt;=LX$46,LQ23&lt;&gt;""),AND(LV23&gt;=LX$42,LW23&gt;=LX$46,LV23&lt;&gt;""),AND(MS23&gt;=MZ$42,MT23&gt;=MZ$46,MS23&lt;&gt;""),AND(MX23&gt;=MZ$42,MY23&gt;=MZ$46,MX23&lt;&gt;""),AND(NU23&gt;=OB$42,NV23&gt;=OB$46,NU23&lt;&gt;""),AND(NZ23&gt;=OB$42,OA23&gt;=OB$46,NZ23&lt;&gt;""),AND(OW23&gt;=PD$42,OX23&gt;=PD$46,OW23&lt;&gt;""),AND(PB23&gt;=PD$42,PC23&gt;=PD$46,PB23&lt;&gt;""),AND(PY23&gt;=QF$42,PZ23&gt;=QF$46,PY23&lt;&gt;""),AND(QD23&gt;=QF$42,QE23&gt;=QF$46,QD23&lt;&gt;"")),"P","")</f>
        <v>P</v>
      </c>
      <c r="I23" s="3" t="str">
        <f>IF(OR(AND(AS23&gt;=AY$46,AS23&lt;&gt;"",AQ23=""),AND(AX23&gt;=AY$46,AX23&lt;&gt;"",AQ23=""),AND(BV23&gt;=CB$46,BV23&lt;&gt;"",BT23=""),AND(CA23&gt;=CB$46,CA23&lt;&gt;"",BT23=""),AND(CY23&gt;=DE$46,CY23&lt;&gt;"",CW23=""),AND(DD23&gt;=DE$46,DD23&lt;&gt;"",CW23=""),AND(ED23&gt;=EJ$46,ED23&lt;&gt;""),AND(EI23&gt;=EJ$46,EI23&lt;&gt;""),AND(FF23&gt;=FL$46,FF23&lt;&gt;""),AND(FK23&gt;=FL$46,FK23&lt;&gt;""),AND(GH23&gt;=GN$46,GH23&lt;&gt;""),AND(GM23&gt;=GN$46,GM23&lt;&gt;""),AND(HJ23&gt;=HP$46,HJ23&lt;&gt;""),AND(HO23&gt;=HP$46,HO23&lt;&gt;""),AND(IL23&gt;=IR$46,IL23&lt;&gt;""),AND(IQ23&gt;=IR$46,IQ23&lt;&gt;""),AND(JN23&gt;=JT$46,JN23&lt;&gt;""),AND(JS23&gt;=JT$46,JS23&lt;&gt;""),AND(KP23&gt;=KV$46,KP23&lt;&gt;""),AND(KU23&gt;=KV$46,KU23&lt;&gt;""),AND(LR23&gt;=LX$46,LR23&lt;&gt;""),AND(LW23&gt;=LX$46,LW23&lt;&gt;""),AND(MT23&gt;=MZ$46,MT23&lt;&gt;""),AND(MY23&gt;=MZ$46,MY23&lt;&gt;""),AND(NV23&gt;=OB$46,NV23&lt;&gt;""),AND(OA23&gt;=OB$46,OA23&lt;&gt;""),AND(OX23&gt;=PD$46,OX23&lt;&gt;""),AND(PC23&gt;=PD$46,PC23&lt;&gt;""),AND(PZ23&gt;=QF$46,PZ23&lt;&gt;""),AND(QE23&gt;=QF$46,QE23&lt;&gt;"")),"P","")</f>
        <v>P</v>
      </c>
      <c r="J23" s="36" t="str">
        <f>IF(AND(I23="P",H23=""),"No DD",IF(OR(AND(AU23&gt;=AY$45,AV23&gt;=AY$49,AU23&lt;&gt;"",AQ23=""),AND(BX23&gt;=CB$45,BY23&gt;=CB$49,BX23&lt;&gt;"",BT23=""),AND(DA23&gt;=DE$45,DB23&gt;=DE$49,DA23&lt;&gt;"",CW23=""),AND(EF23&gt;=EJ$45,EG23&gt;=EJ$49,EF23&lt;&gt;""),AND(FH23&gt;=FL$45,FI23&gt;=FL$49,FH23&lt;&gt;""),AND(GJ23&gt;=GN$45,GK23&gt;=GN$49,GJ23&lt;&gt;""),AND(HL23&gt;=HP$45,HM23&gt;=HP$49,HL23&lt;&gt;""),AND(IN23&gt;=IR$45,IO23&gt;=IR$49,IN23&lt;&gt;""),AND(JP23&gt;=JT$45,JQ23&gt;=JT$49,JP23&lt;&gt;""),AND(KR23&gt;=KV$45,KS23&gt;=KV$49,KR23&lt;&gt;""),AND(LT23&gt;=LX$45,LU23&gt;=LX$49,LT23&lt;&gt;""),AND(MV23&gt;=MZ$45,MW23&gt;=MZ$49,MV23&lt;&gt;""),AND(NX23&gt;=OB$45,NY23&gt;=OB$49,NX23&lt;&gt;""),AND(OZ23&gt;=PD$45,PA23&gt;=PD$49,OZ23&lt;&gt;""),AND(QB23&gt;=QF$45,QC23&gt;=QF$49,QB23&lt;&gt;"")),"Merit",IF(OR(AND(AU23&gt;=AY$44,AV23&gt;=AY$48,AU23&lt;&gt;"",AQ23=""),AND(BX23&gt;=CB$44,BY23&gt;=CB$48,BX23&lt;&gt;"",BT23=""),AND(DA23&gt;=DE$44,DB23&gt;=DE$48,DA23&lt;&gt;"",CW23=""),AND(EF23&gt;=EJ$44,EG23&gt;=EJ$48,EF23&lt;&gt;""),AND(FH23&gt;=FL$44,FI23&gt;=FL$48,FH23&lt;&gt;""),AND(GJ23&gt;=GN$44,GK23&gt;=GN$48,GJ23&lt;&gt;""),AND(HL23&gt;=HP$44,HM23&gt;=HP$48,HL23&lt;&gt;""),AND(IN23&gt;=IR$44,IO23&gt;=IR$48,IN23&lt;&gt;""),AND(JP23&gt;=JT$44,JQ23&gt;=JT$48,JP23&lt;&gt;""),AND(KR23&gt;=KV$44,KS23&gt;=KV$48,KR23&lt;&gt;""),AND(LT23&gt;=LX$44,LU23&gt;=LX$48,LT23&lt;&gt;""),AND(MV23&gt;=MZ$44,MW23&gt;=MZ$48,MV23&lt;&gt;""),AND(NX23&gt;=OB$44,NY23&gt;=OB$48,NX23&lt;&gt;""),AND(OZ23&gt;=PD$44,PA23&gt;=PD$48,OZ23&lt;&gt;""),AND(QB23&gt;=QF$44,QC23&gt;=QF$48,QB23&lt;&gt;"")),"Excellence",IF(K23="P","Worlds Team",IF(H23="P","National Team","")))))</f>
        <v>National Team</v>
      </c>
      <c r="K23" s="3" t="str">
        <f>IF(OR(AND(AU23&gt;=AY$43,AV23&gt;=AY$47,AU23&lt;&gt;"",AQ23=""),AND(BX23&gt;=CB$43,BY23&gt;=CB$47,BX23&lt;&gt;"",BT23=""),AND(DA23&gt;=DE$43,DB23&gt;=DE$47,DA23&lt;&gt;"",CW23=""),AND(EF23&gt;=EJ$43,EG23&gt;=EJ$47,EF23&lt;&gt;""),AND(FH23&gt;=FL$43,FI23&gt;=FL$47,FH23&lt;&gt;""),AND(GJ23&gt;=GN$43,GK23&gt;=GN$47,GJ23&lt;&gt;""),AND(HL23&gt;=HP$43,HM23&gt;=HP$47,HL23&lt;&gt;""),AND(IN23&gt;=IR$43,IO23&gt;=IR$47,IN23&lt;&gt;""),AND(JP23&gt;=JT$43,JQ23&gt;=JT$47,JP23&lt;&gt;""),AND(KR23&gt;=KV$43,KS23&gt;=KV$47,KR23&lt;&gt;""),AND(LT23&gt;=LX$43,LU23&gt;=LX$47,LT23&lt;&gt;""),AND(MV23&gt;=MZ$43,MW23&gt;=MZ$47,MV23&lt;&gt;""),AND(NX23&gt;=OB$43,NY23&gt;=OB$47,NX23&lt;&gt;""),AND(OZ23&gt;=PD$43,PA23&gt;=PD$47,OZ23&lt;&gt;""),AND(QB23&gt;=QF$43,QC23&gt;=QF$47,QB23&lt;&gt;"")),"P","")</f>
        <v/>
      </c>
      <c r="L23" s="8">
        <f>IF(COUNT(AS23,BV23,CY23)&gt;0,LARGE((AS23,BV23,CY23),1),0)</f>
        <v>50.599999999999994</v>
      </c>
      <c r="M23" s="8" t="str">
        <f>IF(L23=0,"",IF(L23=CY23,$CC$1,IF(L23=BV23,$AZ$1,IF(L23=AS23,$W$1,""))))</f>
        <v>2023 3rd Domestic Trial</v>
      </c>
      <c r="N23" s="8">
        <f>IF(COUNT(AS23,BV23,CY23)&gt;1,LARGE((AS23,BV23,CY23),2),0)</f>
        <v>24.999999999999996</v>
      </c>
      <c r="O23" s="8" t="str">
        <f>IF(N23=0,"",IF(AND(N23=L23,N23=AS23,N23=BV23),$W$1,IF(AND(N23=L23,N23=AS23,N23=CY23),$W$1,IF(AND(N23=L23,N23=BV23,N23=CY23),$AZ$1,IF(N23=CY23,$CC$1,IF(N23=BV23,$AZ$1,IF(N23=AS23,$W$1,"")))))))</f>
        <v>2024 Elite Canada</v>
      </c>
      <c r="P23" s="8">
        <f>IF(COUNT(AT23,BW23,CZ23)&gt;0,LARGE((AT23,BW23,CZ23),1),0)</f>
        <v>25.6</v>
      </c>
      <c r="Q23" s="8" t="str">
        <f>IF(P23=0,"",IF(P23=CZ23,$CC$1,IF(P23=BW23,$AZ$1,IF(P23=AT23,$W$1,""))))</f>
        <v>2024 Elite Canada</v>
      </c>
      <c r="R23" s="8">
        <f>IF(MAX(AX23,CA23,DD23)&gt;0,MAX(AX23,CA23,DD23),0)</f>
        <v>45.400000000000006</v>
      </c>
      <c r="S23" s="8" t="str">
        <f>IF(R23=0,"",IF(R23=DD23,$CC$1,IF(R23=CA23,$AZ$1,IF(R23=AX23,$W$1,""))))</f>
        <v>2023 3rd Domestic Trial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>
        <v>18.8</v>
      </c>
      <c r="X23" s="19">
        <v>7.2</v>
      </c>
      <c r="Y23" s="19">
        <v>0.6</v>
      </c>
      <c r="Z23" s="19">
        <v>0</v>
      </c>
      <c r="AA23" s="19">
        <v>18.399999999999999</v>
      </c>
      <c r="AB23" s="19">
        <v>6.8</v>
      </c>
      <c r="AC23" s="19">
        <v>0</v>
      </c>
      <c r="AD23" s="19">
        <v>0</v>
      </c>
      <c r="AE23" s="19">
        <v>18.600000000000001</v>
      </c>
      <c r="AF23" s="19">
        <v>6</v>
      </c>
      <c r="AG23" s="19">
        <v>0.6</v>
      </c>
      <c r="AH23" s="19">
        <v>0</v>
      </c>
      <c r="AI23" s="19">
        <v>18.600000000000001</v>
      </c>
      <c r="AJ23" s="19">
        <v>6.4</v>
      </c>
      <c r="AK23" s="19">
        <v>0</v>
      </c>
      <c r="AL23" s="19">
        <v>0</v>
      </c>
      <c r="AM23" s="19">
        <v>17.2</v>
      </c>
      <c r="AN23" s="19">
        <v>3.2</v>
      </c>
      <c r="AO23" s="19">
        <v>0</v>
      </c>
      <c r="AP23" s="19">
        <v>0</v>
      </c>
      <c r="AQ23" s="27"/>
      <c r="AR23" s="40">
        <f>IF(SUM(X23,AB23)&gt;0,SUM(X23,AB23),"")</f>
        <v>14</v>
      </c>
      <c r="AS23" s="40">
        <f>IF(SUM(W23:X23,Z23:AB23,AD23)-Y23-AC23&gt;0,SUM(W23:X23,Z23:AB23,AD23)-Y23-AC23,"")</f>
        <v>50.599999999999994</v>
      </c>
      <c r="AT23" s="40">
        <f>IF(SUM(AE23:AF23,AH23)-AG23&gt;0,SUM(AE23:AF23,AH23)-AG23,"")</f>
        <v>24</v>
      </c>
      <c r="AU23" s="40">
        <f>IF(SUM(X23,AB23,AF23)&gt;0,SUM(X23,AB23,AF23),"")</f>
        <v>20</v>
      </c>
      <c r="AV23" s="40">
        <f>IF(SUM(AS23,AT23)&gt;0,SUM(AS23,AT23),"")</f>
        <v>74.599999999999994</v>
      </c>
      <c r="AW23" s="40">
        <f>IF(SUM(AJ23,AN23)&gt;0,SUM(AJ23,AN23),"")</f>
        <v>9.6000000000000014</v>
      </c>
      <c r="AX23" s="40">
        <f>IF(SUM(AI23:AJ23,AL23:AN23,AP23)-SUM(AK23,AO23)&gt;0,SUM(AI23:AJ23,AL23:AN23,AP23)-SUM(AK23,AO23),"")</f>
        <v>45.400000000000006</v>
      </c>
      <c r="AY23" s="40">
        <f>IF(SUM(AS23,AT23,AX23)&gt;0,SUM(AS23,AT23,AX23),"")</f>
        <v>120</v>
      </c>
      <c r="AZ23" s="18">
        <v>18.399999999999999</v>
      </c>
      <c r="BA23" s="18">
        <v>7.2</v>
      </c>
      <c r="BB23" s="18">
        <v>0.6</v>
      </c>
      <c r="BC23" s="18">
        <v>0</v>
      </c>
      <c r="BD23" s="18">
        <v>0</v>
      </c>
      <c r="BE23" s="18">
        <v>0</v>
      </c>
      <c r="BF23" s="18">
        <v>0</v>
      </c>
      <c r="BG23" s="18">
        <v>0</v>
      </c>
      <c r="BH23" s="18">
        <v>18.8</v>
      </c>
      <c r="BI23" s="18">
        <v>6.8</v>
      </c>
      <c r="BJ23" s="18">
        <v>0</v>
      </c>
      <c r="BK23" s="18">
        <v>0</v>
      </c>
      <c r="BL23" s="18"/>
      <c r="BM23" s="18"/>
      <c r="BN23" s="18"/>
      <c r="BO23" s="18"/>
      <c r="BP23" s="18"/>
      <c r="BQ23" s="18"/>
      <c r="BR23" s="18"/>
      <c r="BS23" s="18"/>
      <c r="BT23" s="28"/>
      <c r="BU23" s="11">
        <f>IF(SUM(BA23,BE23)&gt;0,SUM(BA23,BE23),"")</f>
        <v>7.2</v>
      </c>
      <c r="BV23" s="11">
        <f>IF(SUM(AZ23:BA23,BC23:BE23,BG23)-BB23-BF23&gt;0,SUM(AZ23:BA23,BC23:BE23,BG23)-BB23-BF23,"")</f>
        <v>24.999999999999996</v>
      </c>
      <c r="BW23" s="11">
        <f>IF(SUM(BH23:BI23,BK23)-BJ23&gt;0,SUM(BH23:BI23,BK23)-BJ23,"")</f>
        <v>25.6</v>
      </c>
      <c r="BX23" s="11">
        <f>IF(SUM(BA23,BE23,BI23)&gt;0,SUM(BA23,BE23,BI23),"")</f>
        <v>14</v>
      </c>
      <c r="BY23" s="11">
        <f>IF(SUM(BV23,BW23)&gt;0,SUM(BV23,BW23),"")</f>
        <v>50.599999999999994</v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>
        <f>IF(SUM(BV23,BW23,CA23)&gt;0,SUM(BV23,BW23,CA23),"")</f>
        <v>50.599999999999994</v>
      </c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19"/>
      <c r="CQ23" s="19"/>
      <c r="CR23" s="19"/>
      <c r="CS23" s="19"/>
      <c r="CT23" s="19"/>
      <c r="CU23" s="19"/>
      <c r="CV23" s="19"/>
      <c r="CW23" s="27"/>
      <c r="CX23" s="40" t="str">
        <f>IF(SUM(CD23,CH23)&gt;0,SUM(CD23,CH23),"")</f>
        <v/>
      </c>
      <c r="CY23" s="40" t="str">
        <f>IF(SUM(CC23:CD23,CF23:CH23,CJ23)-CE23-CI23&gt;0,SUM(CC23:CD23,CF23:CH23,CJ23)-CE23-CI23,"")</f>
        <v/>
      </c>
      <c r="CZ23" s="40" t="str">
        <f>IF(SUM(CK23:CL23,CN23)-CM23&gt;0,SUM(CK23:CL23,CN23)-CM23,"")</f>
        <v/>
      </c>
      <c r="DA23" s="40" t="str">
        <f>IF(SUM(CD23,CH23,CL23)&gt;0,SUM(CD23,CH23,CL23),"")</f>
        <v/>
      </c>
      <c r="DB23" s="40" t="str">
        <f>IF(SUM(CY23,CZ23)&gt;0,SUM(CY23,CZ23),"")</f>
        <v/>
      </c>
      <c r="DC23" s="40" t="str">
        <f>IF(SUM(CP23,CT23)&gt;0,SUM(CP23,CT23),"")</f>
        <v/>
      </c>
      <c r="DD23" s="40" t="str">
        <f>IF(SUM(CO23:CP23,CR23:CT23,CV23)-SUM(CQ23,CU23)&gt;0,SUM(CO23:CP23,CR23:CT23,CV23)-SUM(CQ23,CU23),"")</f>
        <v/>
      </c>
      <c r="DE23" s="40" t="str">
        <f>IF(SUM(CY23,CZ23,DD23)&gt;0,SUM(CY23,CZ23,DD23),"")</f>
        <v/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9.1999999999999993</v>
      </c>
      <c r="QH23" s="22">
        <f>IF($CW23="P",CD23,(CD23+BA23)/2)</f>
        <v>3.6</v>
      </c>
      <c r="QI23" s="22">
        <f>IF($CW23="P",CE23,(CE23+BB23)/2)</f>
        <v>0.3</v>
      </c>
      <c r="QJ23" s="22">
        <f>IF($CW23="P",CF23,(CF23+BC23)/2)</f>
        <v>0</v>
      </c>
      <c r="QK23" s="22">
        <f>IF($CW23="P",CG23,(CG23+BD23)/2)</f>
        <v>0</v>
      </c>
      <c r="QL23" s="22">
        <f>IF($CW23="P",CH23,(CH23+BE23)/2)</f>
        <v>0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9.4</v>
      </c>
      <c r="QP23" s="22">
        <f>IF($CW23="P",CL23,(CL23+BI23)/2)</f>
        <v>3.4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0</v>
      </c>
      <c r="QT23" s="22">
        <f>IF($CW23="P",CP23,(CP23+BM23)/2)</f>
        <v>0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0</v>
      </c>
      <c r="QX23" s="22">
        <f>IF($CW23="P",CT23,(CT23+BQ23)/2)</f>
        <v>0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3.6</v>
      </c>
      <c r="RC23" s="40">
        <f>IF(SUM(QG23:QH23,QJ23:QL23,QN23)-QI23-QM23&gt;0,SUM(QG23:QH23,QJ23:QL23,QN23)-QI23-QM23,"")</f>
        <v>12.499999999999998</v>
      </c>
      <c r="RD23" s="40">
        <f>IF(SUM(QO23:QP23,QR23)-QQ23&gt;0,SUM(QO23:QP23,QR23)-QQ23,"")</f>
        <v>12.8</v>
      </c>
      <c r="RE23" s="40">
        <f>IF(SUM(QH23,QL23,QP23)&gt;0,SUM(QH23,QL23,QP23),"")</f>
        <v>7</v>
      </c>
      <c r="RF23" s="40">
        <f>IF(SUM(RC23,RD23)&gt;0,SUM(RC23,RD23),"")</f>
        <v>25.299999999999997</v>
      </c>
      <c r="RG23" s="40" t="str">
        <f>IF(SUM(QT23,QX23)&gt;0,SUM(QT23,QX23),"")</f>
        <v/>
      </c>
      <c r="RH23" s="40" t="str">
        <f>IF(SUM(QS23:QT23,QV23:QX23,QZ23)-SUM(QU23,QY23)&gt;0,SUM(QS23:QT23,QV23:QX23,QZ23)-SUM(QU23,QY23),"")</f>
        <v/>
      </c>
      <c r="RI23" s="40">
        <f>IF(SUM(RC23,RD23,RH23)&gt;0,SUM(RC23,RD23,RH23),"")</f>
        <v>25.299999999999997</v>
      </c>
    </row>
    <row r="24" spans="1:477" x14ac:dyDescent="0.2">
      <c r="A24" s="4" cm="1">
        <f t="array" ref="A24">IF(AND(J24&lt;&gt;"",J24&lt;&gt;"No DD"),SUMPRODUCT((J$4:J$40&lt;&gt;"")*(J$4:J$40&lt;&gt;"No DD")*(F$4:F$40&gt;F24))+1,IF(J24="No DD",SUMPRODUCT((J$4:J$40="No DD")*(F$4:F$40&gt;F24))+1+SUMPRODUCT((J$4:J$40&lt;&gt;"")*(J$4:J$40&lt;&gt;"No DD")),""))</f>
        <v>21</v>
      </c>
      <c r="B24" s="4" cm="1">
        <f t="array" ref="B24">IF(AND(J24&lt;&gt;"",J24&lt;&gt;"No DD",G24=""),SUMPRODUCT((J$4:J$40&lt;&gt;"")*(J$4:J$40&lt;&gt;"No DD")*(G$4:G$40="")*(F$4:F$40&gt;F24))+1,IF(J24="No DD",SUMPRODUCT((J$4:J$40="No DD")*(F$4:F$40&gt;F24)*(G$4:G$40=""))+1+SUMPRODUCT((J$4:J$40&lt;&gt;"")*(G$4:G$40="")*(J$4:J$40&lt;&gt;"No DD")),""))</f>
        <v>14</v>
      </c>
      <c r="C24" s="5" t="s">
        <v>112</v>
      </c>
      <c r="D24" s="4" t="s">
        <v>5</v>
      </c>
      <c r="E24" s="4">
        <v>2005</v>
      </c>
      <c r="F24" s="9">
        <f>SUM(L24:T24)+SUM(L24:Q24)*0.0000001+SUM(L24)*0.0000000000001</f>
        <v>126.90001269000517</v>
      </c>
      <c r="G24" s="66"/>
      <c r="H24" s="3" t="str">
        <f>IF(OR(AND(AR24&gt;=AY$42,AS24&gt;=AY$46,AR24&lt;&gt;"",AQ24=""),AND(AW24&gt;=AY$42,AX24&gt;=AY$46,AW24&lt;&gt;"",AQ24=""),AND(BU24&gt;=CB$42,BV24&gt;=CB$46,BU24&lt;&gt;"",BT24=""),AND(BZ24&gt;=CB$42,CA24&gt;=CB$46,BZ24&lt;&gt;"",BT24=""),AND(CX24&gt;=DE$42,CY24&gt;=DE$46,CX24&lt;&gt;"",CW24=""),AND(DC24&gt;=DE$42,DD24&gt;=DE$46,DC24&lt;&gt;""),AND(EC24&gt;=EJ$42,ED24&gt;=EJ$46,EC24&lt;&gt;""),AND(EH24&gt;=EJ$42,EI24&gt;=EJ$46,EH24&lt;&gt;""),AND(FE24&gt;=FL$42,FF24&gt;=FL$46,FE24&lt;&gt;""),AND(FJ24&gt;=FL$42,FK24&gt;=FL$46,FJ24&lt;&gt;""),AND(GG24&gt;=GN$42,GH24&gt;=GN$46,GG24&lt;&gt;""),AND(GL24&gt;=GN$42,GM24&gt;=GN$46,GL24&lt;&gt;""),AND(HI24&gt;=HP$42,HJ24&gt;=HP$46,HI24&lt;&gt;""),AND(HN24&gt;=HP$42,HO24&gt;=HP$46,HN24&lt;&gt;""),AND(IK24&gt;=IR$42,IL24&gt;=IR$46,IK24&lt;&gt;""),AND(IP24&gt;=IR$42,IQ24&gt;=IR$46,IP24&lt;&gt;""),AND(JM24&gt;=JT$42,JN24&gt;=JT$46,JM24&lt;&gt;""),AND(JR24&gt;=JT$42,JS24&gt;=JT$46,JR24&lt;&gt;""),AND(KO24&gt;=KV$42,KP24&gt;=KV$46,KO24&lt;&gt;""),AND(KT24&gt;=KV$42,KU24&gt;=KV$46,KT24&lt;&gt;""),AND(LQ24&gt;=LX$42,LR24&gt;=LX$46,LQ24&lt;&gt;""),AND(LV24&gt;=LX$42,LW24&gt;=LX$46,LV24&lt;&gt;""),AND(MS24&gt;=MZ$42,MT24&gt;=MZ$46,MS24&lt;&gt;""),AND(MX24&gt;=MZ$42,MY24&gt;=MZ$46,MX24&lt;&gt;""),AND(NU24&gt;=OB$42,NV24&gt;=OB$46,NU24&lt;&gt;""),AND(NZ24&gt;=OB$42,OA24&gt;=OB$46,NZ24&lt;&gt;""),AND(OW24&gt;=PD$42,OX24&gt;=PD$46,OW24&lt;&gt;""),AND(PB24&gt;=PD$42,PC24&gt;=PD$46,PB24&lt;&gt;""),AND(PY24&gt;=QF$42,PZ24&gt;=QF$46,PY24&lt;&gt;""),AND(QD24&gt;=QF$42,QE24&gt;=QF$46,QD24&lt;&gt;"")),"P","")</f>
        <v>P</v>
      </c>
      <c r="I24" s="3" t="str">
        <f>IF(OR(AND(AS24&gt;=AY$46,AS24&lt;&gt;"",AQ24=""),AND(AX24&gt;=AY$46,AX24&lt;&gt;"",AQ24=""),AND(BV24&gt;=CB$46,BV24&lt;&gt;"",BT24=""),AND(CA24&gt;=CB$46,CA24&lt;&gt;"",BT24=""),AND(CY24&gt;=DE$46,CY24&lt;&gt;"",CW24=""),AND(DD24&gt;=DE$46,DD24&lt;&gt;"",CW24=""),AND(ED24&gt;=EJ$46,ED24&lt;&gt;""),AND(EI24&gt;=EJ$46,EI24&lt;&gt;""),AND(FF24&gt;=FL$46,FF24&lt;&gt;""),AND(FK24&gt;=FL$46,FK24&lt;&gt;""),AND(GH24&gt;=GN$46,GH24&lt;&gt;""),AND(GM24&gt;=GN$46,GM24&lt;&gt;""),AND(HJ24&gt;=HP$46,HJ24&lt;&gt;""),AND(HO24&gt;=HP$46,HO24&lt;&gt;""),AND(IL24&gt;=IR$46,IL24&lt;&gt;""),AND(IQ24&gt;=IR$46,IQ24&lt;&gt;""),AND(JN24&gt;=JT$46,JN24&lt;&gt;""),AND(JS24&gt;=JT$46,JS24&lt;&gt;""),AND(KP24&gt;=KV$46,KP24&lt;&gt;""),AND(KU24&gt;=KV$46,KU24&lt;&gt;""),AND(LR24&gt;=LX$46,LR24&lt;&gt;""),AND(LW24&gt;=LX$46,LW24&lt;&gt;""),AND(MT24&gt;=MZ$46,MT24&lt;&gt;""),AND(MY24&gt;=MZ$46,MY24&lt;&gt;""),AND(NV24&gt;=OB$46,NV24&lt;&gt;""),AND(OA24&gt;=OB$46,OA24&lt;&gt;""),AND(OX24&gt;=PD$46,OX24&lt;&gt;""),AND(PC24&gt;=PD$46,PC24&lt;&gt;""),AND(PZ24&gt;=QF$46,PZ24&lt;&gt;""),AND(QE24&gt;=QF$46,QE24&lt;&gt;"")),"P","")</f>
        <v>P</v>
      </c>
      <c r="J24" s="36" t="str">
        <f>IF(AND(I24="P",H24=""),"No DD",IF(OR(AND(AU24&gt;=AY$45,AV24&gt;=AY$49,AU24&lt;&gt;"",AQ24=""),AND(BX24&gt;=CB$45,BY24&gt;=CB$49,BX24&lt;&gt;"",BT24=""),AND(DA24&gt;=DE$45,DB24&gt;=DE$49,DA24&lt;&gt;"",CW24=""),AND(EF24&gt;=EJ$45,EG24&gt;=EJ$49,EF24&lt;&gt;""),AND(FH24&gt;=FL$45,FI24&gt;=FL$49,FH24&lt;&gt;""),AND(GJ24&gt;=GN$45,GK24&gt;=GN$49,GJ24&lt;&gt;""),AND(HL24&gt;=HP$45,HM24&gt;=HP$49,HL24&lt;&gt;""),AND(IN24&gt;=IR$45,IO24&gt;=IR$49,IN24&lt;&gt;""),AND(JP24&gt;=JT$45,JQ24&gt;=JT$49,JP24&lt;&gt;""),AND(KR24&gt;=KV$45,KS24&gt;=KV$49,KR24&lt;&gt;""),AND(LT24&gt;=LX$45,LU24&gt;=LX$49,LT24&lt;&gt;""),AND(MV24&gt;=MZ$45,MW24&gt;=MZ$49,MV24&lt;&gt;""),AND(NX24&gt;=OB$45,NY24&gt;=OB$49,NX24&lt;&gt;""),AND(OZ24&gt;=PD$45,PA24&gt;=PD$49,OZ24&lt;&gt;""),AND(QB24&gt;=QF$45,QC24&gt;=QF$49,QB24&lt;&gt;"")),"Merit",IF(OR(AND(AU24&gt;=AY$44,AV24&gt;=AY$48,AU24&lt;&gt;"",AQ24=""),AND(BX24&gt;=CB$44,BY24&gt;=CB$48,BX24&lt;&gt;"",BT24=""),AND(DA24&gt;=DE$44,DB24&gt;=DE$48,DA24&lt;&gt;"",CW24=""),AND(EF24&gt;=EJ$44,EG24&gt;=EJ$48,EF24&lt;&gt;""),AND(FH24&gt;=FL$44,FI24&gt;=FL$48,FH24&lt;&gt;""),AND(GJ24&gt;=GN$44,GK24&gt;=GN$48,GJ24&lt;&gt;""),AND(HL24&gt;=HP$44,HM24&gt;=HP$48,HL24&lt;&gt;""),AND(IN24&gt;=IR$44,IO24&gt;=IR$48,IN24&lt;&gt;""),AND(JP24&gt;=JT$44,JQ24&gt;=JT$48,JP24&lt;&gt;""),AND(KR24&gt;=KV$44,KS24&gt;=KV$48,KR24&lt;&gt;""),AND(LT24&gt;=LX$44,LU24&gt;=LX$48,LT24&lt;&gt;""),AND(MV24&gt;=MZ$44,MW24&gt;=MZ$48,MV24&lt;&gt;""),AND(NX24&gt;=OB$44,NY24&gt;=OB$48,NX24&lt;&gt;""),AND(OZ24&gt;=PD$44,PA24&gt;=PD$48,OZ24&lt;&gt;""),AND(QB24&gt;=QF$44,QC24&gt;=QF$48,QB24&lt;&gt;"")),"Excellence",IF(K24="P","Worlds Team",IF(H24="P","National Team","")))))</f>
        <v>National Team</v>
      </c>
      <c r="K24" s="3" t="str">
        <f>IF(OR(AND(AU24&gt;=AY$43,AV24&gt;=AY$47,AU24&lt;&gt;"",AQ24=""),AND(BX24&gt;=CB$43,BY24&gt;=CB$47,BX24&lt;&gt;"",BT24=""),AND(DA24&gt;=DE$43,DB24&gt;=DE$47,DA24&lt;&gt;"",CW24=""),AND(EF24&gt;=EJ$43,EG24&gt;=EJ$47,EF24&lt;&gt;""),AND(FH24&gt;=FL$43,FI24&gt;=FL$47,FH24&lt;&gt;""),AND(GJ24&gt;=GN$43,GK24&gt;=GN$47,GJ24&lt;&gt;""),AND(HL24&gt;=HP$43,HM24&gt;=HP$47,HL24&lt;&gt;""),AND(IN24&gt;=IR$43,IO24&gt;=IR$47,IN24&lt;&gt;""),AND(JP24&gt;=JT$43,JQ24&gt;=JT$47,JP24&lt;&gt;""),AND(KR24&gt;=KV$43,KS24&gt;=KV$47,KR24&lt;&gt;""),AND(LT24&gt;=LX$43,LU24&gt;=LX$47,LT24&lt;&gt;""),AND(MV24&gt;=MZ$43,MW24&gt;=MZ$47,MV24&lt;&gt;""),AND(NX24&gt;=OB$43,NY24&gt;=OB$47,NX24&lt;&gt;""),AND(OZ24&gt;=PD$43,PA24&gt;=PD$47,OZ24&lt;&gt;""),AND(QB24&gt;=QF$43,QC24&gt;=QF$47,QB24&lt;&gt;"")),"P","")</f>
        <v/>
      </c>
      <c r="L24" s="8">
        <f>IF(COUNT(AS24,BV24,CY24)&gt;0,LARGE((AS24,BV24,CY24),1),0)</f>
        <v>51.699999999999996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48.9</v>
      </c>
      <c r="O24" s="8" t="str">
        <f>IF(N24=0,"",IF(AND(N24=L24,N24=AS24,N24=BV24),$W$1,IF(AND(N24=L24,N24=AS24,N24=CY24),$W$1,IF(AND(N24=L24,N24=BV24,N24=CY24),$AZ$1,IF(N24=CY24,$CC$1,IF(N24=BV24,$AZ$1,IF(N24=AS24,$W$1,"")))))))</f>
        <v>2024 Elite Canada</v>
      </c>
      <c r="P24" s="8">
        <f>IF(COUNT(AT24,BW24,CZ24)&gt;0,LARGE((AT24,BW24,CZ24),1),0)</f>
        <v>26.299999999999997</v>
      </c>
      <c r="Q24" s="8" t="str">
        <f>IF(P24=0,"",IF(P24=CZ24,$CC$1,IF(P24=BW24,$AZ$1,IF(P24=AT24,$W$1,""))))</f>
        <v>2023 3rd Domestic Trial</v>
      </c>
      <c r="R24" s="8">
        <f>IF(MAX(AX24,CA24,DD24)&gt;0,MAX(AX24,CA24,DD24),0)</f>
        <v>0</v>
      </c>
      <c r="S24" s="8" t="str">
        <f>IF(R24=0,"",IF(R24=DD24,$CC$1,IF(R24=CA24,$AZ$1,IF(R24=AX24,$W$1,""))))</f>
        <v/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>
        <v>18.100000000000001</v>
      </c>
      <c r="X24" s="19">
        <v>6.8</v>
      </c>
      <c r="Y24" s="19">
        <v>0</v>
      </c>
      <c r="Z24" s="19">
        <v>0</v>
      </c>
      <c r="AA24" s="19">
        <v>17</v>
      </c>
      <c r="AB24" s="19">
        <v>2.4</v>
      </c>
      <c r="AC24" s="19">
        <v>0</v>
      </c>
      <c r="AD24" s="19">
        <v>0</v>
      </c>
      <c r="AE24" s="19">
        <v>18.2</v>
      </c>
      <c r="AF24" s="19">
        <v>8.1</v>
      </c>
      <c r="AG24" s="19">
        <v>0</v>
      </c>
      <c r="AH24" s="19">
        <v>0</v>
      </c>
      <c r="AI24" s="19"/>
      <c r="AJ24" s="19"/>
      <c r="AK24" s="19"/>
      <c r="AL24" s="19"/>
      <c r="AM24" s="19"/>
      <c r="AN24" s="19"/>
      <c r="AO24" s="19"/>
      <c r="AP24" s="19"/>
      <c r="AQ24" s="27"/>
      <c r="AR24" s="40">
        <f>IF(SUM(X24,AB24)&gt;0,SUM(X24,AB24),"")</f>
        <v>9.1999999999999993</v>
      </c>
      <c r="AS24" s="40">
        <f>IF(SUM(W24:X24,Z24:AB24,AD24)-Y24-AC24&gt;0,SUM(W24:X24,Z24:AB24,AD24)-Y24-AC24,"")</f>
        <v>44.300000000000004</v>
      </c>
      <c r="AT24" s="40">
        <f>IF(SUM(AE24:AF24,AH24)-AG24&gt;0,SUM(AE24:AF24,AH24)-AG24,"")</f>
        <v>26.299999999999997</v>
      </c>
      <c r="AU24" s="40">
        <f>IF(SUM(X24,AB24,AF24)&gt;0,SUM(X24,AB24,AF24),"")</f>
        <v>17.299999999999997</v>
      </c>
      <c r="AV24" s="40">
        <f>IF(SUM(AS24,AT24)&gt;0,SUM(AS24,AT24),"")</f>
        <v>70.599999999999994</v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>
        <f>IF(SUM(AS24,AT24,AX24)&gt;0,SUM(AS24,AT24,AX24),"")</f>
        <v>70.599999999999994</v>
      </c>
      <c r="AZ24" s="18">
        <v>16.7</v>
      </c>
      <c r="BA24" s="18">
        <v>8</v>
      </c>
      <c r="BB24" s="18">
        <v>0.8</v>
      </c>
      <c r="BC24" s="18">
        <v>0.3</v>
      </c>
      <c r="BD24" s="18">
        <v>17.899999999999999</v>
      </c>
      <c r="BE24" s="18">
        <v>6.8</v>
      </c>
      <c r="BF24" s="18">
        <v>0</v>
      </c>
      <c r="BG24" s="18">
        <v>0</v>
      </c>
      <c r="BH24" s="18">
        <v>18</v>
      </c>
      <c r="BI24" s="18">
        <v>6.4</v>
      </c>
      <c r="BJ24" s="18">
        <v>0.8</v>
      </c>
      <c r="BK24" s="18">
        <v>0</v>
      </c>
      <c r="BL24" s="18"/>
      <c r="BM24" s="18"/>
      <c r="BN24" s="18"/>
      <c r="BO24" s="18"/>
      <c r="BP24" s="18"/>
      <c r="BQ24" s="18"/>
      <c r="BR24" s="18"/>
      <c r="BS24" s="18"/>
      <c r="BT24" s="28"/>
      <c r="BU24" s="11">
        <f>IF(SUM(BA24,BE24)&gt;0,SUM(BA24,BE24),"")</f>
        <v>14.8</v>
      </c>
      <c r="BV24" s="11">
        <f>IF(SUM(AZ24:BA24,BC24:BE24,BG24)-BB24-BF24&gt;0,SUM(AZ24:BA24,BC24:BE24,BG24)-BB24-BF24,"")</f>
        <v>48.9</v>
      </c>
      <c r="BW24" s="11">
        <f>IF(SUM(BH24:BI24,BK24)-BJ24&gt;0,SUM(BH24:BI24,BK24)-BJ24,"")</f>
        <v>23.599999999999998</v>
      </c>
      <c r="BX24" s="11">
        <f>IF(SUM(BA24,BE24,BI24)&gt;0,SUM(BA24,BE24,BI24),"")</f>
        <v>21.200000000000003</v>
      </c>
      <c r="BY24" s="11">
        <f>IF(SUM(BV24,BW24)&gt;0,SUM(BV24,BW24),"")</f>
        <v>72.5</v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>
        <f>IF(SUM(BV24,BW24,CA24)&gt;0,SUM(BV24,BW24,CA24),"")</f>
        <v>72.5</v>
      </c>
      <c r="CC24" s="19">
        <v>18.2</v>
      </c>
      <c r="CD24" s="19">
        <v>8.4</v>
      </c>
      <c r="CE24" s="19">
        <v>0</v>
      </c>
      <c r="CF24" s="19">
        <v>0.3</v>
      </c>
      <c r="CG24" s="19">
        <v>18.2</v>
      </c>
      <c r="CH24" s="19">
        <v>6.8</v>
      </c>
      <c r="CI24" s="19">
        <v>0.2</v>
      </c>
      <c r="CJ24" s="19">
        <v>0</v>
      </c>
      <c r="CK24" s="19">
        <v>17.399999999999999</v>
      </c>
      <c r="CL24" s="19">
        <v>2.8</v>
      </c>
      <c r="CM24" s="19">
        <v>0</v>
      </c>
      <c r="CN24" s="19">
        <v>0</v>
      </c>
      <c r="CO24" s="19"/>
      <c r="CP24" s="19"/>
      <c r="CQ24" s="19"/>
      <c r="CR24" s="19"/>
      <c r="CS24" s="19"/>
      <c r="CT24" s="19"/>
      <c r="CU24" s="19"/>
      <c r="CV24" s="19"/>
      <c r="CW24" s="27"/>
      <c r="CX24" s="40">
        <f>IF(SUM(CD24,CH24)&gt;0,SUM(CD24,CH24),"")</f>
        <v>15.2</v>
      </c>
      <c r="CY24" s="40">
        <f>IF(SUM(CC24:CD24,CF24:CH24,CJ24)-CE24-CI24&gt;0,SUM(CC24:CD24,CF24:CH24,CJ24)-CE24-CI24,"")</f>
        <v>51.699999999999996</v>
      </c>
      <c r="CZ24" s="40">
        <f>IF(SUM(CK24:CL24,CN24)-CM24&gt;0,SUM(CK24:CL24,CN24)-CM24,"")</f>
        <v>20.2</v>
      </c>
      <c r="DA24" s="40">
        <f>IF(SUM(CD24,CH24,CL24)&gt;0,SUM(CD24,CH24,CL24),"")</f>
        <v>18</v>
      </c>
      <c r="DB24" s="40">
        <f>IF(SUM(CY24,CZ24)&gt;0,SUM(CY24,CZ24),"")</f>
        <v>71.899999999999991</v>
      </c>
      <c r="DC24" s="40" t="str">
        <f>IF(SUM(CP24,CT24)&gt;0,SUM(CP24,CT24),"")</f>
        <v/>
      </c>
      <c r="DD24" s="40" t="str">
        <f>IF(SUM(CO24:CP24,CR24:CT24,CV24)-SUM(CQ24,CU24)&gt;0,SUM(CO24:CP24,CR24:CT24,CV24)-SUM(CQ24,CU24),"")</f>
        <v/>
      </c>
      <c r="DE24" s="40">
        <f>IF(SUM(CY24,CZ24,DD24)&gt;0,SUM(CY24,CZ24,DD24),"")</f>
        <v>71.899999999999991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17.45</v>
      </c>
      <c r="QH24" s="22">
        <f>IF($CW24="P",CD24,(CD24+BA24)/2)</f>
        <v>8.1999999999999993</v>
      </c>
      <c r="QI24" s="22">
        <f>IF($CW24="P",CE24,(CE24+BB24)/2)</f>
        <v>0.4</v>
      </c>
      <c r="QJ24" s="22">
        <f>IF($CW24="P",CF24,(CF24+BC24)/2)</f>
        <v>0.3</v>
      </c>
      <c r="QK24" s="22">
        <f>IF($CW24="P",CG24,(CG24+BD24)/2)</f>
        <v>18.049999999999997</v>
      </c>
      <c r="QL24" s="22">
        <f>IF($CW24="P",CH24,(CH24+BE24)/2)</f>
        <v>6.8</v>
      </c>
      <c r="QM24" s="22">
        <f>IF($CW24="P",CI24,(CI24+BF24)/2)</f>
        <v>0.1</v>
      </c>
      <c r="QN24" s="22">
        <f>IF($CW24="P",CJ24,(CJ24+BG24)/2)</f>
        <v>0</v>
      </c>
      <c r="QO24" s="22">
        <f>IF($CW24="P",CK24,(CK24+BH24)/2)</f>
        <v>17.7</v>
      </c>
      <c r="QP24" s="22">
        <f>IF($CW24="P",CL24,(CL24+BI24)/2)</f>
        <v>4.5999999999999996</v>
      </c>
      <c r="QQ24" s="22">
        <f>IF($CW24="P",CM24,(CM24+BJ24)/2)</f>
        <v>0.4</v>
      </c>
      <c r="QR24" s="22">
        <f>IF($CW24="P",CN24,(CN24+BK24)/2)</f>
        <v>0</v>
      </c>
      <c r="QS24" s="22">
        <f>IF($CW24="P",CO24,(CO24+BL24)/2)</f>
        <v>0</v>
      </c>
      <c r="QT24" s="22">
        <f>IF($CW24="P",CP24,(CP24+BM24)/2)</f>
        <v>0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0</v>
      </c>
      <c r="QX24" s="22">
        <f>IF($CW24="P",CT24,(CT24+BQ24)/2)</f>
        <v>0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15</v>
      </c>
      <c r="RC24" s="40">
        <f>IF(SUM(QG24:QH24,QJ24:QL24,QN24)-QI24-QM24&gt;0,SUM(QG24:QH24,QJ24:QL24,QN24)-QI24-QM24,"")</f>
        <v>50.3</v>
      </c>
      <c r="RD24" s="40">
        <f>IF(SUM(QO24:QP24,QR24)-QQ24&gt;0,SUM(QO24:QP24,QR24)-QQ24,"")</f>
        <v>21.9</v>
      </c>
      <c r="RE24" s="40">
        <f>IF(SUM(QH24,QL24,QP24)&gt;0,SUM(QH24,QL24,QP24),"")</f>
        <v>19.600000000000001</v>
      </c>
      <c r="RF24" s="40">
        <f>IF(SUM(RC24,RD24)&gt;0,SUM(RC24,RD24),"")</f>
        <v>72.199999999999989</v>
      </c>
      <c r="RG24" s="40" t="str">
        <f>IF(SUM(QT24,QX24)&gt;0,SUM(QT24,QX24),"")</f>
        <v/>
      </c>
      <c r="RH24" s="40" t="str">
        <f>IF(SUM(QS24:QT24,QV24:QX24,QZ24)-SUM(QU24,QY24)&gt;0,SUM(QS24:QT24,QV24:QX24,QZ24)-SUM(QU24,QY24),"")</f>
        <v/>
      </c>
      <c r="RI24" s="40">
        <f>IF(SUM(RC24,RD24,RH24)&gt;0,SUM(RC24,RD24,RH24),"")</f>
        <v>72.199999999999989</v>
      </c>
    </row>
    <row r="25" spans="1:477" x14ac:dyDescent="0.2">
      <c r="A25" s="4" cm="1">
        <f t="array" ref="A25">IF(AND(J25&lt;&gt;"",J25&lt;&gt;"No DD"),SUMPRODUCT((J$4:J$40&lt;&gt;"")*(J$4:J$40&lt;&gt;"No DD")*(F$4:F$40&gt;F25))+1,IF(J25="No DD",SUMPRODUCT((J$4:J$40="No DD")*(F$4:F$40&gt;F25))+1+SUMPRODUCT((J$4:J$40&lt;&gt;"")*(J$4:J$40&lt;&gt;"No DD")),""))</f>
        <v>22</v>
      </c>
      <c r="B25" s="4" cm="1">
        <f t="array" ref="B25">IF(AND(J25&lt;&gt;"",J25&lt;&gt;"No DD",G25=""),SUMPRODUCT((J$4:J$40&lt;&gt;"")*(J$4:J$40&lt;&gt;"No DD")*(G$4:G$40="")*(F$4:F$40&gt;F25))+1,IF(J25="No DD",SUMPRODUCT((J$4:J$40="No DD")*(F$4:F$40&gt;F25)*(G$4:G$40=""))+1+SUMPRODUCT((J$4:J$40&lt;&gt;"")*(G$4:G$40="")*(J$4:J$40&lt;&gt;"No DD")),""))</f>
        <v>15</v>
      </c>
      <c r="C25" s="5" t="s">
        <v>131</v>
      </c>
      <c r="D25" s="4" t="s">
        <v>6</v>
      </c>
      <c r="E25" s="4">
        <v>2006</v>
      </c>
      <c r="F25" s="9">
        <f>SUM(L25:T25)+SUM(L25:Q25)*0.0000001+SUM(L25)*0.0000000000001</f>
        <v>120.7000120700051</v>
      </c>
      <c r="G25" s="66"/>
      <c r="H25" s="3" t="str">
        <f>IF(OR(AND(AR25&gt;=AY$42,AS25&gt;=AY$46,AR25&lt;&gt;"",AQ25=""),AND(AW25&gt;=AY$42,AX25&gt;=AY$46,AW25&lt;&gt;"",AQ25=""),AND(BU25&gt;=CB$42,BV25&gt;=CB$46,BU25&lt;&gt;"",BT25=""),AND(BZ25&gt;=CB$42,CA25&gt;=CB$46,BZ25&lt;&gt;"",BT25=""),AND(CX25&gt;=DE$42,CY25&gt;=DE$46,CX25&lt;&gt;"",CW25=""),AND(DC25&gt;=DE$42,DD25&gt;=DE$46,DC25&lt;&gt;""),AND(EC25&gt;=EJ$42,ED25&gt;=EJ$46,EC25&lt;&gt;""),AND(EH25&gt;=EJ$42,EI25&gt;=EJ$46,EH25&lt;&gt;""),AND(FE25&gt;=FL$42,FF25&gt;=FL$46,FE25&lt;&gt;""),AND(FJ25&gt;=FL$42,FK25&gt;=FL$46,FJ25&lt;&gt;""),AND(GG25&gt;=GN$42,GH25&gt;=GN$46,GG25&lt;&gt;""),AND(GL25&gt;=GN$42,GM25&gt;=GN$46,GL25&lt;&gt;""),AND(HI25&gt;=HP$42,HJ25&gt;=HP$46,HI25&lt;&gt;""),AND(HN25&gt;=HP$42,HO25&gt;=HP$46,HN25&lt;&gt;""),AND(IK25&gt;=IR$42,IL25&gt;=IR$46,IK25&lt;&gt;""),AND(IP25&gt;=IR$42,IQ25&gt;=IR$46,IP25&lt;&gt;""),AND(JM25&gt;=JT$42,JN25&gt;=JT$46,JM25&lt;&gt;""),AND(JR25&gt;=JT$42,JS25&gt;=JT$46,JR25&lt;&gt;""),AND(KO25&gt;=KV$42,KP25&gt;=KV$46,KO25&lt;&gt;""),AND(KT25&gt;=KV$42,KU25&gt;=KV$46,KT25&lt;&gt;""),AND(LQ25&gt;=LX$42,LR25&gt;=LX$46,LQ25&lt;&gt;""),AND(LV25&gt;=LX$42,LW25&gt;=LX$46,LV25&lt;&gt;""),AND(MS25&gt;=MZ$42,MT25&gt;=MZ$46,MS25&lt;&gt;""),AND(MX25&gt;=MZ$42,MY25&gt;=MZ$46,MX25&lt;&gt;""),AND(NU25&gt;=OB$42,NV25&gt;=OB$46,NU25&lt;&gt;""),AND(NZ25&gt;=OB$42,OA25&gt;=OB$46,NZ25&lt;&gt;""),AND(OW25&gt;=PD$42,OX25&gt;=PD$46,OW25&lt;&gt;""),AND(PB25&gt;=PD$42,PC25&gt;=PD$46,PB25&lt;&gt;""),AND(PY25&gt;=QF$42,PZ25&gt;=QF$46,PY25&lt;&gt;""),AND(QD25&gt;=QF$42,QE25&gt;=QF$46,QD25&lt;&gt;"")),"P","")</f>
        <v>P</v>
      </c>
      <c r="I25" s="3" t="str">
        <f>IF(OR(AND(AS25&gt;=AY$46,AS25&lt;&gt;"",AQ25=""),AND(AX25&gt;=AY$46,AX25&lt;&gt;"",AQ25=""),AND(BV25&gt;=CB$46,BV25&lt;&gt;"",BT25=""),AND(CA25&gt;=CB$46,CA25&lt;&gt;"",BT25=""),AND(CY25&gt;=DE$46,CY25&lt;&gt;"",CW25=""),AND(DD25&gt;=DE$46,DD25&lt;&gt;"",CW25=""),AND(ED25&gt;=EJ$46,ED25&lt;&gt;""),AND(EI25&gt;=EJ$46,EI25&lt;&gt;""),AND(FF25&gt;=FL$46,FF25&lt;&gt;""),AND(FK25&gt;=FL$46,FK25&lt;&gt;""),AND(GH25&gt;=GN$46,GH25&lt;&gt;""),AND(GM25&gt;=GN$46,GM25&lt;&gt;""),AND(HJ25&gt;=HP$46,HJ25&lt;&gt;""),AND(HO25&gt;=HP$46,HO25&lt;&gt;""),AND(IL25&gt;=IR$46,IL25&lt;&gt;""),AND(IQ25&gt;=IR$46,IQ25&lt;&gt;""),AND(JN25&gt;=JT$46,JN25&lt;&gt;""),AND(JS25&gt;=JT$46,JS25&lt;&gt;""),AND(KP25&gt;=KV$46,KP25&lt;&gt;""),AND(KU25&gt;=KV$46,KU25&lt;&gt;""),AND(LR25&gt;=LX$46,LR25&lt;&gt;""),AND(LW25&gt;=LX$46,LW25&lt;&gt;""),AND(MT25&gt;=MZ$46,MT25&lt;&gt;""),AND(MY25&gt;=MZ$46,MY25&lt;&gt;""),AND(NV25&gt;=OB$46,NV25&lt;&gt;""),AND(OA25&gt;=OB$46,OA25&lt;&gt;""),AND(OX25&gt;=PD$46,OX25&lt;&gt;""),AND(PC25&gt;=PD$46,PC25&lt;&gt;""),AND(PZ25&gt;=QF$46,PZ25&lt;&gt;""),AND(QE25&gt;=QF$46,QE25&lt;&gt;"")),"P","")</f>
        <v>P</v>
      </c>
      <c r="J25" s="36" t="str">
        <f>IF(AND(I25="P",H25=""),"No DD",IF(OR(AND(AU25&gt;=AY$45,AV25&gt;=AY$49,AU25&lt;&gt;"",AQ25=""),AND(BX25&gt;=CB$45,BY25&gt;=CB$49,BX25&lt;&gt;"",BT25=""),AND(DA25&gt;=DE$45,DB25&gt;=DE$49,DA25&lt;&gt;"",CW25=""),AND(EF25&gt;=EJ$45,EG25&gt;=EJ$49,EF25&lt;&gt;""),AND(FH25&gt;=FL$45,FI25&gt;=FL$49,FH25&lt;&gt;""),AND(GJ25&gt;=GN$45,GK25&gt;=GN$49,GJ25&lt;&gt;""),AND(HL25&gt;=HP$45,HM25&gt;=HP$49,HL25&lt;&gt;""),AND(IN25&gt;=IR$45,IO25&gt;=IR$49,IN25&lt;&gt;""),AND(JP25&gt;=JT$45,JQ25&gt;=JT$49,JP25&lt;&gt;""),AND(KR25&gt;=KV$45,KS25&gt;=KV$49,KR25&lt;&gt;""),AND(LT25&gt;=LX$45,LU25&gt;=LX$49,LT25&lt;&gt;""),AND(MV25&gt;=MZ$45,MW25&gt;=MZ$49,MV25&lt;&gt;""),AND(NX25&gt;=OB$45,NY25&gt;=OB$49,NX25&lt;&gt;""),AND(OZ25&gt;=PD$45,PA25&gt;=PD$49,OZ25&lt;&gt;""),AND(QB25&gt;=QF$45,QC25&gt;=QF$49,QB25&lt;&gt;"")),"Merit",IF(OR(AND(AU25&gt;=AY$44,AV25&gt;=AY$48,AU25&lt;&gt;"",AQ25=""),AND(BX25&gt;=CB$44,BY25&gt;=CB$48,BX25&lt;&gt;"",BT25=""),AND(DA25&gt;=DE$44,DB25&gt;=DE$48,DA25&lt;&gt;"",CW25=""),AND(EF25&gt;=EJ$44,EG25&gt;=EJ$48,EF25&lt;&gt;""),AND(FH25&gt;=FL$44,FI25&gt;=FL$48,FH25&lt;&gt;""),AND(GJ25&gt;=GN$44,GK25&gt;=GN$48,GJ25&lt;&gt;""),AND(HL25&gt;=HP$44,HM25&gt;=HP$48,HL25&lt;&gt;""),AND(IN25&gt;=IR$44,IO25&gt;=IR$48,IN25&lt;&gt;""),AND(JP25&gt;=JT$44,JQ25&gt;=JT$48,JP25&lt;&gt;""),AND(KR25&gt;=KV$44,KS25&gt;=KV$48,KR25&lt;&gt;""),AND(LT25&gt;=LX$44,LU25&gt;=LX$48,LT25&lt;&gt;""),AND(MV25&gt;=MZ$44,MW25&gt;=MZ$48,MV25&lt;&gt;""),AND(NX25&gt;=OB$44,NY25&gt;=OB$48,NX25&lt;&gt;""),AND(OZ25&gt;=PD$44,PA25&gt;=PD$48,OZ25&lt;&gt;""),AND(QB25&gt;=QF$44,QC25&gt;=QF$48,QB25&lt;&gt;"")),"Excellence",IF(K25="P","Worlds Team",IF(H25="P","National Team","")))))</f>
        <v>National Team</v>
      </c>
      <c r="K25" s="3" t="str">
        <f>IF(OR(AND(AU25&gt;=AY$43,AV25&gt;=AY$47,AU25&lt;&gt;"",AQ25=""),AND(BX25&gt;=CB$43,BY25&gt;=CB$47,BX25&lt;&gt;"",BT25=""),AND(DA25&gt;=DE$43,DB25&gt;=DE$47,DA25&lt;&gt;"",CW25=""),AND(EF25&gt;=EJ$43,EG25&gt;=EJ$47,EF25&lt;&gt;""),AND(FH25&gt;=FL$43,FI25&gt;=FL$47,FH25&lt;&gt;""),AND(GJ25&gt;=GN$43,GK25&gt;=GN$47,GJ25&lt;&gt;""),AND(HL25&gt;=HP$43,HM25&gt;=HP$47,HL25&lt;&gt;""),AND(IN25&gt;=IR$43,IO25&gt;=IR$47,IN25&lt;&gt;""),AND(JP25&gt;=JT$43,JQ25&gt;=JT$47,JP25&lt;&gt;""),AND(KR25&gt;=KV$43,KS25&gt;=KV$47,KR25&lt;&gt;""),AND(LT25&gt;=LX$43,LU25&gt;=LX$47,LT25&lt;&gt;""),AND(MV25&gt;=MZ$43,MW25&gt;=MZ$47,MV25&lt;&gt;""),AND(NX25&gt;=OB$43,NY25&gt;=OB$47,NX25&lt;&gt;""),AND(OZ25&gt;=PD$43,PA25&gt;=PD$47,OZ25&lt;&gt;""),AND(QB25&gt;=QF$43,QC25&gt;=QF$47,QB25&lt;&gt;"")),"P","")</f>
        <v/>
      </c>
      <c r="L25" s="8">
        <f>IF(COUNT(AS25,BV25,CY25)&gt;0,LARGE((AS25,BV25,CY25),1),0)</f>
        <v>51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46</v>
      </c>
      <c r="O25" s="8" t="str">
        <f>IF(N25=0,"",IF(AND(N25=L25,N25=AS25,N25=BV25),$W$1,IF(AND(N25=L25,N25=AS25,N25=CY25),$W$1,IF(AND(N25=L25,N25=BV25,N25=CY25),$AZ$1,IF(N25=CY25,$CC$1,IF(N25=BV25,$AZ$1,IF(N25=AS25,$W$1,"")))))))</f>
        <v>2023 3rd Domestic Trial</v>
      </c>
      <c r="P25" s="8">
        <f>IF(COUNT(AT25,BW25,CZ25)&gt;0,LARGE((AT25,BW25,CZ25),1),0)</f>
        <v>23.700000000000003</v>
      </c>
      <c r="Q25" s="8" t="str">
        <f>IF(P25=0,"",IF(P25=CZ25,$CC$1,IF(P25=BW25,$AZ$1,IF(P25=AT25,$W$1,""))))</f>
        <v>2024 Nationals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>
        <v>18.600000000000001</v>
      </c>
      <c r="X25" s="19">
        <v>7.6</v>
      </c>
      <c r="Y25" s="19">
        <v>0</v>
      </c>
      <c r="Z25" s="19">
        <v>0</v>
      </c>
      <c r="AA25" s="19">
        <v>17.8</v>
      </c>
      <c r="AB25" s="19">
        <v>3.2</v>
      </c>
      <c r="AC25" s="19">
        <v>1.2</v>
      </c>
      <c r="AD25" s="19">
        <v>0</v>
      </c>
      <c r="AE25" s="19">
        <v>0</v>
      </c>
      <c r="AF25" s="19">
        <v>0</v>
      </c>
      <c r="AG25" s="19">
        <v>0</v>
      </c>
      <c r="AH25" s="19">
        <v>0</v>
      </c>
      <c r="AI25" s="19"/>
      <c r="AJ25" s="19"/>
      <c r="AK25" s="19"/>
      <c r="AL25" s="19"/>
      <c r="AM25" s="19"/>
      <c r="AN25" s="19"/>
      <c r="AO25" s="19"/>
      <c r="AP25" s="19"/>
      <c r="AQ25" s="27"/>
      <c r="AR25" s="40">
        <f>IF(SUM(X25,AB25)&gt;0,SUM(X25,AB25),"")</f>
        <v>10.8</v>
      </c>
      <c r="AS25" s="40">
        <f>IF(SUM(W25:X25,Z25:AB25,AD25)-Y25-AC25&gt;0,SUM(W25:X25,Z25:AB25,AD25)-Y25-AC25,"")</f>
        <v>46</v>
      </c>
      <c r="AT25" s="40" t="str">
        <f>IF(SUM(AE25:AF25,AH25)-AG25&gt;0,SUM(AE25:AF25,AH25)-AG25,"")</f>
        <v/>
      </c>
      <c r="AU25" s="40">
        <f>IF(SUM(X25,AB25,AF25)&gt;0,SUM(X25,AB25,AF25),"")</f>
        <v>10.8</v>
      </c>
      <c r="AV25" s="40">
        <f>IF(SUM(AS25,AT25)&gt;0,SUM(AS25,AT25),"")</f>
        <v>46</v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>
        <f>IF(SUM(AS25,AT25,AX25)&gt;0,SUM(AS25,AT25,AX25),"")</f>
        <v>46</v>
      </c>
      <c r="AZ25" s="18">
        <v>18.7</v>
      </c>
      <c r="BA25" s="18">
        <v>7.6</v>
      </c>
      <c r="BB25" s="18">
        <v>0.6</v>
      </c>
      <c r="BC25" s="18">
        <v>0</v>
      </c>
      <c r="BD25" s="18">
        <v>18.5</v>
      </c>
      <c r="BE25" s="18">
        <v>7.6</v>
      </c>
      <c r="BF25" s="18">
        <v>0.8</v>
      </c>
      <c r="BG25" s="18">
        <v>0</v>
      </c>
      <c r="BH25" s="18">
        <v>16.399999999999999</v>
      </c>
      <c r="BI25" s="18">
        <v>7.3</v>
      </c>
      <c r="BJ25" s="18">
        <v>0.8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15.2</v>
      </c>
      <c r="BV25" s="11">
        <f>IF(SUM(AZ25:BA25,BC25:BE25,BG25)-BB25-BF25&gt;0,SUM(AZ25:BA25,BC25:BE25,BG25)-BB25-BF25,"")</f>
        <v>51</v>
      </c>
      <c r="BW25" s="11">
        <f>IF(SUM(BH25:BI25,BK25)-BJ25&gt;0,SUM(BH25:BI25,BK25)-BJ25,"")</f>
        <v>22.9</v>
      </c>
      <c r="BX25" s="11">
        <f>IF(SUM(BA25,BE25,BI25)&gt;0,SUM(BA25,BE25,BI25),"")</f>
        <v>22.5</v>
      </c>
      <c r="BY25" s="11">
        <f>IF(SUM(BV25,BW25)&gt;0,SUM(BV25,BW25),"")</f>
        <v>73.900000000000006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73.900000000000006</v>
      </c>
      <c r="CC25" s="19">
        <v>18.8</v>
      </c>
      <c r="CD25" s="19">
        <v>7.6</v>
      </c>
      <c r="CE25" s="19">
        <v>0.6</v>
      </c>
      <c r="CF25" s="19">
        <v>0</v>
      </c>
      <c r="CG25" s="19">
        <v>18.2</v>
      </c>
      <c r="CH25" s="19">
        <v>3.2</v>
      </c>
      <c r="CI25" s="19">
        <v>1.6</v>
      </c>
      <c r="CJ25" s="19">
        <v>0</v>
      </c>
      <c r="CK25" s="19">
        <v>16.600000000000001</v>
      </c>
      <c r="CL25" s="19">
        <v>7.3</v>
      </c>
      <c r="CM25" s="19">
        <v>0.2</v>
      </c>
      <c r="CN25" s="19">
        <v>0</v>
      </c>
      <c r="CO25" s="19"/>
      <c r="CP25" s="19"/>
      <c r="CQ25" s="19"/>
      <c r="CR25" s="19"/>
      <c r="CS25" s="19"/>
      <c r="CT25" s="19"/>
      <c r="CU25" s="19"/>
      <c r="CV25" s="19"/>
      <c r="CW25" s="27"/>
      <c r="CX25" s="40">
        <f>IF(SUM(CD25,CH25)&gt;0,SUM(CD25,CH25),"")</f>
        <v>10.8</v>
      </c>
      <c r="CY25" s="40">
        <f>IF(SUM(CC25:CD25,CF25:CH25,CJ25)-CE25-CI25&gt;0,SUM(CC25:CD25,CF25:CH25,CJ25)-CE25-CI25,"")</f>
        <v>45.599999999999994</v>
      </c>
      <c r="CZ25" s="40">
        <f>IF(SUM(CK25:CL25,CN25)-CM25&gt;0,SUM(CK25:CL25,CN25)-CM25,"")</f>
        <v>23.700000000000003</v>
      </c>
      <c r="DA25" s="40">
        <f>IF(SUM(CD25,CH25,CL25)&gt;0,SUM(CD25,CH25,CL25),"")</f>
        <v>18.100000000000001</v>
      </c>
      <c r="DB25" s="40">
        <f>IF(SUM(CY25,CZ25)&gt;0,SUM(CY25,CZ25),"")</f>
        <v>69.3</v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>
        <f>IF(SUM(CY25,CZ25,DD25)&gt;0,SUM(CY25,CZ25,DD25),"")</f>
        <v>69.3</v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18.75</v>
      </c>
      <c r="QH25" s="22">
        <f>IF($CW25="P",CD25,(CD25+BA25)/2)</f>
        <v>7.6</v>
      </c>
      <c r="QI25" s="22">
        <f>IF($CW25="P",CE25,(CE25+BB25)/2)</f>
        <v>0.6</v>
      </c>
      <c r="QJ25" s="22">
        <f>IF($CW25="P",CF25,(CF25+BC25)/2)</f>
        <v>0</v>
      </c>
      <c r="QK25" s="22">
        <f>IF($CW25="P",CG25,(CG25+BD25)/2)</f>
        <v>18.350000000000001</v>
      </c>
      <c r="QL25" s="22">
        <f>IF($CW25="P",CH25,(CH25+BE25)/2)</f>
        <v>5.4</v>
      </c>
      <c r="QM25" s="22">
        <f>IF($CW25="P",CI25,(CI25+BF25)/2)</f>
        <v>1.2000000000000002</v>
      </c>
      <c r="QN25" s="22">
        <f>IF($CW25="P",CJ25,(CJ25+BG25)/2)</f>
        <v>0</v>
      </c>
      <c r="QO25" s="22">
        <f>IF($CW25="P",CK25,(CK25+BH25)/2)</f>
        <v>16.5</v>
      </c>
      <c r="QP25" s="22">
        <f>IF($CW25="P",CL25,(CL25+BI25)/2)</f>
        <v>7.3</v>
      </c>
      <c r="QQ25" s="22">
        <f>IF($CW25="P",CM25,(CM25+BJ25)/2)</f>
        <v>0.5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13</v>
      </c>
      <c r="RC25" s="40">
        <f>IF(SUM(QG25:QH25,QJ25:QL25,QN25)-QI25-QM25&gt;0,SUM(QG25:QH25,QJ25:QL25,QN25)-QI25-QM25,"")</f>
        <v>48.3</v>
      </c>
      <c r="RD25" s="40">
        <f>IF(SUM(QO25:QP25,QR25)-QQ25&gt;0,SUM(QO25:QP25,QR25)-QQ25,"")</f>
        <v>23.3</v>
      </c>
      <c r="RE25" s="40">
        <f>IF(SUM(QH25,QL25,QP25)&gt;0,SUM(QH25,QL25,QP25),"")</f>
        <v>20.3</v>
      </c>
      <c r="RF25" s="40">
        <f>IF(SUM(RC25,RD25)&gt;0,SUM(RC25,RD25),"")</f>
        <v>71.599999999999994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71.599999999999994</v>
      </c>
    </row>
    <row r="26" spans="1:477" x14ac:dyDescent="0.2">
      <c r="A26" s="4" cm="1">
        <f t="array" ref="A26">IF(AND(J26&lt;&gt;"",J26&lt;&gt;"No DD"),SUMPRODUCT((J$4:J$40&lt;&gt;"")*(J$4:J$40&lt;&gt;"No DD")*(F$4:F$40&gt;F26))+1,IF(J26="No DD",SUMPRODUCT((J$4:J$40="No DD")*(F$4:F$40&gt;F26))+1+SUMPRODUCT((J$4:J$40&lt;&gt;"")*(J$4:J$40&lt;&gt;"No DD")),""))</f>
        <v>23</v>
      </c>
      <c r="B26" s="4" cm="1">
        <f t="array" ref="B26">IF(AND(J26&lt;&gt;"",J26&lt;&gt;"No DD",G26=""),SUMPRODUCT((J$4:J$40&lt;&gt;"")*(J$4:J$40&lt;&gt;"No DD")*(G$4:G$40="")*(F$4:F$40&gt;F26))+1,IF(J26="No DD",SUMPRODUCT((J$4:J$40="No DD")*(F$4:F$40&gt;F26)*(G$4:G$40=""))+1+SUMPRODUCT((J$4:J$40&lt;&gt;"")*(G$4:G$40="")*(J$4:J$40&lt;&gt;"No DD")),""))</f>
        <v>16</v>
      </c>
      <c r="C26" s="5" t="s">
        <v>145</v>
      </c>
      <c r="D26" s="4" t="s">
        <v>3</v>
      </c>
      <c r="E26" s="4">
        <v>2006</v>
      </c>
      <c r="F26" s="9">
        <f>SUM(L26:T26)+SUM(L26:Q26)*0.0000001+SUM(L26)*0.0000000000001</f>
        <v>115.10000709000487</v>
      </c>
      <c r="G26" s="66"/>
      <c r="H26" s="3" t="str">
        <f>IF(OR(AND(AR26&gt;=AY$42,AS26&gt;=AY$46,AR26&lt;&gt;"",AQ26=""),AND(AW26&gt;=AY$42,AX26&gt;=AY$46,AW26&lt;&gt;"",AQ26=""),AND(BU26&gt;=CB$42,BV26&gt;=CB$46,BU26&lt;&gt;"",BT26=""),AND(BZ26&gt;=CB$42,CA26&gt;=CB$46,BZ26&lt;&gt;"",BT26=""),AND(CX26&gt;=DE$42,CY26&gt;=DE$46,CX26&lt;&gt;"",CW26=""),AND(DC26&gt;=DE$42,DD26&gt;=DE$46,DC26&lt;&gt;""),AND(EC26&gt;=EJ$42,ED26&gt;=EJ$46,EC26&lt;&gt;""),AND(EH26&gt;=EJ$42,EI26&gt;=EJ$46,EH26&lt;&gt;""),AND(FE26&gt;=FL$42,FF26&gt;=FL$46,FE26&lt;&gt;""),AND(FJ26&gt;=FL$42,FK26&gt;=FL$46,FJ26&lt;&gt;""),AND(GG26&gt;=GN$42,GH26&gt;=GN$46,GG26&lt;&gt;""),AND(GL26&gt;=GN$42,GM26&gt;=GN$46,GL26&lt;&gt;""),AND(HI26&gt;=HP$42,HJ26&gt;=HP$46,HI26&lt;&gt;""),AND(HN26&gt;=HP$42,HO26&gt;=HP$46,HN26&lt;&gt;""),AND(IK26&gt;=IR$42,IL26&gt;=IR$46,IK26&lt;&gt;""),AND(IP26&gt;=IR$42,IQ26&gt;=IR$46,IP26&lt;&gt;""),AND(JM26&gt;=JT$42,JN26&gt;=JT$46,JM26&lt;&gt;""),AND(JR26&gt;=JT$42,JS26&gt;=JT$46,JR26&lt;&gt;""),AND(KO26&gt;=KV$42,KP26&gt;=KV$46,KO26&lt;&gt;""),AND(KT26&gt;=KV$42,KU26&gt;=KV$46,KT26&lt;&gt;""),AND(LQ26&gt;=LX$42,LR26&gt;=LX$46,LQ26&lt;&gt;""),AND(LV26&gt;=LX$42,LW26&gt;=LX$46,LV26&lt;&gt;""),AND(MS26&gt;=MZ$42,MT26&gt;=MZ$46,MS26&lt;&gt;""),AND(MX26&gt;=MZ$42,MY26&gt;=MZ$46,MX26&lt;&gt;""),AND(NU26&gt;=OB$42,NV26&gt;=OB$46,NU26&lt;&gt;""),AND(NZ26&gt;=OB$42,OA26&gt;=OB$46,NZ26&lt;&gt;""),AND(OW26&gt;=PD$42,OX26&gt;=PD$46,OW26&lt;&gt;""),AND(PB26&gt;=PD$42,PC26&gt;=PD$46,PB26&lt;&gt;""),AND(PY26&gt;=QF$42,PZ26&gt;=QF$46,PY26&lt;&gt;""),AND(QD26&gt;=QF$42,QE26&gt;=QF$46,QD26&lt;&gt;"")),"P","")</f>
        <v>P</v>
      </c>
      <c r="I26" s="3" t="str">
        <f>IF(OR(AND(AS26&gt;=AY$46,AS26&lt;&gt;"",AQ26=""),AND(AX26&gt;=AY$46,AX26&lt;&gt;"",AQ26=""),AND(BV26&gt;=CB$46,BV26&lt;&gt;"",BT26=""),AND(CA26&gt;=CB$46,CA26&lt;&gt;"",BT26=""),AND(CY26&gt;=DE$46,CY26&lt;&gt;"",CW26=""),AND(DD26&gt;=DE$46,DD26&lt;&gt;"",CW26=""),AND(ED26&gt;=EJ$46,ED26&lt;&gt;""),AND(EI26&gt;=EJ$46,EI26&lt;&gt;""),AND(FF26&gt;=FL$46,FF26&lt;&gt;""),AND(FK26&gt;=FL$46,FK26&lt;&gt;""),AND(GH26&gt;=GN$46,GH26&lt;&gt;""),AND(GM26&gt;=GN$46,GM26&lt;&gt;""),AND(HJ26&gt;=HP$46,HJ26&lt;&gt;""),AND(HO26&gt;=HP$46,HO26&lt;&gt;""),AND(IL26&gt;=IR$46,IL26&lt;&gt;""),AND(IQ26&gt;=IR$46,IQ26&lt;&gt;""),AND(JN26&gt;=JT$46,JN26&lt;&gt;""),AND(JS26&gt;=JT$46,JS26&lt;&gt;""),AND(KP26&gt;=KV$46,KP26&lt;&gt;""),AND(KU26&gt;=KV$46,KU26&lt;&gt;""),AND(LR26&gt;=LX$46,LR26&lt;&gt;""),AND(LW26&gt;=LX$46,LW26&lt;&gt;""),AND(MT26&gt;=MZ$46,MT26&lt;&gt;""),AND(MY26&gt;=MZ$46,MY26&lt;&gt;""),AND(NV26&gt;=OB$46,NV26&lt;&gt;""),AND(OA26&gt;=OB$46,OA26&lt;&gt;""),AND(OX26&gt;=PD$46,OX26&lt;&gt;""),AND(PC26&gt;=PD$46,PC26&lt;&gt;""),AND(PZ26&gt;=QF$46,PZ26&lt;&gt;""),AND(QE26&gt;=QF$46,QE26&lt;&gt;"")),"P","")</f>
        <v>P</v>
      </c>
      <c r="J26" s="36" t="str">
        <f>IF(AND(I26="P",H26=""),"No DD",IF(OR(AND(AU26&gt;=AY$45,AV26&gt;=AY$49,AU26&lt;&gt;"",AQ26=""),AND(BX26&gt;=CB$45,BY26&gt;=CB$49,BX26&lt;&gt;"",BT26=""),AND(DA26&gt;=DE$45,DB26&gt;=DE$49,DA26&lt;&gt;"",CW26=""),AND(EF26&gt;=EJ$45,EG26&gt;=EJ$49,EF26&lt;&gt;""),AND(FH26&gt;=FL$45,FI26&gt;=FL$49,FH26&lt;&gt;""),AND(GJ26&gt;=GN$45,GK26&gt;=GN$49,GJ26&lt;&gt;""),AND(HL26&gt;=HP$45,HM26&gt;=HP$49,HL26&lt;&gt;""),AND(IN26&gt;=IR$45,IO26&gt;=IR$49,IN26&lt;&gt;""),AND(JP26&gt;=JT$45,JQ26&gt;=JT$49,JP26&lt;&gt;""),AND(KR26&gt;=KV$45,KS26&gt;=KV$49,KR26&lt;&gt;""),AND(LT26&gt;=LX$45,LU26&gt;=LX$49,LT26&lt;&gt;""),AND(MV26&gt;=MZ$45,MW26&gt;=MZ$49,MV26&lt;&gt;""),AND(NX26&gt;=OB$45,NY26&gt;=OB$49,NX26&lt;&gt;""),AND(OZ26&gt;=PD$45,PA26&gt;=PD$49,OZ26&lt;&gt;""),AND(QB26&gt;=QF$45,QC26&gt;=QF$49,QB26&lt;&gt;"")),"Merit",IF(OR(AND(AU26&gt;=AY$44,AV26&gt;=AY$48,AU26&lt;&gt;"",AQ26=""),AND(BX26&gt;=CB$44,BY26&gt;=CB$48,BX26&lt;&gt;"",BT26=""),AND(DA26&gt;=DE$44,DB26&gt;=DE$48,DA26&lt;&gt;"",CW26=""),AND(EF26&gt;=EJ$44,EG26&gt;=EJ$48,EF26&lt;&gt;""),AND(FH26&gt;=FL$44,FI26&gt;=FL$48,FH26&lt;&gt;""),AND(GJ26&gt;=GN$44,GK26&gt;=GN$48,GJ26&lt;&gt;""),AND(HL26&gt;=HP$44,HM26&gt;=HP$48,HL26&lt;&gt;""),AND(IN26&gt;=IR$44,IO26&gt;=IR$48,IN26&lt;&gt;""),AND(JP26&gt;=JT$44,JQ26&gt;=JT$48,JP26&lt;&gt;""),AND(KR26&gt;=KV$44,KS26&gt;=KV$48,KR26&lt;&gt;""),AND(LT26&gt;=LX$44,LU26&gt;=LX$48,LT26&lt;&gt;""),AND(MV26&gt;=MZ$44,MW26&gt;=MZ$48,MV26&lt;&gt;""),AND(NX26&gt;=OB$44,NY26&gt;=OB$48,NX26&lt;&gt;""),AND(OZ26&gt;=PD$44,PA26&gt;=PD$48,OZ26&lt;&gt;""),AND(QB26&gt;=QF$44,QC26&gt;=QF$48,QB26&lt;&gt;"")),"Excellence",IF(K26="P","Worlds Team",IF(H26="P","National Team","")))))</f>
        <v>National Team</v>
      </c>
      <c r="K26" s="3" t="str">
        <f>IF(OR(AND(AU26&gt;=AY$43,AV26&gt;=AY$47,AU26&lt;&gt;"",AQ26=""),AND(BX26&gt;=CB$43,BY26&gt;=CB$47,BX26&lt;&gt;"",BT26=""),AND(DA26&gt;=DE$43,DB26&gt;=DE$47,DA26&lt;&gt;"",CW26=""),AND(EF26&gt;=EJ$43,EG26&gt;=EJ$47,EF26&lt;&gt;""),AND(FH26&gt;=FL$43,FI26&gt;=FL$47,FH26&lt;&gt;""),AND(GJ26&gt;=GN$43,GK26&gt;=GN$47,GJ26&lt;&gt;""),AND(HL26&gt;=HP$43,HM26&gt;=HP$47,HL26&lt;&gt;""),AND(IN26&gt;=IR$43,IO26&gt;=IR$47,IN26&lt;&gt;""),AND(JP26&gt;=JT$43,JQ26&gt;=JT$47,JP26&lt;&gt;""),AND(KR26&gt;=KV$43,KS26&gt;=KV$47,KR26&lt;&gt;""),AND(LT26&gt;=LX$43,LU26&gt;=LX$47,LT26&lt;&gt;""),AND(MV26&gt;=MZ$43,MW26&gt;=MZ$47,MV26&lt;&gt;""),AND(NX26&gt;=OB$43,NY26&gt;=OB$47,NX26&lt;&gt;""),AND(OZ26&gt;=PD$43,PA26&gt;=PD$47,OZ26&lt;&gt;""),AND(QB26&gt;=QF$43,QC26&gt;=QF$47,QB26&lt;&gt;"")),"P","")</f>
        <v/>
      </c>
      <c r="L26" s="8">
        <f>IF(COUNT(AS26,BV26,CY26)&gt;0,LARGE((AS26,BV26,CY26),1),0)</f>
        <v>48.800000000000004</v>
      </c>
      <c r="M26" s="8" t="str">
        <f>IF(L26=0,"",IF(L26=CY26,$CC$1,IF(L26=BV26,$AZ$1,IF(L26=AS26,$W$1,""))))</f>
        <v>2023 3rd Domestic Trial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22.1</v>
      </c>
      <c r="Q26" s="8" t="str">
        <f>IF(P26=0,"",IF(P26=CZ26,$CC$1,IF(P26=BW26,$AZ$1,IF(P26=AT26,$W$1,""))))</f>
        <v>2023 3rd Domestic Trial</v>
      </c>
      <c r="R26" s="8">
        <f>IF(MAX(AX26,CA26,DD26)&gt;0,MAX(AX26,CA26,DD26),0)</f>
        <v>44.199999999999996</v>
      </c>
      <c r="S26" s="8" t="str">
        <f>IF(R26=0,"",IF(R26=DD26,$CC$1,IF(R26=CA26,$AZ$1,IF(R26=AX26,$W$1,""))))</f>
        <v>2023 3rd Domestic Trial</v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>
        <v>18.399999999999999</v>
      </c>
      <c r="X26" s="19">
        <v>6.4</v>
      </c>
      <c r="Y26" s="19">
        <v>0.6</v>
      </c>
      <c r="Z26" s="19">
        <v>0</v>
      </c>
      <c r="AA26" s="19">
        <v>18.600000000000001</v>
      </c>
      <c r="AB26" s="19">
        <v>6.8000000000000007</v>
      </c>
      <c r="AC26" s="19">
        <v>0.8</v>
      </c>
      <c r="AD26" s="19">
        <v>0</v>
      </c>
      <c r="AE26" s="19">
        <v>16.100000000000001</v>
      </c>
      <c r="AF26" s="19">
        <v>6.8000000000000007</v>
      </c>
      <c r="AG26" s="19">
        <v>0.8</v>
      </c>
      <c r="AH26" s="19">
        <v>0</v>
      </c>
      <c r="AI26" s="19">
        <v>18</v>
      </c>
      <c r="AJ26" s="19">
        <v>6.4</v>
      </c>
      <c r="AK26" s="19">
        <v>0</v>
      </c>
      <c r="AL26" s="19">
        <v>0</v>
      </c>
      <c r="AM26" s="19">
        <v>17.399999999999999</v>
      </c>
      <c r="AN26" s="19">
        <v>2.4</v>
      </c>
      <c r="AO26" s="19">
        <v>0</v>
      </c>
      <c r="AP26" s="19">
        <v>0</v>
      </c>
      <c r="AQ26" s="27"/>
      <c r="AR26" s="40">
        <f>IF(SUM(X26,AB26)&gt;0,SUM(X26,AB26),"")</f>
        <v>13.200000000000001</v>
      </c>
      <c r="AS26" s="40">
        <f>IF(SUM(W26:X26,Z26:AB26,AD26)-Y26-AC26&gt;0,SUM(W26:X26,Z26:AB26,AD26)-Y26-AC26,"")</f>
        <v>48.800000000000004</v>
      </c>
      <c r="AT26" s="40">
        <f>IF(SUM(AE26:AF26,AH26)-AG26&gt;0,SUM(AE26:AF26,AH26)-AG26,"")</f>
        <v>22.1</v>
      </c>
      <c r="AU26" s="40">
        <f>IF(SUM(X26,AB26,AF26)&gt;0,SUM(X26,AB26,AF26),"")</f>
        <v>20</v>
      </c>
      <c r="AV26" s="40">
        <f>IF(SUM(AS26,AT26)&gt;0,SUM(AS26,AT26),"")</f>
        <v>70.900000000000006</v>
      </c>
      <c r="AW26" s="40">
        <f>IF(SUM(AJ26,AN26)&gt;0,SUM(AJ26,AN26),"")</f>
        <v>8.8000000000000007</v>
      </c>
      <c r="AX26" s="40">
        <f>IF(SUM(AI26:AJ26,AL26:AN26,AP26)-SUM(AK26,AO26)&gt;0,SUM(AI26:AJ26,AL26:AN26,AP26)-SUM(AK26,AO26),"")</f>
        <v>44.199999999999996</v>
      </c>
      <c r="AY26" s="40">
        <f>IF(SUM(AS26,AT26,AX26)&gt;0,SUM(AS26,AT26,AX26),"")</f>
        <v>115.1</v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19"/>
      <c r="CN26" s="19"/>
      <c r="CO26" s="19"/>
      <c r="CP26" s="19"/>
      <c r="CQ26" s="19"/>
      <c r="CR26" s="19"/>
      <c r="CS26" s="19"/>
      <c r="CT26" s="19"/>
      <c r="CU26" s="19"/>
      <c r="CV26" s="19"/>
      <c r="CW26" s="27"/>
      <c r="CX26" s="40" t="str">
        <f>IF(SUM(CD26,CH26)&gt;0,SUM(CD26,CH26),"")</f>
        <v/>
      </c>
      <c r="CY26" s="40" t="str">
        <f>IF(SUM(CC26:CD26,CF26:CH26,CJ26)-CE26-CI26&gt;0,SUM(CC26:CD26,CF26:CH26,CJ26)-CE26-CI26,"")</f>
        <v/>
      </c>
      <c r="CZ26" s="40" t="str">
        <f>IF(SUM(CK26:CL26,CN26)-CM26&gt;0,SUM(CK26:CL26,CN26)-CM26,"")</f>
        <v/>
      </c>
      <c r="DA26" s="40" t="str">
        <f>IF(SUM(CD26,CH26,CL26)&gt;0,SUM(CD26,CH26,CL26),"")</f>
        <v/>
      </c>
      <c r="DB26" s="40" t="str">
        <f>IF(SUM(CY26,CZ26)&gt;0,SUM(CY26,CZ26),"")</f>
        <v/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 t="str">
        <f>IF(SUM(CY26,CZ26,DD26)&gt;0,SUM(CY26,CZ26,DD26),"")</f>
        <v/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0</v>
      </c>
      <c r="QH26" s="22">
        <f>IF($CW26="P",CD26,(CD26+BA26)/2)</f>
        <v>0</v>
      </c>
      <c r="QI26" s="22">
        <f>IF($CW26="P",CE26,(CE26+BB26)/2)</f>
        <v>0</v>
      </c>
      <c r="QJ26" s="22">
        <f>IF($CW26="P",CF26,(CF26+BC26)/2)</f>
        <v>0</v>
      </c>
      <c r="QK26" s="22">
        <f>IF($CW26="P",CG26,(CG26+BD26)/2)</f>
        <v>0</v>
      </c>
      <c r="QL26" s="22">
        <f>IF($CW26="P",CH26,(CH26+BE26)/2)</f>
        <v>0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0</v>
      </c>
      <c r="QP26" s="22">
        <f>IF($CW26="P",CL26,(CL26+BI26)/2)</f>
        <v>0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 t="str">
        <f>IF(SUM(QH26,QL26)&gt;0,SUM(QH26,QL26),"")</f>
        <v/>
      </c>
      <c r="RC26" s="40" t="str">
        <f>IF(SUM(QG26:QH26,QJ26:QL26,QN26)-QI26-QM26&gt;0,SUM(QG26:QH26,QJ26:QL26,QN26)-QI26-QM26,"")</f>
        <v/>
      </c>
      <c r="RD26" s="40" t="str">
        <f>IF(SUM(QO26:QP26,QR26)-QQ26&gt;0,SUM(QO26:QP26,QR26)-QQ26,"")</f>
        <v/>
      </c>
      <c r="RE26" s="40" t="str">
        <f>IF(SUM(QH26,QL26,QP26)&gt;0,SUM(QH26,QL26,QP26),"")</f>
        <v/>
      </c>
      <c r="RF26" s="40" t="str">
        <f>IF(SUM(RC26,RD26)&gt;0,SUM(RC26,RD26),"")</f>
        <v/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 t="str">
        <f>IF(SUM(RC26,RD26,RH26)&gt;0,SUM(RC26,RD26,RH26),"")</f>
        <v/>
      </c>
    </row>
    <row r="27" spans="1:477" x14ac:dyDescent="0.2">
      <c r="A27" s="4" cm="1">
        <f t="array" ref="A27">IF(AND(J27&lt;&gt;"",J27&lt;&gt;"No DD"),SUMPRODUCT((J$4:J$40&lt;&gt;"")*(J$4:J$40&lt;&gt;"No DD")*(F$4:F$40&gt;F27))+1,IF(J27="No DD",SUMPRODUCT((J$4:J$40="No DD")*(F$4:F$40&gt;F27))+1+SUMPRODUCT((J$4:J$40&lt;&gt;"")*(J$4:J$40&lt;&gt;"No DD")),""))</f>
        <v>24</v>
      </c>
      <c r="B27" s="4" cm="1">
        <f t="array" ref="B27">IF(AND(J27&lt;&gt;"",J27&lt;&gt;"No DD",G27=""),SUMPRODUCT((J$4:J$40&lt;&gt;"")*(J$4:J$40&lt;&gt;"No DD")*(G$4:G$40="")*(F$4:F$40&gt;F27))+1,IF(J27="No DD",SUMPRODUCT((J$4:J$40="No DD")*(F$4:F$40&gt;F27)*(G$4:G$40=""))+1+SUMPRODUCT((J$4:J$40&lt;&gt;"")*(G$4:G$40="")*(J$4:J$40&lt;&gt;"No DD")),""))</f>
        <v>17</v>
      </c>
      <c r="C27" s="5" t="s">
        <v>121</v>
      </c>
      <c r="D27" s="4" t="s">
        <v>4</v>
      </c>
      <c r="E27" s="4">
        <v>2004</v>
      </c>
      <c r="F27" s="9">
        <f>SUM(L27:T27)+SUM(L27:Q27)*0.0000001+SUM(L27)*0.0000000000001</f>
        <v>114.7000066700044</v>
      </c>
      <c r="G27" s="66"/>
      <c r="H27" s="3" t="str">
        <f>IF(OR(AND(AR27&gt;=AY$42,AS27&gt;=AY$46,AR27&lt;&gt;"",AQ27=""),AND(AW27&gt;=AY$42,AX27&gt;=AY$46,AW27&lt;&gt;"",AQ27=""),AND(BU27&gt;=CB$42,BV27&gt;=CB$46,BU27&lt;&gt;"",BT27=""),AND(BZ27&gt;=CB$42,CA27&gt;=CB$46,BZ27&lt;&gt;"",BT27=""),AND(CX27&gt;=DE$42,CY27&gt;=DE$46,CX27&lt;&gt;"",CW27=""),AND(DC27&gt;=DE$42,DD27&gt;=DE$46,DC27&lt;&gt;""),AND(EC27&gt;=EJ$42,ED27&gt;=EJ$46,EC27&lt;&gt;""),AND(EH27&gt;=EJ$42,EI27&gt;=EJ$46,EH27&lt;&gt;""),AND(FE27&gt;=FL$42,FF27&gt;=FL$46,FE27&lt;&gt;""),AND(FJ27&gt;=FL$42,FK27&gt;=FL$46,FJ27&lt;&gt;""),AND(GG27&gt;=GN$42,GH27&gt;=GN$46,GG27&lt;&gt;""),AND(GL27&gt;=GN$42,GM27&gt;=GN$46,GL27&lt;&gt;""),AND(HI27&gt;=HP$42,HJ27&gt;=HP$46,HI27&lt;&gt;""),AND(HN27&gt;=HP$42,HO27&gt;=HP$46,HN27&lt;&gt;""),AND(IK27&gt;=IR$42,IL27&gt;=IR$46,IK27&lt;&gt;""),AND(IP27&gt;=IR$42,IQ27&gt;=IR$46,IP27&lt;&gt;""),AND(JM27&gt;=JT$42,JN27&gt;=JT$46,JM27&lt;&gt;""),AND(JR27&gt;=JT$42,JS27&gt;=JT$46,JR27&lt;&gt;""),AND(KO27&gt;=KV$42,KP27&gt;=KV$46,KO27&lt;&gt;""),AND(KT27&gt;=KV$42,KU27&gt;=KV$46,KT27&lt;&gt;""),AND(LQ27&gt;=LX$42,LR27&gt;=LX$46,LQ27&lt;&gt;""),AND(LV27&gt;=LX$42,LW27&gt;=LX$46,LV27&lt;&gt;""),AND(MS27&gt;=MZ$42,MT27&gt;=MZ$46,MS27&lt;&gt;""),AND(MX27&gt;=MZ$42,MY27&gt;=MZ$46,MX27&lt;&gt;""),AND(NU27&gt;=OB$42,NV27&gt;=OB$46,NU27&lt;&gt;""),AND(NZ27&gt;=OB$42,OA27&gt;=OB$46,NZ27&lt;&gt;""),AND(OW27&gt;=PD$42,OX27&gt;=PD$46,OW27&lt;&gt;""),AND(PB27&gt;=PD$42,PC27&gt;=PD$46,PB27&lt;&gt;""),AND(PY27&gt;=QF$42,PZ27&gt;=QF$46,PY27&lt;&gt;""),AND(QD27&gt;=QF$42,QE27&gt;=QF$46,QD27&lt;&gt;"")),"P","")</f>
        <v>P</v>
      </c>
      <c r="I27" s="3" t="str">
        <f>IF(OR(AND(AS27&gt;=AY$46,AS27&lt;&gt;"",AQ27=""),AND(AX27&gt;=AY$46,AX27&lt;&gt;"",AQ27=""),AND(BV27&gt;=CB$46,BV27&lt;&gt;"",BT27=""),AND(CA27&gt;=CB$46,CA27&lt;&gt;"",BT27=""),AND(CY27&gt;=DE$46,CY27&lt;&gt;"",CW27=""),AND(DD27&gt;=DE$46,DD27&lt;&gt;"",CW27=""),AND(ED27&gt;=EJ$46,ED27&lt;&gt;""),AND(EI27&gt;=EJ$46,EI27&lt;&gt;""),AND(FF27&gt;=FL$46,FF27&lt;&gt;""),AND(FK27&gt;=FL$46,FK27&lt;&gt;""),AND(GH27&gt;=GN$46,GH27&lt;&gt;""),AND(GM27&gt;=GN$46,GM27&lt;&gt;""),AND(HJ27&gt;=HP$46,HJ27&lt;&gt;""),AND(HO27&gt;=HP$46,HO27&lt;&gt;""),AND(IL27&gt;=IR$46,IL27&lt;&gt;""),AND(IQ27&gt;=IR$46,IQ27&lt;&gt;""),AND(JN27&gt;=JT$46,JN27&lt;&gt;""),AND(JS27&gt;=JT$46,JS27&lt;&gt;""),AND(KP27&gt;=KV$46,KP27&lt;&gt;""),AND(KU27&gt;=KV$46,KU27&lt;&gt;""),AND(LR27&gt;=LX$46,LR27&lt;&gt;""),AND(LW27&gt;=LX$46,LW27&lt;&gt;""),AND(MT27&gt;=MZ$46,MT27&lt;&gt;""),AND(MY27&gt;=MZ$46,MY27&lt;&gt;""),AND(NV27&gt;=OB$46,NV27&lt;&gt;""),AND(OA27&gt;=OB$46,OA27&lt;&gt;""),AND(OX27&gt;=PD$46,OX27&lt;&gt;""),AND(PC27&gt;=PD$46,PC27&lt;&gt;""),AND(PZ27&gt;=QF$46,PZ27&lt;&gt;""),AND(QE27&gt;=QF$46,QE27&lt;&gt;"")),"P","")</f>
        <v>P</v>
      </c>
      <c r="J27" s="36" t="str">
        <f>IF(AND(I27="P",H27=""),"No DD",IF(OR(AND(AU27&gt;=AY$45,AV27&gt;=AY$49,AU27&lt;&gt;"",AQ27=""),AND(BX27&gt;=CB$45,BY27&gt;=CB$49,BX27&lt;&gt;"",BT27=""),AND(DA27&gt;=DE$45,DB27&gt;=DE$49,DA27&lt;&gt;"",CW27=""),AND(EF27&gt;=EJ$45,EG27&gt;=EJ$49,EF27&lt;&gt;""),AND(FH27&gt;=FL$45,FI27&gt;=FL$49,FH27&lt;&gt;""),AND(GJ27&gt;=GN$45,GK27&gt;=GN$49,GJ27&lt;&gt;""),AND(HL27&gt;=HP$45,HM27&gt;=HP$49,HL27&lt;&gt;""),AND(IN27&gt;=IR$45,IO27&gt;=IR$49,IN27&lt;&gt;""),AND(JP27&gt;=JT$45,JQ27&gt;=JT$49,JP27&lt;&gt;""),AND(KR27&gt;=KV$45,KS27&gt;=KV$49,KR27&lt;&gt;""),AND(LT27&gt;=LX$45,LU27&gt;=LX$49,LT27&lt;&gt;""),AND(MV27&gt;=MZ$45,MW27&gt;=MZ$49,MV27&lt;&gt;""),AND(NX27&gt;=OB$45,NY27&gt;=OB$49,NX27&lt;&gt;""),AND(OZ27&gt;=PD$45,PA27&gt;=PD$49,OZ27&lt;&gt;""),AND(QB27&gt;=QF$45,QC27&gt;=QF$49,QB27&lt;&gt;"")),"Merit",IF(OR(AND(AU27&gt;=AY$44,AV27&gt;=AY$48,AU27&lt;&gt;"",AQ27=""),AND(BX27&gt;=CB$44,BY27&gt;=CB$48,BX27&lt;&gt;"",BT27=""),AND(DA27&gt;=DE$44,DB27&gt;=DE$48,DA27&lt;&gt;"",CW27=""),AND(EF27&gt;=EJ$44,EG27&gt;=EJ$48,EF27&lt;&gt;""),AND(FH27&gt;=FL$44,FI27&gt;=FL$48,FH27&lt;&gt;""),AND(GJ27&gt;=GN$44,GK27&gt;=GN$48,GJ27&lt;&gt;""),AND(HL27&gt;=HP$44,HM27&gt;=HP$48,HL27&lt;&gt;""),AND(IN27&gt;=IR$44,IO27&gt;=IR$48,IN27&lt;&gt;""),AND(JP27&gt;=JT$44,JQ27&gt;=JT$48,JP27&lt;&gt;""),AND(KR27&gt;=KV$44,KS27&gt;=KV$48,KR27&lt;&gt;""),AND(LT27&gt;=LX$44,LU27&gt;=LX$48,LT27&lt;&gt;""),AND(MV27&gt;=MZ$44,MW27&gt;=MZ$48,MV27&lt;&gt;""),AND(NX27&gt;=OB$44,NY27&gt;=OB$48,NX27&lt;&gt;""),AND(OZ27&gt;=PD$44,PA27&gt;=PD$48,OZ27&lt;&gt;""),AND(QB27&gt;=QF$44,QC27&gt;=QF$48,QB27&lt;&gt;"")),"Excellence",IF(K27="P","Worlds Team",IF(H27="P","National Team","")))))</f>
        <v>National Team</v>
      </c>
      <c r="K27" s="3" t="str">
        <f>IF(OR(AND(AU27&gt;=AY$43,AV27&gt;=AY$47,AU27&lt;&gt;"",AQ27=""),AND(BX27&gt;=CB$43,BY27&gt;=CB$47,BX27&lt;&gt;"",BT27=""),AND(DA27&gt;=DE$43,DB27&gt;=DE$47,DA27&lt;&gt;"",CW27=""),AND(EF27&gt;=EJ$43,EG27&gt;=EJ$47,EF27&lt;&gt;""),AND(FH27&gt;=FL$43,FI27&gt;=FL$47,FH27&lt;&gt;""),AND(GJ27&gt;=GN$43,GK27&gt;=GN$47,GJ27&lt;&gt;""),AND(HL27&gt;=HP$43,HM27&gt;=HP$47,HL27&lt;&gt;""),AND(IN27&gt;=IR$43,IO27&gt;=IR$47,IN27&lt;&gt;""),AND(JP27&gt;=JT$43,JQ27&gt;=JT$47,JP27&lt;&gt;""),AND(KR27&gt;=KV$43,KS27&gt;=KV$47,KR27&lt;&gt;""),AND(LT27&gt;=LX$43,LU27&gt;=LX$47,LT27&lt;&gt;""),AND(MV27&gt;=MZ$43,MW27&gt;=MZ$47,MV27&lt;&gt;""),AND(NX27&gt;=OB$43,NY27&gt;=OB$47,NX27&lt;&gt;""),AND(OZ27&gt;=PD$43,PA27&gt;=PD$47,OZ27&lt;&gt;""),AND(QB27&gt;=QF$43,QC27&gt;=QF$47,QB27&lt;&gt;"")),"P","")</f>
        <v/>
      </c>
      <c r="L27" s="8">
        <f>IF(COUNT(AS27,BV27,CY27)&gt;0,LARGE((AS27,BV27,CY27),1),0)</f>
        <v>43.999999999999993</v>
      </c>
      <c r="M27" s="8" t="str">
        <f>IF(L27=0,"",IF(L27=CY27,$CC$1,IF(L27=BV27,$AZ$1,IF(L27=AS27,$W$1,""))))</f>
        <v>2023 3rd Domestic Trial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22.7</v>
      </c>
      <c r="Q27" s="8" t="str">
        <f>IF(P27=0,"",IF(P27=CZ27,$CC$1,IF(P27=BW27,$AZ$1,IF(P27=AT27,$W$1,""))))</f>
        <v>2023 3rd Domestic Trial</v>
      </c>
      <c r="R27" s="8">
        <f>IF(MAX(AX27,CA27,DD27)&gt;0,MAX(AX27,CA27,DD27),0)</f>
        <v>48</v>
      </c>
      <c r="S27" s="8" t="str">
        <f>IF(R27=0,"",IF(R27=DD27,$CC$1,IF(R27=CA27,$AZ$1,IF(R27=AX27,$W$1,""))))</f>
        <v>2023 3rd Domestic Trial</v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>
        <v>18.399999999999999</v>
      </c>
      <c r="X27" s="19">
        <v>6</v>
      </c>
      <c r="Y27" s="19">
        <v>0.6</v>
      </c>
      <c r="Z27" s="19">
        <v>0</v>
      </c>
      <c r="AA27" s="19">
        <v>17.399999999999999</v>
      </c>
      <c r="AB27" s="19">
        <v>2.8</v>
      </c>
      <c r="AC27" s="19">
        <v>0</v>
      </c>
      <c r="AD27" s="19">
        <v>0</v>
      </c>
      <c r="AE27" s="19">
        <v>19.2</v>
      </c>
      <c r="AF27" s="19">
        <v>3.5</v>
      </c>
      <c r="AG27" s="19">
        <v>0</v>
      </c>
      <c r="AH27" s="19">
        <v>0</v>
      </c>
      <c r="AI27" s="19">
        <v>18.600000000000001</v>
      </c>
      <c r="AJ27" s="19">
        <v>6</v>
      </c>
      <c r="AK27" s="19">
        <v>0.2</v>
      </c>
      <c r="AL27" s="19">
        <v>0</v>
      </c>
      <c r="AM27" s="19">
        <v>18.399999999999999</v>
      </c>
      <c r="AN27" s="19">
        <v>6</v>
      </c>
      <c r="AO27" s="19">
        <v>0.8</v>
      </c>
      <c r="AP27" s="19">
        <v>0</v>
      </c>
      <c r="AQ27" s="27"/>
      <c r="AR27" s="40">
        <f>IF(SUM(X27,AB27)&gt;0,SUM(X27,AB27),"")</f>
        <v>8.8000000000000007</v>
      </c>
      <c r="AS27" s="40">
        <f>IF(SUM(W27:X27,Z27:AB27,AD27)-Y27-AC27&gt;0,SUM(W27:X27,Z27:AB27,AD27)-Y27-AC27,"")</f>
        <v>43.999999999999993</v>
      </c>
      <c r="AT27" s="40">
        <f>IF(SUM(AE27:AF27,AH27)-AG27&gt;0,SUM(AE27:AF27,AH27)-AG27,"")</f>
        <v>22.7</v>
      </c>
      <c r="AU27" s="40">
        <f>IF(SUM(X27,AB27,AF27)&gt;0,SUM(X27,AB27,AF27),"")</f>
        <v>12.3</v>
      </c>
      <c r="AV27" s="40">
        <f>IF(SUM(AS27,AT27)&gt;0,SUM(AS27,AT27),"")</f>
        <v>66.699999999999989</v>
      </c>
      <c r="AW27" s="40">
        <f>IF(SUM(AJ27,AN27)&gt;0,SUM(AJ27,AN27),"")</f>
        <v>12</v>
      </c>
      <c r="AX27" s="40">
        <f>IF(SUM(AI27:AJ27,AL27:AN27,AP27)-SUM(AK27,AO27)&gt;0,SUM(AI27:AJ27,AL27:AN27,AP27)-SUM(AK27,AO27),"")</f>
        <v>48</v>
      </c>
      <c r="AY27" s="40">
        <f>IF(SUM(AS27,AT27,AX27)&gt;0,SUM(AS27,AT27,AX27),"")</f>
        <v>114.69999999999999</v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/>
      <c r="CD27" s="19"/>
      <c r="CE27" s="19"/>
      <c r="CF27" s="19"/>
      <c r="CG27" s="19"/>
      <c r="CH27" s="19"/>
      <c r="CI27" s="19"/>
      <c r="CJ27" s="19"/>
      <c r="CK27" s="19"/>
      <c r="CL27" s="19"/>
      <c r="CM27" s="19"/>
      <c r="CN27" s="19"/>
      <c r="CO27" s="19"/>
      <c r="CP27" s="19"/>
      <c r="CQ27" s="19"/>
      <c r="CR27" s="19"/>
      <c r="CS27" s="19"/>
      <c r="CT27" s="19"/>
      <c r="CU27" s="19"/>
      <c r="CV27" s="19"/>
      <c r="CW27" s="27"/>
      <c r="CX27" s="40" t="str">
        <f>IF(SUM(CD27,CH27)&gt;0,SUM(CD27,CH27),"")</f>
        <v/>
      </c>
      <c r="CY27" s="40" t="str">
        <f>IF(SUM(CC27:CD27,CF27:CH27,CJ27)-CE27-CI27&gt;0,SUM(CC27:CD27,CF27:CH27,CJ27)-CE27-CI27,"")</f>
        <v/>
      </c>
      <c r="CZ27" s="40" t="str">
        <f>IF(SUM(CK27:CL27,CN27)-CM27&gt;0,SUM(CK27:CL27,CN27)-CM27,"")</f>
        <v/>
      </c>
      <c r="DA27" s="40" t="str">
        <f>IF(SUM(CD27,CH27,CL27)&gt;0,SUM(CD27,CH27,CL27),"")</f>
        <v/>
      </c>
      <c r="DB27" s="40" t="str">
        <f>IF(SUM(CY27,CZ27)&gt;0,SUM(CY27,CZ27),"")</f>
        <v/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 t="str">
        <f>IF(SUM(CY27,CZ27,DD27)&gt;0,SUM(CY27,CZ27,DD27),"")</f>
        <v/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0</v>
      </c>
      <c r="QH27" s="22">
        <f>IF($CW27="P",CD27,(CD27+BA27)/2)</f>
        <v>0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0</v>
      </c>
      <c r="QL27" s="22">
        <f>IF($CW27="P",CH27,(CH27+BE27)/2)</f>
        <v>0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0</v>
      </c>
      <c r="QP27" s="22">
        <f>IF($CW27="P",CL27,(CL27+BI27)/2)</f>
        <v>0</v>
      </c>
      <c r="QQ27" s="22">
        <f>IF($CW27="P",CM27,(CM27+BJ27)/2)</f>
        <v>0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 t="str">
        <f>IF(SUM(QH27,QL27)&gt;0,SUM(QH27,QL27),"")</f>
        <v/>
      </c>
      <c r="RC27" s="40" t="str">
        <f>IF(SUM(QG27:QH27,QJ27:QL27,QN27)-QI27-QM27&gt;0,SUM(QG27:QH27,QJ27:QL27,QN27)-QI27-QM27,"")</f>
        <v/>
      </c>
      <c r="RD27" s="40" t="str">
        <f>IF(SUM(QO27:QP27,QR27)-QQ27&gt;0,SUM(QO27:QP27,QR27)-QQ27,"")</f>
        <v/>
      </c>
      <c r="RE27" s="40" t="str">
        <f>IF(SUM(QH27,QL27,QP27)&gt;0,SUM(QH27,QL27,QP27),"")</f>
        <v/>
      </c>
      <c r="RF27" s="40" t="str">
        <f>IF(SUM(RC27,RD27)&gt;0,SUM(RC27,RD27),"")</f>
        <v/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 t="str">
        <f>IF(SUM(RC27,RD27,RH27)&gt;0,SUM(RC27,RD27,RH27),"")</f>
        <v/>
      </c>
    </row>
    <row r="28" spans="1:477" x14ac:dyDescent="0.2">
      <c r="A28" s="4" cm="1">
        <f t="array" ref="A28">IF(AND(J28&lt;&gt;"",J28&lt;&gt;"No DD"),SUMPRODUCT((J$4:J$40&lt;&gt;"")*(J$4:J$40&lt;&gt;"No DD")*(F$4:F$40&gt;F28))+1,IF(J28="No DD",SUMPRODUCT((J$4:J$40="No DD")*(F$4:F$40&gt;F28))+1+SUMPRODUCT((J$4:J$40&lt;&gt;"")*(J$4:J$40&lt;&gt;"No DD")),""))</f>
        <v>25</v>
      </c>
      <c r="B28" s="4" cm="1">
        <f t="array" ref="B28">IF(AND(J28&lt;&gt;"",J28&lt;&gt;"No DD",G28=""),SUMPRODUCT((J$4:J$40&lt;&gt;"")*(J$4:J$40&lt;&gt;"No DD")*(G$4:G$40="")*(F$4:F$40&gt;F28))+1,IF(J28="No DD",SUMPRODUCT((J$4:J$40="No DD")*(F$4:F$40&gt;F28)*(G$4:G$40=""))+1+SUMPRODUCT((J$4:J$40&lt;&gt;"")*(G$4:G$40="")*(J$4:J$40&lt;&gt;"No DD")),""))</f>
        <v>18</v>
      </c>
      <c r="C28" s="5" t="s">
        <v>153</v>
      </c>
      <c r="D28" s="4" t="s">
        <v>5</v>
      </c>
      <c r="E28" s="4">
        <v>2005</v>
      </c>
      <c r="F28" s="9">
        <f>SUM(L28:T28)+SUM(L28:Q28)*0.0000001+SUM(L28)*0.0000000000001</f>
        <v>111.20000688000489</v>
      </c>
      <c r="G28" s="66"/>
      <c r="H28" s="3" t="str">
        <f>IF(OR(AND(AR28&gt;=AY$42,AS28&gt;=AY$46,AR28&lt;&gt;"",AQ28=""),AND(AW28&gt;=AY$42,AX28&gt;=AY$46,AW28&lt;&gt;"",AQ28=""),AND(BU28&gt;=CB$42,BV28&gt;=CB$46,BU28&lt;&gt;"",BT28=""),AND(BZ28&gt;=CB$42,CA28&gt;=CB$46,BZ28&lt;&gt;"",BT28=""),AND(CX28&gt;=DE$42,CY28&gt;=DE$46,CX28&lt;&gt;"",CW28=""),AND(DC28&gt;=DE$42,DD28&gt;=DE$46,DC28&lt;&gt;""),AND(EC28&gt;=EJ$42,ED28&gt;=EJ$46,EC28&lt;&gt;""),AND(EH28&gt;=EJ$42,EI28&gt;=EJ$46,EH28&lt;&gt;""),AND(FE28&gt;=FL$42,FF28&gt;=FL$46,FE28&lt;&gt;""),AND(FJ28&gt;=FL$42,FK28&gt;=FL$46,FJ28&lt;&gt;""),AND(GG28&gt;=GN$42,GH28&gt;=GN$46,GG28&lt;&gt;""),AND(GL28&gt;=GN$42,GM28&gt;=GN$46,GL28&lt;&gt;""),AND(HI28&gt;=HP$42,HJ28&gt;=HP$46,HI28&lt;&gt;""),AND(HN28&gt;=HP$42,HO28&gt;=HP$46,HN28&lt;&gt;""),AND(IK28&gt;=IR$42,IL28&gt;=IR$46,IK28&lt;&gt;""),AND(IP28&gt;=IR$42,IQ28&gt;=IR$46,IP28&lt;&gt;""),AND(JM28&gt;=JT$42,JN28&gt;=JT$46,JM28&lt;&gt;""),AND(JR28&gt;=JT$42,JS28&gt;=JT$46,JR28&lt;&gt;""),AND(KO28&gt;=KV$42,KP28&gt;=KV$46,KO28&lt;&gt;""),AND(KT28&gt;=KV$42,KU28&gt;=KV$46,KT28&lt;&gt;""),AND(LQ28&gt;=LX$42,LR28&gt;=LX$46,LQ28&lt;&gt;""),AND(LV28&gt;=LX$42,LW28&gt;=LX$46,LV28&lt;&gt;""),AND(MS28&gt;=MZ$42,MT28&gt;=MZ$46,MS28&lt;&gt;""),AND(MX28&gt;=MZ$42,MY28&gt;=MZ$46,MX28&lt;&gt;""),AND(NU28&gt;=OB$42,NV28&gt;=OB$46,NU28&lt;&gt;""),AND(NZ28&gt;=OB$42,OA28&gt;=OB$46,NZ28&lt;&gt;""),AND(OW28&gt;=PD$42,OX28&gt;=PD$46,OW28&lt;&gt;""),AND(PB28&gt;=PD$42,PC28&gt;=PD$46,PB28&lt;&gt;""),AND(PY28&gt;=QF$42,PZ28&gt;=QF$46,PY28&lt;&gt;""),AND(QD28&gt;=QF$42,QE28&gt;=QF$46,QD28&lt;&gt;"")),"P","")</f>
        <v>P</v>
      </c>
      <c r="I28" s="3" t="str">
        <f>IF(OR(AND(AS28&gt;=AY$46,AS28&lt;&gt;"",AQ28=""),AND(AX28&gt;=AY$46,AX28&lt;&gt;"",AQ28=""),AND(BV28&gt;=CB$46,BV28&lt;&gt;"",BT28=""),AND(CA28&gt;=CB$46,CA28&lt;&gt;"",BT28=""),AND(CY28&gt;=DE$46,CY28&lt;&gt;"",CW28=""),AND(DD28&gt;=DE$46,DD28&lt;&gt;"",CW28=""),AND(ED28&gt;=EJ$46,ED28&lt;&gt;""),AND(EI28&gt;=EJ$46,EI28&lt;&gt;""),AND(FF28&gt;=FL$46,FF28&lt;&gt;""),AND(FK28&gt;=FL$46,FK28&lt;&gt;""),AND(GH28&gt;=GN$46,GH28&lt;&gt;""),AND(GM28&gt;=GN$46,GM28&lt;&gt;""),AND(HJ28&gt;=HP$46,HJ28&lt;&gt;""),AND(HO28&gt;=HP$46,HO28&lt;&gt;""),AND(IL28&gt;=IR$46,IL28&lt;&gt;""),AND(IQ28&gt;=IR$46,IQ28&lt;&gt;""),AND(JN28&gt;=JT$46,JN28&lt;&gt;""),AND(JS28&gt;=JT$46,JS28&lt;&gt;""),AND(KP28&gt;=KV$46,KP28&lt;&gt;""),AND(KU28&gt;=KV$46,KU28&lt;&gt;""),AND(LR28&gt;=LX$46,LR28&lt;&gt;""),AND(LW28&gt;=LX$46,LW28&lt;&gt;""),AND(MT28&gt;=MZ$46,MT28&lt;&gt;""),AND(MY28&gt;=MZ$46,MY28&lt;&gt;""),AND(NV28&gt;=OB$46,NV28&lt;&gt;""),AND(OA28&gt;=OB$46,OA28&lt;&gt;""),AND(OX28&gt;=PD$46,OX28&lt;&gt;""),AND(PC28&gt;=PD$46,PC28&lt;&gt;""),AND(PZ28&gt;=QF$46,PZ28&lt;&gt;""),AND(QE28&gt;=QF$46,QE28&lt;&gt;"")),"P","")</f>
        <v>P</v>
      </c>
      <c r="J28" s="36" t="str">
        <f>IF(AND(I28="P",H28=""),"No DD",IF(OR(AND(AU28&gt;=AY$45,AV28&gt;=AY$49,AU28&lt;&gt;"",AQ28=""),AND(BX28&gt;=CB$45,BY28&gt;=CB$49,BX28&lt;&gt;"",BT28=""),AND(DA28&gt;=DE$45,DB28&gt;=DE$49,DA28&lt;&gt;"",CW28=""),AND(EF28&gt;=EJ$45,EG28&gt;=EJ$49,EF28&lt;&gt;""),AND(FH28&gt;=FL$45,FI28&gt;=FL$49,FH28&lt;&gt;""),AND(GJ28&gt;=GN$45,GK28&gt;=GN$49,GJ28&lt;&gt;""),AND(HL28&gt;=HP$45,HM28&gt;=HP$49,HL28&lt;&gt;""),AND(IN28&gt;=IR$45,IO28&gt;=IR$49,IN28&lt;&gt;""),AND(JP28&gt;=JT$45,JQ28&gt;=JT$49,JP28&lt;&gt;""),AND(KR28&gt;=KV$45,KS28&gt;=KV$49,KR28&lt;&gt;""),AND(LT28&gt;=LX$45,LU28&gt;=LX$49,LT28&lt;&gt;""),AND(MV28&gt;=MZ$45,MW28&gt;=MZ$49,MV28&lt;&gt;""),AND(NX28&gt;=OB$45,NY28&gt;=OB$49,NX28&lt;&gt;""),AND(OZ28&gt;=PD$45,PA28&gt;=PD$49,OZ28&lt;&gt;""),AND(QB28&gt;=QF$45,QC28&gt;=QF$49,QB28&lt;&gt;"")),"Merit",IF(OR(AND(AU28&gt;=AY$44,AV28&gt;=AY$48,AU28&lt;&gt;"",AQ28=""),AND(BX28&gt;=CB$44,BY28&gt;=CB$48,BX28&lt;&gt;"",BT28=""),AND(DA28&gt;=DE$44,DB28&gt;=DE$48,DA28&lt;&gt;"",CW28=""),AND(EF28&gt;=EJ$44,EG28&gt;=EJ$48,EF28&lt;&gt;""),AND(FH28&gt;=FL$44,FI28&gt;=FL$48,FH28&lt;&gt;""),AND(GJ28&gt;=GN$44,GK28&gt;=GN$48,GJ28&lt;&gt;""),AND(HL28&gt;=HP$44,HM28&gt;=HP$48,HL28&lt;&gt;""),AND(IN28&gt;=IR$44,IO28&gt;=IR$48,IN28&lt;&gt;""),AND(JP28&gt;=JT$44,JQ28&gt;=JT$48,JP28&lt;&gt;""),AND(KR28&gt;=KV$44,KS28&gt;=KV$48,KR28&lt;&gt;""),AND(LT28&gt;=LX$44,LU28&gt;=LX$48,LT28&lt;&gt;""),AND(MV28&gt;=MZ$44,MW28&gt;=MZ$48,MV28&lt;&gt;""),AND(NX28&gt;=OB$44,NY28&gt;=OB$48,NX28&lt;&gt;""),AND(OZ28&gt;=PD$44,PA28&gt;=PD$48,OZ28&lt;&gt;""),AND(QB28&gt;=QF$44,QC28&gt;=QF$48,QB28&lt;&gt;"")),"Excellence",IF(K28="P","Worlds Team",IF(H28="P","National Team","")))))</f>
        <v>National Team</v>
      </c>
      <c r="K28" s="3" t="str">
        <f>IF(OR(AND(AU28&gt;=AY$43,AV28&gt;=AY$47,AU28&lt;&gt;"",AQ28=""),AND(BX28&gt;=CB$43,BY28&gt;=CB$47,BX28&lt;&gt;"",BT28=""),AND(DA28&gt;=DE$43,DB28&gt;=DE$47,DA28&lt;&gt;"",CW28=""),AND(EF28&gt;=EJ$43,EG28&gt;=EJ$47,EF28&lt;&gt;""),AND(FH28&gt;=FL$43,FI28&gt;=FL$47,FH28&lt;&gt;""),AND(GJ28&gt;=GN$43,GK28&gt;=GN$47,GJ28&lt;&gt;""),AND(HL28&gt;=HP$43,HM28&gt;=HP$47,HL28&lt;&gt;""),AND(IN28&gt;=IR$43,IO28&gt;=IR$47,IN28&lt;&gt;""),AND(JP28&gt;=JT$43,JQ28&gt;=JT$47,JP28&lt;&gt;""),AND(KR28&gt;=KV$43,KS28&gt;=KV$47,KR28&lt;&gt;""),AND(LT28&gt;=LX$43,LU28&gt;=LX$47,LT28&lt;&gt;""),AND(MV28&gt;=MZ$43,MW28&gt;=MZ$47,MV28&lt;&gt;""),AND(NX28&gt;=OB$43,NY28&gt;=OB$47,NX28&lt;&gt;""),AND(OZ28&gt;=PD$43,PA28&gt;=PD$47,OZ28&lt;&gt;""),AND(QB28&gt;=QF$43,QC28&gt;=QF$47,QB28&lt;&gt;"")),"P","")</f>
        <v/>
      </c>
      <c r="L28" s="8">
        <f>IF(COUNT(AS28,BV28,CY28)&gt;0,LARGE((AS28,BV28,CY28),1),0)</f>
        <v>49</v>
      </c>
      <c r="M28" s="8" t="str">
        <f>IF(L28=0,"",IF(L28=CY28,$CC$1,IF(L28=BV28,$AZ$1,IF(L28=AS28,$W$1,""))))</f>
        <v>2023 3rd Domestic Trial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19.799999999999997</v>
      </c>
      <c r="Q28" s="8" t="str">
        <f>IF(P28=0,"",IF(P28=CZ28,$CC$1,IF(P28=BW28,$AZ$1,IF(P28=AT28,$W$1,""))))</f>
        <v>2023 3rd Domestic Trial</v>
      </c>
      <c r="R28" s="8">
        <f>IF(MAX(AX28,CA28,DD28)&gt;0,MAX(AX28,CA28,DD28),0)</f>
        <v>42.399999999999991</v>
      </c>
      <c r="S28" s="8" t="str">
        <f>IF(R28=0,"",IF(R28=DD28,$CC$1,IF(R28=CA28,$AZ$1,IF(R28=AX28,$W$1,""))))</f>
        <v>2023 3rd Domestic Trial</v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>
        <v>18.2</v>
      </c>
      <c r="X28" s="19">
        <v>6</v>
      </c>
      <c r="Y28" s="19">
        <v>0.8</v>
      </c>
      <c r="Z28" s="19">
        <v>0</v>
      </c>
      <c r="AA28" s="19">
        <v>18.600000000000001</v>
      </c>
      <c r="AB28" s="19">
        <v>7.2</v>
      </c>
      <c r="AC28" s="19">
        <v>0.2</v>
      </c>
      <c r="AD28" s="19">
        <v>0</v>
      </c>
      <c r="AE28" s="19">
        <v>17.399999999999999</v>
      </c>
      <c r="AF28" s="19">
        <v>2.4</v>
      </c>
      <c r="AG28" s="19">
        <v>0</v>
      </c>
      <c r="AH28" s="19">
        <v>0</v>
      </c>
      <c r="AI28" s="19">
        <v>17.2</v>
      </c>
      <c r="AJ28" s="19">
        <v>4</v>
      </c>
      <c r="AK28" s="19">
        <v>0</v>
      </c>
      <c r="AL28" s="19">
        <v>0</v>
      </c>
      <c r="AM28" s="19">
        <v>18.399999999999999</v>
      </c>
      <c r="AN28" s="19">
        <v>3.4</v>
      </c>
      <c r="AO28" s="19">
        <v>0.6</v>
      </c>
      <c r="AP28" s="19">
        <v>0</v>
      </c>
      <c r="AQ28" s="27"/>
      <c r="AR28" s="40">
        <f>IF(SUM(X28,AB28)&gt;0,SUM(X28,AB28),"")</f>
        <v>13.2</v>
      </c>
      <c r="AS28" s="40">
        <f>IF(SUM(W28:X28,Z28:AB28,AD28)-Y28-AC28&gt;0,SUM(W28:X28,Z28:AB28,AD28)-Y28-AC28,"")</f>
        <v>49</v>
      </c>
      <c r="AT28" s="40">
        <f>IF(SUM(AE28:AF28,AH28)-AG28&gt;0,SUM(AE28:AF28,AH28)-AG28,"")</f>
        <v>19.799999999999997</v>
      </c>
      <c r="AU28" s="40">
        <f>IF(SUM(X28,AB28,AF28)&gt;0,SUM(X28,AB28,AF28),"")</f>
        <v>15.6</v>
      </c>
      <c r="AV28" s="40">
        <f>IF(SUM(AS28,AT28)&gt;0,SUM(AS28,AT28),"")</f>
        <v>68.8</v>
      </c>
      <c r="AW28" s="40">
        <f>IF(SUM(AJ28,AN28)&gt;0,SUM(AJ28,AN28),"")</f>
        <v>7.4</v>
      </c>
      <c r="AX28" s="40">
        <f>IF(SUM(AI28:AJ28,AL28:AN28,AP28)-SUM(AK28,AO28)&gt;0,SUM(AI28:AJ28,AL28:AN28,AP28)-SUM(AK28,AO28),"")</f>
        <v>42.399999999999991</v>
      </c>
      <c r="AY28" s="40">
        <f>IF(SUM(AS28,AT28,AX28)&gt;0,SUM(AS28,AT28,AX28),"")</f>
        <v>111.19999999999999</v>
      </c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28"/>
      <c r="BU28" s="11" t="str">
        <f>IF(SUM(BA28,BE28)&gt;0,SUM(BA28,BE28),"")</f>
        <v/>
      </c>
      <c r="BV28" s="11" t="str">
        <f>IF(SUM(AZ28:BA28,BC28:BE28,BG28)-BB28-BF28&gt;0,SUM(AZ28:BA28,BC28:BE28,BG28)-BB28-BF28,"")</f>
        <v/>
      </c>
      <c r="BW28" s="11" t="str">
        <f>IF(SUM(BH28:BI28,BK28)-BJ28&gt;0,SUM(BH28:BI28,BK28)-BJ28,"")</f>
        <v/>
      </c>
      <c r="BX28" s="11" t="str">
        <f>IF(SUM(BA28,BE28,BI28)&gt;0,SUM(BA28,BE28,BI28),"")</f>
        <v/>
      </c>
      <c r="BY28" s="11" t="str">
        <f>IF(SUM(BV28,BW28)&gt;0,SUM(BV28,BW28),"")</f>
        <v/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 t="str">
        <f>IF(SUM(BV28,BW28,CA28)&gt;0,SUM(BV28,BW28,CA28),"")</f>
        <v/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0</v>
      </c>
      <c r="QH28" s="22">
        <f>IF($CW28="P",CD28,(CD28+BA28)/2)</f>
        <v>0</v>
      </c>
      <c r="QI28" s="22">
        <f>IF($CW28="P",CE28,(CE28+BB28)/2)</f>
        <v>0</v>
      </c>
      <c r="QJ28" s="22">
        <f>IF($CW28="P",CF28,(CF28+BC28)/2)</f>
        <v>0</v>
      </c>
      <c r="QK28" s="22">
        <f>IF($CW28="P",CG28,(CG28+BD28)/2)</f>
        <v>0</v>
      </c>
      <c r="QL28" s="22">
        <f>IF($CW28="P",CH28,(CH28+BE28)/2)</f>
        <v>0</v>
      </c>
      <c r="QM28" s="22">
        <f>IF($CW28="P",CI28,(CI28+BF28)/2)</f>
        <v>0</v>
      </c>
      <c r="QN28" s="22">
        <f>IF($CW28="P",CJ28,(CJ28+BG28)/2)</f>
        <v>0</v>
      </c>
      <c r="QO28" s="22">
        <f>IF($CW28="P",CK28,(CK28+BH28)/2)</f>
        <v>0</v>
      </c>
      <c r="QP28" s="22">
        <f>IF($CW28="P",CL28,(CL28+BI28)/2)</f>
        <v>0</v>
      </c>
      <c r="QQ28" s="22">
        <f>IF($CW28="P",CM28,(CM28+BJ28)/2)</f>
        <v>0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 t="str">
        <f>IF(SUM(QH28,QL28)&gt;0,SUM(QH28,QL28),"")</f>
        <v/>
      </c>
      <c r="RC28" s="40" t="str">
        <f>IF(SUM(QG28:QH28,QJ28:QL28,QN28)-QI28-QM28&gt;0,SUM(QG28:QH28,QJ28:QL28,QN28)-QI28-QM28,"")</f>
        <v/>
      </c>
      <c r="RD28" s="40" t="str">
        <f>IF(SUM(QO28:QP28,QR28)-QQ28&gt;0,SUM(QO28:QP28,QR28)-QQ28,"")</f>
        <v/>
      </c>
      <c r="RE28" s="40" t="str">
        <f>IF(SUM(QH28,QL28,QP28)&gt;0,SUM(QH28,QL28,QP28),"")</f>
        <v/>
      </c>
      <c r="RF28" s="40" t="str">
        <f>IF(SUM(RC28,RD28)&gt;0,SUM(RC28,RD28),"")</f>
        <v/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 t="str">
        <f>IF(SUM(RC28,RD28,RH28)&gt;0,SUM(RC28,RD28,RH28),"")</f>
        <v/>
      </c>
    </row>
    <row r="29" spans="1:477" x14ac:dyDescent="0.2">
      <c r="A29" s="4" cm="1">
        <f t="array" ref="A29">IF(AND(J29&lt;&gt;"",J29&lt;&gt;"No DD"),SUMPRODUCT((J$4:J$40&lt;&gt;"")*(J$4:J$40&lt;&gt;"No DD")*(F$4:F$40&gt;F29))+1,IF(J29="No DD",SUMPRODUCT((J$4:J$40="No DD")*(F$4:F$40&gt;F29))+1+SUMPRODUCT((J$4:J$40&lt;&gt;"")*(J$4:J$40&lt;&gt;"No DD")),""))</f>
        <v>26</v>
      </c>
      <c r="B29" s="4" cm="1">
        <f t="array" ref="B29">IF(AND(J29&lt;&gt;"",J29&lt;&gt;"No DD",G29=""),SUMPRODUCT((J$4:J$40&lt;&gt;"")*(J$4:J$40&lt;&gt;"No DD")*(G$4:G$40="")*(F$4:F$40&gt;F29))+1,IF(J29="No DD",SUMPRODUCT((J$4:J$40="No DD")*(F$4:F$40&gt;F29)*(G$4:G$40=""))+1+SUMPRODUCT((J$4:J$40&lt;&gt;"")*(G$4:G$40="")*(J$4:J$40&lt;&gt;"No DD")),""))</f>
        <v>19</v>
      </c>
      <c r="C29" s="5" t="s">
        <v>122</v>
      </c>
      <c r="D29" s="4" t="s">
        <v>6</v>
      </c>
      <c r="E29" s="4">
        <v>2004</v>
      </c>
      <c r="F29" s="9">
        <f>SUM(L29:T29)+SUM(L29:Q29)*0.0000001+SUM(L29)*0.0000000000001</f>
        <v>71.500007150005118</v>
      </c>
      <c r="G29" s="66"/>
      <c r="H29" s="3" t="str">
        <f>IF(OR(AND(AR29&gt;=AY$42,AS29&gt;=AY$46,AR29&lt;&gt;"",AQ29=""),AND(AW29&gt;=AY$42,AX29&gt;=AY$46,AW29&lt;&gt;"",AQ29=""),AND(BU29&gt;=CB$42,BV29&gt;=CB$46,BU29&lt;&gt;"",BT29=""),AND(BZ29&gt;=CB$42,CA29&gt;=CB$46,BZ29&lt;&gt;"",BT29=""),AND(CX29&gt;=DE$42,CY29&gt;=DE$46,CX29&lt;&gt;"",CW29=""),AND(DC29&gt;=DE$42,DD29&gt;=DE$46,DC29&lt;&gt;""),AND(EC29&gt;=EJ$42,ED29&gt;=EJ$46,EC29&lt;&gt;""),AND(EH29&gt;=EJ$42,EI29&gt;=EJ$46,EH29&lt;&gt;""),AND(FE29&gt;=FL$42,FF29&gt;=FL$46,FE29&lt;&gt;""),AND(FJ29&gt;=FL$42,FK29&gt;=FL$46,FJ29&lt;&gt;""),AND(GG29&gt;=GN$42,GH29&gt;=GN$46,GG29&lt;&gt;""),AND(GL29&gt;=GN$42,GM29&gt;=GN$46,GL29&lt;&gt;""),AND(HI29&gt;=HP$42,HJ29&gt;=HP$46,HI29&lt;&gt;""),AND(HN29&gt;=HP$42,HO29&gt;=HP$46,HN29&lt;&gt;""),AND(IK29&gt;=IR$42,IL29&gt;=IR$46,IK29&lt;&gt;""),AND(IP29&gt;=IR$42,IQ29&gt;=IR$46,IP29&lt;&gt;""),AND(JM29&gt;=JT$42,JN29&gt;=JT$46,JM29&lt;&gt;""),AND(JR29&gt;=JT$42,JS29&gt;=JT$46,JR29&lt;&gt;""),AND(KO29&gt;=KV$42,KP29&gt;=KV$46,KO29&lt;&gt;""),AND(KT29&gt;=KV$42,KU29&gt;=KV$46,KT29&lt;&gt;""),AND(LQ29&gt;=LX$42,LR29&gt;=LX$46,LQ29&lt;&gt;""),AND(LV29&gt;=LX$42,LW29&gt;=LX$46,LV29&lt;&gt;""),AND(MS29&gt;=MZ$42,MT29&gt;=MZ$46,MS29&lt;&gt;""),AND(MX29&gt;=MZ$42,MY29&gt;=MZ$46,MX29&lt;&gt;""),AND(NU29&gt;=OB$42,NV29&gt;=OB$46,NU29&lt;&gt;""),AND(NZ29&gt;=OB$42,OA29&gt;=OB$46,NZ29&lt;&gt;""),AND(OW29&gt;=PD$42,OX29&gt;=PD$46,OW29&lt;&gt;""),AND(PB29&gt;=PD$42,PC29&gt;=PD$46,PB29&lt;&gt;""),AND(PY29&gt;=QF$42,PZ29&gt;=QF$46,PY29&lt;&gt;""),AND(QD29&gt;=QF$42,QE29&gt;=QF$46,QD29&lt;&gt;"")),"P","")</f>
        <v>P</v>
      </c>
      <c r="I29" s="3" t="str">
        <f>IF(OR(AND(AS29&gt;=AY$46,AS29&lt;&gt;"",AQ29=""),AND(AX29&gt;=AY$46,AX29&lt;&gt;"",AQ29=""),AND(BV29&gt;=CB$46,BV29&lt;&gt;"",BT29=""),AND(CA29&gt;=CB$46,CA29&lt;&gt;"",BT29=""),AND(CY29&gt;=DE$46,CY29&lt;&gt;"",CW29=""),AND(DD29&gt;=DE$46,DD29&lt;&gt;"",CW29=""),AND(ED29&gt;=EJ$46,ED29&lt;&gt;""),AND(EI29&gt;=EJ$46,EI29&lt;&gt;""),AND(FF29&gt;=FL$46,FF29&lt;&gt;""),AND(FK29&gt;=FL$46,FK29&lt;&gt;""),AND(GH29&gt;=GN$46,GH29&lt;&gt;""),AND(GM29&gt;=GN$46,GM29&lt;&gt;""),AND(HJ29&gt;=HP$46,HJ29&lt;&gt;""),AND(HO29&gt;=HP$46,HO29&lt;&gt;""),AND(IL29&gt;=IR$46,IL29&lt;&gt;""),AND(IQ29&gt;=IR$46,IQ29&lt;&gt;""),AND(JN29&gt;=JT$46,JN29&lt;&gt;""),AND(JS29&gt;=JT$46,JS29&lt;&gt;""),AND(KP29&gt;=KV$46,KP29&lt;&gt;""),AND(KU29&gt;=KV$46,KU29&lt;&gt;""),AND(LR29&gt;=LX$46,LR29&lt;&gt;""),AND(LW29&gt;=LX$46,LW29&lt;&gt;""),AND(MT29&gt;=MZ$46,MT29&lt;&gt;""),AND(MY29&gt;=MZ$46,MY29&lt;&gt;""),AND(NV29&gt;=OB$46,NV29&lt;&gt;""),AND(OA29&gt;=OB$46,OA29&lt;&gt;""),AND(OX29&gt;=PD$46,OX29&lt;&gt;""),AND(PC29&gt;=PD$46,PC29&lt;&gt;""),AND(PZ29&gt;=QF$46,PZ29&lt;&gt;""),AND(QE29&gt;=QF$46,QE29&lt;&gt;"")),"P","")</f>
        <v>P</v>
      </c>
      <c r="J29" s="36" t="str">
        <f>IF(AND(I29="P",H29=""),"No DD",IF(OR(AND(AU29&gt;=AY$45,AV29&gt;=AY$49,AU29&lt;&gt;"",AQ29=""),AND(BX29&gt;=CB$45,BY29&gt;=CB$49,BX29&lt;&gt;"",BT29=""),AND(DA29&gt;=DE$45,DB29&gt;=DE$49,DA29&lt;&gt;"",CW29=""),AND(EF29&gt;=EJ$45,EG29&gt;=EJ$49,EF29&lt;&gt;""),AND(FH29&gt;=FL$45,FI29&gt;=FL$49,FH29&lt;&gt;""),AND(GJ29&gt;=GN$45,GK29&gt;=GN$49,GJ29&lt;&gt;""),AND(HL29&gt;=HP$45,HM29&gt;=HP$49,HL29&lt;&gt;""),AND(IN29&gt;=IR$45,IO29&gt;=IR$49,IN29&lt;&gt;""),AND(JP29&gt;=JT$45,JQ29&gt;=JT$49,JP29&lt;&gt;""),AND(KR29&gt;=KV$45,KS29&gt;=KV$49,KR29&lt;&gt;""),AND(LT29&gt;=LX$45,LU29&gt;=LX$49,LT29&lt;&gt;""),AND(MV29&gt;=MZ$45,MW29&gt;=MZ$49,MV29&lt;&gt;""),AND(NX29&gt;=OB$45,NY29&gt;=OB$49,NX29&lt;&gt;""),AND(OZ29&gt;=PD$45,PA29&gt;=PD$49,OZ29&lt;&gt;""),AND(QB29&gt;=QF$45,QC29&gt;=QF$49,QB29&lt;&gt;"")),"Merit",IF(OR(AND(AU29&gt;=AY$44,AV29&gt;=AY$48,AU29&lt;&gt;"",AQ29=""),AND(BX29&gt;=CB$44,BY29&gt;=CB$48,BX29&lt;&gt;"",BT29=""),AND(DA29&gt;=DE$44,DB29&gt;=DE$48,DA29&lt;&gt;"",CW29=""),AND(EF29&gt;=EJ$44,EG29&gt;=EJ$48,EF29&lt;&gt;""),AND(FH29&gt;=FL$44,FI29&gt;=FL$48,FH29&lt;&gt;""),AND(GJ29&gt;=GN$44,GK29&gt;=GN$48,GJ29&lt;&gt;""),AND(HL29&gt;=HP$44,HM29&gt;=HP$48,HL29&lt;&gt;""),AND(IN29&gt;=IR$44,IO29&gt;=IR$48,IN29&lt;&gt;""),AND(JP29&gt;=JT$44,JQ29&gt;=JT$48,JP29&lt;&gt;""),AND(KR29&gt;=KV$44,KS29&gt;=KV$48,KR29&lt;&gt;""),AND(LT29&gt;=LX$44,LU29&gt;=LX$48,LT29&lt;&gt;""),AND(MV29&gt;=MZ$44,MW29&gt;=MZ$48,MV29&lt;&gt;""),AND(NX29&gt;=OB$44,NY29&gt;=OB$48,NX29&lt;&gt;""),AND(OZ29&gt;=PD$44,PA29&gt;=PD$48,OZ29&lt;&gt;""),AND(QB29&gt;=QF$44,QC29&gt;=QF$48,QB29&lt;&gt;"")),"Excellence",IF(K29="P","Worlds Team",IF(H29="P","National Team","")))))</f>
        <v>National Team</v>
      </c>
      <c r="K29" s="3" t="str">
        <f>IF(OR(AND(AU29&gt;=AY$43,AV29&gt;=AY$47,AU29&lt;&gt;"",AQ29=""),AND(BX29&gt;=CB$43,BY29&gt;=CB$47,BX29&lt;&gt;"",BT29=""),AND(DA29&gt;=DE$43,DB29&gt;=DE$47,DA29&lt;&gt;"",CW29=""),AND(EF29&gt;=EJ$43,EG29&gt;=EJ$47,EF29&lt;&gt;""),AND(FH29&gt;=FL$43,FI29&gt;=FL$47,FH29&lt;&gt;""),AND(GJ29&gt;=GN$43,GK29&gt;=GN$47,GJ29&lt;&gt;""),AND(HL29&gt;=HP$43,HM29&gt;=HP$47,HL29&lt;&gt;""),AND(IN29&gt;=IR$43,IO29&gt;=IR$47,IN29&lt;&gt;""),AND(JP29&gt;=JT$43,JQ29&gt;=JT$47,JP29&lt;&gt;""),AND(KR29&gt;=KV$43,KS29&gt;=KV$47,KR29&lt;&gt;""),AND(LT29&gt;=LX$43,LU29&gt;=LX$47,LT29&lt;&gt;""),AND(MV29&gt;=MZ$43,MW29&gt;=MZ$47,MV29&lt;&gt;""),AND(NX29&gt;=OB$43,NY29&gt;=OB$47,NX29&lt;&gt;""),AND(OZ29&gt;=PD$43,PA29&gt;=PD$47,OZ29&lt;&gt;""),AND(QB29&gt;=QF$43,QC29&gt;=QF$47,QB29&lt;&gt;"")),"P","")</f>
        <v/>
      </c>
      <c r="L29" s="8">
        <f>IF(COUNT(AS29,BV29,CY29)&gt;0,LARGE((AS29,BV29,CY29),1),0)</f>
        <v>51.2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20.3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18.7</v>
      </c>
      <c r="CD29" s="19">
        <v>6.9</v>
      </c>
      <c r="CE29" s="19">
        <v>0</v>
      </c>
      <c r="CF29" s="19">
        <v>0</v>
      </c>
      <c r="CG29" s="19">
        <v>19</v>
      </c>
      <c r="CH29" s="19">
        <v>7.2</v>
      </c>
      <c r="CI29" s="19">
        <v>0.6</v>
      </c>
      <c r="CJ29" s="19">
        <v>0</v>
      </c>
      <c r="CK29" s="19">
        <v>17.3</v>
      </c>
      <c r="CL29" s="19">
        <v>3.2</v>
      </c>
      <c r="CM29" s="19">
        <v>0.2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14.100000000000001</v>
      </c>
      <c r="CY29" s="40">
        <f>IF(SUM(CC29:CD29,CF29:CH29,CJ29)-CE29-CI29&gt;0,SUM(CC29:CD29,CF29:CH29,CJ29)-CE29-CI29,"")</f>
        <v>51.2</v>
      </c>
      <c r="CZ29" s="40">
        <f>IF(SUM(CK29:CL29,CN29)-CM29&gt;0,SUM(CK29:CL29,CN29)-CM29,"")</f>
        <v>20.3</v>
      </c>
      <c r="DA29" s="40">
        <f>IF(SUM(CD29,CH29,CL29)&gt;0,SUM(CD29,CH29,CL29),"")</f>
        <v>17.3</v>
      </c>
      <c r="DB29" s="40">
        <f>IF(SUM(CY29,CZ29)&gt;0,SUM(CY29,CZ29),"")</f>
        <v>71.5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71.5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9.35</v>
      </c>
      <c r="QH29" s="22">
        <f>IF($CW29="P",CD29,(CD29+BA29)/2)</f>
        <v>3.45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9.5</v>
      </c>
      <c r="QL29" s="22">
        <f>IF($CW29="P",CH29,(CH29+BE29)/2)</f>
        <v>3.6</v>
      </c>
      <c r="QM29" s="22">
        <f>IF($CW29="P",CI29,(CI29+BF29)/2)</f>
        <v>0.3</v>
      </c>
      <c r="QN29" s="22">
        <f>IF($CW29="P",CJ29,(CJ29+BG29)/2)</f>
        <v>0</v>
      </c>
      <c r="QO29" s="22">
        <f>IF($CW29="P",CK29,(CK29+BH29)/2)</f>
        <v>8.65</v>
      </c>
      <c r="QP29" s="22">
        <f>IF($CW29="P",CL29,(CL29+BI29)/2)</f>
        <v>1.6</v>
      </c>
      <c r="QQ29" s="22">
        <f>IF($CW29="P",CM29,(CM29+BJ29)/2)</f>
        <v>0.1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7.0500000000000007</v>
      </c>
      <c r="RC29" s="40">
        <f>IF(SUM(QG29:QH29,QJ29:QL29,QN29)-QI29-QM29&gt;0,SUM(QG29:QH29,QJ29:QL29,QN29)-QI29-QM29,"")</f>
        <v>25.6</v>
      </c>
      <c r="RD29" s="40">
        <f>IF(SUM(QO29:QP29,QR29)-QQ29&gt;0,SUM(QO29:QP29,QR29)-QQ29,"")</f>
        <v>10.15</v>
      </c>
      <c r="RE29" s="40">
        <f>IF(SUM(QH29,QL29,QP29)&gt;0,SUM(QH29,QL29,QP29),"")</f>
        <v>8.65</v>
      </c>
      <c r="RF29" s="40">
        <f>IF(SUM(RC29,RD29)&gt;0,SUM(RC29,RD29),"")</f>
        <v>35.75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35.75</v>
      </c>
    </row>
    <row r="30" spans="1:477" x14ac:dyDescent="0.2">
      <c r="A30" s="4" t="str" cm="1">
        <f t="array" ref="A30">IF(AND(J30&lt;&gt;"",J30&lt;&gt;"No DD"),SUMPRODUCT((J$4:J$40&lt;&gt;"")*(J$4:J$40&lt;&gt;"No DD")*(F$4:F$40&gt;F30))+1,IF(J30="No DD",SUMPRODUCT((J$4:J$40="No DD")*(F$4:F$40&gt;F30))+1+SUMPRODUCT((J$4:J$40&lt;&gt;"")*(J$4:J$40&lt;&gt;"No DD")),""))</f>
        <v/>
      </c>
      <c r="B30" s="4" t="str" cm="1">
        <f t="array" ref="B30">IF(AND(J30&lt;&gt;"",J30&lt;&gt;"No DD",G30=""),SUMPRODUCT((J$4:J$40&lt;&gt;"")*(J$4:J$40&lt;&gt;"No DD")*(G$4:G$40="")*(F$4:F$40&gt;F30))+1,IF(J30="No DD",SUMPRODUCT((J$4:J$40="No DD")*(F$4:F$40&gt;F30)*(G$4:G$40=""))+1+SUMPRODUCT((J$4:J$40&lt;&gt;"")*(G$4:G$40="")*(J$4:J$40&lt;&gt;"No DD")),""))</f>
        <v/>
      </c>
      <c r="C30" s="5" t="s">
        <v>217</v>
      </c>
      <c r="D30" s="4" t="s">
        <v>4</v>
      </c>
      <c r="E30" s="4">
        <v>2005</v>
      </c>
      <c r="F30" s="9">
        <f>SUM(L30:T30)+SUM(L30:Q30)*0.0000001+SUM(L30)*0.0000000000001</f>
        <v>163.90001163000468</v>
      </c>
      <c r="G30" s="66"/>
      <c r="H30" s="3" t="str">
        <f>IF(OR(AND(AR30&gt;=AY$42,AS30&gt;=AY$46,AR30&lt;&gt;"",AQ30=""),AND(AW30&gt;=AY$42,AX30&gt;=AY$46,AW30&lt;&gt;"",AQ30=""),AND(BU30&gt;=CB$42,BV30&gt;=CB$46,BU30&lt;&gt;"",BT30=""),AND(BZ30&gt;=CB$42,CA30&gt;=CB$46,BZ30&lt;&gt;"",BT30=""),AND(CX30&gt;=DE$42,CY30&gt;=DE$46,CX30&lt;&gt;"",CW30=""),AND(DC30&gt;=DE$42,DD30&gt;=DE$46,DC30&lt;&gt;""),AND(EC30&gt;=EJ$42,ED30&gt;=EJ$46,EC30&lt;&gt;""),AND(EH30&gt;=EJ$42,EI30&gt;=EJ$46,EH30&lt;&gt;""),AND(FE30&gt;=FL$42,FF30&gt;=FL$46,FE30&lt;&gt;""),AND(FJ30&gt;=FL$42,FK30&gt;=FL$46,FJ30&lt;&gt;""),AND(GG30&gt;=GN$42,GH30&gt;=GN$46,GG30&lt;&gt;""),AND(GL30&gt;=GN$42,GM30&gt;=GN$46,GL30&lt;&gt;""),AND(HI30&gt;=HP$42,HJ30&gt;=HP$46,HI30&lt;&gt;""),AND(HN30&gt;=HP$42,HO30&gt;=HP$46,HN30&lt;&gt;""),AND(IK30&gt;=IR$42,IL30&gt;=IR$46,IK30&lt;&gt;""),AND(IP30&gt;=IR$42,IQ30&gt;=IR$46,IP30&lt;&gt;""),AND(JM30&gt;=JT$42,JN30&gt;=JT$46,JM30&lt;&gt;""),AND(JR30&gt;=JT$42,JS30&gt;=JT$46,JR30&lt;&gt;""),AND(KO30&gt;=KV$42,KP30&gt;=KV$46,KO30&lt;&gt;""),AND(KT30&gt;=KV$42,KU30&gt;=KV$46,KT30&lt;&gt;""),AND(LQ30&gt;=LX$42,LR30&gt;=LX$46,LQ30&lt;&gt;""),AND(LV30&gt;=LX$42,LW30&gt;=LX$46,LV30&lt;&gt;""),AND(MS30&gt;=MZ$42,MT30&gt;=MZ$46,MS30&lt;&gt;""),AND(MX30&gt;=MZ$42,MY30&gt;=MZ$46,MX30&lt;&gt;""),AND(NU30&gt;=OB$42,NV30&gt;=OB$46,NU30&lt;&gt;""),AND(NZ30&gt;=OB$42,OA30&gt;=OB$46,NZ30&lt;&gt;""),AND(OW30&gt;=PD$42,OX30&gt;=PD$46,OW30&lt;&gt;""),AND(PB30&gt;=PD$42,PC30&gt;=PD$46,PB30&lt;&gt;""),AND(PY30&gt;=QF$42,PZ30&gt;=QF$46,PY30&lt;&gt;""),AND(QD30&gt;=QF$42,QE30&gt;=QF$46,QD30&lt;&gt;"")),"P","")</f>
        <v/>
      </c>
      <c r="I30" s="3" t="str">
        <f>IF(OR(AND(AS30&gt;=AY$46,AS30&lt;&gt;"",AQ30=""),AND(AX30&gt;=AY$46,AX30&lt;&gt;"",AQ30=""),AND(BV30&gt;=CB$46,BV30&lt;&gt;"",BT30=""),AND(CA30&gt;=CB$46,CA30&lt;&gt;"",BT30=""),AND(CY30&gt;=DE$46,CY30&lt;&gt;"",CW30=""),AND(DD30&gt;=DE$46,DD30&lt;&gt;"",CW30=""),AND(ED30&gt;=EJ$46,ED30&lt;&gt;""),AND(EI30&gt;=EJ$46,EI30&lt;&gt;""),AND(FF30&gt;=FL$46,FF30&lt;&gt;""),AND(FK30&gt;=FL$46,FK30&lt;&gt;""),AND(GH30&gt;=GN$46,GH30&lt;&gt;""),AND(GM30&gt;=GN$46,GM30&lt;&gt;""),AND(HJ30&gt;=HP$46,HJ30&lt;&gt;""),AND(HO30&gt;=HP$46,HO30&lt;&gt;""),AND(IL30&gt;=IR$46,IL30&lt;&gt;""),AND(IQ30&gt;=IR$46,IQ30&lt;&gt;""),AND(JN30&gt;=JT$46,JN30&lt;&gt;""),AND(JS30&gt;=JT$46,JS30&lt;&gt;""),AND(KP30&gt;=KV$46,KP30&lt;&gt;""),AND(KU30&gt;=KV$46,KU30&lt;&gt;""),AND(LR30&gt;=LX$46,LR30&lt;&gt;""),AND(LW30&gt;=LX$46,LW30&lt;&gt;""),AND(MT30&gt;=MZ$46,MT30&lt;&gt;""),AND(MY30&gt;=MZ$46,MY30&lt;&gt;""),AND(NV30&gt;=OB$46,NV30&lt;&gt;""),AND(OA30&gt;=OB$46,OA30&lt;&gt;""),AND(OX30&gt;=PD$46,OX30&lt;&gt;""),AND(PC30&gt;=PD$46,PC30&lt;&gt;""),AND(PZ30&gt;=QF$46,PZ30&lt;&gt;""),AND(QE30&gt;=QF$46,QE30&lt;&gt;"")),"P","")</f>
        <v/>
      </c>
      <c r="J30" s="36" t="str">
        <f>IF(AND(I30="P",H30=""),"No DD",IF(OR(AND(AU30&gt;=AY$45,AV30&gt;=AY$49,AU30&lt;&gt;"",AQ30=""),AND(BX30&gt;=CB$45,BY30&gt;=CB$49,BX30&lt;&gt;"",BT30=""),AND(DA30&gt;=DE$45,DB30&gt;=DE$49,DA30&lt;&gt;"",CW30=""),AND(EF30&gt;=EJ$45,EG30&gt;=EJ$49,EF30&lt;&gt;""),AND(FH30&gt;=FL$45,FI30&gt;=FL$49,FH30&lt;&gt;""),AND(GJ30&gt;=GN$45,GK30&gt;=GN$49,GJ30&lt;&gt;""),AND(HL30&gt;=HP$45,HM30&gt;=HP$49,HL30&lt;&gt;""),AND(IN30&gt;=IR$45,IO30&gt;=IR$49,IN30&lt;&gt;""),AND(JP30&gt;=JT$45,JQ30&gt;=JT$49,JP30&lt;&gt;""),AND(KR30&gt;=KV$45,KS30&gt;=KV$49,KR30&lt;&gt;""),AND(LT30&gt;=LX$45,LU30&gt;=LX$49,LT30&lt;&gt;""),AND(MV30&gt;=MZ$45,MW30&gt;=MZ$49,MV30&lt;&gt;""),AND(NX30&gt;=OB$45,NY30&gt;=OB$49,NX30&lt;&gt;""),AND(OZ30&gt;=PD$45,PA30&gt;=PD$49,OZ30&lt;&gt;""),AND(QB30&gt;=QF$45,QC30&gt;=QF$49,QB30&lt;&gt;"")),"Merit",IF(OR(AND(AU30&gt;=AY$44,AV30&gt;=AY$48,AU30&lt;&gt;"",AQ30=""),AND(BX30&gt;=CB$44,BY30&gt;=CB$48,BX30&lt;&gt;"",BT30=""),AND(DA30&gt;=DE$44,DB30&gt;=DE$48,DA30&lt;&gt;"",CW30=""),AND(EF30&gt;=EJ$44,EG30&gt;=EJ$48,EF30&lt;&gt;""),AND(FH30&gt;=FL$44,FI30&gt;=FL$48,FH30&lt;&gt;""),AND(GJ30&gt;=GN$44,GK30&gt;=GN$48,GJ30&lt;&gt;""),AND(HL30&gt;=HP$44,HM30&gt;=HP$48,HL30&lt;&gt;""),AND(IN30&gt;=IR$44,IO30&gt;=IR$48,IN30&lt;&gt;""),AND(JP30&gt;=JT$44,JQ30&gt;=JT$48,JP30&lt;&gt;""),AND(KR30&gt;=KV$44,KS30&gt;=KV$48,KR30&lt;&gt;""),AND(LT30&gt;=LX$44,LU30&gt;=LX$48,LT30&lt;&gt;""),AND(MV30&gt;=MZ$44,MW30&gt;=MZ$48,MV30&lt;&gt;""),AND(NX30&gt;=OB$44,NY30&gt;=OB$48,NX30&lt;&gt;""),AND(OZ30&gt;=PD$44,PA30&gt;=PD$48,OZ30&lt;&gt;""),AND(QB30&gt;=QF$44,QC30&gt;=QF$48,QB30&lt;&gt;"")),"Excellence",IF(K30="P","Worlds Team",IF(H30="P","National Team","")))))</f>
        <v/>
      </c>
      <c r="K30" s="3" t="str">
        <f>IF(OR(AND(AU30&gt;=AY$43,AV30&gt;=AY$47,AU30&lt;&gt;"",AQ30=""),AND(BX30&gt;=CB$43,BY30&gt;=CB$47,BX30&lt;&gt;"",BT30=""),AND(DA30&gt;=DE$43,DB30&gt;=DE$47,DA30&lt;&gt;"",CW30=""),AND(EF30&gt;=EJ$43,EG30&gt;=EJ$47,EF30&lt;&gt;""),AND(FH30&gt;=FL$43,FI30&gt;=FL$47,FH30&lt;&gt;""),AND(GJ30&gt;=GN$43,GK30&gt;=GN$47,GJ30&lt;&gt;""),AND(HL30&gt;=HP$43,HM30&gt;=HP$47,HL30&lt;&gt;""),AND(IN30&gt;=IR$43,IO30&gt;=IR$47,IN30&lt;&gt;""),AND(JP30&gt;=JT$43,JQ30&gt;=JT$47,JP30&lt;&gt;""),AND(KR30&gt;=KV$43,KS30&gt;=KV$47,KR30&lt;&gt;""),AND(LT30&gt;=LX$43,LU30&gt;=LX$47,LT30&lt;&gt;""),AND(MV30&gt;=MZ$43,MW30&gt;=MZ$47,MV30&lt;&gt;""),AND(NX30&gt;=OB$43,NY30&gt;=OB$47,NX30&lt;&gt;""),AND(OZ30&gt;=PD$43,PA30&gt;=PD$47,OZ30&lt;&gt;""),AND(QB30&gt;=QF$43,QC30&gt;=QF$47,QB30&lt;&gt;"")),"P","")</f>
        <v/>
      </c>
      <c r="L30" s="8">
        <f>IF(COUNT(AS30,BV30,CY30)&gt;0,LARGE((AS30,BV30,CY30),1),0)</f>
        <v>47.3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45.399999999999991</v>
      </c>
      <c r="O30" s="8" t="str">
        <f>IF(N30=0,"",IF(AND(N30=L30,N30=AS30,N30=BV30),$W$1,IF(AND(N30=L30,N30=AS30,N30=CY30),$W$1,IF(AND(N30=L30,N30=BV30,N30=CY30),$AZ$1,IF(N30=CY30,$CC$1,IF(N30=BV30,$AZ$1,IF(N30=AS30,$W$1,"")))))))</f>
        <v>2024 Elite Canada</v>
      </c>
      <c r="P30" s="8">
        <f>IF(COUNT(AT30,BW30,CZ30)&gt;0,LARGE((AT30,BW30,CZ30),1),0)</f>
        <v>23.599999999999998</v>
      </c>
      <c r="Q30" s="8" t="str">
        <f>IF(P30=0,"",IF(P30=CZ30,$CC$1,IF(P30=BW30,$AZ$1,IF(P30=AT30,$W$1,""))))</f>
        <v>2024 Elite Canada</v>
      </c>
      <c r="R30" s="8">
        <f>IF(MAX(AX30,CA30,DD30)&gt;0,MAX(AX30,CA30,DD30),0)</f>
        <v>47.6</v>
      </c>
      <c r="S30" s="8" t="str">
        <f>IF(R30=0,"",IF(R30=DD30,$CC$1,IF(R30=CA30,$AZ$1,IF(R30=AX30,$W$1,""))))</f>
        <v>2024 Nationals</v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>
        <v>18.399999999999999</v>
      </c>
      <c r="BA30" s="18">
        <v>5.2</v>
      </c>
      <c r="BB30" s="18">
        <v>0</v>
      </c>
      <c r="BC30" s="18">
        <v>0</v>
      </c>
      <c r="BD30" s="18">
        <v>18.5</v>
      </c>
      <c r="BE30" s="18">
        <v>3.5</v>
      </c>
      <c r="BF30" s="18">
        <v>0.2</v>
      </c>
      <c r="BG30" s="18">
        <v>0</v>
      </c>
      <c r="BH30" s="18">
        <v>18.399999999999999</v>
      </c>
      <c r="BI30" s="18">
        <v>5.2</v>
      </c>
      <c r="BJ30" s="18">
        <v>0</v>
      </c>
      <c r="BK30" s="18">
        <v>0</v>
      </c>
      <c r="BL30" s="18">
        <v>18.600000000000001</v>
      </c>
      <c r="BM30" s="18">
        <v>4.3</v>
      </c>
      <c r="BN30" s="18">
        <v>0</v>
      </c>
      <c r="BO30" s="18">
        <v>0</v>
      </c>
      <c r="BP30" s="18">
        <v>18.899999999999999</v>
      </c>
      <c r="BQ30" s="18">
        <v>5.2</v>
      </c>
      <c r="BR30" s="18">
        <v>0.2</v>
      </c>
      <c r="BS30" s="18">
        <v>0</v>
      </c>
      <c r="BT30" s="28"/>
      <c r="BU30" s="11">
        <f>IF(SUM(BA30,BE30)&gt;0,SUM(BA30,BE30),"")</f>
        <v>8.6999999999999993</v>
      </c>
      <c r="BV30" s="11">
        <f>IF(SUM(AZ30:BA30,BC30:BE30,BG30)-BB30-BF30&gt;0,SUM(AZ30:BA30,BC30:BE30,BG30)-BB30-BF30,"")</f>
        <v>45.399999999999991</v>
      </c>
      <c r="BW30" s="11">
        <f>IF(SUM(BH30:BI30,BK30)-BJ30&gt;0,SUM(BH30:BI30,BK30)-BJ30,"")</f>
        <v>23.599999999999998</v>
      </c>
      <c r="BX30" s="11">
        <f>IF(SUM(BA30,BE30,BI30)&gt;0,SUM(BA30,BE30,BI30),"")</f>
        <v>13.899999999999999</v>
      </c>
      <c r="BY30" s="11">
        <f>IF(SUM(BV30,BW30)&gt;0,SUM(BV30,BW30),"")</f>
        <v>68.999999999999986</v>
      </c>
      <c r="BZ30" s="11">
        <f>IF(SUM(BM30,BQ30)&gt;0,SUM(BM30,BQ30),"")</f>
        <v>9.5</v>
      </c>
      <c r="CA30" s="11">
        <f>IF(SUM(BL30:BM30,BO30:BQ30,BS30)-SUM(BN30,BR30)&gt;0,SUM(BL30:BM30,BO30:BQ30,BS30)-SUM(BN30,BR30),"")</f>
        <v>46.8</v>
      </c>
      <c r="CB30" s="11">
        <f>IF(SUM(BV30,BW30,CA30)&gt;0,SUM(BV30,BW30,CA30),"")</f>
        <v>115.79999999999998</v>
      </c>
      <c r="CC30" s="19">
        <v>17.899999999999999</v>
      </c>
      <c r="CD30" s="19">
        <v>6</v>
      </c>
      <c r="CE30" s="19">
        <v>0.6</v>
      </c>
      <c r="CF30" s="19">
        <v>0</v>
      </c>
      <c r="CG30" s="19">
        <v>18</v>
      </c>
      <c r="CH30" s="19">
        <v>6</v>
      </c>
      <c r="CI30" s="19">
        <v>0</v>
      </c>
      <c r="CJ30" s="19">
        <v>0</v>
      </c>
      <c r="CK30" s="19">
        <v>17</v>
      </c>
      <c r="CL30" s="19">
        <v>2.4</v>
      </c>
      <c r="CM30" s="19">
        <v>0</v>
      </c>
      <c r="CN30" s="19">
        <v>0</v>
      </c>
      <c r="CO30" s="19">
        <v>18.2</v>
      </c>
      <c r="CP30" s="19">
        <v>6</v>
      </c>
      <c r="CQ30" s="19">
        <v>0.8</v>
      </c>
      <c r="CR30" s="19">
        <v>0</v>
      </c>
      <c r="CS30" s="19">
        <v>18.600000000000001</v>
      </c>
      <c r="CT30" s="19">
        <v>5.6</v>
      </c>
      <c r="CU30" s="19">
        <v>0</v>
      </c>
      <c r="CV30" s="19">
        <v>0</v>
      </c>
      <c r="CW30" s="27"/>
      <c r="CX30" s="40">
        <f>IF(SUM(CD30,CH30)&gt;0,SUM(CD30,CH30),"")</f>
        <v>12</v>
      </c>
      <c r="CY30" s="40">
        <f>IF(SUM(CC30:CD30,CF30:CH30,CJ30)-CE30-CI30&gt;0,SUM(CC30:CD30,CF30:CH30,CJ30)-CE30-CI30,"")</f>
        <v>47.3</v>
      </c>
      <c r="CZ30" s="40">
        <f>IF(SUM(CK30:CL30,CN30)-CM30&gt;0,SUM(CK30:CL30,CN30)-CM30,"")</f>
        <v>19.399999999999999</v>
      </c>
      <c r="DA30" s="40">
        <f>IF(SUM(CD30,CH30,CL30)&gt;0,SUM(CD30,CH30,CL30),"")</f>
        <v>14.4</v>
      </c>
      <c r="DB30" s="40">
        <f>IF(SUM(CY30,CZ30)&gt;0,SUM(CY30,CZ30),"")</f>
        <v>66.699999999999989</v>
      </c>
      <c r="DC30" s="40">
        <f>IF(SUM(CP30,CT30)&gt;0,SUM(CP30,CT30),"")</f>
        <v>11.6</v>
      </c>
      <c r="DD30" s="40">
        <f>IF(SUM(CO30:CP30,CR30:CT30,CV30)-SUM(CQ30,CU30)&gt;0,SUM(CO30:CP30,CR30:CT30,CV30)-SUM(CQ30,CU30),"")</f>
        <v>47.6</v>
      </c>
      <c r="DE30" s="40">
        <f>IF(SUM(CY30,CZ30,DD30)&gt;0,SUM(CY30,CZ30,DD30),"")</f>
        <v>114.29999999999998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18.149999999999999</v>
      </c>
      <c r="QH30" s="22">
        <f>IF($CW30="P",CD30,(CD30+BA30)/2)</f>
        <v>5.6</v>
      </c>
      <c r="QI30" s="22">
        <f>IF($CW30="P",CE30,(CE30+BB30)/2)</f>
        <v>0.3</v>
      </c>
      <c r="QJ30" s="22">
        <f>IF($CW30="P",CF30,(CF30+BC30)/2)</f>
        <v>0</v>
      </c>
      <c r="QK30" s="22">
        <f>IF($CW30="P",CG30,(CG30+BD30)/2)</f>
        <v>18.25</v>
      </c>
      <c r="QL30" s="22">
        <f>IF($CW30="P",CH30,(CH30+BE30)/2)</f>
        <v>4.75</v>
      </c>
      <c r="QM30" s="22">
        <f>IF($CW30="P",CI30,(CI30+BF30)/2)</f>
        <v>0.1</v>
      </c>
      <c r="QN30" s="22">
        <f>IF($CW30="P",CJ30,(CJ30+BG30)/2)</f>
        <v>0</v>
      </c>
      <c r="QO30" s="22">
        <f>IF($CW30="P",CK30,(CK30+BH30)/2)</f>
        <v>17.7</v>
      </c>
      <c r="QP30" s="22">
        <f>IF($CW30="P",CL30,(CL30+BI30)/2)</f>
        <v>3.8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18.399999999999999</v>
      </c>
      <c r="QT30" s="22">
        <f>IF($CW30="P",CP30,(CP30+BM30)/2)</f>
        <v>5.15</v>
      </c>
      <c r="QU30" s="22">
        <f>IF($CW30="P",CQ30,(CQ30+BN30)/2)</f>
        <v>0.4</v>
      </c>
      <c r="QV30" s="22">
        <f>IF($CW30="P",CR30,(CR30+BO30)/2)</f>
        <v>0</v>
      </c>
      <c r="QW30" s="22">
        <f>IF($CW30="P",CS30,(CS30+BP30)/2)</f>
        <v>18.75</v>
      </c>
      <c r="QX30" s="22">
        <f>IF($CW30="P",CT30,(CT30+BQ30)/2)</f>
        <v>5.4</v>
      </c>
      <c r="QY30" s="22">
        <f>IF($CW30="P",CU30,(CU30+BR30)/2)</f>
        <v>0.1</v>
      </c>
      <c r="QZ30" s="22">
        <f>IF($CW30="P",CV30,(CV30+BS30)/2)</f>
        <v>0</v>
      </c>
      <c r="RA30" s="27" t="s">
        <v>46</v>
      </c>
      <c r="RB30" s="40">
        <f>IF(SUM(QH30,QL30)&gt;0,SUM(QH30,QL30),"")</f>
        <v>10.35</v>
      </c>
      <c r="RC30" s="40">
        <f>IF(SUM(QG30:QH30,QJ30:QL30,QN30)-QI30-QM30&gt;0,SUM(QG30:QH30,QJ30:QL30,QN30)-QI30-QM30,"")</f>
        <v>46.35</v>
      </c>
      <c r="RD30" s="40">
        <f>IF(SUM(QO30:QP30,QR30)-QQ30&gt;0,SUM(QO30:QP30,QR30)-QQ30,"")</f>
        <v>21.5</v>
      </c>
      <c r="RE30" s="40">
        <f>IF(SUM(QH30,QL30,QP30)&gt;0,SUM(QH30,QL30,QP30),"")</f>
        <v>14.149999999999999</v>
      </c>
      <c r="RF30" s="40">
        <f>IF(SUM(RC30,RD30)&gt;0,SUM(RC30,RD30),"")</f>
        <v>67.849999999999994</v>
      </c>
      <c r="RG30" s="40">
        <f>IF(SUM(QT30,QX30)&gt;0,SUM(QT30,QX30),"")</f>
        <v>10.55</v>
      </c>
      <c r="RH30" s="40">
        <f>IF(SUM(QS30:QT30,QV30:QX30,QZ30)-SUM(QU30,QY30)&gt;0,SUM(QS30:QT30,QV30:QX30,QZ30)-SUM(QU30,QY30),"")</f>
        <v>47.199999999999996</v>
      </c>
      <c r="RI30" s="40">
        <f>IF(SUM(RC30,RD30,RH30)&gt;0,SUM(RC30,RD30,RH30),"")</f>
        <v>115.04999999999998</v>
      </c>
    </row>
    <row r="31" spans="1:477" x14ac:dyDescent="0.2">
      <c r="A31" s="4" t="str" cm="1">
        <f t="array" ref="A31">IF(AND(J31&lt;&gt;"",J31&lt;&gt;"No DD"),SUMPRODUCT((J$4:J$40&lt;&gt;"")*(J$4:J$40&lt;&gt;"No DD")*(F$4:F$40&gt;F31))+1,IF(J31="No DD",SUMPRODUCT((J$4:J$40="No DD")*(F$4:F$40&gt;F31))+1+SUMPRODUCT((J$4:J$40&lt;&gt;"")*(J$4:J$40&lt;&gt;"No DD")),""))</f>
        <v/>
      </c>
      <c r="B31" s="4" t="str" cm="1">
        <f t="array" ref="B31">IF(AND(J31&lt;&gt;"",J31&lt;&gt;"No DD",G31=""),SUMPRODUCT((J$4:J$40&lt;&gt;"")*(J$4:J$40&lt;&gt;"No DD")*(G$4:G$40="")*(F$4:F$40&gt;F31))+1,IF(J31="No DD",SUMPRODUCT((J$4:J$40="No DD")*(F$4:F$40&gt;F31)*(G$4:G$40=""))+1+SUMPRODUCT((J$4:J$40&lt;&gt;"")*(G$4:G$40="")*(J$4:J$40&lt;&gt;"No DD")),""))</f>
        <v/>
      </c>
      <c r="C31" s="5" t="s">
        <v>152</v>
      </c>
      <c r="D31" s="4" t="s">
        <v>3</v>
      </c>
      <c r="E31" s="4">
        <v>2006</v>
      </c>
      <c r="F31" s="9">
        <f>SUM(L31:T31)+SUM(L31:Q31)*0.0000001+SUM(L31)*0.0000000000001</f>
        <v>156.40001095000446</v>
      </c>
      <c r="G31" s="66"/>
      <c r="H31" s="3" t="str">
        <f>IF(OR(AND(AR31&gt;=AY$42,AS31&gt;=AY$46,AR31&lt;&gt;"",AQ31=""),AND(AW31&gt;=AY$42,AX31&gt;=AY$46,AW31&lt;&gt;"",AQ31=""),AND(BU31&gt;=CB$42,BV31&gt;=CB$46,BU31&lt;&gt;"",BT31=""),AND(BZ31&gt;=CB$42,CA31&gt;=CB$46,BZ31&lt;&gt;"",BT31=""),AND(CX31&gt;=DE$42,CY31&gt;=DE$46,CX31&lt;&gt;"",CW31=""),AND(DC31&gt;=DE$42,DD31&gt;=DE$46,DC31&lt;&gt;""),AND(EC31&gt;=EJ$42,ED31&gt;=EJ$46,EC31&lt;&gt;""),AND(EH31&gt;=EJ$42,EI31&gt;=EJ$46,EH31&lt;&gt;""),AND(FE31&gt;=FL$42,FF31&gt;=FL$46,FE31&lt;&gt;""),AND(FJ31&gt;=FL$42,FK31&gt;=FL$46,FJ31&lt;&gt;""),AND(GG31&gt;=GN$42,GH31&gt;=GN$46,GG31&lt;&gt;""),AND(GL31&gt;=GN$42,GM31&gt;=GN$46,GL31&lt;&gt;""),AND(HI31&gt;=HP$42,HJ31&gt;=HP$46,HI31&lt;&gt;""),AND(HN31&gt;=HP$42,HO31&gt;=HP$46,HN31&lt;&gt;""),AND(IK31&gt;=IR$42,IL31&gt;=IR$46,IK31&lt;&gt;""),AND(IP31&gt;=IR$42,IQ31&gt;=IR$46,IP31&lt;&gt;""),AND(JM31&gt;=JT$42,JN31&gt;=JT$46,JM31&lt;&gt;""),AND(JR31&gt;=JT$42,JS31&gt;=JT$46,JR31&lt;&gt;""),AND(KO31&gt;=KV$42,KP31&gt;=KV$46,KO31&lt;&gt;""),AND(KT31&gt;=KV$42,KU31&gt;=KV$46,KT31&lt;&gt;""),AND(LQ31&gt;=LX$42,LR31&gt;=LX$46,LQ31&lt;&gt;""),AND(LV31&gt;=LX$42,LW31&gt;=LX$46,LV31&lt;&gt;""),AND(MS31&gt;=MZ$42,MT31&gt;=MZ$46,MS31&lt;&gt;""),AND(MX31&gt;=MZ$42,MY31&gt;=MZ$46,MX31&lt;&gt;""),AND(NU31&gt;=OB$42,NV31&gt;=OB$46,NU31&lt;&gt;""),AND(NZ31&gt;=OB$42,OA31&gt;=OB$46,NZ31&lt;&gt;""),AND(OW31&gt;=PD$42,OX31&gt;=PD$46,OW31&lt;&gt;""),AND(PB31&gt;=PD$42,PC31&gt;=PD$46,PB31&lt;&gt;""),AND(PY31&gt;=QF$42,PZ31&gt;=QF$46,PY31&lt;&gt;""),AND(QD31&gt;=QF$42,QE31&gt;=QF$46,QD31&lt;&gt;"")),"P","")</f>
        <v/>
      </c>
      <c r="I31" s="3" t="str">
        <f>IF(OR(AND(AS31&gt;=AY$46,AS31&lt;&gt;"",AQ31=""),AND(AX31&gt;=AY$46,AX31&lt;&gt;"",AQ31=""),AND(BV31&gt;=CB$46,BV31&lt;&gt;"",BT31=""),AND(CA31&gt;=CB$46,CA31&lt;&gt;"",BT31=""),AND(CY31&gt;=DE$46,CY31&lt;&gt;"",CW31=""),AND(DD31&gt;=DE$46,DD31&lt;&gt;"",CW31=""),AND(ED31&gt;=EJ$46,ED31&lt;&gt;""),AND(EI31&gt;=EJ$46,EI31&lt;&gt;""),AND(FF31&gt;=FL$46,FF31&lt;&gt;""),AND(FK31&gt;=FL$46,FK31&lt;&gt;""),AND(GH31&gt;=GN$46,GH31&lt;&gt;""),AND(GM31&gt;=GN$46,GM31&lt;&gt;""),AND(HJ31&gt;=HP$46,HJ31&lt;&gt;""),AND(HO31&gt;=HP$46,HO31&lt;&gt;""),AND(IL31&gt;=IR$46,IL31&lt;&gt;""),AND(IQ31&gt;=IR$46,IQ31&lt;&gt;""),AND(JN31&gt;=JT$46,JN31&lt;&gt;""),AND(JS31&gt;=JT$46,JS31&lt;&gt;""),AND(KP31&gt;=KV$46,KP31&lt;&gt;""),AND(KU31&gt;=KV$46,KU31&lt;&gt;""),AND(LR31&gt;=LX$46,LR31&lt;&gt;""),AND(LW31&gt;=LX$46,LW31&lt;&gt;""),AND(MT31&gt;=MZ$46,MT31&lt;&gt;""),AND(MY31&gt;=MZ$46,MY31&lt;&gt;""),AND(NV31&gt;=OB$46,NV31&lt;&gt;""),AND(OA31&gt;=OB$46,OA31&lt;&gt;""),AND(OX31&gt;=PD$46,OX31&lt;&gt;""),AND(PC31&gt;=PD$46,PC31&lt;&gt;""),AND(PZ31&gt;=QF$46,PZ31&lt;&gt;""),AND(QE31&gt;=QF$46,QE31&lt;&gt;"")),"P","")</f>
        <v/>
      </c>
      <c r="J31" s="36" t="str">
        <f>IF(AND(I31="P",H31=""),"No DD",IF(OR(AND(AU31&gt;=AY$45,AV31&gt;=AY$49,AU31&lt;&gt;"",AQ31=""),AND(BX31&gt;=CB$45,BY31&gt;=CB$49,BX31&lt;&gt;"",BT31=""),AND(DA31&gt;=DE$45,DB31&gt;=DE$49,DA31&lt;&gt;"",CW31=""),AND(EF31&gt;=EJ$45,EG31&gt;=EJ$49,EF31&lt;&gt;""),AND(FH31&gt;=FL$45,FI31&gt;=FL$49,FH31&lt;&gt;""),AND(GJ31&gt;=GN$45,GK31&gt;=GN$49,GJ31&lt;&gt;""),AND(HL31&gt;=HP$45,HM31&gt;=HP$49,HL31&lt;&gt;""),AND(IN31&gt;=IR$45,IO31&gt;=IR$49,IN31&lt;&gt;""),AND(JP31&gt;=JT$45,JQ31&gt;=JT$49,JP31&lt;&gt;""),AND(KR31&gt;=KV$45,KS31&gt;=KV$49,KR31&lt;&gt;""),AND(LT31&gt;=LX$45,LU31&gt;=LX$49,LT31&lt;&gt;""),AND(MV31&gt;=MZ$45,MW31&gt;=MZ$49,MV31&lt;&gt;""),AND(NX31&gt;=OB$45,NY31&gt;=OB$49,NX31&lt;&gt;""),AND(OZ31&gt;=PD$45,PA31&gt;=PD$49,OZ31&lt;&gt;""),AND(QB31&gt;=QF$45,QC31&gt;=QF$49,QB31&lt;&gt;"")),"Merit",IF(OR(AND(AU31&gt;=AY$44,AV31&gt;=AY$48,AU31&lt;&gt;"",AQ31=""),AND(BX31&gt;=CB$44,BY31&gt;=CB$48,BX31&lt;&gt;"",BT31=""),AND(DA31&gt;=DE$44,DB31&gt;=DE$48,DA31&lt;&gt;"",CW31=""),AND(EF31&gt;=EJ$44,EG31&gt;=EJ$48,EF31&lt;&gt;""),AND(FH31&gt;=FL$44,FI31&gt;=FL$48,FH31&lt;&gt;""),AND(GJ31&gt;=GN$44,GK31&gt;=GN$48,GJ31&lt;&gt;""),AND(HL31&gt;=HP$44,HM31&gt;=HP$48,HL31&lt;&gt;""),AND(IN31&gt;=IR$44,IO31&gt;=IR$48,IN31&lt;&gt;""),AND(JP31&gt;=JT$44,JQ31&gt;=JT$48,JP31&lt;&gt;""),AND(KR31&gt;=KV$44,KS31&gt;=KV$48,KR31&lt;&gt;""),AND(LT31&gt;=LX$44,LU31&gt;=LX$48,LT31&lt;&gt;""),AND(MV31&gt;=MZ$44,MW31&gt;=MZ$48,MV31&lt;&gt;""),AND(NX31&gt;=OB$44,NY31&gt;=OB$48,NX31&lt;&gt;""),AND(OZ31&gt;=PD$44,PA31&gt;=PD$48,OZ31&lt;&gt;""),AND(QB31&gt;=QF$44,QC31&gt;=QF$48,QB31&lt;&gt;"")),"Excellence",IF(K31="P","Worlds Team",IF(H31="P","National Team","")))))</f>
        <v/>
      </c>
      <c r="K31" s="3" t="str">
        <f>IF(OR(AND(AU31&gt;=AY$43,AV31&gt;=AY$47,AU31&lt;&gt;"",AQ31=""),AND(BX31&gt;=CB$43,BY31&gt;=CB$47,BX31&lt;&gt;"",BT31=""),AND(DA31&gt;=DE$43,DB31&gt;=DE$47,DA31&lt;&gt;"",CW31=""),AND(EF31&gt;=EJ$43,EG31&gt;=EJ$47,EF31&lt;&gt;""),AND(FH31&gt;=FL$43,FI31&gt;=FL$47,FH31&lt;&gt;""),AND(GJ31&gt;=GN$43,GK31&gt;=GN$47,GJ31&lt;&gt;""),AND(HL31&gt;=HP$43,HM31&gt;=HP$47,HL31&lt;&gt;""),AND(IN31&gt;=IR$43,IO31&gt;=IR$47,IN31&lt;&gt;""),AND(JP31&gt;=JT$43,JQ31&gt;=JT$47,JP31&lt;&gt;""),AND(KR31&gt;=KV$43,KS31&gt;=KV$47,KR31&lt;&gt;""),AND(LT31&gt;=LX$43,LU31&gt;=LX$47,LT31&lt;&gt;""),AND(MV31&gt;=MZ$43,MW31&gt;=MZ$47,MV31&lt;&gt;""),AND(NX31&gt;=OB$43,NY31&gt;=OB$47,NX31&lt;&gt;""),AND(OZ31&gt;=PD$43,PA31&gt;=PD$47,OZ31&lt;&gt;""),AND(QB31&gt;=QF$43,QC31&gt;=QF$47,QB31&lt;&gt;"")),"P","")</f>
        <v/>
      </c>
      <c r="L31" s="8">
        <f>IF(COUNT(AS31,BV31,CY31)&gt;0,LARGE((AS31,BV31,CY31),1),0)</f>
        <v>44.6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42.899999999999991</v>
      </c>
      <c r="O31" s="8" t="str">
        <f>IF(N31=0,"",IF(AND(N31=L31,N31=AS31,N31=BV31),$W$1,IF(AND(N31=L31,N31=AS31,N31=CY31),$W$1,IF(AND(N31=L31,N31=BV31,N31=CY31),$AZ$1,IF(N31=CY31,$CC$1,IF(N31=BV31,$AZ$1,IF(N31=AS31,$W$1,"")))))))</f>
        <v>2023 3rd Domestic Trial</v>
      </c>
      <c r="P31" s="8">
        <f>IF(COUNT(AT31,BW31,CZ31)&gt;0,LARGE((AT31,BW31,CZ31),1),0)</f>
        <v>22</v>
      </c>
      <c r="Q31" s="8" t="str">
        <f>IF(P31=0,"",IF(P31=CZ31,$CC$1,IF(P31=BW31,$AZ$1,IF(P31=AT31,$W$1,""))))</f>
        <v>2024 Nationals</v>
      </c>
      <c r="R31" s="8">
        <f>IF(MAX(AX31,CA31,DD31)&gt;0,MAX(AX31,CA31,DD31),0)</f>
        <v>46.9</v>
      </c>
      <c r="S31" s="8" t="str">
        <f>IF(R31=0,"",IF(R31=DD31,$CC$1,IF(R31=CA31,$AZ$1,IF(R31=AX31,$W$1,""))))</f>
        <v>2023 3rd Domestic Trial</v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>
        <v>18.2</v>
      </c>
      <c r="X31" s="19">
        <v>5.6</v>
      </c>
      <c r="Y31" s="19">
        <v>1</v>
      </c>
      <c r="Z31" s="19">
        <v>0</v>
      </c>
      <c r="AA31" s="19">
        <v>18.399999999999999</v>
      </c>
      <c r="AB31" s="19">
        <v>2.8</v>
      </c>
      <c r="AC31" s="19">
        <v>1.1000000000000001</v>
      </c>
      <c r="AD31" s="19">
        <v>0</v>
      </c>
      <c r="AE31" s="19">
        <v>17.8</v>
      </c>
      <c r="AF31" s="19">
        <v>4</v>
      </c>
      <c r="AG31" s="19">
        <v>1</v>
      </c>
      <c r="AH31" s="19">
        <v>0</v>
      </c>
      <c r="AI31" s="19">
        <v>18.399999999999999</v>
      </c>
      <c r="AJ31" s="19">
        <v>5.6</v>
      </c>
      <c r="AK31" s="19">
        <v>0.6</v>
      </c>
      <c r="AL31" s="19">
        <v>0</v>
      </c>
      <c r="AM31" s="19">
        <v>17.899999999999999</v>
      </c>
      <c r="AN31" s="19">
        <v>6</v>
      </c>
      <c r="AO31" s="19">
        <v>0.4</v>
      </c>
      <c r="AP31" s="19">
        <v>0</v>
      </c>
      <c r="AQ31" s="27"/>
      <c r="AR31" s="40">
        <f>IF(SUM(X31,AB31)&gt;0,SUM(X31,AB31),"")</f>
        <v>8.3999999999999986</v>
      </c>
      <c r="AS31" s="40">
        <f>IF(SUM(W31:X31,Z31:AB31,AD31)-Y31-AC31&gt;0,SUM(W31:X31,Z31:AB31,AD31)-Y31-AC31,"")</f>
        <v>42.899999999999991</v>
      </c>
      <c r="AT31" s="40">
        <f>IF(SUM(AE31:AF31,AH31)-AG31&gt;0,SUM(AE31:AF31,AH31)-AG31,"")</f>
        <v>20.8</v>
      </c>
      <c r="AU31" s="40">
        <f>IF(SUM(X31,AB31,AF31)&gt;0,SUM(X31,AB31,AF31),"")</f>
        <v>12.399999999999999</v>
      </c>
      <c r="AV31" s="40">
        <f>IF(SUM(AS31,AT31)&gt;0,SUM(AS31,AT31),"")</f>
        <v>63.699999999999989</v>
      </c>
      <c r="AW31" s="40">
        <f>IF(SUM(AJ31,AN31)&gt;0,SUM(AJ31,AN31),"")</f>
        <v>11.6</v>
      </c>
      <c r="AX31" s="40">
        <f>IF(SUM(AI31:AJ31,AL31:AN31,AP31)-SUM(AK31,AO31)&gt;0,SUM(AI31:AJ31,AL31:AN31,AP31)-SUM(AK31,AO31),"")</f>
        <v>46.9</v>
      </c>
      <c r="AY31" s="40">
        <f>IF(SUM(AS31,AT31,AX31)&gt;0,SUM(AS31,AT31,AX31),"")</f>
        <v>110.6</v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17.600000000000001</v>
      </c>
      <c r="CD31" s="19">
        <v>5.2</v>
      </c>
      <c r="CE31" s="19">
        <v>1</v>
      </c>
      <c r="CF31" s="19">
        <v>0</v>
      </c>
      <c r="CG31" s="19">
        <v>18.2</v>
      </c>
      <c r="CH31" s="19">
        <v>5.2</v>
      </c>
      <c r="CI31" s="19">
        <v>0.6</v>
      </c>
      <c r="CJ31" s="19">
        <v>0</v>
      </c>
      <c r="CK31" s="19">
        <v>18.2</v>
      </c>
      <c r="CL31" s="19">
        <v>4</v>
      </c>
      <c r="CM31" s="19">
        <v>0.2</v>
      </c>
      <c r="CN31" s="19">
        <v>0</v>
      </c>
      <c r="CO31" s="19">
        <v>18.2</v>
      </c>
      <c r="CP31" s="19">
        <v>5.2</v>
      </c>
      <c r="CQ31" s="19">
        <v>0.6</v>
      </c>
      <c r="CR31" s="19">
        <v>0</v>
      </c>
      <c r="CS31" s="19">
        <v>18.2</v>
      </c>
      <c r="CT31" s="19">
        <v>5.6</v>
      </c>
      <c r="CU31" s="19">
        <v>0.6</v>
      </c>
      <c r="CV31" s="19">
        <v>0</v>
      </c>
      <c r="CW31" s="27"/>
      <c r="CX31" s="40">
        <f>IF(SUM(CD31,CH31)&gt;0,SUM(CD31,CH31),"")</f>
        <v>10.4</v>
      </c>
      <c r="CY31" s="40">
        <f>IF(SUM(CC31:CD31,CF31:CH31,CJ31)-CE31-CI31&gt;0,SUM(CC31:CD31,CF31:CH31,CJ31)-CE31-CI31,"")</f>
        <v>44.6</v>
      </c>
      <c r="CZ31" s="40">
        <f>IF(SUM(CK31:CL31,CN31)-CM31&gt;0,SUM(CK31:CL31,CN31)-CM31,"")</f>
        <v>22</v>
      </c>
      <c r="DA31" s="40">
        <f>IF(SUM(CD31,CH31,CL31)&gt;0,SUM(CD31,CH31,CL31),"")</f>
        <v>14.4</v>
      </c>
      <c r="DB31" s="40">
        <f>IF(SUM(CY31,CZ31)&gt;0,SUM(CY31,CZ31),"")</f>
        <v>66.599999999999994</v>
      </c>
      <c r="DC31" s="40">
        <f>IF(SUM(CP31,CT31)&gt;0,SUM(CP31,CT31),"")</f>
        <v>10.8</v>
      </c>
      <c r="DD31" s="40">
        <f>IF(SUM(CO31:CP31,CR31:CT31,CV31)-SUM(CQ31,CU31)&gt;0,SUM(CO31:CP31,CR31:CT31,CV31)-SUM(CQ31,CU31),"")</f>
        <v>45.999999999999993</v>
      </c>
      <c r="DE31" s="40">
        <f>IF(SUM(CY31,CZ31,DD31)&gt;0,SUM(CY31,CZ31,DD31),"")</f>
        <v>112.6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8.8000000000000007</v>
      </c>
      <c r="QH31" s="22">
        <f>IF($CW31="P",CD31,(CD31+BA31)/2)</f>
        <v>2.6</v>
      </c>
      <c r="QI31" s="22">
        <f>IF($CW31="P",CE31,(CE31+BB31)/2)</f>
        <v>0.5</v>
      </c>
      <c r="QJ31" s="22">
        <f>IF($CW31="P",CF31,(CF31+BC31)/2)</f>
        <v>0</v>
      </c>
      <c r="QK31" s="22">
        <f>IF($CW31="P",CG31,(CG31+BD31)/2)</f>
        <v>9.1</v>
      </c>
      <c r="QL31" s="22">
        <f>IF($CW31="P",CH31,(CH31+BE31)/2)</f>
        <v>2.6</v>
      </c>
      <c r="QM31" s="22">
        <f>IF($CW31="P",CI31,(CI31+BF31)/2)</f>
        <v>0.3</v>
      </c>
      <c r="QN31" s="22">
        <f>IF($CW31="P",CJ31,(CJ31+BG31)/2)</f>
        <v>0</v>
      </c>
      <c r="QO31" s="22">
        <f>IF($CW31="P",CK31,(CK31+BH31)/2)</f>
        <v>9.1</v>
      </c>
      <c r="QP31" s="22">
        <f>IF($CW31="P",CL31,(CL31+BI31)/2)</f>
        <v>2</v>
      </c>
      <c r="QQ31" s="22">
        <f>IF($CW31="P",CM31,(CM31+BJ31)/2)</f>
        <v>0.1</v>
      </c>
      <c r="QR31" s="22">
        <f>IF($CW31="P",CN31,(CN31+BK31)/2)</f>
        <v>0</v>
      </c>
      <c r="QS31" s="22">
        <f>IF($CW31="P",CO31,(CO31+BL31)/2)</f>
        <v>9.1</v>
      </c>
      <c r="QT31" s="22">
        <f>IF($CW31="P",CP31,(CP31+BM31)/2)</f>
        <v>2.6</v>
      </c>
      <c r="QU31" s="22">
        <f>IF($CW31="P",CQ31,(CQ31+BN31)/2)</f>
        <v>0.3</v>
      </c>
      <c r="QV31" s="22">
        <f>IF($CW31="P",CR31,(CR31+BO31)/2)</f>
        <v>0</v>
      </c>
      <c r="QW31" s="22">
        <f>IF($CW31="P",CS31,(CS31+BP31)/2)</f>
        <v>9.1</v>
      </c>
      <c r="QX31" s="22">
        <f>IF($CW31="P",CT31,(CT31+BQ31)/2)</f>
        <v>2.8</v>
      </c>
      <c r="QY31" s="22">
        <f>IF($CW31="P",CU31,(CU31+BR31)/2)</f>
        <v>0.3</v>
      </c>
      <c r="QZ31" s="22">
        <f>IF($CW31="P",CV31,(CV31+BS31)/2)</f>
        <v>0</v>
      </c>
      <c r="RA31" s="27" t="s">
        <v>46</v>
      </c>
      <c r="RB31" s="40">
        <f>IF(SUM(QH31,QL31)&gt;0,SUM(QH31,QL31),"")</f>
        <v>5.2</v>
      </c>
      <c r="RC31" s="40">
        <f>IF(SUM(QG31:QH31,QJ31:QL31,QN31)-QI31-QM31&gt;0,SUM(QG31:QH31,QJ31:QL31,QN31)-QI31-QM31,"")</f>
        <v>22.3</v>
      </c>
      <c r="RD31" s="40">
        <f>IF(SUM(QO31:QP31,QR31)-QQ31&gt;0,SUM(QO31:QP31,QR31)-QQ31,"")</f>
        <v>11</v>
      </c>
      <c r="RE31" s="40">
        <f>IF(SUM(QH31,QL31,QP31)&gt;0,SUM(QH31,QL31,QP31),"")</f>
        <v>7.2</v>
      </c>
      <c r="RF31" s="40">
        <f>IF(SUM(RC31,RD31)&gt;0,SUM(RC31,RD31),"")</f>
        <v>33.299999999999997</v>
      </c>
      <c r="RG31" s="40">
        <f>IF(SUM(QT31,QX31)&gt;0,SUM(QT31,QX31),"")</f>
        <v>5.4</v>
      </c>
      <c r="RH31" s="40">
        <f>IF(SUM(QS31:QT31,QV31:QX31,QZ31)-SUM(QU31,QY31)&gt;0,SUM(QS31:QT31,QV31:QX31,QZ31)-SUM(QU31,QY31),"")</f>
        <v>22.999999999999996</v>
      </c>
      <c r="RI31" s="40">
        <f>IF(SUM(RC31,RD31,RH31)&gt;0,SUM(RC31,RD31,RH31),"")</f>
        <v>56.3</v>
      </c>
    </row>
    <row r="32" spans="1:477" x14ac:dyDescent="0.2">
      <c r="A32" s="4" t="str" cm="1">
        <f t="array" ref="A32">IF(AND(J32&lt;&gt;"",J32&lt;&gt;"No DD"),SUMPRODUCT((J$4:J$40&lt;&gt;"")*(J$4:J$40&lt;&gt;"No DD")*(F$4:F$40&gt;F32))+1,IF(J32="No DD",SUMPRODUCT((J$4:J$40="No DD")*(F$4:F$40&gt;F32))+1+SUMPRODUCT((J$4:J$40&lt;&gt;"")*(J$4:J$40&lt;&gt;"No DD")),""))</f>
        <v/>
      </c>
      <c r="B32" s="4" t="str" cm="1">
        <f t="array" ref="B32">IF(AND(J32&lt;&gt;"",J32&lt;&gt;"No DD",G32=""),SUMPRODUCT((J$4:J$40&lt;&gt;"")*(J$4:J$40&lt;&gt;"No DD")*(G$4:G$40="")*(F$4:F$40&gt;F32))+1,IF(J32="No DD",SUMPRODUCT((J$4:J$40="No DD")*(F$4:F$40&gt;F32)*(G$4:G$40=""))+1+SUMPRODUCT((J$4:J$40&lt;&gt;"")*(G$4:G$40="")*(J$4:J$40&lt;&gt;"No DD")),""))</f>
        <v/>
      </c>
      <c r="C32" s="5" t="s">
        <v>218</v>
      </c>
      <c r="D32" s="4" t="s">
        <v>6</v>
      </c>
      <c r="E32" s="4">
        <v>2005</v>
      </c>
      <c r="F32" s="9">
        <f>SUM(L32:T32)+SUM(L32:Q32)*0.0000001+SUM(L32)*0.0000000000001</f>
        <v>153.40001093000461</v>
      </c>
      <c r="G32" s="66"/>
      <c r="H32" s="3" t="str">
        <f>IF(OR(AND(AR32&gt;=AY$42,AS32&gt;=AY$46,AR32&lt;&gt;"",AQ32=""),AND(AW32&gt;=AY$42,AX32&gt;=AY$46,AW32&lt;&gt;"",AQ32=""),AND(BU32&gt;=CB$42,BV32&gt;=CB$46,BU32&lt;&gt;"",BT32=""),AND(BZ32&gt;=CB$42,CA32&gt;=CB$46,BZ32&lt;&gt;"",BT32=""),AND(CX32&gt;=DE$42,CY32&gt;=DE$46,CX32&lt;&gt;"",CW32=""),AND(DC32&gt;=DE$42,DD32&gt;=DE$46,DC32&lt;&gt;""),AND(EC32&gt;=EJ$42,ED32&gt;=EJ$46,EC32&lt;&gt;""),AND(EH32&gt;=EJ$42,EI32&gt;=EJ$46,EH32&lt;&gt;""),AND(FE32&gt;=FL$42,FF32&gt;=FL$46,FE32&lt;&gt;""),AND(FJ32&gt;=FL$42,FK32&gt;=FL$46,FJ32&lt;&gt;""),AND(GG32&gt;=GN$42,GH32&gt;=GN$46,GG32&lt;&gt;""),AND(GL32&gt;=GN$42,GM32&gt;=GN$46,GL32&lt;&gt;""),AND(HI32&gt;=HP$42,HJ32&gt;=HP$46,HI32&lt;&gt;""),AND(HN32&gt;=HP$42,HO32&gt;=HP$46,HN32&lt;&gt;""),AND(IK32&gt;=IR$42,IL32&gt;=IR$46,IK32&lt;&gt;""),AND(IP32&gt;=IR$42,IQ32&gt;=IR$46,IP32&lt;&gt;""),AND(JM32&gt;=JT$42,JN32&gt;=JT$46,JM32&lt;&gt;""),AND(JR32&gt;=JT$42,JS32&gt;=JT$46,JR32&lt;&gt;""),AND(KO32&gt;=KV$42,KP32&gt;=KV$46,KO32&lt;&gt;""),AND(KT32&gt;=KV$42,KU32&gt;=KV$46,KT32&lt;&gt;""),AND(LQ32&gt;=LX$42,LR32&gt;=LX$46,LQ32&lt;&gt;""),AND(LV32&gt;=LX$42,LW32&gt;=LX$46,LV32&lt;&gt;""),AND(MS32&gt;=MZ$42,MT32&gt;=MZ$46,MS32&lt;&gt;""),AND(MX32&gt;=MZ$42,MY32&gt;=MZ$46,MX32&lt;&gt;""),AND(NU32&gt;=OB$42,NV32&gt;=OB$46,NU32&lt;&gt;""),AND(NZ32&gt;=OB$42,OA32&gt;=OB$46,NZ32&lt;&gt;""),AND(OW32&gt;=PD$42,OX32&gt;=PD$46,OW32&lt;&gt;""),AND(PB32&gt;=PD$42,PC32&gt;=PD$46,PB32&lt;&gt;""),AND(PY32&gt;=QF$42,PZ32&gt;=QF$46,PY32&lt;&gt;""),AND(QD32&gt;=QF$42,QE32&gt;=QF$46,QD32&lt;&gt;"")),"P","")</f>
        <v/>
      </c>
      <c r="I32" s="3" t="str">
        <f>IF(OR(AND(AS32&gt;=AY$46,AS32&lt;&gt;"",AQ32=""),AND(AX32&gt;=AY$46,AX32&lt;&gt;"",AQ32=""),AND(BV32&gt;=CB$46,BV32&lt;&gt;"",BT32=""),AND(CA32&gt;=CB$46,CA32&lt;&gt;"",BT32=""),AND(CY32&gt;=DE$46,CY32&lt;&gt;"",CW32=""),AND(DD32&gt;=DE$46,DD32&lt;&gt;"",CW32=""),AND(ED32&gt;=EJ$46,ED32&lt;&gt;""),AND(EI32&gt;=EJ$46,EI32&lt;&gt;""),AND(FF32&gt;=FL$46,FF32&lt;&gt;""),AND(FK32&gt;=FL$46,FK32&lt;&gt;""),AND(GH32&gt;=GN$46,GH32&lt;&gt;""),AND(GM32&gt;=GN$46,GM32&lt;&gt;""),AND(HJ32&gt;=HP$46,HJ32&lt;&gt;""),AND(HO32&gt;=HP$46,HO32&lt;&gt;""),AND(IL32&gt;=IR$46,IL32&lt;&gt;""),AND(IQ32&gt;=IR$46,IQ32&lt;&gt;""),AND(JN32&gt;=JT$46,JN32&lt;&gt;""),AND(JS32&gt;=JT$46,JS32&lt;&gt;""),AND(KP32&gt;=KV$46,KP32&lt;&gt;""),AND(KU32&gt;=KV$46,KU32&lt;&gt;""),AND(LR32&gt;=LX$46,LR32&lt;&gt;""),AND(LW32&gt;=LX$46,LW32&lt;&gt;""),AND(MT32&gt;=MZ$46,MT32&lt;&gt;""),AND(MY32&gt;=MZ$46,MY32&lt;&gt;""),AND(NV32&gt;=OB$46,NV32&lt;&gt;""),AND(OA32&gt;=OB$46,OA32&lt;&gt;""),AND(OX32&gt;=PD$46,OX32&lt;&gt;""),AND(PC32&gt;=PD$46,PC32&lt;&gt;""),AND(PZ32&gt;=QF$46,PZ32&lt;&gt;""),AND(QE32&gt;=QF$46,QE32&lt;&gt;"")),"P","")</f>
        <v/>
      </c>
      <c r="J32" s="36" t="str">
        <f>IF(AND(I32="P",H32=""),"No DD",IF(OR(AND(AU32&gt;=AY$45,AV32&gt;=AY$49,AU32&lt;&gt;"",AQ32=""),AND(BX32&gt;=CB$45,BY32&gt;=CB$49,BX32&lt;&gt;"",BT32=""),AND(DA32&gt;=DE$45,DB32&gt;=DE$49,DA32&lt;&gt;"",CW32=""),AND(EF32&gt;=EJ$45,EG32&gt;=EJ$49,EF32&lt;&gt;""),AND(FH32&gt;=FL$45,FI32&gt;=FL$49,FH32&lt;&gt;""),AND(GJ32&gt;=GN$45,GK32&gt;=GN$49,GJ32&lt;&gt;""),AND(HL32&gt;=HP$45,HM32&gt;=HP$49,HL32&lt;&gt;""),AND(IN32&gt;=IR$45,IO32&gt;=IR$49,IN32&lt;&gt;""),AND(JP32&gt;=JT$45,JQ32&gt;=JT$49,JP32&lt;&gt;""),AND(KR32&gt;=KV$45,KS32&gt;=KV$49,KR32&lt;&gt;""),AND(LT32&gt;=LX$45,LU32&gt;=LX$49,LT32&lt;&gt;""),AND(MV32&gt;=MZ$45,MW32&gt;=MZ$49,MV32&lt;&gt;""),AND(NX32&gt;=OB$45,NY32&gt;=OB$49,NX32&lt;&gt;""),AND(OZ32&gt;=PD$45,PA32&gt;=PD$49,OZ32&lt;&gt;""),AND(QB32&gt;=QF$45,QC32&gt;=QF$49,QB32&lt;&gt;"")),"Merit",IF(OR(AND(AU32&gt;=AY$44,AV32&gt;=AY$48,AU32&lt;&gt;"",AQ32=""),AND(BX32&gt;=CB$44,BY32&gt;=CB$48,BX32&lt;&gt;"",BT32=""),AND(DA32&gt;=DE$44,DB32&gt;=DE$48,DA32&lt;&gt;"",CW32=""),AND(EF32&gt;=EJ$44,EG32&gt;=EJ$48,EF32&lt;&gt;""),AND(FH32&gt;=FL$44,FI32&gt;=FL$48,FH32&lt;&gt;""),AND(GJ32&gt;=GN$44,GK32&gt;=GN$48,GJ32&lt;&gt;""),AND(HL32&gt;=HP$44,HM32&gt;=HP$48,HL32&lt;&gt;""),AND(IN32&gt;=IR$44,IO32&gt;=IR$48,IN32&lt;&gt;""),AND(JP32&gt;=JT$44,JQ32&gt;=JT$48,JP32&lt;&gt;""),AND(KR32&gt;=KV$44,KS32&gt;=KV$48,KR32&lt;&gt;""),AND(LT32&gt;=LX$44,LU32&gt;=LX$48,LT32&lt;&gt;""),AND(MV32&gt;=MZ$44,MW32&gt;=MZ$48,MV32&lt;&gt;""),AND(NX32&gt;=OB$44,NY32&gt;=OB$48,NX32&lt;&gt;""),AND(OZ32&gt;=PD$44,PA32&gt;=PD$48,OZ32&lt;&gt;""),AND(QB32&gt;=QF$44,QC32&gt;=QF$48,QB32&lt;&gt;"")),"Excellence",IF(K32="P","Worlds Team",IF(H32="P","National Team","")))))</f>
        <v/>
      </c>
      <c r="K32" s="3" t="str">
        <f>IF(OR(AND(AU32&gt;=AY$43,AV32&gt;=AY$47,AU32&lt;&gt;"",AQ32=""),AND(BX32&gt;=CB$43,BY32&gt;=CB$47,BX32&lt;&gt;"",BT32=""),AND(DA32&gt;=DE$43,DB32&gt;=DE$47,DA32&lt;&gt;"",CW32=""),AND(EF32&gt;=EJ$43,EG32&gt;=EJ$47,EF32&lt;&gt;""),AND(FH32&gt;=FL$43,FI32&gt;=FL$47,FH32&lt;&gt;""),AND(GJ32&gt;=GN$43,GK32&gt;=GN$47,GJ32&lt;&gt;""),AND(HL32&gt;=HP$43,HM32&gt;=HP$47,HL32&lt;&gt;""),AND(IN32&gt;=IR$43,IO32&gt;=IR$47,IN32&lt;&gt;""),AND(JP32&gt;=JT$43,JQ32&gt;=JT$47,JP32&lt;&gt;""),AND(KR32&gt;=KV$43,KS32&gt;=KV$47,KR32&lt;&gt;""),AND(LT32&gt;=LX$43,LU32&gt;=LX$47,LT32&lt;&gt;""),AND(MV32&gt;=MZ$43,MW32&gt;=MZ$47,MV32&lt;&gt;""),AND(NX32&gt;=OB$43,NY32&gt;=OB$47,NX32&lt;&gt;""),AND(OZ32&gt;=PD$43,PA32&gt;=PD$47,OZ32&lt;&gt;""),AND(QB32&gt;=QF$43,QC32&gt;=QF$47,QB32&lt;&gt;"")),"P","")</f>
        <v/>
      </c>
      <c r="L32" s="8">
        <f>IF(COUNT(AS32,BV32,CY32)&gt;0,LARGE((AS32,BV32,CY32),1),0)</f>
        <v>46.199999999999996</v>
      </c>
      <c r="M32" s="8" t="str">
        <f>IF(L32=0,"",IF(L32=CY32,$CC$1,IF(L32=BV32,$AZ$1,IF(L32=AS32,$W$1,""))))</f>
        <v>2024 Nationals</v>
      </c>
      <c r="N32" s="8">
        <f>IF(COUNT(AS32,BV32,CY32)&gt;1,LARGE((AS32,BV32,CY32),2),0)</f>
        <v>42.900000000000006</v>
      </c>
      <c r="O32" s="8" t="str">
        <f>IF(N32=0,"",IF(AND(N32=L32,N32=AS32,N32=BV32),$W$1,IF(AND(N32=L32,N32=AS32,N32=CY32),$W$1,IF(AND(N32=L32,N32=BV32,N32=CY32),$AZ$1,IF(N32=CY32,$CC$1,IF(N32=BV32,$AZ$1,IF(N32=AS32,$W$1,"")))))))</f>
        <v>2024 Elite Canada</v>
      </c>
      <c r="P32" s="8">
        <f>IF(COUNT(AT32,BW32,CZ32)&gt;0,LARGE((AT32,BW32,CZ32),1),0)</f>
        <v>20.2</v>
      </c>
      <c r="Q32" s="8" t="str">
        <f>IF(P32=0,"",IF(P32=CZ32,$CC$1,IF(P32=BW32,$AZ$1,IF(P32=AT32,$W$1,""))))</f>
        <v>2024 Elite Canada</v>
      </c>
      <c r="R32" s="8">
        <f>IF(MAX(AX32,CA32,DD32)&gt;0,MAX(AX32,CA32,DD32),0)</f>
        <v>44.099999999999994</v>
      </c>
      <c r="S32" s="8" t="str">
        <f>IF(R32=0,"",IF(R32=DD32,$CC$1,IF(R32=CA32,$AZ$1,IF(R32=AX32,$W$1,""))))</f>
        <v>2024 Elite Canada</v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18.600000000000001</v>
      </c>
      <c r="BA32" s="18">
        <v>5.2</v>
      </c>
      <c r="BB32" s="18">
        <v>0</v>
      </c>
      <c r="BC32" s="18">
        <v>0</v>
      </c>
      <c r="BD32" s="18">
        <v>16.600000000000001</v>
      </c>
      <c r="BE32" s="18">
        <v>3.5</v>
      </c>
      <c r="BF32" s="18">
        <v>1</v>
      </c>
      <c r="BG32" s="18">
        <v>0</v>
      </c>
      <c r="BH32" s="18">
        <v>17.399999999999999</v>
      </c>
      <c r="BI32" s="18">
        <v>2.8</v>
      </c>
      <c r="BJ32" s="18">
        <v>0</v>
      </c>
      <c r="BK32" s="18">
        <v>0</v>
      </c>
      <c r="BL32" s="18">
        <v>18.7</v>
      </c>
      <c r="BM32" s="18">
        <v>3.5</v>
      </c>
      <c r="BN32" s="18">
        <v>0</v>
      </c>
      <c r="BO32" s="18">
        <v>0</v>
      </c>
      <c r="BP32" s="18">
        <v>18.600000000000001</v>
      </c>
      <c r="BQ32" s="18">
        <v>3.5</v>
      </c>
      <c r="BR32" s="18">
        <v>0.2</v>
      </c>
      <c r="BS32" s="18">
        <v>0</v>
      </c>
      <c r="BT32" s="28"/>
      <c r="BU32" s="11">
        <f>IF(SUM(BA32,BE32)&gt;0,SUM(BA32,BE32),"")</f>
        <v>8.6999999999999993</v>
      </c>
      <c r="BV32" s="11">
        <f>IF(SUM(AZ32:BA32,BC32:BE32,BG32)-BB32-BF32&gt;0,SUM(AZ32:BA32,BC32:BE32,BG32)-BB32-BF32,"")</f>
        <v>42.900000000000006</v>
      </c>
      <c r="BW32" s="11">
        <f>IF(SUM(BH32:BI32,BK32)-BJ32&gt;0,SUM(BH32:BI32,BK32)-BJ32,"")</f>
        <v>20.2</v>
      </c>
      <c r="BX32" s="11">
        <f>IF(SUM(BA32,BE32,BI32)&gt;0,SUM(BA32,BE32,BI32),"")</f>
        <v>11.5</v>
      </c>
      <c r="BY32" s="11">
        <f>IF(SUM(BV32,BW32)&gt;0,SUM(BV32,BW32),"")</f>
        <v>63.100000000000009</v>
      </c>
      <c r="BZ32" s="11">
        <f>IF(SUM(BM32,BQ32)&gt;0,SUM(BM32,BQ32),"")</f>
        <v>7</v>
      </c>
      <c r="CA32" s="11">
        <f>IF(SUM(BL32:BM32,BO32:BQ32,BS32)-SUM(BN32,BR32)&gt;0,SUM(BL32:BM32,BO32:BQ32,BS32)-SUM(BN32,BR32),"")</f>
        <v>44.099999999999994</v>
      </c>
      <c r="CB32" s="11">
        <f>IF(SUM(BV32,BW32,CA32)&gt;0,SUM(BV32,BW32,CA32),"")</f>
        <v>107.2</v>
      </c>
      <c r="CC32" s="19">
        <v>18.8</v>
      </c>
      <c r="CD32" s="19">
        <v>5.2</v>
      </c>
      <c r="CE32" s="19">
        <v>0.2</v>
      </c>
      <c r="CF32" s="19">
        <v>0</v>
      </c>
      <c r="CG32" s="19">
        <v>18.399999999999999</v>
      </c>
      <c r="CH32" s="19">
        <v>4.8</v>
      </c>
      <c r="CI32" s="19">
        <v>0.8</v>
      </c>
      <c r="CJ32" s="19">
        <v>0</v>
      </c>
      <c r="CK32" s="19">
        <v>17.600000000000001</v>
      </c>
      <c r="CL32" s="19">
        <v>0.7</v>
      </c>
      <c r="CM32" s="19">
        <v>0</v>
      </c>
      <c r="CN32" s="19">
        <v>0</v>
      </c>
      <c r="CO32" s="19"/>
      <c r="CP32" s="19"/>
      <c r="CQ32" s="19"/>
      <c r="CR32" s="19"/>
      <c r="CS32" s="19"/>
      <c r="CT32" s="19"/>
      <c r="CU32" s="19"/>
      <c r="CV32" s="19"/>
      <c r="CW32" s="27"/>
      <c r="CX32" s="40">
        <f>IF(SUM(CD32,CH32)&gt;0,SUM(CD32,CH32),"")</f>
        <v>10</v>
      </c>
      <c r="CY32" s="40">
        <f>IF(SUM(CC32:CD32,CF32:CH32,CJ32)-CE32-CI32&gt;0,SUM(CC32:CD32,CF32:CH32,CJ32)-CE32-CI32,"")</f>
        <v>46.199999999999996</v>
      </c>
      <c r="CZ32" s="40">
        <f>IF(SUM(CK32:CL32,CN32)-CM32&gt;0,SUM(CK32:CL32,CN32)-CM32,"")</f>
        <v>18.3</v>
      </c>
      <c r="DA32" s="40">
        <f>IF(SUM(CD32,CH32,CL32)&gt;0,SUM(CD32,CH32,CL32),"")</f>
        <v>10.7</v>
      </c>
      <c r="DB32" s="40">
        <f>IF(SUM(CY32,CZ32)&gt;0,SUM(CY32,CZ32),"")</f>
        <v>64.5</v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>
        <f>IF(SUM(CY32,CZ32,DD32)&gt;0,SUM(CY32,CZ32,DD32),"")</f>
        <v>64.5</v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18.700000000000003</v>
      </c>
      <c r="QH32" s="22">
        <f>IF($CW32="P",CD32,(CD32+BA32)/2)</f>
        <v>5.2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17.5</v>
      </c>
      <c r="QL32" s="22">
        <f>IF($CW32="P",CH32,(CH32+BE32)/2)</f>
        <v>4.1500000000000004</v>
      </c>
      <c r="QM32" s="22">
        <f>IF($CW32="P",CI32,(CI32+BF32)/2)</f>
        <v>0.9</v>
      </c>
      <c r="QN32" s="22">
        <f>IF($CW32="P",CJ32,(CJ32+BG32)/2)</f>
        <v>0</v>
      </c>
      <c r="QO32" s="22">
        <f>IF($CW32="P",CK32,(CK32+BH32)/2)</f>
        <v>17.5</v>
      </c>
      <c r="QP32" s="22">
        <f>IF($CW32="P",CL32,(CL32+BI32)/2)</f>
        <v>1.75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9.35</v>
      </c>
      <c r="QT32" s="22">
        <f>IF($CW32="P",CP32,(CP32+BM32)/2)</f>
        <v>1.75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9.3000000000000007</v>
      </c>
      <c r="QX32" s="22">
        <f>IF($CW32="P",CT32,(CT32+BQ32)/2)</f>
        <v>1.75</v>
      </c>
      <c r="QY32" s="22">
        <f>IF($CW32="P",CU32,(CU32+BR32)/2)</f>
        <v>0.1</v>
      </c>
      <c r="QZ32" s="22">
        <f>IF($CW32="P",CV32,(CV32+BS32)/2)</f>
        <v>0</v>
      </c>
      <c r="RA32" s="27" t="s">
        <v>46</v>
      </c>
      <c r="RB32" s="40">
        <f>IF(SUM(QH32,QL32)&gt;0,SUM(QH32,QL32),"")</f>
        <v>9.3500000000000014</v>
      </c>
      <c r="RC32" s="40">
        <f>IF(SUM(QG32:QH32,QJ32:QL32,QN32)-QI32-QM32&gt;0,SUM(QG32:QH32,QJ32:QL32,QN32)-QI32-QM32,"")</f>
        <v>44.550000000000004</v>
      </c>
      <c r="RD32" s="40">
        <f>IF(SUM(QO32:QP32,QR32)-QQ32&gt;0,SUM(QO32:QP32,QR32)-QQ32,"")</f>
        <v>19.25</v>
      </c>
      <c r="RE32" s="40">
        <f>IF(SUM(QH32,QL32,QP32)&gt;0,SUM(QH32,QL32,QP32),"")</f>
        <v>11.100000000000001</v>
      </c>
      <c r="RF32" s="40">
        <f>IF(SUM(RC32,RD32)&gt;0,SUM(RC32,RD32),"")</f>
        <v>63.800000000000004</v>
      </c>
      <c r="RG32" s="40">
        <f>IF(SUM(QT32,QX32)&gt;0,SUM(QT32,QX32),"")</f>
        <v>3.5</v>
      </c>
      <c r="RH32" s="40">
        <f>IF(SUM(QS32:QT32,QV32:QX32,QZ32)-SUM(QU32,QY32)&gt;0,SUM(QS32:QT32,QV32:QX32,QZ32)-SUM(QU32,QY32),"")</f>
        <v>22.049999999999997</v>
      </c>
      <c r="RI32" s="40">
        <f>IF(SUM(RC32,RD32,RH32)&gt;0,SUM(RC32,RD32,RH32),"")</f>
        <v>85.85</v>
      </c>
    </row>
    <row r="33" spans="1:477" x14ac:dyDescent="0.2">
      <c r="A33" s="4" t="str" cm="1">
        <f t="array" ref="A33">IF(AND(J33&lt;&gt;"",J33&lt;&gt;"No DD"),SUMPRODUCT((J$4:J$40&lt;&gt;"")*(J$4:J$40&lt;&gt;"No DD")*(F$4:F$40&gt;F33))+1,IF(J33="No DD",SUMPRODUCT((J$4:J$40="No DD")*(F$4:F$40&gt;F33))+1+SUMPRODUCT((J$4:J$40&lt;&gt;"")*(J$4:J$40&lt;&gt;"No DD")),""))</f>
        <v/>
      </c>
      <c r="B33" s="4" t="str" cm="1">
        <f t="array" ref="B33">IF(AND(J33&lt;&gt;"",J33&lt;&gt;"No DD",G33=""),SUMPRODUCT((J$4:J$40&lt;&gt;"")*(J$4:J$40&lt;&gt;"No DD")*(G$4:G$40="")*(F$4:F$40&gt;F33))+1,IF(J33="No DD",SUMPRODUCT((J$4:J$40="No DD")*(F$4:F$40&gt;F33)*(G$4:G$40=""))+1+SUMPRODUCT((J$4:J$40&lt;&gt;"")*(G$4:G$40="")*(J$4:J$40&lt;&gt;"No DD")),""))</f>
        <v/>
      </c>
      <c r="C33" s="5" t="s">
        <v>219</v>
      </c>
      <c r="D33" s="4" t="s">
        <v>4</v>
      </c>
      <c r="E33" s="4">
        <v>2006</v>
      </c>
      <c r="F33" s="9">
        <f>SUM(L33:T33)+SUM(L33:Q33)*0.0000001+SUM(L33)*0.0000000000001</f>
        <v>153.30001124000455</v>
      </c>
      <c r="G33" s="66"/>
      <c r="H33" s="3" t="str">
        <f>IF(OR(AND(AR33&gt;=AY$42,AS33&gt;=AY$46,AR33&lt;&gt;"",AQ33=""),AND(AW33&gt;=AY$42,AX33&gt;=AY$46,AW33&lt;&gt;"",AQ33=""),AND(BU33&gt;=CB$42,BV33&gt;=CB$46,BU33&lt;&gt;"",BT33=""),AND(BZ33&gt;=CB$42,CA33&gt;=CB$46,BZ33&lt;&gt;"",BT33=""),AND(CX33&gt;=DE$42,CY33&gt;=DE$46,CX33&lt;&gt;"",CW33=""),AND(DC33&gt;=DE$42,DD33&gt;=DE$46,DC33&lt;&gt;""),AND(EC33&gt;=EJ$42,ED33&gt;=EJ$46,EC33&lt;&gt;""),AND(EH33&gt;=EJ$42,EI33&gt;=EJ$46,EH33&lt;&gt;""),AND(FE33&gt;=FL$42,FF33&gt;=FL$46,FE33&lt;&gt;""),AND(FJ33&gt;=FL$42,FK33&gt;=FL$46,FJ33&lt;&gt;""),AND(GG33&gt;=GN$42,GH33&gt;=GN$46,GG33&lt;&gt;""),AND(GL33&gt;=GN$42,GM33&gt;=GN$46,GL33&lt;&gt;""),AND(HI33&gt;=HP$42,HJ33&gt;=HP$46,HI33&lt;&gt;""),AND(HN33&gt;=HP$42,HO33&gt;=HP$46,HN33&lt;&gt;""),AND(IK33&gt;=IR$42,IL33&gt;=IR$46,IK33&lt;&gt;""),AND(IP33&gt;=IR$42,IQ33&gt;=IR$46,IP33&lt;&gt;""),AND(JM33&gt;=JT$42,JN33&gt;=JT$46,JM33&lt;&gt;""),AND(JR33&gt;=JT$42,JS33&gt;=JT$46,JR33&lt;&gt;""),AND(KO33&gt;=KV$42,KP33&gt;=KV$46,KO33&lt;&gt;""),AND(KT33&gt;=KV$42,KU33&gt;=KV$46,KT33&lt;&gt;""),AND(LQ33&gt;=LX$42,LR33&gt;=LX$46,LQ33&lt;&gt;""),AND(LV33&gt;=LX$42,LW33&gt;=LX$46,LV33&lt;&gt;""),AND(MS33&gt;=MZ$42,MT33&gt;=MZ$46,MS33&lt;&gt;""),AND(MX33&gt;=MZ$42,MY33&gt;=MZ$46,MX33&lt;&gt;""),AND(NU33&gt;=OB$42,NV33&gt;=OB$46,NU33&lt;&gt;""),AND(NZ33&gt;=OB$42,OA33&gt;=OB$46,NZ33&lt;&gt;""),AND(OW33&gt;=PD$42,OX33&gt;=PD$46,OW33&lt;&gt;""),AND(PB33&gt;=PD$42,PC33&gt;=PD$46,PB33&lt;&gt;""),AND(PY33&gt;=QF$42,PZ33&gt;=QF$46,PY33&lt;&gt;""),AND(QD33&gt;=QF$42,QE33&gt;=QF$46,QD33&lt;&gt;"")),"P","")</f>
        <v/>
      </c>
      <c r="I33" s="3" t="str">
        <f>IF(OR(AND(AS33&gt;=AY$46,AS33&lt;&gt;"",AQ33=""),AND(AX33&gt;=AY$46,AX33&lt;&gt;"",AQ33=""),AND(BV33&gt;=CB$46,BV33&lt;&gt;"",BT33=""),AND(CA33&gt;=CB$46,CA33&lt;&gt;"",BT33=""),AND(CY33&gt;=DE$46,CY33&lt;&gt;"",CW33=""),AND(DD33&gt;=DE$46,DD33&lt;&gt;"",CW33=""),AND(ED33&gt;=EJ$46,ED33&lt;&gt;""),AND(EI33&gt;=EJ$46,EI33&lt;&gt;""),AND(FF33&gt;=FL$46,FF33&lt;&gt;""),AND(FK33&gt;=FL$46,FK33&lt;&gt;""),AND(GH33&gt;=GN$46,GH33&lt;&gt;""),AND(GM33&gt;=GN$46,GM33&lt;&gt;""),AND(HJ33&gt;=HP$46,HJ33&lt;&gt;""),AND(HO33&gt;=HP$46,HO33&lt;&gt;""),AND(IL33&gt;=IR$46,IL33&lt;&gt;""),AND(IQ33&gt;=IR$46,IQ33&lt;&gt;""),AND(JN33&gt;=JT$46,JN33&lt;&gt;""),AND(JS33&gt;=JT$46,JS33&lt;&gt;""),AND(KP33&gt;=KV$46,KP33&lt;&gt;""),AND(KU33&gt;=KV$46,KU33&lt;&gt;""),AND(LR33&gt;=LX$46,LR33&lt;&gt;""),AND(LW33&gt;=LX$46,LW33&lt;&gt;""),AND(MT33&gt;=MZ$46,MT33&lt;&gt;""),AND(MY33&gt;=MZ$46,MY33&lt;&gt;""),AND(NV33&gt;=OB$46,NV33&lt;&gt;""),AND(OA33&gt;=OB$46,OA33&lt;&gt;""),AND(OX33&gt;=PD$46,OX33&lt;&gt;""),AND(PC33&gt;=PD$46,PC33&lt;&gt;""),AND(PZ33&gt;=QF$46,PZ33&lt;&gt;""),AND(QE33&gt;=QF$46,QE33&lt;&gt;"")),"P","")</f>
        <v/>
      </c>
      <c r="J33" s="36" t="str">
        <f>IF(AND(I33="P",H33=""),"No DD",IF(OR(AND(AU33&gt;=AY$45,AV33&gt;=AY$49,AU33&lt;&gt;"",AQ33=""),AND(BX33&gt;=CB$45,BY33&gt;=CB$49,BX33&lt;&gt;"",BT33=""),AND(DA33&gt;=DE$45,DB33&gt;=DE$49,DA33&lt;&gt;"",CW33=""),AND(EF33&gt;=EJ$45,EG33&gt;=EJ$49,EF33&lt;&gt;""),AND(FH33&gt;=FL$45,FI33&gt;=FL$49,FH33&lt;&gt;""),AND(GJ33&gt;=GN$45,GK33&gt;=GN$49,GJ33&lt;&gt;""),AND(HL33&gt;=HP$45,HM33&gt;=HP$49,HL33&lt;&gt;""),AND(IN33&gt;=IR$45,IO33&gt;=IR$49,IN33&lt;&gt;""),AND(JP33&gt;=JT$45,JQ33&gt;=JT$49,JP33&lt;&gt;""),AND(KR33&gt;=KV$45,KS33&gt;=KV$49,KR33&lt;&gt;""),AND(LT33&gt;=LX$45,LU33&gt;=LX$49,LT33&lt;&gt;""),AND(MV33&gt;=MZ$45,MW33&gt;=MZ$49,MV33&lt;&gt;""),AND(NX33&gt;=OB$45,NY33&gt;=OB$49,NX33&lt;&gt;""),AND(OZ33&gt;=PD$45,PA33&gt;=PD$49,OZ33&lt;&gt;""),AND(QB33&gt;=QF$45,QC33&gt;=QF$49,QB33&lt;&gt;"")),"Merit",IF(OR(AND(AU33&gt;=AY$44,AV33&gt;=AY$48,AU33&lt;&gt;"",AQ33=""),AND(BX33&gt;=CB$44,BY33&gt;=CB$48,BX33&lt;&gt;"",BT33=""),AND(DA33&gt;=DE$44,DB33&gt;=DE$48,DA33&lt;&gt;"",CW33=""),AND(EF33&gt;=EJ$44,EG33&gt;=EJ$48,EF33&lt;&gt;""),AND(FH33&gt;=FL$44,FI33&gt;=FL$48,FH33&lt;&gt;""),AND(GJ33&gt;=GN$44,GK33&gt;=GN$48,GJ33&lt;&gt;""),AND(HL33&gt;=HP$44,HM33&gt;=HP$48,HL33&lt;&gt;""),AND(IN33&gt;=IR$44,IO33&gt;=IR$48,IN33&lt;&gt;""),AND(JP33&gt;=JT$44,JQ33&gt;=JT$48,JP33&lt;&gt;""),AND(KR33&gt;=KV$44,KS33&gt;=KV$48,KR33&lt;&gt;""),AND(LT33&gt;=LX$44,LU33&gt;=LX$48,LT33&lt;&gt;""),AND(MV33&gt;=MZ$44,MW33&gt;=MZ$48,MV33&lt;&gt;""),AND(NX33&gt;=OB$44,NY33&gt;=OB$48,NX33&lt;&gt;""),AND(OZ33&gt;=PD$44,PA33&gt;=PD$48,OZ33&lt;&gt;""),AND(QB33&gt;=QF$44,QC33&gt;=QF$48,QB33&lt;&gt;"")),"Excellence",IF(K33="P","Worlds Team",IF(H33="P","National Team","")))))</f>
        <v/>
      </c>
      <c r="K33" s="3" t="str">
        <f>IF(OR(AND(AU33&gt;=AY$43,AV33&gt;=AY$47,AU33&lt;&gt;"",AQ33=""),AND(BX33&gt;=CB$43,BY33&gt;=CB$47,BX33&lt;&gt;"",BT33=""),AND(DA33&gt;=DE$43,DB33&gt;=DE$47,DA33&lt;&gt;"",CW33=""),AND(EF33&gt;=EJ$43,EG33&gt;=EJ$47,EF33&lt;&gt;""),AND(FH33&gt;=FL$43,FI33&gt;=FL$47,FH33&lt;&gt;""),AND(GJ33&gt;=GN$43,GK33&gt;=GN$47,GJ33&lt;&gt;""),AND(HL33&gt;=HP$43,HM33&gt;=HP$47,HL33&lt;&gt;""),AND(IN33&gt;=IR$43,IO33&gt;=IR$47,IN33&lt;&gt;""),AND(JP33&gt;=JT$43,JQ33&gt;=JT$47,JP33&lt;&gt;""),AND(KR33&gt;=KV$43,KS33&gt;=KV$47,KR33&lt;&gt;""),AND(LT33&gt;=LX$43,LU33&gt;=LX$47,LT33&lt;&gt;""),AND(MV33&gt;=MZ$43,MW33&gt;=MZ$47,MV33&lt;&gt;""),AND(NX33&gt;=OB$43,NY33&gt;=OB$47,NX33&lt;&gt;""),AND(OZ33&gt;=PD$43,PA33&gt;=PD$47,OZ33&lt;&gt;""),AND(QB33&gt;=QF$43,QC33&gt;=QF$47,QB33&lt;&gt;"")),"P","")</f>
        <v/>
      </c>
      <c r="L33" s="8">
        <f>IF(COUNT(AS33,BV33,CY33)&gt;0,LARGE((AS33,BV33,CY33),1),0)</f>
        <v>45.599999999999994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44.70000000000001</v>
      </c>
      <c r="O33" s="8" t="str">
        <f>IF(N33=0,"",IF(AND(N33=L33,N33=AS33,N33=BV33),$W$1,IF(AND(N33=L33,N33=AS33,N33=CY33),$W$1,IF(AND(N33=L33,N33=BV33,N33=CY33),$AZ$1,IF(N33=CY33,$CC$1,IF(N33=BV33,$AZ$1,IF(N33=AS33,$W$1,"")))))))</f>
        <v>2024 Nationals</v>
      </c>
      <c r="P33" s="8">
        <f>IF(COUNT(AT33,BW33,CZ33)&gt;0,LARGE((AT33,BW33,CZ33),1),0)</f>
        <v>22.1</v>
      </c>
      <c r="Q33" s="8" t="str">
        <f>IF(P33=0,"",IF(P33=CZ33,$CC$1,IF(P33=BW33,$AZ$1,IF(P33=AT33,$W$1,""))))</f>
        <v>2024 Nationals</v>
      </c>
      <c r="R33" s="8">
        <f>IF(MAX(AX33,CA33,DD33)&gt;0,MAX(AX33,CA33,DD33),0)</f>
        <v>40.9</v>
      </c>
      <c r="S33" s="8" t="str">
        <f>IF(R33=0,"",IF(R33=DD33,$CC$1,IF(R33=CA33,$AZ$1,IF(R33=AX33,$W$1,""))))</f>
        <v>2024 Nationals</v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18.2</v>
      </c>
      <c r="BA33" s="18">
        <v>4.8</v>
      </c>
      <c r="BB33" s="18">
        <v>0</v>
      </c>
      <c r="BC33" s="18">
        <v>0</v>
      </c>
      <c r="BD33" s="18">
        <v>18.399999999999999</v>
      </c>
      <c r="BE33" s="18">
        <v>4.8</v>
      </c>
      <c r="BF33" s="18">
        <v>0.6</v>
      </c>
      <c r="BG33" s="18">
        <v>0</v>
      </c>
      <c r="BH33" s="18">
        <v>18</v>
      </c>
      <c r="BI33" s="18">
        <v>3.5</v>
      </c>
      <c r="BJ33" s="18">
        <v>0.8</v>
      </c>
      <c r="BK33" s="18">
        <v>0</v>
      </c>
      <c r="BL33" s="18">
        <v>18.2</v>
      </c>
      <c r="BM33" s="18">
        <v>6</v>
      </c>
      <c r="BN33" s="18">
        <v>0.2</v>
      </c>
      <c r="BO33" s="18">
        <v>0</v>
      </c>
      <c r="BP33" s="18">
        <v>0</v>
      </c>
      <c r="BQ33" s="18">
        <v>0</v>
      </c>
      <c r="BR33" s="18">
        <v>0</v>
      </c>
      <c r="BS33" s="18">
        <v>0</v>
      </c>
      <c r="BT33" s="28"/>
      <c r="BU33" s="11">
        <f>IF(SUM(BA33,BE33)&gt;0,SUM(BA33,BE33),"")</f>
        <v>9.6</v>
      </c>
      <c r="BV33" s="11">
        <f>IF(SUM(AZ33:BA33,BC33:BE33,BG33)-BB33-BF33&gt;0,SUM(AZ33:BA33,BC33:BE33,BG33)-BB33-BF33,"")</f>
        <v>45.599999999999994</v>
      </c>
      <c r="BW33" s="11">
        <f>IF(SUM(BH33:BI33,BK33)-BJ33&gt;0,SUM(BH33:BI33,BK33)-BJ33,"")</f>
        <v>20.7</v>
      </c>
      <c r="BX33" s="11">
        <f>IF(SUM(BA33,BE33,BI33)&gt;0,SUM(BA33,BE33,BI33),"")</f>
        <v>13.1</v>
      </c>
      <c r="BY33" s="11">
        <f>IF(SUM(BV33,BW33)&gt;0,SUM(BV33,BW33),"")</f>
        <v>66.3</v>
      </c>
      <c r="BZ33" s="11">
        <f>IF(SUM(BM33,BQ33)&gt;0,SUM(BM33,BQ33),"")</f>
        <v>6</v>
      </c>
      <c r="CA33" s="11">
        <f>IF(SUM(BL33:BM33,BO33:BQ33,BS33)-SUM(BN33,BR33)&gt;0,SUM(BL33:BM33,BO33:BQ33,BS33)-SUM(BN33,BR33),"")</f>
        <v>24</v>
      </c>
      <c r="CB33" s="11">
        <f>IF(SUM(BV33,BW33,CA33)&gt;0,SUM(BV33,BW33,CA33),"")</f>
        <v>90.3</v>
      </c>
      <c r="CC33" s="19">
        <v>18.2</v>
      </c>
      <c r="CD33" s="19">
        <v>4.4000000000000004</v>
      </c>
      <c r="CE33" s="19">
        <v>0.8</v>
      </c>
      <c r="CF33" s="19">
        <v>0</v>
      </c>
      <c r="CG33" s="19">
        <v>18.3</v>
      </c>
      <c r="CH33" s="19">
        <v>5.2</v>
      </c>
      <c r="CI33" s="19">
        <v>0.6</v>
      </c>
      <c r="CJ33" s="19">
        <v>0</v>
      </c>
      <c r="CK33" s="19">
        <v>18</v>
      </c>
      <c r="CL33" s="19">
        <v>4.3</v>
      </c>
      <c r="CM33" s="19">
        <v>0.2</v>
      </c>
      <c r="CN33" s="19">
        <v>0</v>
      </c>
      <c r="CO33" s="19">
        <v>18.3</v>
      </c>
      <c r="CP33" s="19">
        <v>5.2</v>
      </c>
      <c r="CQ33" s="19">
        <v>0.2</v>
      </c>
      <c r="CR33" s="19">
        <v>0</v>
      </c>
      <c r="CS33" s="19">
        <v>17.899999999999999</v>
      </c>
      <c r="CT33" s="19">
        <v>2</v>
      </c>
      <c r="CU33" s="19">
        <v>2.2999999999999998</v>
      </c>
      <c r="CV33" s="19">
        <v>0</v>
      </c>
      <c r="CW33" s="27"/>
      <c r="CX33" s="40">
        <f>IF(SUM(CD33,CH33)&gt;0,SUM(CD33,CH33),"")</f>
        <v>9.6000000000000014</v>
      </c>
      <c r="CY33" s="40">
        <f>IF(SUM(CC33:CD33,CF33:CH33,CJ33)-CE33-CI33&gt;0,SUM(CC33:CD33,CF33:CH33,CJ33)-CE33-CI33,"")</f>
        <v>44.70000000000001</v>
      </c>
      <c r="CZ33" s="40">
        <f>IF(SUM(CK33:CL33,CN33)-CM33&gt;0,SUM(CK33:CL33,CN33)-CM33,"")</f>
        <v>22.1</v>
      </c>
      <c r="DA33" s="40">
        <f>IF(SUM(CD33,CH33,CL33)&gt;0,SUM(CD33,CH33,CL33),"")</f>
        <v>13.900000000000002</v>
      </c>
      <c r="DB33" s="40">
        <f>IF(SUM(CY33,CZ33)&gt;0,SUM(CY33,CZ33),"")</f>
        <v>66.800000000000011</v>
      </c>
      <c r="DC33" s="40">
        <f>IF(SUM(CP33,CT33)&gt;0,SUM(CP33,CT33),"")</f>
        <v>7.2</v>
      </c>
      <c r="DD33" s="40">
        <f>IF(SUM(CO33:CP33,CR33:CT33,CV33)-SUM(CQ33,CU33)&gt;0,SUM(CO33:CP33,CR33:CT33,CV33)-SUM(CQ33,CU33),"")</f>
        <v>40.9</v>
      </c>
      <c r="DE33" s="40">
        <f>IF(SUM(CY33,CZ33,DD33)&gt;0,SUM(CY33,CZ33,DD33),"")</f>
        <v>107.70000000000002</v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18.2</v>
      </c>
      <c r="QH33" s="22">
        <f>IF($CW33="P",CD33,(CD33+BA33)/2)</f>
        <v>4.5999999999999996</v>
      </c>
      <c r="QI33" s="22">
        <f>IF($CW33="P",CE33,(CE33+BB33)/2)</f>
        <v>0.4</v>
      </c>
      <c r="QJ33" s="22">
        <f>IF($CW33="P",CF33,(CF33+BC33)/2)</f>
        <v>0</v>
      </c>
      <c r="QK33" s="22">
        <f>IF($CW33="P",CG33,(CG33+BD33)/2)</f>
        <v>18.350000000000001</v>
      </c>
      <c r="QL33" s="22">
        <f>IF($CW33="P",CH33,(CH33+BE33)/2)</f>
        <v>5</v>
      </c>
      <c r="QM33" s="22">
        <f>IF($CW33="P",CI33,(CI33+BF33)/2)</f>
        <v>0.6</v>
      </c>
      <c r="QN33" s="22">
        <f>IF($CW33="P",CJ33,(CJ33+BG33)/2)</f>
        <v>0</v>
      </c>
      <c r="QO33" s="22">
        <f>IF($CW33="P",CK33,(CK33+BH33)/2)</f>
        <v>18</v>
      </c>
      <c r="QP33" s="22">
        <f>IF($CW33="P",CL33,(CL33+BI33)/2)</f>
        <v>3.9</v>
      </c>
      <c r="QQ33" s="22">
        <f>IF($CW33="P",CM33,(CM33+BJ33)/2)</f>
        <v>0.5</v>
      </c>
      <c r="QR33" s="22">
        <f>IF($CW33="P",CN33,(CN33+BK33)/2)</f>
        <v>0</v>
      </c>
      <c r="QS33" s="22">
        <f>IF($CW33="P",CO33,(CO33+BL33)/2)</f>
        <v>18.25</v>
      </c>
      <c r="QT33" s="22">
        <f>IF($CW33="P",CP33,(CP33+BM33)/2)</f>
        <v>5.6</v>
      </c>
      <c r="QU33" s="22">
        <f>IF($CW33="P",CQ33,(CQ33+BN33)/2)</f>
        <v>0.2</v>
      </c>
      <c r="QV33" s="22">
        <f>IF($CW33="P",CR33,(CR33+BO33)/2)</f>
        <v>0</v>
      </c>
      <c r="QW33" s="22">
        <f>IF($CW33="P",CS33,(CS33+BP33)/2)</f>
        <v>8.9499999999999993</v>
      </c>
      <c r="QX33" s="22">
        <f>IF($CW33="P",CT33,(CT33+BQ33)/2)</f>
        <v>1</v>
      </c>
      <c r="QY33" s="22">
        <f>IF($CW33="P",CU33,(CU33+BR33)/2)</f>
        <v>1.1499999999999999</v>
      </c>
      <c r="QZ33" s="22">
        <f>IF($CW33="P",CV33,(CV33+BS33)/2)</f>
        <v>0</v>
      </c>
      <c r="RA33" s="27" t="s">
        <v>46</v>
      </c>
      <c r="RB33" s="40">
        <f>IF(SUM(QH33,QL33)&gt;0,SUM(QH33,QL33),"")</f>
        <v>9.6</v>
      </c>
      <c r="RC33" s="40">
        <f>IF(SUM(QG33:QH33,QJ33:QL33,QN33)-QI33-QM33&gt;0,SUM(QG33:QH33,QJ33:QL33,QN33)-QI33-QM33,"")</f>
        <v>45.15</v>
      </c>
      <c r="RD33" s="40">
        <f>IF(SUM(QO33:QP33,QR33)-QQ33&gt;0,SUM(QO33:QP33,QR33)-QQ33,"")</f>
        <v>21.4</v>
      </c>
      <c r="RE33" s="40">
        <f>IF(SUM(QH33,QL33,QP33)&gt;0,SUM(QH33,QL33,QP33),"")</f>
        <v>13.5</v>
      </c>
      <c r="RF33" s="40">
        <f>IF(SUM(RC33,RD33)&gt;0,SUM(RC33,RD33),"")</f>
        <v>66.55</v>
      </c>
      <c r="RG33" s="40">
        <f>IF(SUM(QT33,QX33)&gt;0,SUM(QT33,QX33),"")</f>
        <v>6.6</v>
      </c>
      <c r="RH33" s="40">
        <f>IF(SUM(QS33:QT33,QV33:QX33,QZ33)-SUM(QU33,QY33)&gt;0,SUM(QS33:QT33,QV33:QX33,QZ33)-SUM(QU33,QY33),"")</f>
        <v>32.449999999999996</v>
      </c>
      <c r="RI33" s="40">
        <f>IF(SUM(RC33,RD33,RH33)&gt;0,SUM(RC33,RD33,RH33),"")</f>
        <v>99</v>
      </c>
    </row>
    <row r="34" spans="1:477" x14ac:dyDescent="0.2">
      <c r="A34" s="4" cm="1">
        <f t="array" ref="A34">IF(AND(J34&lt;&gt;"",J34&lt;&gt;"No DD"),SUMPRODUCT((J$4:J$40&lt;&gt;"")*(J$4:J$40&lt;&gt;"No DD")*(F$4:F$40&gt;F34))+1,IF(J34="No DD",SUMPRODUCT((J$4:J$40="No DD")*(F$4:F$40&gt;F34))+1+SUMPRODUCT((J$4:J$40&lt;&gt;"")*(J$4:J$40&lt;&gt;"No DD")),""))</f>
        <v>27</v>
      </c>
      <c r="B34" s="4" cm="1">
        <f t="array" ref="B34">IF(AND(J34&lt;&gt;"",J34&lt;&gt;"No DD",G34=""),SUMPRODUCT((J$4:J$40&lt;&gt;"")*(J$4:J$40&lt;&gt;"No DD")*(G$4:G$40="")*(F$4:F$40&gt;F34))+1,IF(J34="No DD",SUMPRODUCT((J$4:J$40="No DD")*(F$4:F$40&gt;F34)*(G$4:G$40=""))+1+SUMPRODUCT((J$4:J$40&lt;&gt;"")*(G$4:G$40="")*(J$4:J$40&lt;&gt;"No DD")),""))</f>
        <v>20</v>
      </c>
      <c r="C34" s="5" t="s">
        <v>195</v>
      </c>
      <c r="D34" s="4" t="s">
        <v>6</v>
      </c>
      <c r="E34" s="4">
        <v>2007</v>
      </c>
      <c r="F34" s="9">
        <f>SUM(L34:T34)+SUM(L34:Q34)*0.0000001+SUM(L34)*0.0000000000001</f>
        <v>118.60000706000486</v>
      </c>
      <c r="H34" s="3" t="str">
        <f>IF(OR(AND(AR34&gt;=AY$42,AS34&gt;=AY$46,AR34&lt;&gt;"",AQ34=""),AND(AW34&gt;=AY$42,AX34&gt;=AY$46,AW34&lt;&gt;"",AQ34=""),AND(BU34&gt;=CB$42,BV34&gt;=CB$46,BU34&lt;&gt;"",BT34=""),AND(BZ34&gt;=CB$42,CA34&gt;=CB$46,BZ34&lt;&gt;"",BT34=""),AND(CX34&gt;=DE$42,CY34&gt;=DE$46,CX34&lt;&gt;"",CW34=""),AND(DC34&gt;=DE$42,DD34&gt;=DE$46,DC34&lt;&gt;""),AND(EC34&gt;=EJ$42,ED34&gt;=EJ$46,EC34&lt;&gt;""),AND(EH34&gt;=EJ$42,EI34&gt;=EJ$46,EH34&lt;&gt;""),AND(FE34&gt;=FL$42,FF34&gt;=FL$46,FE34&lt;&gt;""),AND(FJ34&gt;=FL$42,FK34&gt;=FL$46,FJ34&lt;&gt;""),AND(GG34&gt;=GN$42,GH34&gt;=GN$46,GG34&lt;&gt;""),AND(GL34&gt;=GN$42,GM34&gt;=GN$46,GL34&lt;&gt;""),AND(HI34&gt;=HP$42,HJ34&gt;=HP$46,HI34&lt;&gt;""),AND(HN34&gt;=HP$42,HO34&gt;=HP$46,HN34&lt;&gt;""),AND(IK34&gt;=IR$42,IL34&gt;=IR$46,IK34&lt;&gt;""),AND(IP34&gt;=IR$42,IQ34&gt;=IR$46,IP34&lt;&gt;""),AND(JM34&gt;=JT$42,JN34&gt;=JT$46,JM34&lt;&gt;""),AND(JR34&gt;=JT$42,JS34&gt;=JT$46,JR34&lt;&gt;""),AND(KO34&gt;=KV$42,KP34&gt;=KV$46,KO34&lt;&gt;""),AND(KT34&gt;=KV$42,KU34&gt;=KV$46,KT34&lt;&gt;""),AND(LQ34&gt;=LX$42,LR34&gt;=LX$46,LQ34&lt;&gt;""),AND(LV34&gt;=LX$42,LW34&gt;=LX$46,LV34&lt;&gt;""),AND(MS34&gt;=MZ$42,MT34&gt;=MZ$46,MS34&lt;&gt;""),AND(MX34&gt;=MZ$42,MY34&gt;=MZ$46,MX34&lt;&gt;""),AND(NU34&gt;=OB$42,NV34&gt;=OB$46,NU34&lt;&gt;""),AND(NZ34&gt;=OB$42,OA34&gt;=OB$46,NZ34&lt;&gt;""),AND(OW34&gt;=PD$42,OX34&gt;=PD$46,OW34&lt;&gt;""),AND(PB34&gt;=PD$42,PC34&gt;=PD$46,PB34&lt;&gt;""),AND(PY34&gt;=QF$42,PZ34&gt;=QF$46,PY34&lt;&gt;""),AND(QD34&gt;=QF$42,QE34&gt;=QF$46,QD34&lt;&gt;"")),"P","")</f>
        <v/>
      </c>
      <c r="I34" s="3" t="str">
        <f>IF(OR(AND(AS34&gt;=AY$46,AS34&lt;&gt;"",AQ34=""),AND(AX34&gt;=AY$46,AX34&lt;&gt;"",AQ34=""),AND(BV34&gt;=CB$46,BV34&lt;&gt;"",BT34=""),AND(CA34&gt;=CB$46,CA34&lt;&gt;"",BT34=""),AND(CY34&gt;=DE$46,CY34&lt;&gt;"",CW34=""),AND(DD34&gt;=DE$46,DD34&lt;&gt;"",CW34=""),AND(ED34&gt;=EJ$46,ED34&lt;&gt;""),AND(EI34&gt;=EJ$46,EI34&lt;&gt;""),AND(FF34&gt;=FL$46,FF34&lt;&gt;""),AND(FK34&gt;=FL$46,FK34&lt;&gt;""),AND(GH34&gt;=GN$46,GH34&lt;&gt;""),AND(GM34&gt;=GN$46,GM34&lt;&gt;""),AND(HJ34&gt;=HP$46,HJ34&lt;&gt;""),AND(HO34&gt;=HP$46,HO34&lt;&gt;""),AND(IL34&gt;=IR$46,IL34&lt;&gt;""),AND(IQ34&gt;=IR$46,IQ34&lt;&gt;""),AND(JN34&gt;=JT$46,JN34&lt;&gt;""),AND(JS34&gt;=JT$46,JS34&lt;&gt;""),AND(KP34&gt;=KV$46,KP34&lt;&gt;""),AND(KU34&gt;=KV$46,KU34&lt;&gt;""),AND(LR34&gt;=LX$46,LR34&lt;&gt;""),AND(LW34&gt;=LX$46,LW34&lt;&gt;""),AND(MT34&gt;=MZ$46,MT34&lt;&gt;""),AND(MY34&gt;=MZ$46,MY34&lt;&gt;""),AND(NV34&gt;=OB$46,NV34&lt;&gt;""),AND(OA34&gt;=OB$46,OA34&lt;&gt;""),AND(OX34&gt;=PD$46,OX34&lt;&gt;""),AND(PC34&gt;=PD$46,PC34&lt;&gt;""),AND(PZ34&gt;=QF$46,PZ34&lt;&gt;""),AND(QE34&gt;=QF$46,QE34&lt;&gt;"")),"P","")</f>
        <v>P</v>
      </c>
      <c r="J34" s="36" t="str">
        <f>IF(AND(I34="P",H34=""),"No DD",IF(OR(AND(AU34&gt;=AY$45,AV34&gt;=AY$49,AU34&lt;&gt;"",AQ34=""),AND(BX34&gt;=CB$45,BY34&gt;=CB$49,BX34&lt;&gt;"",BT34=""),AND(DA34&gt;=DE$45,DB34&gt;=DE$49,DA34&lt;&gt;"",CW34=""),AND(EF34&gt;=EJ$45,EG34&gt;=EJ$49,EF34&lt;&gt;""),AND(FH34&gt;=FL$45,FI34&gt;=FL$49,FH34&lt;&gt;""),AND(GJ34&gt;=GN$45,GK34&gt;=GN$49,GJ34&lt;&gt;""),AND(HL34&gt;=HP$45,HM34&gt;=HP$49,HL34&lt;&gt;""),AND(IN34&gt;=IR$45,IO34&gt;=IR$49,IN34&lt;&gt;""),AND(JP34&gt;=JT$45,JQ34&gt;=JT$49,JP34&lt;&gt;""),AND(KR34&gt;=KV$45,KS34&gt;=KV$49,KR34&lt;&gt;""),AND(LT34&gt;=LX$45,LU34&gt;=LX$49,LT34&lt;&gt;""),AND(MV34&gt;=MZ$45,MW34&gt;=MZ$49,MV34&lt;&gt;""),AND(NX34&gt;=OB$45,NY34&gt;=OB$49,NX34&lt;&gt;""),AND(OZ34&gt;=PD$45,PA34&gt;=PD$49,OZ34&lt;&gt;""),AND(QB34&gt;=QF$45,QC34&gt;=QF$49,QB34&lt;&gt;"")),"Merit",IF(OR(AND(AU34&gt;=AY$44,AV34&gt;=AY$48,AU34&lt;&gt;"",AQ34=""),AND(BX34&gt;=CB$44,BY34&gt;=CB$48,BX34&lt;&gt;"",BT34=""),AND(DA34&gt;=DE$44,DB34&gt;=DE$48,DA34&lt;&gt;"",CW34=""),AND(EF34&gt;=EJ$44,EG34&gt;=EJ$48,EF34&lt;&gt;""),AND(FH34&gt;=FL$44,FI34&gt;=FL$48,FH34&lt;&gt;""),AND(GJ34&gt;=GN$44,GK34&gt;=GN$48,GJ34&lt;&gt;""),AND(HL34&gt;=HP$44,HM34&gt;=HP$48,HL34&lt;&gt;""),AND(IN34&gt;=IR$44,IO34&gt;=IR$48,IN34&lt;&gt;""),AND(JP34&gt;=JT$44,JQ34&gt;=JT$48,JP34&lt;&gt;""),AND(KR34&gt;=KV$44,KS34&gt;=KV$48,KR34&lt;&gt;""),AND(LT34&gt;=LX$44,LU34&gt;=LX$48,LT34&lt;&gt;""),AND(MV34&gt;=MZ$44,MW34&gt;=MZ$48,MV34&lt;&gt;""),AND(NX34&gt;=OB$44,NY34&gt;=OB$48,NX34&lt;&gt;""),AND(OZ34&gt;=PD$44,PA34&gt;=PD$48,OZ34&lt;&gt;""),AND(QB34&gt;=QF$44,QC34&gt;=QF$48,QB34&lt;&gt;"")),"Excellence",IF(K34="P","Worlds Team",IF(H34="P","National Team","")))))</f>
        <v>No DD</v>
      </c>
      <c r="K34" s="3" t="str">
        <f>IF(OR(AND(AU34&gt;=AY$43,AV34&gt;=AY$47,AU34&lt;&gt;"",AQ34=""),AND(BX34&gt;=CB$43,BY34&gt;=CB$47,BX34&lt;&gt;"",BT34=""),AND(DA34&gt;=DE$43,DB34&gt;=DE$47,DA34&lt;&gt;"",CW34=""),AND(EF34&gt;=EJ$43,EG34&gt;=EJ$47,EF34&lt;&gt;""),AND(FH34&gt;=FL$43,FI34&gt;=FL$47,FH34&lt;&gt;""),AND(GJ34&gt;=GN$43,GK34&gt;=GN$47,GJ34&lt;&gt;""),AND(HL34&gt;=HP$43,HM34&gt;=HP$47,HL34&lt;&gt;""),AND(IN34&gt;=IR$43,IO34&gt;=IR$47,IN34&lt;&gt;""),AND(JP34&gt;=JT$43,JQ34&gt;=JT$47,JP34&lt;&gt;""),AND(KR34&gt;=KV$43,KS34&gt;=KV$47,KR34&lt;&gt;""),AND(LT34&gt;=LX$43,LU34&gt;=LX$47,LT34&lt;&gt;""),AND(MV34&gt;=MZ$43,MW34&gt;=MZ$47,MV34&lt;&gt;""),AND(NX34&gt;=OB$43,NY34&gt;=OB$47,NX34&lt;&gt;""),AND(OZ34&gt;=PD$43,PA34&gt;=PD$47,OZ34&lt;&gt;""),AND(QB34&gt;=QF$43,QC34&gt;=QF$47,QB34&lt;&gt;"")),"P","")</f>
        <v/>
      </c>
      <c r="L34" s="8">
        <f>IF(COUNT(AS34,BV34,CY34)&gt;0,LARGE((AS34,BV34,CY34),1),0)</f>
        <v>48.400000000000006</v>
      </c>
      <c r="M34" s="8" t="str">
        <f>IF(L34=0,"",IF(L34=CY34,$CC$1,IF(L34=BV34,$AZ$1,IF(L34=AS34,$W$1,""))))</f>
        <v>2024 Nationals</v>
      </c>
      <c r="N34" s="8">
        <f>IF(COUNT(AS34,BV34,CY34)&gt;1,LARGE((AS34,BV34,CY34),2),0)</f>
        <v>0</v>
      </c>
      <c r="O34" s="8" t="str">
        <f>IF(N34=0,"",IF(AND(N34=L34,N34=AS34,N34=BV34),$W$1,IF(AND(N34=L34,N34=AS34,N34=CY34),$W$1,IF(AND(N34=L34,N34=BV34,N34=CY34),$AZ$1,IF(N34=CY34,$CC$1,IF(N34=BV34,$AZ$1,IF(N34=AS34,$W$1,"")))))))</f>
        <v/>
      </c>
      <c r="P34" s="8">
        <f>IF(COUNT(AT34,BW34,CZ34)&gt;0,LARGE((AT34,BW34,CZ34),1),0)</f>
        <v>22.2</v>
      </c>
      <c r="Q34" s="8" t="str">
        <f>IF(P34=0,"",IF(P34=CZ34,$CC$1,IF(P34=BW34,$AZ$1,IF(P34=AT34,$W$1,""))))</f>
        <v>2024 Nationals</v>
      </c>
      <c r="R34" s="8">
        <f>IF(MAX(AX34,CA34,DD34)&gt;0,MAX(AX34,CA34,DD34),0)</f>
        <v>48</v>
      </c>
      <c r="S34" s="8" t="str">
        <f>IF(R34=0,"",IF(R34=DD34,$CC$1,IF(R34=CA34,$AZ$1,IF(R34=AX34,$W$1,""))))</f>
        <v>2024 Nationals</v>
      </c>
      <c r="T34" s="8" t="str">
        <f>IF(MAX(DF34:DH34)&gt;0,MAX(DF34:DH34),"")</f>
        <v/>
      </c>
      <c r="U34" s="11" t="str">
        <f>IF(T34="","",IF(T34=DF34,"("&amp;DF$2&amp;")",IF(T34=DG34,"("&amp;DG$2&amp;")",IF(T34=DH34,"("&amp;DH$2&amp;")"))))</f>
        <v/>
      </c>
      <c r="V34" s="8" t="str">
        <f>IF(T34="","",IF(T34=DF34,IF(T34+IF(N34="",0,N34)=PZ34,$PE$1,IF(T34+IF(N34="",0,N34)=OX34,$OC$1,IF(T34+IF(N34="",0,N34)=NV34,$NA$1,IF(T34+IF(N34="",0,N34)=MT34,$LY$1,IF(T34+IF(N34="",0,N34)=LR34,$KW$1,IF(T34+IF(N34="",0,N34)=KP34,$JU$1,IF(T34+IF(N34="",0,N34)=JN34,$IS$1,IF(T34+IF(N34="",0,N34)=IL34,$HQ$1,IF(T34+IF(N34="",0,N34)=HJ34,$GO$1,IF(T34+IF(N34="",0,N34)=GH34,$FM$1,IF(T34+IF(N34="",0,N34)=FF34,$EK$1,IF(T34+IF(N34="",0,N34)=ED34,$DI$1)))))))))))),IF(T34=DG34,IF(T34+IF(P34="",0,P34)=QA34,$PE$1,IF(T34+IF(P34="",0,P34)=OY34,$OC$1,IF(T34+IF(P34="",0,P34)=NW34,$NA$1,IF(T34+IF(P34="",0,P34)=MU34,$LY$1,IF(T34+IF(P34="",0,P34)=LS34,$KW$1,IF(T34+IF(P34="",0,P34)=KQ34,$JU$1,IF(T34+IF(P34="",0,P34)=JO34,$IS$1,IF(T34+IF(P34="",0,P34)=IM34,$HQ$1,IF(T34+IF(P34="",0,P34)=HK34,$GO$1,IF(T34+IF(P34="",0,P34)=GI34,$FM$1,IF(T34+IF(P34="",0,P34)=FG34,$EK$1,IF(T34+IF(P34="",0,P34)=EE34,$DI$1)))))))))))),IF(T34=DH34,IF(T34+IF(R34="",0,R34)=QE34,$PE$1,IF(T34+IF(R34="",0,R34)=PC34,$OC$1,IF(T34+IF(R34="",0,R34)=OA34,$NA$1,IF(T34+IF(R34="",0,R34)=MY34,$LY$1,IF(T34+IF(R34="",0,R34)=LW34,$KW$1,IF(T34+IF(R34="",0,R34)=KU34,$JU$1,IF(T34+IF(R34="",0,R34)=JS34,$IS$1,IF(T34+IF(R34="",0,R34)=IQ34,$HQ$1,IF(T34+IF(R34="",0,R34)=HO34,$GO$1,IF(T34+IF(R34="",0,R34)=GM34,$FM$1,IF(T34+IF(R34="",0,R34)=FK34,$EK$1,IF(T34+IF(R34="",0,R34)=EI34,$DI$1))))))))))))))))</f>
        <v/>
      </c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27"/>
      <c r="AR34" s="40" t="str">
        <f>IF(SUM(X34,AB34)&gt;0,SUM(X34,AB34),"")</f>
        <v/>
      </c>
      <c r="AS34" s="40" t="str">
        <f>IF(SUM(W34:X34,Z34:AB34,AD34)-Y34-AC34&gt;0,SUM(W34:X34,Z34:AB34,AD34)-Y34-AC34,"")</f>
        <v/>
      </c>
      <c r="AT34" s="40" t="str">
        <f>IF(SUM(AE34:AF34,AH34)-AG34&gt;0,SUM(AE34:AF34,AH34)-AG34,"")</f>
        <v/>
      </c>
      <c r="AU34" s="40" t="str">
        <f>IF(SUM(X34,AB34,AF34)&gt;0,SUM(X34,AB34,AF34),"")</f>
        <v/>
      </c>
      <c r="AV34" s="40" t="str">
        <f>IF(SUM(AS34,AT34)&gt;0,SUM(AS34,AT34),"")</f>
        <v/>
      </c>
      <c r="AW34" s="40" t="str">
        <f>IF(SUM(AJ34,AN34)&gt;0,SUM(AJ34,AN34),"")</f>
        <v/>
      </c>
      <c r="AX34" s="40" t="str">
        <f>IF(SUM(AI34:AJ34,AL34:AN34,AP34)-SUM(AK34,AO34)&gt;0,SUM(AI34:AJ34,AL34:AN34,AP34)-SUM(AK34,AO34),"")</f>
        <v/>
      </c>
      <c r="AY34" s="40" t="str">
        <f>IF(SUM(AS34,AT34,AX34)&gt;0,SUM(AS34,AT34,AX34),"")</f>
        <v/>
      </c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28"/>
      <c r="BU34" s="11" t="str">
        <f>IF(SUM(BA34,BE34)&gt;0,SUM(BA34,BE34),"")</f>
        <v/>
      </c>
      <c r="BV34" s="11" t="str">
        <f>IF(SUM(AZ34:BA34,BC34:BE34,BG34)-BB34-BF34&gt;0,SUM(AZ34:BA34,BC34:BE34,BG34)-BB34-BF34,"")</f>
        <v/>
      </c>
      <c r="BW34" s="11" t="str">
        <f>IF(SUM(BH34:BI34,BK34)-BJ34&gt;0,SUM(BH34:BI34,BK34)-BJ34,"")</f>
        <v/>
      </c>
      <c r="BX34" s="11" t="str">
        <f>IF(SUM(BA34,BE34,BI34)&gt;0,SUM(BA34,BE34,BI34),"")</f>
        <v/>
      </c>
      <c r="BY34" s="11" t="str">
        <f>IF(SUM(BV34,BW34)&gt;0,SUM(BV34,BW34),"")</f>
        <v/>
      </c>
      <c r="BZ34" s="11" t="str">
        <f>IF(SUM(BM34,BQ34)&gt;0,SUM(BM34,BQ34),"")</f>
        <v/>
      </c>
      <c r="CA34" s="11" t="str">
        <f>IF(SUM(BL34:BM34,BO34:BQ34,BS34)-SUM(BN34,BR34)&gt;0,SUM(BL34:BM34,BO34:BQ34,BS34)-SUM(BN34,BR34),"")</f>
        <v/>
      </c>
      <c r="CB34" s="11" t="str">
        <f>IF(SUM(BV34,BW34,CA34)&gt;0,SUM(BV34,BW34,CA34),"")</f>
        <v/>
      </c>
      <c r="CC34" s="19">
        <v>19</v>
      </c>
      <c r="CD34" s="19">
        <v>5.2</v>
      </c>
      <c r="CE34" s="19">
        <v>0</v>
      </c>
      <c r="CF34" s="19">
        <v>0</v>
      </c>
      <c r="CG34" s="19">
        <v>19</v>
      </c>
      <c r="CH34" s="19">
        <v>5.2</v>
      </c>
      <c r="CI34" s="19">
        <v>0</v>
      </c>
      <c r="CJ34" s="19">
        <v>0</v>
      </c>
      <c r="CK34" s="19">
        <v>18.5</v>
      </c>
      <c r="CL34" s="19">
        <v>3.9</v>
      </c>
      <c r="CM34" s="19">
        <v>0.2</v>
      </c>
      <c r="CN34" s="19">
        <v>0</v>
      </c>
      <c r="CO34" s="19">
        <v>18.899999999999999</v>
      </c>
      <c r="CP34" s="19">
        <v>5.2</v>
      </c>
      <c r="CQ34" s="19">
        <v>0.2</v>
      </c>
      <c r="CR34" s="19">
        <v>0</v>
      </c>
      <c r="CS34" s="19">
        <v>18.899999999999999</v>
      </c>
      <c r="CT34" s="19">
        <v>5.2</v>
      </c>
      <c r="CU34" s="19">
        <v>0</v>
      </c>
      <c r="CV34" s="19">
        <v>0</v>
      </c>
      <c r="CW34" s="27"/>
      <c r="CX34" s="40">
        <f>IF(SUM(CD34,CH34)&gt;0,SUM(CD34,CH34),"")</f>
        <v>10.4</v>
      </c>
      <c r="CY34" s="40">
        <f>IF(SUM(CC34:CD34,CF34:CH34,CJ34)-CE34-CI34&gt;0,SUM(CC34:CD34,CF34:CH34,CJ34)-CE34-CI34,"")</f>
        <v>48.400000000000006</v>
      </c>
      <c r="CZ34" s="40">
        <f>IF(SUM(CK34:CL34,CN34)-CM34&gt;0,SUM(CK34:CL34,CN34)-CM34,"")</f>
        <v>22.2</v>
      </c>
      <c r="DA34" s="40">
        <f>IF(SUM(CD34,CH34,CL34)&gt;0,SUM(CD34,CH34,CL34),"")</f>
        <v>14.3</v>
      </c>
      <c r="DB34" s="40">
        <f>IF(SUM(CY34,CZ34)&gt;0,SUM(CY34,CZ34),"")</f>
        <v>70.600000000000009</v>
      </c>
      <c r="DC34" s="40">
        <f>IF(SUM(CP34,CT34)&gt;0,SUM(CP34,CT34),"")</f>
        <v>10.4</v>
      </c>
      <c r="DD34" s="40">
        <f>IF(SUM(CO34:CP34,CR34:CT34,CV34)-SUM(CQ34,CU34)&gt;0,SUM(CO34:CP34,CR34:CT34,CV34)-SUM(CQ34,CU34),"")</f>
        <v>48</v>
      </c>
      <c r="DE34" s="40">
        <f>IF(SUM(CY34,CZ34,DD34)&gt;0,SUM(CY34,CZ34,DD34),"")</f>
        <v>118.60000000000001</v>
      </c>
      <c r="DF34" s="50" t="str">
        <f>IF(MAX(ED34,FF34,GH34,HJ34,IL34,JN34,KP34,LR34,MT34,NV34,OX34,PZ34)-IF(N34="",0,N34)&gt;0.001,MAX(ED34,FF34,GH34,HJ34,IL34,JN34,KP34,LR34,MT34,NV34,OX34,PZ34)-IF(N34="",0,N34),"")</f>
        <v/>
      </c>
      <c r="DG34" s="50" t="str">
        <f>IF(MAX(EE34,FG34,GI34,HK34,IM34,JO34,KQ34,LS34,MU34,NW34,OY34,QA34)-IF(P34="",0,P34)&gt;0.001,MAX(EE34,FG34,GI34,HK34,IM34,JO34,KQ34,LS34,MU34,NW34,OY34,QA34)-IF(P34="",0,P34),"")</f>
        <v/>
      </c>
      <c r="DH34" s="50" t="str">
        <f>IF(MAX(EI34,FK34,GM34,HO34,IQ34,JS34,KU34,LW34,MY34,OA34,PC34,QE34)-IF(R34="",0,R34)&gt;0.001,MAX(EI34,FK34,GM34,HO34,IQ34,JS34,KU34,LW34,MY34,OA34,PC34,QE34)-IF(R34="",0,R34),"")</f>
        <v/>
      </c>
      <c r="DI34" s="17"/>
      <c r="DJ34" s="17"/>
      <c r="DK34" s="17"/>
      <c r="DL34" s="17"/>
      <c r="DM34" s="17"/>
      <c r="DN34" s="17"/>
      <c r="DO34" s="17"/>
      <c r="DP34" s="17"/>
      <c r="DQ34" s="17"/>
      <c r="DR34" s="17"/>
      <c r="DS34" s="17"/>
      <c r="DT34" s="17"/>
      <c r="DU34" s="17"/>
      <c r="DV34" s="17"/>
      <c r="DW34" s="17"/>
      <c r="DX34" s="17"/>
      <c r="DY34" s="17"/>
      <c r="DZ34" s="17"/>
      <c r="EA34" s="17"/>
      <c r="EB34" s="17"/>
      <c r="EC34" s="40" t="str">
        <f>IF(SUM(DJ34,DN34)&gt;0,SUM(DJ34,DN34),"")</f>
        <v/>
      </c>
      <c r="ED34" s="40" t="str">
        <f>IF(SUM(DI34:DJ34,DL34:DN34,DP34)-DK34-DO34&gt;0,SUM(DI34:DJ34,DL34:DN34,DP34)-DK34-DO34,"")</f>
        <v/>
      </c>
      <c r="EE34" s="40" t="str">
        <f>IF(SUM(DQ34:DR34,DT34)-DS34&gt;0,SUM(DQ34:DR34,DT34)-DS34,"")</f>
        <v/>
      </c>
      <c r="EF34" s="40" t="str">
        <f>IF(SUM(DJ34,DN34,DR34)&gt;0,SUM(DJ34,DN34,DR34),"")</f>
        <v/>
      </c>
      <c r="EG34" s="40" t="str">
        <f>IF(SUM(ED34,EE34)&gt;0,SUM(ED34,EE34),"")</f>
        <v/>
      </c>
      <c r="EH34" s="40" t="str">
        <f>IF(SUM(DV34,DZ34)&gt;0,SUM(DV34,DZ34),"")</f>
        <v/>
      </c>
      <c r="EI34" s="40" t="str">
        <f>IF(SUM(DU34:DV34,DX34:DZ34,EB34)-SUM(DW34,EA34)&gt;0,SUM(DU34:DV34,DX34:DZ34,EB34)-SUM(DW34,EA34),"")</f>
        <v/>
      </c>
      <c r="EJ34" s="40" t="str">
        <f>IF(SUM(ED34,EE34,EI34)&gt;0,SUM(ED34,EE34,EI34),"")</f>
        <v/>
      </c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1" t="str">
        <f>IF(SUM(EL34,EP34)&gt;0,SUM(EL34,EP34),"")</f>
        <v/>
      </c>
      <c r="FF34" s="11" t="str">
        <f>IF(SUM(EK34:EL34,EN34:EP34,ER34)-EM34-EQ34&gt;0,SUM(EK34:EL34,EN34:EP34,ER34)-EM34-EQ34,"")</f>
        <v/>
      </c>
      <c r="FG34" s="11" t="str">
        <f>IF(SUM(ES34:ET34,EV34)-EU34&gt;0,SUM(ES34:ET34,EV34)-EU34,"")</f>
        <v/>
      </c>
      <c r="FH34" s="11" t="str">
        <f>IF(SUM(EL34,EP34,ET34)&gt;0,SUM(EL34,EP34,ET34),"")</f>
        <v/>
      </c>
      <c r="FI34" s="11" t="str">
        <f>IF(SUM(FF34,FG34)&gt;0,SUM(FF34,FG34),"")</f>
        <v/>
      </c>
      <c r="FJ34" s="11" t="str">
        <f>IF(SUM(EX34,FB34)&gt;0,SUM(EX34,FB34),"")</f>
        <v/>
      </c>
      <c r="FK34" s="11" t="str">
        <f>IF(SUM(EW34:EX34,EZ34:FB34,FD34)-SUM(EY34,FC34)&gt;0,SUM(EW34:EX34,EZ34:FB34,FD34)-SUM(EY34,FC34),"")</f>
        <v/>
      </c>
      <c r="FL34" s="11" t="str">
        <f>IF(SUM(FF34,FG34,FK34)&gt;0,SUM(FF34,FG34,FK34),"")</f>
        <v/>
      </c>
      <c r="FM34" s="17"/>
      <c r="FN34" s="17"/>
      <c r="FO34" s="17"/>
      <c r="FP34" s="17"/>
      <c r="FQ34" s="17"/>
      <c r="FR34" s="17"/>
      <c r="FS34" s="17"/>
      <c r="FT34" s="17"/>
      <c r="FU34" s="17"/>
      <c r="FV34" s="17"/>
      <c r="FW34" s="17"/>
      <c r="FX34" s="17"/>
      <c r="FY34" s="17"/>
      <c r="FZ34" s="17"/>
      <c r="GA34" s="17"/>
      <c r="GB34" s="17"/>
      <c r="GC34" s="17"/>
      <c r="GD34" s="17"/>
      <c r="GE34" s="17"/>
      <c r="GF34" s="17"/>
      <c r="GG34" s="40" t="str">
        <f>IF(SUM(FN34,FR34)&gt;0,SUM(FN34,FR34),"")</f>
        <v/>
      </c>
      <c r="GH34" s="40" t="str">
        <f>IF(SUM(FM34:FN34,FP34:FR34,FT34)-FO34-FS34&gt;0,SUM(FM34:FN34,FP34:FR34,FT34)-FO34-FS34,"")</f>
        <v/>
      </c>
      <c r="GI34" s="40" t="str">
        <f>IF(SUM(FU34:FV34,FX34)-FW34&gt;0,SUM(FU34:FV34,FX34)-FW34,"")</f>
        <v/>
      </c>
      <c r="GJ34" s="40" t="str">
        <f>IF(SUM(FN34,FR34,FV34)&gt;0,SUM(FN34,FR34,FV34),"")</f>
        <v/>
      </c>
      <c r="GK34" s="40" t="str">
        <f>IF(SUM(GH34,GI34)&gt;0,SUM(GH34,GI34),"")</f>
        <v/>
      </c>
      <c r="GL34" s="40" t="str">
        <f>IF(SUM(FZ34,GD34)&gt;0,SUM(FZ34,GD34),"")</f>
        <v/>
      </c>
      <c r="GM34" s="40" t="str">
        <f>IF(SUM(FY34:FZ34,GB34:GD34,GF34)-SUM(GA34,GE34)&gt;0,SUM(FY34:FZ34,GB34:GD34,GF34)-SUM(GA34,GE34),"")</f>
        <v/>
      </c>
      <c r="GN34" s="40" t="str">
        <f>IF(SUM(GH34,GI34,GM34)&gt;0,SUM(GH34,GI34,GM34),"")</f>
        <v/>
      </c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1" t="str">
        <f>IF(SUM(GP34,GT34)&gt;0,SUM(GP34,GT34),"")</f>
        <v/>
      </c>
      <c r="HJ34" s="11" t="str">
        <f>IF(SUM(GO34:GP34,GR34:GT34,GV34)-GQ34-GU34&gt;0,SUM(GO34:GP34,GR34:GT34,GV34)-GQ34-GU34,"")</f>
        <v/>
      </c>
      <c r="HK34" s="11" t="str">
        <f>IF(SUM(GW34:GX34,GZ34)-GY34&gt;0,SUM(GW34:GX34,GZ34)-GY34,"")</f>
        <v/>
      </c>
      <c r="HL34" s="11" t="str">
        <f>IF(SUM(GP34,GT34,GX34)&gt;0,SUM(GP34,GT34,GX34),"")</f>
        <v/>
      </c>
      <c r="HM34" s="11" t="str">
        <f>IF(SUM(HJ34,HK34)&gt;0,SUM(HJ34,HK34),"")</f>
        <v/>
      </c>
      <c r="HN34" s="11" t="str">
        <f>IF(SUM(HB34,HF34)&gt;0,SUM(HB34,HF34),"")</f>
        <v/>
      </c>
      <c r="HO34" s="11" t="str">
        <f>IF(SUM(HA34:HB34,HD34:HF34,HH34)-SUM(HC34,HG34)&gt;0,SUM(HA34:HB34,HD34:HF34,HH34)-SUM(HC34,HG34),"")</f>
        <v/>
      </c>
      <c r="HP34" s="11" t="str">
        <f>IF(SUM(HJ34,HK34,HO34)&gt;0,SUM(HJ34,HK34,HO34),"")</f>
        <v/>
      </c>
      <c r="HQ34" s="17"/>
      <c r="HR34" s="17"/>
      <c r="HS34" s="17"/>
      <c r="HT34" s="17"/>
      <c r="HU34" s="17"/>
      <c r="HV34" s="17"/>
      <c r="HW34" s="17"/>
      <c r="HX34" s="17"/>
      <c r="HY34" s="17"/>
      <c r="HZ34" s="17"/>
      <c r="IA34" s="17"/>
      <c r="IB34" s="17"/>
      <c r="IC34" s="17"/>
      <c r="ID34" s="17"/>
      <c r="IE34" s="17"/>
      <c r="IF34" s="17"/>
      <c r="IG34" s="17"/>
      <c r="IH34" s="17"/>
      <c r="II34" s="17"/>
      <c r="IJ34" s="17"/>
      <c r="IK34" s="40" t="str">
        <f>IF(SUM(HR34,HV34)&gt;0,SUM(HR34,HV34),"")</f>
        <v/>
      </c>
      <c r="IL34" s="40" t="str">
        <f>IF(SUM(HQ34:HR34,HT34:HV34,HX34)-HS34-HW34&gt;0,SUM(HQ34:HR34,HT34:HV34,HX34)-HS34-HW34,"")</f>
        <v/>
      </c>
      <c r="IM34" s="40" t="str">
        <f>IF(SUM(HY34:HZ34,IB34)-IA34&gt;0,SUM(HY34:HZ34,IB34)-IA34,"")</f>
        <v/>
      </c>
      <c r="IN34" s="40" t="str">
        <f>IF(SUM(HR34,HV34,HZ34)&gt;0,SUM(HR34,HV34,HZ34),"")</f>
        <v/>
      </c>
      <c r="IO34" s="40" t="str">
        <f>IF(SUM(IL34,IM34)&gt;0,SUM(IL34,IM34),"")</f>
        <v/>
      </c>
      <c r="IP34" s="40" t="str">
        <f>IF(SUM(ID34,IH34)&gt;0,SUM(ID34,IH34),"")</f>
        <v/>
      </c>
      <c r="IQ34" s="40" t="str">
        <f>IF(SUM(IC34:ID34,IF34:IH34,IJ34)-SUM(IE34,II34)&gt;0,SUM(IC34:ID34,IF34:IH34,IJ34)-SUM(IE34,II34),"")</f>
        <v/>
      </c>
      <c r="IR34" s="40" t="str">
        <f>IF(SUM(IL34,IM34,IQ34)&gt;0,SUM(IL34,IM34,IQ34),"")</f>
        <v/>
      </c>
      <c r="IS34" s="18"/>
      <c r="IT34" s="18"/>
      <c r="IU34" s="18"/>
      <c r="IV34" s="18"/>
      <c r="IW34" s="18"/>
      <c r="IX34" s="18"/>
      <c r="IY34" s="18"/>
      <c r="IZ34" s="18"/>
      <c r="JA34" s="18"/>
      <c r="JB34" s="18"/>
      <c r="JC34" s="18"/>
      <c r="JD34" s="18"/>
      <c r="JE34" s="18"/>
      <c r="JF34" s="18"/>
      <c r="JG34" s="18"/>
      <c r="JH34" s="18"/>
      <c r="JI34" s="18"/>
      <c r="JJ34" s="18"/>
      <c r="JK34" s="18"/>
      <c r="JL34" s="18"/>
      <c r="JM34" s="11" t="str">
        <f>IF(SUM(IT34,IX34)&gt;0,SUM(IT34,IX34),"")</f>
        <v/>
      </c>
      <c r="JN34" s="11" t="str">
        <f>IF(SUM(IS34:IT34,IV34:IX34,IZ34)-IU34-IY34&gt;0,SUM(IS34:IT34,IV34:IX34,IZ34)-IU34-IY34,"")</f>
        <v/>
      </c>
      <c r="JO34" s="11" t="str">
        <f>IF(SUM(JA34:JB34,JD34)-JC34&gt;0,SUM(JA34:JB34,JD34)-JC34,"")</f>
        <v/>
      </c>
      <c r="JP34" s="11" t="str">
        <f>IF(SUM(IT34,IX34,JB34)&gt;0,SUM(IT34,IX34,JB34),"")</f>
        <v/>
      </c>
      <c r="JQ34" s="11" t="str">
        <f>IF(SUM(JN34,JO34)&gt;0,SUM(JN34,JO34),"")</f>
        <v/>
      </c>
      <c r="JR34" s="11" t="str">
        <f>IF(SUM(JF34,JJ34)&gt;0,SUM(JF34,JJ34),"")</f>
        <v/>
      </c>
      <c r="JS34" s="11" t="str">
        <f>IF(SUM(JE34:JF34,JH34:JJ34,JL34)-SUM(JG34,JK34)&gt;0,SUM(JE34:JF34,JH34:JJ34,JL34)-SUM(JG34,JK34),"")</f>
        <v/>
      </c>
      <c r="JT34" s="11" t="str">
        <f>IF(SUM(JN34,JO34,JS34)&gt;0,SUM(JN34,JO34,JS34),"")</f>
        <v/>
      </c>
      <c r="JU34" s="17"/>
      <c r="JV34" s="17"/>
      <c r="JW34" s="17"/>
      <c r="JX34" s="17"/>
      <c r="JY34" s="17"/>
      <c r="JZ34" s="17"/>
      <c r="KA34" s="17"/>
      <c r="KB34" s="17"/>
      <c r="KC34" s="17"/>
      <c r="KD34" s="17"/>
      <c r="KE34" s="17"/>
      <c r="KF34" s="17"/>
      <c r="KG34" s="17"/>
      <c r="KH34" s="17"/>
      <c r="KI34" s="17"/>
      <c r="KJ34" s="17"/>
      <c r="KK34" s="17"/>
      <c r="KL34" s="17"/>
      <c r="KM34" s="17"/>
      <c r="KN34" s="17"/>
      <c r="KO34" s="40" t="str">
        <f>IF(SUM(JV34,JZ34)&gt;0,SUM(JV34,JZ34),"")</f>
        <v/>
      </c>
      <c r="KP34" s="40" t="str">
        <f>IF(SUM(JU34:JV34,JX34:JZ34,KB34)-JW34-KA34&gt;0,SUM(JU34:JV34,JX34:JZ34,KB34)-JW34-KA34,"")</f>
        <v/>
      </c>
      <c r="KQ34" s="40" t="str">
        <f>IF(SUM(KC34:KD34,KF34)-KE34&gt;0,SUM(KC34:KD34,KF34)-KE34,"")</f>
        <v/>
      </c>
      <c r="KR34" s="40" t="str">
        <f>IF(SUM(JV34,JZ34,KD34)&gt;0,SUM(JV34,JZ34,KD34),"")</f>
        <v/>
      </c>
      <c r="KS34" s="40" t="str">
        <f>IF(SUM(KP34,KQ34)&gt;0,SUM(KP34,KQ34),"")</f>
        <v/>
      </c>
      <c r="KT34" s="40" t="str">
        <f>IF(SUM(KH34,KL34)&gt;0,SUM(KH34,KL34),"")</f>
        <v/>
      </c>
      <c r="KU34" s="40" t="str">
        <f>IF(SUM(KG34:KH34,KJ34:KL34,KN34)-SUM(KI34,KM34)&gt;0,SUM(KG34:KH34,KJ34:KL34,KN34)-SUM(KI34,KM34),"")</f>
        <v/>
      </c>
      <c r="KV34" s="40" t="str">
        <f>IF(SUM(KP34,KQ34,KU34)&gt;0,SUM(KP34,KQ34,KU34),"")</f>
        <v/>
      </c>
      <c r="KW34" s="18"/>
      <c r="KX34" s="18"/>
      <c r="KY34" s="18"/>
      <c r="KZ34" s="18"/>
      <c r="LA34" s="18"/>
      <c r="LB34" s="18"/>
      <c r="LC34" s="18"/>
      <c r="LD34" s="18"/>
      <c r="LE34" s="18"/>
      <c r="LF34" s="18"/>
      <c r="LG34" s="18"/>
      <c r="LH34" s="18"/>
      <c r="LI34" s="18"/>
      <c r="LJ34" s="18"/>
      <c r="LK34" s="18"/>
      <c r="LL34" s="18"/>
      <c r="LM34" s="18"/>
      <c r="LN34" s="18"/>
      <c r="LO34" s="18"/>
      <c r="LP34" s="18"/>
      <c r="LQ34" s="11" t="str">
        <f>IF(SUM(KX34,LB34)&gt;0,SUM(KX34,LB34),"")</f>
        <v/>
      </c>
      <c r="LR34" s="11" t="str">
        <f>IF(SUM(KW34:KX34,KZ34:LB34,LD34)-KY34-LC34&gt;0,SUM(KW34:KX34,KZ34:LB34,LD34)-KY34-LC34,"")</f>
        <v/>
      </c>
      <c r="LS34" s="11" t="str">
        <f>IF(SUM(LE34:LF34,LH34)-LG34&gt;0,SUM(LE34:LF34,LH34)-LG34,"")</f>
        <v/>
      </c>
      <c r="LT34" s="11" t="str">
        <f>IF(SUM(KX34,LB34,LF34)&gt;0,SUM(KX34,LB34,LF34),"")</f>
        <v/>
      </c>
      <c r="LU34" s="11" t="str">
        <f>IF(SUM(LR34,LS34)&gt;0,SUM(LR34,LS34),"")</f>
        <v/>
      </c>
      <c r="LV34" s="11" t="str">
        <f>IF(SUM(LJ34,LN34)&gt;0,SUM(LJ34,LN34),"")</f>
        <v/>
      </c>
      <c r="LW34" s="11" t="str">
        <f>IF(SUM(LI34:LJ34,LL34:LN34,LP34)-SUM(LK34,LO34)&gt;0,SUM(LI34:LJ34,LL34:LN34,LP34)-SUM(LK34,LO34),"")</f>
        <v/>
      </c>
      <c r="LX34" s="11" t="str">
        <f>IF(SUM(LR34,LS34,LW34)&gt;0,SUM(LR34,LS34,LW34),"")</f>
        <v/>
      </c>
      <c r="LY34" s="17"/>
      <c r="LZ34" s="17"/>
      <c r="MA34" s="17"/>
      <c r="MB34" s="17"/>
      <c r="MC34" s="17"/>
      <c r="MD34" s="17"/>
      <c r="ME34" s="17"/>
      <c r="MF34" s="17"/>
      <c r="MG34" s="17"/>
      <c r="MH34" s="17"/>
      <c r="MI34" s="17"/>
      <c r="MJ34" s="17"/>
      <c r="MK34" s="17"/>
      <c r="ML34" s="17"/>
      <c r="MM34" s="17"/>
      <c r="MN34" s="17"/>
      <c r="MO34" s="17"/>
      <c r="MP34" s="17"/>
      <c r="MQ34" s="17"/>
      <c r="MR34" s="17"/>
      <c r="MS34" s="40" t="str">
        <f>IF(SUM(LZ34,MD34)&gt;0,SUM(LZ34,MD34),"")</f>
        <v/>
      </c>
      <c r="MT34" s="40" t="str">
        <f>IF(SUM(LY34:LZ34,MB34:MD34,MF34)-MA34-ME34&gt;0,SUM(LY34:LZ34,MB34:MD34,MF34)-MA34-ME34,"")</f>
        <v/>
      </c>
      <c r="MU34" s="40" t="str">
        <f>IF(SUM(MG34:MH34,MJ34)-MI34&gt;0,SUM(MG34:MH34,MJ34)-MI34,"")</f>
        <v/>
      </c>
      <c r="MV34" s="40" t="str">
        <f>IF(SUM(LZ34,MD34,MH34)&gt;0,SUM(LZ34,MD34,MH34),"")</f>
        <v/>
      </c>
      <c r="MW34" s="40" t="str">
        <f>IF(SUM(MT34,MU34)&gt;0,SUM(MT34,MU34),"")</f>
        <v/>
      </c>
      <c r="MX34" s="40" t="str">
        <f>IF(SUM(ML34,MP34)&gt;0,SUM(ML34,MP34),"")</f>
        <v/>
      </c>
      <c r="MY34" s="40" t="str">
        <f>IF(SUM(MK34:ML34,MN34:MP34,MR34)-SUM(MM34,MQ34)&gt;0,SUM(MK34:ML34,MN34:MP34,MR34)-SUM(MM34,MQ34),"")</f>
        <v/>
      </c>
      <c r="MZ34" s="40" t="str">
        <f>IF(SUM(MT34,MU34,MY34)&gt;0,SUM(MT34,MU34,MY34),"")</f>
        <v/>
      </c>
      <c r="NA34" s="18"/>
      <c r="NB34" s="18"/>
      <c r="NC34" s="18"/>
      <c r="ND34" s="18"/>
      <c r="NE34" s="18"/>
      <c r="NF34" s="18"/>
      <c r="NG34" s="18"/>
      <c r="NH34" s="18"/>
      <c r="NI34" s="18"/>
      <c r="NJ34" s="18"/>
      <c r="NK34" s="18"/>
      <c r="NL34" s="18"/>
      <c r="NM34" s="18"/>
      <c r="NN34" s="18"/>
      <c r="NO34" s="18"/>
      <c r="NP34" s="18"/>
      <c r="NQ34" s="18"/>
      <c r="NR34" s="18"/>
      <c r="NS34" s="18"/>
      <c r="NT34" s="18"/>
      <c r="NU34" s="11" t="str">
        <f>IF(SUM(NB34,NF34)&gt;0,SUM(NB34,NF34),"")</f>
        <v/>
      </c>
      <c r="NV34" s="11" t="str">
        <f>IF(SUM(NA34:NB34,ND34:NF34,NH34)-NC34-NG34&gt;0,SUM(NA34:NB34,ND34:NF34,NH34)-NC34-NG34,"")</f>
        <v/>
      </c>
      <c r="NW34" s="11" t="str">
        <f>IF(SUM(NI34:NJ34,NL34)-NK34&gt;0,SUM(NI34:NJ34,NL34)-NK34,"")</f>
        <v/>
      </c>
      <c r="NX34" s="11" t="str">
        <f>IF(SUM(NB34,NF34,NJ34)&gt;0,SUM(NB34,NF34,NJ34),"")</f>
        <v/>
      </c>
      <c r="NY34" s="11" t="str">
        <f>IF(SUM(NV34,NW34)&gt;0,SUM(NV34,NW34),"")</f>
        <v/>
      </c>
      <c r="NZ34" s="11" t="str">
        <f>IF(SUM(NN34,NR34)&gt;0,SUM(NN34,NR34),"")</f>
        <v/>
      </c>
      <c r="OA34" s="11" t="str">
        <f>IF(SUM(NM34:NN34,NP34:NR34,NT34)-SUM(NO34,NS34)&gt;0,SUM(NM34:NN34,NP34:NR34,NT34)-SUM(NO34,NS34),"")</f>
        <v/>
      </c>
      <c r="OB34" s="11" t="str">
        <f>IF(SUM(NV34,NW34,OA34)&gt;0,SUM(NV34,NW34,OA34),"")</f>
        <v/>
      </c>
      <c r="OC34" s="17"/>
      <c r="OD34" s="17"/>
      <c r="OE34" s="17"/>
      <c r="OF34" s="17"/>
      <c r="OG34" s="17"/>
      <c r="OH34" s="17"/>
      <c r="OI34" s="17"/>
      <c r="OJ34" s="17"/>
      <c r="OK34" s="17"/>
      <c r="OL34" s="17"/>
      <c r="OM34" s="17"/>
      <c r="ON34" s="17"/>
      <c r="OO34" s="17"/>
      <c r="OP34" s="17"/>
      <c r="OQ34" s="17"/>
      <c r="OR34" s="17"/>
      <c r="OS34" s="17"/>
      <c r="OT34" s="17"/>
      <c r="OU34" s="17"/>
      <c r="OV34" s="17"/>
      <c r="OW34" s="40" t="str">
        <f>IF(SUM(OD34,OH34)&gt;0,SUM(OD34,OH34),"")</f>
        <v/>
      </c>
      <c r="OX34" s="40" t="str">
        <f>IF(SUM(OC34:OD34,OF34:OH34,OJ34)-OE34-OI34&gt;0,SUM(OC34:OD34,OF34:OH34,OJ34)-OE34-OI34,"")</f>
        <v/>
      </c>
      <c r="OY34" s="40" t="str">
        <f>IF(SUM(OK34:OL34,ON34)-OM34&gt;0,SUM(OK34:OL34,ON34)-OM34,"")</f>
        <v/>
      </c>
      <c r="OZ34" s="40" t="str">
        <f>IF(SUM(OD34,OH34,OL34)&gt;0,SUM(OD34,OH34,OL34),"")</f>
        <v/>
      </c>
      <c r="PA34" s="40" t="str">
        <f>IF(SUM(OX34,OY34)&gt;0,SUM(OX34,OY34),"")</f>
        <v/>
      </c>
      <c r="PB34" s="40" t="str">
        <f>IF(SUM(OP34,OT34)&gt;0,SUM(OP34,OT34),"")</f>
        <v/>
      </c>
      <c r="PC34" s="40" t="str">
        <f>IF(SUM(OO34:OP34,OR34:OT34,OV34)-SUM(OQ34,OU34)&gt;0,SUM(OO34:OP34,OR34:OT34,OV34)-SUM(OQ34,OU34),"")</f>
        <v/>
      </c>
      <c r="PD34" s="40" t="str">
        <f>IF(SUM(OX34,OY34,PC34)&gt;0,SUM(OX34,OY34,PC34),"")</f>
        <v/>
      </c>
      <c r="PE34" s="18"/>
      <c r="PF34" s="18"/>
      <c r="PG34" s="18"/>
      <c r="PH34" s="18"/>
      <c r="PI34" s="18"/>
      <c r="PJ34" s="18"/>
      <c r="PK34" s="18"/>
      <c r="PL34" s="18"/>
      <c r="PM34" s="18"/>
      <c r="PN34" s="18"/>
      <c r="PO34" s="18"/>
      <c r="PP34" s="18"/>
      <c r="PQ34" s="18"/>
      <c r="PR34" s="18"/>
      <c r="PS34" s="18"/>
      <c r="PT34" s="18"/>
      <c r="PU34" s="18"/>
      <c r="PV34" s="18"/>
      <c r="PW34" s="18"/>
      <c r="PX34" s="18"/>
      <c r="PY34" s="11" t="str">
        <f>IF(SUM(PF34,PJ34)&gt;0,SUM(PF34,PJ34),"")</f>
        <v/>
      </c>
      <c r="PZ34" s="11" t="str">
        <f>IF(SUM(PE34:PF34,PH34:PJ34,PL34)-PG34-PK34&gt;0,SUM(PE34:PF34,PH34:PJ34,PL34)-PG34-PK34,"")</f>
        <v/>
      </c>
      <c r="QA34" s="11" t="str">
        <f>IF(SUM(PM34:PN34,PP34)-PO34&gt;0,SUM(PM34:PN34,PP34)-PO34,"")</f>
        <v/>
      </c>
      <c r="QB34" s="11" t="str">
        <f>IF(SUM(PF34,PJ34,PN34)&gt;0,SUM(PF34,PJ34,PN34),"")</f>
        <v/>
      </c>
      <c r="QC34" s="11" t="str">
        <f>IF(SUM(PZ34,QA34)&gt;0,SUM(PZ34,QA34),"")</f>
        <v/>
      </c>
      <c r="QD34" s="11" t="str">
        <f>IF(SUM(PR34,PV34)&gt;0,SUM(PR34,PV34),"")</f>
        <v/>
      </c>
      <c r="QE34" s="11" t="str">
        <f>IF(SUM(PQ34:PR34,PT34:PV34,PX34)-SUM(PS34,PW34)&gt;0,SUM(PQ34:PR34,PT34:PV34,PX34)-SUM(PS34,PW34),"")</f>
        <v/>
      </c>
      <c r="QF34" s="11" t="str">
        <f>IF(SUM(PZ34,QA34,QE34)&gt;0,SUM(PZ34,QA34,QE34),"")</f>
        <v/>
      </c>
      <c r="QG34" s="22">
        <f>IF($CW34="P",CC34,(CC34+AZ34)/2)</f>
        <v>9.5</v>
      </c>
      <c r="QH34" s="22">
        <f>IF($CW34="P",CD34,(CD34+BA34)/2)</f>
        <v>2.6</v>
      </c>
      <c r="QI34" s="22">
        <f>IF($CW34="P",CE34,(CE34+BB34)/2)</f>
        <v>0</v>
      </c>
      <c r="QJ34" s="22">
        <f>IF($CW34="P",CF34,(CF34+BC34)/2)</f>
        <v>0</v>
      </c>
      <c r="QK34" s="22">
        <f>IF($CW34="P",CG34,(CG34+BD34)/2)</f>
        <v>9.5</v>
      </c>
      <c r="QL34" s="22">
        <f>IF($CW34="P",CH34,(CH34+BE34)/2)</f>
        <v>2.6</v>
      </c>
      <c r="QM34" s="22">
        <f>IF($CW34="P",CI34,(CI34+BF34)/2)</f>
        <v>0</v>
      </c>
      <c r="QN34" s="22">
        <f>IF($CW34="P",CJ34,(CJ34+BG34)/2)</f>
        <v>0</v>
      </c>
      <c r="QO34" s="22">
        <f>IF($CW34="P",CK34,(CK34+BH34)/2)</f>
        <v>9.25</v>
      </c>
      <c r="QP34" s="22">
        <f>IF($CW34="P",CL34,(CL34+BI34)/2)</f>
        <v>1.95</v>
      </c>
      <c r="QQ34" s="22">
        <f>IF($CW34="P",CM34,(CM34+BJ34)/2)</f>
        <v>0.1</v>
      </c>
      <c r="QR34" s="22">
        <f>IF($CW34="P",CN34,(CN34+BK34)/2)</f>
        <v>0</v>
      </c>
      <c r="QS34" s="22">
        <f>IF($CW34="P",CO34,(CO34+BL34)/2)</f>
        <v>9.4499999999999993</v>
      </c>
      <c r="QT34" s="22">
        <f>IF($CW34="P",CP34,(CP34+BM34)/2)</f>
        <v>2.6</v>
      </c>
      <c r="QU34" s="22">
        <f>IF($CW34="P",CQ34,(CQ34+BN34)/2)</f>
        <v>0.1</v>
      </c>
      <c r="QV34" s="22">
        <f>IF($CW34="P",CR34,(CR34+BO34)/2)</f>
        <v>0</v>
      </c>
      <c r="QW34" s="22">
        <f>IF($CW34="P",CS34,(CS34+BP34)/2)</f>
        <v>9.4499999999999993</v>
      </c>
      <c r="QX34" s="22">
        <f>IF($CW34="P",CT34,(CT34+BQ34)/2)</f>
        <v>2.6</v>
      </c>
      <c r="QY34" s="22">
        <f>IF($CW34="P",CU34,(CU34+BR34)/2)</f>
        <v>0</v>
      </c>
      <c r="QZ34" s="22">
        <f>IF($CW34="P",CV34,(CV34+BS34)/2)</f>
        <v>0</v>
      </c>
      <c r="RA34" s="27" t="s">
        <v>46</v>
      </c>
      <c r="RB34" s="40">
        <f>IF(SUM(QH34,QL34)&gt;0,SUM(QH34,QL34),"")</f>
        <v>5.2</v>
      </c>
      <c r="RC34" s="40">
        <f>IF(SUM(QG34:QH34,QJ34:QL34,QN34)-QI34-QM34&gt;0,SUM(QG34:QH34,QJ34:QL34,QN34)-QI34-QM34,"")</f>
        <v>24.200000000000003</v>
      </c>
      <c r="RD34" s="40">
        <f>IF(SUM(QO34:QP34,QR34)-QQ34&gt;0,SUM(QO34:QP34,QR34)-QQ34,"")</f>
        <v>11.1</v>
      </c>
      <c r="RE34" s="40">
        <f>IF(SUM(QH34,QL34,QP34)&gt;0,SUM(QH34,QL34,QP34),"")</f>
        <v>7.15</v>
      </c>
      <c r="RF34" s="40">
        <f>IF(SUM(RC34,RD34)&gt;0,SUM(RC34,RD34),"")</f>
        <v>35.300000000000004</v>
      </c>
      <c r="RG34" s="40">
        <f>IF(SUM(QT34,QX34)&gt;0,SUM(QT34,QX34),"")</f>
        <v>5.2</v>
      </c>
      <c r="RH34" s="40">
        <f>IF(SUM(QS34:QT34,QV34:QX34,QZ34)-SUM(QU34,QY34)&gt;0,SUM(QS34:QT34,QV34:QX34,QZ34)-SUM(QU34,QY34),"")</f>
        <v>24</v>
      </c>
      <c r="RI34" s="40">
        <f>IF(SUM(RC34,RD34,RH34)&gt;0,SUM(RC34,RD34,RH34),"")</f>
        <v>59.300000000000004</v>
      </c>
    </row>
    <row r="35" spans="1:477" x14ac:dyDescent="0.2">
      <c r="A35" s="4" t="str" cm="1">
        <f t="array" ref="A35">IF(AND(J35&lt;&gt;"",J35&lt;&gt;"No DD"),SUMPRODUCT((J$4:J$40&lt;&gt;"")*(J$4:J$40&lt;&gt;"No DD")*(F$4:F$40&gt;F35))+1,IF(J35="No DD",SUMPRODUCT((J$4:J$40="No DD")*(F$4:F$40&gt;F35))+1+SUMPRODUCT((J$4:J$40&lt;&gt;"")*(J$4:J$40&lt;&gt;"No DD")),""))</f>
        <v/>
      </c>
      <c r="B35" s="4" t="str" cm="1">
        <f t="array" ref="B35">IF(AND(J35&lt;&gt;"",J35&lt;&gt;"No DD",G35=""),SUMPRODUCT((J$4:J$40&lt;&gt;"")*(J$4:J$40&lt;&gt;"No DD")*(G$4:G$40="")*(F$4:F$40&gt;F35))+1,IF(J35="No DD",SUMPRODUCT((J$4:J$40="No DD")*(F$4:F$40&gt;F35)*(G$4:G$40=""))+1+SUMPRODUCT((J$4:J$40&lt;&gt;"")*(G$4:G$40="")*(J$4:J$40&lt;&gt;"No DD")),""))</f>
        <v/>
      </c>
      <c r="C35" s="5" t="s">
        <v>170</v>
      </c>
      <c r="D35" s="4" t="s">
        <v>3</v>
      </c>
      <c r="E35" s="4">
        <v>2008</v>
      </c>
      <c r="F35" s="9">
        <f>SUM(L35:T35)+SUM(L35:Q35)*0.0000001+SUM(L35)*0.0000000000001</f>
        <v>116.90000701000471</v>
      </c>
      <c r="G35" s="66"/>
      <c r="H35" s="3" t="str">
        <f>IF(OR(AND(AR35&gt;=AY$42,AS35&gt;=AY$46,AR35&lt;&gt;"",AQ35=""),AND(AW35&gt;=AY$42,AX35&gt;=AY$46,AW35&lt;&gt;"",AQ35=""),AND(BU35&gt;=CB$42,BV35&gt;=CB$46,BU35&lt;&gt;"",BT35=""),AND(BZ35&gt;=CB$42,CA35&gt;=CB$46,BZ35&lt;&gt;"",BT35=""),AND(CX35&gt;=DE$42,CY35&gt;=DE$46,CX35&lt;&gt;"",CW35=""),AND(DC35&gt;=DE$42,DD35&gt;=DE$46,DC35&lt;&gt;""),AND(EC35&gt;=EJ$42,ED35&gt;=EJ$46,EC35&lt;&gt;""),AND(EH35&gt;=EJ$42,EI35&gt;=EJ$46,EH35&lt;&gt;""),AND(FE35&gt;=FL$42,FF35&gt;=FL$46,FE35&lt;&gt;""),AND(FJ35&gt;=FL$42,FK35&gt;=FL$46,FJ35&lt;&gt;""),AND(GG35&gt;=GN$42,GH35&gt;=GN$46,GG35&lt;&gt;""),AND(GL35&gt;=GN$42,GM35&gt;=GN$46,GL35&lt;&gt;""),AND(HI35&gt;=HP$42,HJ35&gt;=HP$46,HI35&lt;&gt;""),AND(HN35&gt;=HP$42,HO35&gt;=HP$46,HN35&lt;&gt;""),AND(IK35&gt;=IR$42,IL35&gt;=IR$46,IK35&lt;&gt;""),AND(IP35&gt;=IR$42,IQ35&gt;=IR$46,IP35&lt;&gt;""),AND(JM35&gt;=JT$42,JN35&gt;=JT$46,JM35&lt;&gt;""),AND(JR35&gt;=JT$42,JS35&gt;=JT$46,JR35&lt;&gt;""),AND(KO35&gt;=KV$42,KP35&gt;=KV$46,KO35&lt;&gt;""),AND(KT35&gt;=KV$42,KU35&gt;=KV$46,KT35&lt;&gt;""),AND(LQ35&gt;=LX$42,LR35&gt;=LX$46,LQ35&lt;&gt;""),AND(LV35&gt;=LX$42,LW35&gt;=LX$46,LV35&lt;&gt;""),AND(MS35&gt;=MZ$42,MT35&gt;=MZ$46,MS35&lt;&gt;""),AND(MX35&gt;=MZ$42,MY35&gt;=MZ$46,MX35&lt;&gt;""),AND(NU35&gt;=OB$42,NV35&gt;=OB$46,NU35&lt;&gt;""),AND(NZ35&gt;=OB$42,OA35&gt;=OB$46,NZ35&lt;&gt;""),AND(OW35&gt;=PD$42,OX35&gt;=PD$46,OW35&lt;&gt;""),AND(PB35&gt;=PD$42,PC35&gt;=PD$46,PB35&lt;&gt;""),AND(PY35&gt;=QF$42,PZ35&gt;=QF$46,PY35&lt;&gt;""),AND(QD35&gt;=QF$42,QE35&gt;=QF$46,QD35&lt;&gt;"")),"P","")</f>
        <v/>
      </c>
      <c r="I35" s="3" t="str">
        <f>IF(OR(AND(AS35&gt;=AY$46,AS35&lt;&gt;"",AQ35=""),AND(AX35&gt;=AY$46,AX35&lt;&gt;"",AQ35=""),AND(BV35&gt;=CB$46,BV35&lt;&gt;"",BT35=""),AND(CA35&gt;=CB$46,CA35&lt;&gt;"",BT35=""),AND(CY35&gt;=DE$46,CY35&lt;&gt;"",CW35=""),AND(DD35&gt;=DE$46,DD35&lt;&gt;"",CW35=""),AND(ED35&gt;=EJ$46,ED35&lt;&gt;""),AND(EI35&gt;=EJ$46,EI35&lt;&gt;""),AND(FF35&gt;=FL$46,FF35&lt;&gt;""),AND(FK35&gt;=FL$46,FK35&lt;&gt;""),AND(GH35&gt;=GN$46,GH35&lt;&gt;""),AND(GM35&gt;=GN$46,GM35&lt;&gt;""),AND(HJ35&gt;=HP$46,HJ35&lt;&gt;""),AND(HO35&gt;=HP$46,HO35&lt;&gt;""),AND(IL35&gt;=IR$46,IL35&lt;&gt;""),AND(IQ35&gt;=IR$46,IQ35&lt;&gt;""),AND(JN35&gt;=JT$46,JN35&lt;&gt;""),AND(JS35&gt;=JT$46,JS35&lt;&gt;""),AND(KP35&gt;=KV$46,KP35&lt;&gt;""),AND(KU35&gt;=KV$46,KU35&lt;&gt;""),AND(LR35&gt;=LX$46,LR35&lt;&gt;""),AND(LW35&gt;=LX$46,LW35&lt;&gt;""),AND(MT35&gt;=MZ$46,MT35&lt;&gt;""),AND(MY35&gt;=MZ$46,MY35&lt;&gt;""),AND(NV35&gt;=OB$46,NV35&lt;&gt;""),AND(OA35&gt;=OB$46,OA35&lt;&gt;""),AND(OX35&gt;=PD$46,OX35&lt;&gt;""),AND(PC35&gt;=PD$46,PC35&lt;&gt;""),AND(PZ35&gt;=QF$46,PZ35&lt;&gt;""),AND(QE35&gt;=QF$46,QE35&lt;&gt;"")),"P","")</f>
        <v/>
      </c>
      <c r="J35" s="36" t="str">
        <f>IF(AND(I35="P",H35=""),"No DD",IF(OR(AND(AU35&gt;=AY$45,AV35&gt;=AY$49,AU35&lt;&gt;"",AQ35=""),AND(BX35&gt;=CB$45,BY35&gt;=CB$49,BX35&lt;&gt;"",BT35=""),AND(DA35&gt;=DE$45,DB35&gt;=DE$49,DA35&lt;&gt;"",CW35=""),AND(EF35&gt;=EJ$45,EG35&gt;=EJ$49,EF35&lt;&gt;""),AND(FH35&gt;=FL$45,FI35&gt;=FL$49,FH35&lt;&gt;""),AND(GJ35&gt;=GN$45,GK35&gt;=GN$49,GJ35&lt;&gt;""),AND(HL35&gt;=HP$45,HM35&gt;=HP$49,HL35&lt;&gt;""),AND(IN35&gt;=IR$45,IO35&gt;=IR$49,IN35&lt;&gt;""),AND(JP35&gt;=JT$45,JQ35&gt;=JT$49,JP35&lt;&gt;""),AND(KR35&gt;=KV$45,KS35&gt;=KV$49,KR35&lt;&gt;""),AND(LT35&gt;=LX$45,LU35&gt;=LX$49,LT35&lt;&gt;""),AND(MV35&gt;=MZ$45,MW35&gt;=MZ$49,MV35&lt;&gt;""),AND(NX35&gt;=OB$45,NY35&gt;=OB$49,NX35&lt;&gt;""),AND(OZ35&gt;=PD$45,PA35&gt;=PD$49,OZ35&lt;&gt;""),AND(QB35&gt;=QF$45,QC35&gt;=QF$49,QB35&lt;&gt;"")),"Merit",IF(OR(AND(AU35&gt;=AY$44,AV35&gt;=AY$48,AU35&lt;&gt;"",AQ35=""),AND(BX35&gt;=CB$44,BY35&gt;=CB$48,BX35&lt;&gt;"",BT35=""),AND(DA35&gt;=DE$44,DB35&gt;=DE$48,DA35&lt;&gt;"",CW35=""),AND(EF35&gt;=EJ$44,EG35&gt;=EJ$48,EF35&lt;&gt;""),AND(FH35&gt;=FL$44,FI35&gt;=FL$48,FH35&lt;&gt;""),AND(GJ35&gt;=GN$44,GK35&gt;=GN$48,GJ35&lt;&gt;""),AND(HL35&gt;=HP$44,HM35&gt;=HP$48,HL35&lt;&gt;""),AND(IN35&gt;=IR$44,IO35&gt;=IR$48,IN35&lt;&gt;""),AND(JP35&gt;=JT$44,JQ35&gt;=JT$48,JP35&lt;&gt;""),AND(KR35&gt;=KV$44,KS35&gt;=KV$48,KR35&lt;&gt;""),AND(LT35&gt;=LX$44,LU35&gt;=LX$48,LT35&lt;&gt;""),AND(MV35&gt;=MZ$44,MW35&gt;=MZ$48,MV35&lt;&gt;""),AND(NX35&gt;=OB$44,NY35&gt;=OB$48,NX35&lt;&gt;""),AND(OZ35&gt;=PD$44,PA35&gt;=PD$48,OZ35&lt;&gt;""),AND(QB35&gt;=QF$44,QC35&gt;=QF$48,QB35&lt;&gt;"")),"Excellence",IF(K35="P","Worlds Team",IF(H35="P","National Team","")))))</f>
        <v/>
      </c>
      <c r="K35" s="3" t="str">
        <f>IF(OR(AND(AU35&gt;=AY$43,AV35&gt;=AY$47,AU35&lt;&gt;"",AQ35=""),AND(BX35&gt;=CB$43,BY35&gt;=CB$47,BX35&lt;&gt;"",BT35=""),AND(DA35&gt;=DE$43,DB35&gt;=DE$47,DA35&lt;&gt;"",CW35=""),AND(EF35&gt;=EJ$43,EG35&gt;=EJ$47,EF35&lt;&gt;""),AND(FH35&gt;=FL$43,FI35&gt;=FL$47,FH35&lt;&gt;""),AND(GJ35&gt;=GN$43,GK35&gt;=GN$47,GJ35&lt;&gt;""),AND(HL35&gt;=HP$43,HM35&gt;=HP$47,HL35&lt;&gt;""),AND(IN35&gt;=IR$43,IO35&gt;=IR$47,IN35&lt;&gt;""),AND(JP35&gt;=JT$43,JQ35&gt;=JT$47,JP35&lt;&gt;""),AND(KR35&gt;=KV$43,KS35&gt;=KV$47,KR35&lt;&gt;""),AND(LT35&gt;=LX$43,LU35&gt;=LX$47,LT35&lt;&gt;""),AND(MV35&gt;=MZ$43,MW35&gt;=MZ$47,MV35&lt;&gt;""),AND(NX35&gt;=OB$43,NY35&gt;=OB$47,NX35&lt;&gt;""),AND(OZ35&gt;=PD$43,PA35&gt;=PD$47,OZ35&lt;&gt;""),AND(QB35&gt;=QF$43,QC35&gt;=QF$47,QB35&lt;&gt;"")),"P","")</f>
        <v/>
      </c>
      <c r="L35" s="8">
        <f>IF(COUNT(AS35,BV35,CY35)&gt;0,LARGE((AS35,BV35,CY35),1),0)</f>
        <v>47.099999999999994</v>
      </c>
      <c r="M35" s="8" t="str">
        <f>IF(L35=0,"",IF(L35=CY35,$CC$1,IF(L35=BV35,$AZ$1,IF(L35=AS35,$W$1,""))))</f>
        <v>2023 3rd Domestic Trial</v>
      </c>
      <c r="N35" s="8">
        <f>IF(COUNT(AS35,BV35,CY35)&gt;1,LARGE((AS35,BV35,CY35),2),0)</f>
        <v>0</v>
      </c>
      <c r="O35" s="8" t="str">
        <f>IF(N35=0,"",IF(AND(N35=L35,N35=AS35,N35=BV35),$W$1,IF(AND(N35=L35,N35=AS35,N35=CY35),$W$1,IF(AND(N35=L35,N35=BV35,N35=CY35),$AZ$1,IF(N35=CY35,$CC$1,IF(N35=BV35,$AZ$1,IF(N35=AS35,$W$1,"")))))))</f>
        <v/>
      </c>
      <c r="P35" s="8">
        <f>IF(COUNT(AT35,BW35,CZ35)&gt;0,LARGE((AT35,BW35,CZ35),1),0)</f>
        <v>23</v>
      </c>
      <c r="Q35" s="8" t="str">
        <f>IF(P35=0,"",IF(P35=CZ35,$CC$1,IF(P35=BW35,$AZ$1,IF(P35=AT35,$W$1,""))))</f>
        <v>2023 3rd Domestic Trial</v>
      </c>
      <c r="R35" s="8">
        <f>IF(MAX(AX35,CA35,DD35)&gt;0,MAX(AX35,CA35,DD35),0)</f>
        <v>46.800000000000004</v>
      </c>
      <c r="S35" s="8" t="str">
        <f>IF(R35=0,"",IF(R35=DD35,$CC$1,IF(R35=CA35,$AZ$1,IF(R35=AX35,$W$1,""))))</f>
        <v>2023 3rd Domestic Trial</v>
      </c>
      <c r="T35" s="8" t="str">
        <f>IF(MAX(DF35:DH35)&gt;0,MAX(DF35:DH35),"")</f>
        <v/>
      </c>
      <c r="U35" s="11" t="str">
        <f>IF(T35="","",IF(T35=DF35,"("&amp;DF$2&amp;")",IF(T35=DG35,"("&amp;DG$2&amp;")",IF(T35=DH35,"("&amp;DH$2&amp;")"))))</f>
        <v/>
      </c>
      <c r="V35" s="8" t="str">
        <f>IF(T35="","",IF(T35=DF35,IF(T35+IF(N35="",0,N35)=PZ35,$PE$1,IF(T35+IF(N35="",0,N35)=OX35,$OC$1,IF(T35+IF(N35="",0,N35)=NV35,$NA$1,IF(T35+IF(N35="",0,N35)=MT35,$LY$1,IF(T35+IF(N35="",0,N35)=LR35,$KW$1,IF(T35+IF(N35="",0,N35)=KP35,$JU$1,IF(T35+IF(N35="",0,N35)=JN35,$IS$1,IF(T35+IF(N35="",0,N35)=IL35,$HQ$1,IF(T35+IF(N35="",0,N35)=HJ35,$GO$1,IF(T35+IF(N35="",0,N35)=GH35,$FM$1,IF(T35+IF(N35="",0,N35)=FF35,$EK$1,IF(T35+IF(N35="",0,N35)=ED35,$DI$1)))))))))))),IF(T35=DG35,IF(T35+IF(P35="",0,P35)=QA35,$PE$1,IF(T35+IF(P35="",0,P35)=OY35,$OC$1,IF(T35+IF(P35="",0,P35)=NW35,$NA$1,IF(T35+IF(P35="",0,P35)=MU35,$LY$1,IF(T35+IF(P35="",0,P35)=LS35,$KW$1,IF(T35+IF(P35="",0,P35)=KQ35,$JU$1,IF(T35+IF(P35="",0,P35)=JO35,$IS$1,IF(T35+IF(P35="",0,P35)=IM35,$HQ$1,IF(T35+IF(P35="",0,P35)=HK35,$GO$1,IF(T35+IF(P35="",0,P35)=GI35,$FM$1,IF(T35+IF(P35="",0,P35)=FG35,$EK$1,IF(T35+IF(P35="",0,P35)=EE35,$DI$1)))))))))))),IF(T35=DH35,IF(T35+IF(R35="",0,R35)=QE35,$PE$1,IF(T35+IF(R35="",0,R35)=PC35,$OC$1,IF(T35+IF(R35="",0,R35)=OA35,$NA$1,IF(T35+IF(R35="",0,R35)=MY35,$LY$1,IF(T35+IF(R35="",0,R35)=LW35,$KW$1,IF(T35+IF(R35="",0,R35)=KU35,$JU$1,IF(T35+IF(R35="",0,R35)=JS35,$IS$1,IF(T35+IF(R35="",0,R35)=IQ35,$HQ$1,IF(T35+IF(R35="",0,R35)=HO35,$GO$1,IF(T35+IF(R35="",0,R35)=GM35,$FM$1,IF(T35+IF(R35="",0,R35)=FK35,$EK$1,IF(T35+IF(R35="",0,R35)=EI35,$DI$1))))))))))))))))</f>
        <v/>
      </c>
      <c r="W35" s="19">
        <v>18.2</v>
      </c>
      <c r="X35" s="19">
        <v>5.1999999999999993</v>
      </c>
      <c r="Y35" s="19">
        <v>0</v>
      </c>
      <c r="Z35" s="19">
        <v>0</v>
      </c>
      <c r="AA35" s="19">
        <v>18.5</v>
      </c>
      <c r="AB35" s="19">
        <v>5.1999999999999993</v>
      </c>
      <c r="AC35" s="19">
        <v>0</v>
      </c>
      <c r="AD35" s="19">
        <v>0</v>
      </c>
      <c r="AE35" s="19">
        <v>19</v>
      </c>
      <c r="AF35" s="19">
        <v>4</v>
      </c>
      <c r="AG35" s="19">
        <v>0</v>
      </c>
      <c r="AH35" s="19">
        <v>0</v>
      </c>
      <c r="AI35" s="19">
        <v>18.8</v>
      </c>
      <c r="AJ35" s="19">
        <v>5.1999999999999993</v>
      </c>
      <c r="AK35" s="19">
        <v>0</v>
      </c>
      <c r="AL35" s="19">
        <v>0</v>
      </c>
      <c r="AM35" s="19">
        <v>18.2</v>
      </c>
      <c r="AN35" s="19">
        <v>5.1999999999999993</v>
      </c>
      <c r="AO35" s="19">
        <v>0.6</v>
      </c>
      <c r="AP35" s="19">
        <v>0</v>
      </c>
      <c r="AQ35" s="27"/>
      <c r="AR35" s="40">
        <f>IF(SUM(X35,AB35)&gt;0,SUM(X35,AB35),"")</f>
        <v>10.399999999999999</v>
      </c>
      <c r="AS35" s="40">
        <f>IF(SUM(W35:X35,Z35:AB35,AD35)-Y35-AC35&gt;0,SUM(W35:X35,Z35:AB35,AD35)-Y35-AC35,"")</f>
        <v>47.099999999999994</v>
      </c>
      <c r="AT35" s="40">
        <f>IF(SUM(AE35:AF35,AH35)-AG35&gt;0,SUM(AE35:AF35,AH35)-AG35,"")</f>
        <v>23</v>
      </c>
      <c r="AU35" s="40">
        <f>IF(SUM(X35,AB35,AF35)&gt;0,SUM(X35,AB35,AF35),"")</f>
        <v>14.399999999999999</v>
      </c>
      <c r="AV35" s="40">
        <f>IF(SUM(AS35,AT35)&gt;0,SUM(AS35,AT35),"")</f>
        <v>70.099999999999994</v>
      </c>
      <c r="AW35" s="40">
        <f>IF(SUM(AJ35,AN35)&gt;0,SUM(AJ35,AN35),"")</f>
        <v>10.399999999999999</v>
      </c>
      <c r="AX35" s="40">
        <f>IF(SUM(AI35:AJ35,AL35:AN35,AP35)-SUM(AK35,AO35)&gt;0,SUM(AI35:AJ35,AL35:AN35,AP35)-SUM(AK35,AO35),"")</f>
        <v>46.800000000000004</v>
      </c>
      <c r="AY35" s="40">
        <f>IF(SUM(AS35,AT35,AX35)&gt;0,SUM(AS35,AT35,AX35),"")</f>
        <v>116.9</v>
      </c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28"/>
      <c r="BU35" s="11" t="str">
        <f>IF(SUM(BA35,BE35)&gt;0,SUM(BA35,BE35),"")</f>
        <v/>
      </c>
      <c r="BV35" s="11" t="str">
        <f>IF(SUM(AZ35:BA35,BC35:BE35,BG35)-BB35-BF35&gt;0,SUM(AZ35:BA35,BC35:BE35,BG35)-BB35-BF35,"")</f>
        <v/>
      </c>
      <c r="BW35" s="11" t="str">
        <f>IF(SUM(BH35:BI35,BK35)-BJ35&gt;0,SUM(BH35:BI35,BK35)-BJ35,"")</f>
        <v/>
      </c>
      <c r="BX35" s="11" t="str">
        <f>IF(SUM(BA35,BE35,BI35)&gt;0,SUM(BA35,BE35,BI35),"")</f>
        <v/>
      </c>
      <c r="BY35" s="11" t="str">
        <f>IF(SUM(BV35,BW35)&gt;0,SUM(BV35,BW35),"")</f>
        <v/>
      </c>
      <c r="BZ35" s="11" t="str">
        <f>IF(SUM(BM35,BQ35)&gt;0,SUM(BM35,BQ35),"")</f>
        <v/>
      </c>
      <c r="CA35" s="11" t="str">
        <f>IF(SUM(BL35:BM35,BO35:BQ35,BS35)-SUM(BN35,BR35)&gt;0,SUM(BL35:BM35,BO35:BQ35,BS35)-SUM(BN35,BR35),"")</f>
        <v/>
      </c>
      <c r="CB35" s="11" t="str">
        <f>IF(SUM(BV35,BW35,CA35)&gt;0,SUM(BV35,BW35,CA35),"")</f>
        <v/>
      </c>
      <c r="CC35" s="19"/>
      <c r="CD35" s="19"/>
      <c r="CE35" s="19"/>
      <c r="CF35" s="19"/>
      <c r="CG35" s="19"/>
      <c r="CH35" s="19"/>
      <c r="CI35" s="19"/>
      <c r="CJ35" s="19"/>
      <c r="CK35" s="19"/>
      <c r="CL35" s="19"/>
      <c r="CM35" s="19"/>
      <c r="CN35" s="19"/>
      <c r="CO35" s="19"/>
      <c r="CP35" s="19"/>
      <c r="CQ35" s="19"/>
      <c r="CR35" s="19"/>
      <c r="CS35" s="19"/>
      <c r="CT35" s="19"/>
      <c r="CU35" s="19"/>
      <c r="CV35" s="19"/>
      <c r="CW35" s="27"/>
      <c r="CX35" s="40" t="str">
        <f>IF(SUM(CD35,CH35)&gt;0,SUM(CD35,CH35),"")</f>
        <v/>
      </c>
      <c r="CY35" s="40" t="str">
        <f>IF(SUM(CC35:CD35,CF35:CH35,CJ35)-CE35-CI35&gt;0,SUM(CC35:CD35,CF35:CH35,CJ35)-CE35-CI35,"")</f>
        <v/>
      </c>
      <c r="CZ35" s="40" t="str">
        <f>IF(SUM(CK35:CL35,CN35)-CM35&gt;0,SUM(CK35:CL35,CN35)-CM35,"")</f>
        <v/>
      </c>
      <c r="DA35" s="40" t="str">
        <f>IF(SUM(CD35,CH35,CL35)&gt;0,SUM(CD35,CH35,CL35),"")</f>
        <v/>
      </c>
      <c r="DB35" s="40" t="str">
        <f>IF(SUM(CY35,CZ35)&gt;0,SUM(CY35,CZ35),"")</f>
        <v/>
      </c>
      <c r="DC35" s="40" t="str">
        <f>IF(SUM(CP35,CT35)&gt;0,SUM(CP35,CT35),"")</f>
        <v/>
      </c>
      <c r="DD35" s="40" t="str">
        <f>IF(SUM(CO35:CP35,CR35:CT35,CV35)-SUM(CQ35,CU35)&gt;0,SUM(CO35:CP35,CR35:CT35,CV35)-SUM(CQ35,CU35),"")</f>
        <v/>
      </c>
      <c r="DE35" s="40" t="str">
        <f>IF(SUM(CY35,CZ35,DD35)&gt;0,SUM(CY35,CZ35,DD35),"")</f>
        <v/>
      </c>
      <c r="DF35" s="50" t="str">
        <f>IF(MAX(ED35,FF35,GH35,HJ35,IL35,JN35,KP35,LR35,MT35,NV35,OX35,PZ35)-IF(N35="",0,N35)&gt;0.001,MAX(ED35,FF35,GH35,HJ35,IL35,JN35,KP35,LR35,MT35,NV35,OX35,PZ35)-IF(N35="",0,N35),"")</f>
        <v/>
      </c>
      <c r="DG35" s="50" t="str">
        <f>IF(MAX(EE35,FG35,GI35,HK35,IM35,JO35,KQ35,LS35,MU35,NW35,OY35,QA35)-IF(P35="",0,P35)&gt;0.001,MAX(EE35,FG35,GI35,HK35,IM35,JO35,KQ35,LS35,MU35,NW35,OY35,QA35)-IF(P35="",0,P35),"")</f>
        <v/>
      </c>
      <c r="DH35" s="50" t="str">
        <f>IF(MAX(EI35,FK35,GM35,HO35,IQ35,JS35,KU35,LW35,MY35,OA35,PC35,QE35)-IF(R35="",0,R35)&gt;0.001,MAX(EI35,FK35,GM35,HO35,IQ35,JS35,KU35,LW35,MY35,OA35,PC35,QE35)-IF(R35="",0,R35),"")</f>
        <v/>
      </c>
      <c r="DI35" s="17"/>
      <c r="DJ35" s="17"/>
      <c r="DK35" s="17"/>
      <c r="DL35" s="17"/>
      <c r="DM35" s="17"/>
      <c r="DN35" s="17"/>
      <c r="DO35" s="17"/>
      <c r="DP35" s="17"/>
      <c r="DQ35" s="17"/>
      <c r="DR35" s="17"/>
      <c r="DS35" s="17"/>
      <c r="DT35" s="17"/>
      <c r="DU35" s="17"/>
      <c r="DV35" s="17"/>
      <c r="DW35" s="17"/>
      <c r="DX35" s="17"/>
      <c r="DY35" s="17"/>
      <c r="DZ35" s="17"/>
      <c r="EA35" s="17"/>
      <c r="EB35" s="17"/>
      <c r="EC35" s="40" t="str">
        <f>IF(SUM(DJ35,DN35)&gt;0,SUM(DJ35,DN35),"")</f>
        <v/>
      </c>
      <c r="ED35" s="40" t="str">
        <f>IF(SUM(DI35:DJ35,DL35:DN35,DP35)-DK35-DO35&gt;0,SUM(DI35:DJ35,DL35:DN35,DP35)-DK35-DO35,"")</f>
        <v/>
      </c>
      <c r="EE35" s="40" t="str">
        <f>IF(SUM(DQ35:DR35,DT35)-DS35&gt;0,SUM(DQ35:DR35,DT35)-DS35,"")</f>
        <v/>
      </c>
      <c r="EF35" s="40" t="str">
        <f>IF(SUM(DJ35,DN35,DR35)&gt;0,SUM(DJ35,DN35,DR35),"")</f>
        <v/>
      </c>
      <c r="EG35" s="40" t="str">
        <f>IF(SUM(ED35,EE35)&gt;0,SUM(ED35,EE35),"")</f>
        <v/>
      </c>
      <c r="EH35" s="40" t="str">
        <f>IF(SUM(DV35,DZ35)&gt;0,SUM(DV35,DZ35),"")</f>
        <v/>
      </c>
      <c r="EI35" s="40" t="str">
        <f>IF(SUM(DU35:DV35,DX35:DZ35,EB35)-SUM(DW35,EA35)&gt;0,SUM(DU35:DV35,DX35:DZ35,EB35)-SUM(DW35,EA35),"")</f>
        <v/>
      </c>
      <c r="EJ35" s="40" t="str">
        <f>IF(SUM(ED35,EE35,EI35)&gt;0,SUM(ED35,EE35,EI35),"")</f>
        <v/>
      </c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1" t="str">
        <f>IF(SUM(EL35,EP35)&gt;0,SUM(EL35,EP35),"")</f>
        <v/>
      </c>
      <c r="FF35" s="11" t="str">
        <f>IF(SUM(EK35:EL35,EN35:EP35,ER35)-EM35-EQ35&gt;0,SUM(EK35:EL35,EN35:EP35,ER35)-EM35-EQ35,"")</f>
        <v/>
      </c>
      <c r="FG35" s="11" t="str">
        <f>IF(SUM(ES35:ET35,EV35)-EU35&gt;0,SUM(ES35:ET35,EV35)-EU35,"")</f>
        <v/>
      </c>
      <c r="FH35" s="11" t="str">
        <f>IF(SUM(EL35,EP35,ET35)&gt;0,SUM(EL35,EP35,ET35),"")</f>
        <v/>
      </c>
      <c r="FI35" s="11" t="str">
        <f>IF(SUM(FF35,FG35)&gt;0,SUM(FF35,FG35),"")</f>
        <v/>
      </c>
      <c r="FJ35" s="11" t="str">
        <f>IF(SUM(EX35,FB35)&gt;0,SUM(EX35,FB35),"")</f>
        <v/>
      </c>
      <c r="FK35" s="11" t="str">
        <f>IF(SUM(EW35:EX35,EZ35:FB35,FD35)-SUM(EY35,FC35)&gt;0,SUM(EW35:EX35,EZ35:FB35,FD35)-SUM(EY35,FC35),"")</f>
        <v/>
      </c>
      <c r="FL35" s="11" t="str">
        <f>IF(SUM(FF35,FG35,FK35)&gt;0,SUM(FF35,FG35,FK35),"")</f>
        <v/>
      </c>
      <c r="FM35" s="17"/>
      <c r="FN35" s="17"/>
      <c r="FO35" s="17"/>
      <c r="FP35" s="17"/>
      <c r="FQ35" s="17"/>
      <c r="FR35" s="17"/>
      <c r="FS35" s="17"/>
      <c r="FT35" s="17"/>
      <c r="FU35" s="17"/>
      <c r="FV35" s="17"/>
      <c r="FW35" s="17"/>
      <c r="FX35" s="17"/>
      <c r="FY35" s="17"/>
      <c r="FZ35" s="17"/>
      <c r="GA35" s="17"/>
      <c r="GB35" s="17"/>
      <c r="GC35" s="17"/>
      <c r="GD35" s="17"/>
      <c r="GE35" s="17"/>
      <c r="GF35" s="17"/>
      <c r="GG35" s="40" t="str">
        <f>IF(SUM(FN35,FR35)&gt;0,SUM(FN35,FR35),"")</f>
        <v/>
      </c>
      <c r="GH35" s="40" t="str">
        <f>IF(SUM(FM35:FN35,FP35:FR35,FT35)-FO35-FS35&gt;0,SUM(FM35:FN35,FP35:FR35,FT35)-FO35-FS35,"")</f>
        <v/>
      </c>
      <c r="GI35" s="40" t="str">
        <f>IF(SUM(FU35:FV35,FX35)-FW35&gt;0,SUM(FU35:FV35,FX35)-FW35,"")</f>
        <v/>
      </c>
      <c r="GJ35" s="40" t="str">
        <f>IF(SUM(FN35,FR35,FV35)&gt;0,SUM(FN35,FR35,FV35),"")</f>
        <v/>
      </c>
      <c r="GK35" s="40" t="str">
        <f>IF(SUM(GH35,GI35)&gt;0,SUM(GH35,GI35),"")</f>
        <v/>
      </c>
      <c r="GL35" s="40" t="str">
        <f>IF(SUM(FZ35,GD35)&gt;0,SUM(FZ35,GD35),"")</f>
        <v/>
      </c>
      <c r="GM35" s="40" t="str">
        <f>IF(SUM(FY35:FZ35,GB35:GD35,GF35)-SUM(GA35,GE35)&gt;0,SUM(FY35:FZ35,GB35:GD35,GF35)-SUM(GA35,GE35),"")</f>
        <v/>
      </c>
      <c r="GN35" s="40" t="str">
        <f>IF(SUM(GH35,GI35,GM35)&gt;0,SUM(GH35,GI35,GM35),"")</f>
        <v/>
      </c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1" t="str">
        <f>IF(SUM(GP35,GT35)&gt;0,SUM(GP35,GT35),"")</f>
        <v/>
      </c>
      <c r="HJ35" s="11" t="str">
        <f>IF(SUM(GO35:GP35,GR35:GT35,GV35)-GQ35-GU35&gt;0,SUM(GO35:GP35,GR35:GT35,GV35)-GQ35-GU35,"")</f>
        <v/>
      </c>
      <c r="HK35" s="11" t="str">
        <f>IF(SUM(GW35:GX35,GZ35)-GY35&gt;0,SUM(GW35:GX35,GZ35)-GY35,"")</f>
        <v/>
      </c>
      <c r="HL35" s="11" t="str">
        <f>IF(SUM(GP35,GT35,GX35)&gt;0,SUM(GP35,GT35,GX35),"")</f>
        <v/>
      </c>
      <c r="HM35" s="11" t="str">
        <f>IF(SUM(HJ35,HK35)&gt;0,SUM(HJ35,HK35),"")</f>
        <v/>
      </c>
      <c r="HN35" s="11" t="str">
        <f>IF(SUM(HB35,HF35)&gt;0,SUM(HB35,HF35),"")</f>
        <v/>
      </c>
      <c r="HO35" s="11" t="str">
        <f>IF(SUM(HA35:HB35,HD35:HF35,HH35)-SUM(HC35,HG35)&gt;0,SUM(HA35:HB35,HD35:HF35,HH35)-SUM(HC35,HG35),"")</f>
        <v/>
      </c>
      <c r="HP35" s="11" t="str">
        <f>IF(SUM(HJ35,HK35,HO35)&gt;0,SUM(HJ35,HK35,HO35),"")</f>
        <v/>
      </c>
      <c r="HQ35" s="17"/>
      <c r="HR35" s="17"/>
      <c r="HS35" s="17"/>
      <c r="HT35" s="17"/>
      <c r="HU35" s="17"/>
      <c r="HV35" s="17"/>
      <c r="HW35" s="17"/>
      <c r="HX35" s="17"/>
      <c r="HY35" s="17"/>
      <c r="HZ35" s="17"/>
      <c r="IA35" s="17"/>
      <c r="IB35" s="17"/>
      <c r="IC35" s="17"/>
      <c r="ID35" s="17"/>
      <c r="IE35" s="17"/>
      <c r="IF35" s="17"/>
      <c r="IG35" s="17"/>
      <c r="IH35" s="17"/>
      <c r="II35" s="17"/>
      <c r="IJ35" s="17"/>
      <c r="IK35" s="40" t="str">
        <f>IF(SUM(HR35,HV35)&gt;0,SUM(HR35,HV35),"")</f>
        <v/>
      </c>
      <c r="IL35" s="40" t="str">
        <f>IF(SUM(HQ35:HR35,HT35:HV35,HX35)-HS35-HW35&gt;0,SUM(HQ35:HR35,HT35:HV35,HX35)-HS35-HW35,"")</f>
        <v/>
      </c>
      <c r="IM35" s="40" t="str">
        <f>IF(SUM(HY35:HZ35,IB35)-IA35&gt;0,SUM(HY35:HZ35,IB35)-IA35,"")</f>
        <v/>
      </c>
      <c r="IN35" s="40" t="str">
        <f>IF(SUM(HR35,HV35,HZ35)&gt;0,SUM(HR35,HV35,HZ35),"")</f>
        <v/>
      </c>
      <c r="IO35" s="40" t="str">
        <f>IF(SUM(IL35,IM35)&gt;0,SUM(IL35,IM35),"")</f>
        <v/>
      </c>
      <c r="IP35" s="40" t="str">
        <f>IF(SUM(ID35,IH35)&gt;0,SUM(ID35,IH35),"")</f>
        <v/>
      </c>
      <c r="IQ35" s="40" t="str">
        <f>IF(SUM(IC35:ID35,IF35:IH35,IJ35)-SUM(IE35,II35)&gt;0,SUM(IC35:ID35,IF35:IH35,IJ35)-SUM(IE35,II35),"")</f>
        <v/>
      </c>
      <c r="IR35" s="40" t="str">
        <f>IF(SUM(IL35,IM35,IQ35)&gt;0,SUM(IL35,IM35,IQ35),"")</f>
        <v/>
      </c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8"/>
      <c r="JD35" s="18"/>
      <c r="JE35" s="18"/>
      <c r="JF35" s="18"/>
      <c r="JG35" s="18"/>
      <c r="JH35" s="18"/>
      <c r="JI35" s="18"/>
      <c r="JJ35" s="18"/>
      <c r="JK35" s="18"/>
      <c r="JL35" s="18"/>
      <c r="JM35" s="11" t="str">
        <f>IF(SUM(IT35,IX35)&gt;0,SUM(IT35,IX35),"")</f>
        <v/>
      </c>
      <c r="JN35" s="11" t="str">
        <f>IF(SUM(IS35:IT35,IV35:IX35,IZ35)-IU35-IY35&gt;0,SUM(IS35:IT35,IV35:IX35,IZ35)-IU35-IY35,"")</f>
        <v/>
      </c>
      <c r="JO35" s="11" t="str">
        <f>IF(SUM(JA35:JB35,JD35)-JC35&gt;0,SUM(JA35:JB35,JD35)-JC35,"")</f>
        <v/>
      </c>
      <c r="JP35" s="11" t="str">
        <f>IF(SUM(IT35,IX35,JB35)&gt;0,SUM(IT35,IX35,JB35),"")</f>
        <v/>
      </c>
      <c r="JQ35" s="11" t="str">
        <f>IF(SUM(JN35,JO35)&gt;0,SUM(JN35,JO35),"")</f>
        <v/>
      </c>
      <c r="JR35" s="11" t="str">
        <f>IF(SUM(JF35,JJ35)&gt;0,SUM(JF35,JJ35),"")</f>
        <v/>
      </c>
      <c r="JS35" s="11" t="str">
        <f>IF(SUM(JE35:JF35,JH35:JJ35,JL35)-SUM(JG35,JK35)&gt;0,SUM(JE35:JF35,JH35:JJ35,JL35)-SUM(JG35,JK35),"")</f>
        <v/>
      </c>
      <c r="JT35" s="11" t="str">
        <f>IF(SUM(JN35,JO35,JS35)&gt;0,SUM(JN35,JO35,JS35),"")</f>
        <v/>
      </c>
      <c r="JU35" s="17"/>
      <c r="JV35" s="17"/>
      <c r="JW35" s="17"/>
      <c r="JX35" s="17"/>
      <c r="JY35" s="17"/>
      <c r="JZ35" s="17"/>
      <c r="KA35" s="17"/>
      <c r="KB35" s="17"/>
      <c r="KC35" s="17"/>
      <c r="KD35" s="17"/>
      <c r="KE35" s="17"/>
      <c r="KF35" s="17"/>
      <c r="KG35" s="17"/>
      <c r="KH35" s="17"/>
      <c r="KI35" s="17"/>
      <c r="KJ35" s="17"/>
      <c r="KK35" s="17"/>
      <c r="KL35" s="17"/>
      <c r="KM35" s="17"/>
      <c r="KN35" s="17"/>
      <c r="KO35" s="40" t="str">
        <f>IF(SUM(JV35,JZ35)&gt;0,SUM(JV35,JZ35),"")</f>
        <v/>
      </c>
      <c r="KP35" s="40" t="str">
        <f>IF(SUM(JU35:JV35,JX35:JZ35,KB35)-JW35-KA35&gt;0,SUM(JU35:JV35,JX35:JZ35,KB35)-JW35-KA35,"")</f>
        <v/>
      </c>
      <c r="KQ35" s="40" t="str">
        <f>IF(SUM(KC35:KD35,KF35)-KE35&gt;0,SUM(KC35:KD35,KF35)-KE35,"")</f>
        <v/>
      </c>
      <c r="KR35" s="40" t="str">
        <f>IF(SUM(JV35,JZ35,KD35)&gt;0,SUM(JV35,JZ35,KD35),"")</f>
        <v/>
      </c>
      <c r="KS35" s="40" t="str">
        <f>IF(SUM(KP35,KQ35)&gt;0,SUM(KP35,KQ35),"")</f>
        <v/>
      </c>
      <c r="KT35" s="40" t="str">
        <f>IF(SUM(KH35,KL35)&gt;0,SUM(KH35,KL35),"")</f>
        <v/>
      </c>
      <c r="KU35" s="40" t="str">
        <f>IF(SUM(KG35:KH35,KJ35:KL35,KN35)-SUM(KI35,KM35)&gt;0,SUM(KG35:KH35,KJ35:KL35,KN35)-SUM(KI35,KM35),"")</f>
        <v/>
      </c>
      <c r="KV35" s="40" t="str">
        <f>IF(SUM(KP35,KQ35,KU35)&gt;0,SUM(KP35,KQ35,KU35),"")</f>
        <v/>
      </c>
      <c r="KW35" s="18"/>
      <c r="KX35" s="18"/>
      <c r="KY35" s="18"/>
      <c r="KZ35" s="18"/>
      <c r="LA35" s="18"/>
      <c r="LB35" s="18"/>
      <c r="LC35" s="18"/>
      <c r="LD35" s="18"/>
      <c r="LE35" s="18"/>
      <c r="LF35" s="18"/>
      <c r="LG35" s="18"/>
      <c r="LH35" s="18"/>
      <c r="LI35" s="18"/>
      <c r="LJ35" s="18"/>
      <c r="LK35" s="18"/>
      <c r="LL35" s="18"/>
      <c r="LM35" s="18"/>
      <c r="LN35" s="18"/>
      <c r="LO35" s="18"/>
      <c r="LP35" s="18"/>
      <c r="LQ35" s="11" t="str">
        <f>IF(SUM(KX35,LB35)&gt;0,SUM(KX35,LB35),"")</f>
        <v/>
      </c>
      <c r="LR35" s="11" t="str">
        <f>IF(SUM(KW35:KX35,KZ35:LB35,LD35)-KY35-LC35&gt;0,SUM(KW35:KX35,KZ35:LB35,LD35)-KY35-LC35,"")</f>
        <v/>
      </c>
      <c r="LS35" s="11" t="str">
        <f>IF(SUM(LE35:LF35,LH35)-LG35&gt;0,SUM(LE35:LF35,LH35)-LG35,"")</f>
        <v/>
      </c>
      <c r="LT35" s="11" t="str">
        <f>IF(SUM(KX35,LB35,LF35)&gt;0,SUM(KX35,LB35,LF35),"")</f>
        <v/>
      </c>
      <c r="LU35" s="11" t="str">
        <f>IF(SUM(LR35,LS35)&gt;0,SUM(LR35,LS35),"")</f>
        <v/>
      </c>
      <c r="LV35" s="11" t="str">
        <f>IF(SUM(LJ35,LN35)&gt;0,SUM(LJ35,LN35),"")</f>
        <v/>
      </c>
      <c r="LW35" s="11" t="str">
        <f>IF(SUM(LI35:LJ35,LL35:LN35,LP35)-SUM(LK35,LO35)&gt;0,SUM(LI35:LJ35,LL35:LN35,LP35)-SUM(LK35,LO35),"")</f>
        <v/>
      </c>
      <c r="LX35" s="11" t="str">
        <f>IF(SUM(LR35,LS35,LW35)&gt;0,SUM(LR35,LS35,LW35),"")</f>
        <v/>
      </c>
      <c r="LY35" s="17"/>
      <c r="LZ35" s="17"/>
      <c r="MA35" s="17"/>
      <c r="MB35" s="17"/>
      <c r="MC35" s="17"/>
      <c r="MD35" s="17"/>
      <c r="ME35" s="17"/>
      <c r="MF35" s="17"/>
      <c r="MG35" s="17"/>
      <c r="MH35" s="17"/>
      <c r="MI35" s="17"/>
      <c r="MJ35" s="17"/>
      <c r="MK35" s="17"/>
      <c r="ML35" s="17"/>
      <c r="MM35" s="17"/>
      <c r="MN35" s="17"/>
      <c r="MO35" s="17"/>
      <c r="MP35" s="17"/>
      <c r="MQ35" s="17"/>
      <c r="MR35" s="17"/>
      <c r="MS35" s="40" t="str">
        <f>IF(SUM(LZ35,MD35)&gt;0,SUM(LZ35,MD35),"")</f>
        <v/>
      </c>
      <c r="MT35" s="40" t="str">
        <f>IF(SUM(LY35:LZ35,MB35:MD35,MF35)-MA35-ME35&gt;0,SUM(LY35:LZ35,MB35:MD35,MF35)-MA35-ME35,"")</f>
        <v/>
      </c>
      <c r="MU35" s="40" t="str">
        <f>IF(SUM(MG35:MH35,MJ35)-MI35&gt;0,SUM(MG35:MH35,MJ35)-MI35,"")</f>
        <v/>
      </c>
      <c r="MV35" s="40" t="str">
        <f>IF(SUM(LZ35,MD35,MH35)&gt;0,SUM(LZ35,MD35,MH35),"")</f>
        <v/>
      </c>
      <c r="MW35" s="40" t="str">
        <f>IF(SUM(MT35,MU35)&gt;0,SUM(MT35,MU35),"")</f>
        <v/>
      </c>
      <c r="MX35" s="40" t="str">
        <f>IF(SUM(ML35,MP35)&gt;0,SUM(ML35,MP35),"")</f>
        <v/>
      </c>
      <c r="MY35" s="40" t="str">
        <f>IF(SUM(MK35:ML35,MN35:MP35,MR35)-SUM(MM35,MQ35)&gt;0,SUM(MK35:ML35,MN35:MP35,MR35)-SUM(MM35,MQ35),"")</f>
        <v/>
      </c>
      <c r="MZ35" s="40" t="str">
        <f>IF(SUM(MT35,MU35,MY35)&gt;0,SUM(MT35,MU35,MY35),"")</f>
        <v/>
      </c>
      <c r="NA35" s="18"/>
      <c r="NB35" s="18"/>
      <c r="NC35" s="18"/>
      <c r="ND35" s="18"/>
      <c r="NE35" s="18"/>
      <c r="NF35" s="18"/>
      <c r="NG35" s="18"/>
      <c r="NH35" s="18"/>
      <c r="NI35" s="18"/>
      <c r="NJ35" s="18"/>
      <c r="NK35" s="18"/>
      <c r="NL35" s="18"/>
      <c r="NM35" s="18"/>
      <c r="NN35" s="18"/>
      <c r="NO35" s="18"/>
      <c r="NP35" s="18"/>
      <c r="NQ35" s="18"/>
      <c r="NR35" s="18"/>
      <c r="NS35" s="18"/>
      <c r="NT35" s="18"/>
      <c r="NU35" s="11" t="str">
        <f>IF(SUM(NB35,NF35)&gt;0,SUM(NB35,NF35),"")</f>
        <v/>
      </c>
      <c r="NV35" s="11" t="str">
        <f>IF(SUM(NA35:NB35,ND35:NF35,NH35)-NC35-NG35&gt;0,SUM(NA35:NB35,ND35:NF35,NH35)-NC35-NG35,"")</f>
        <v/>
      </c>
      <c r="NW35" s="11" t="str">
        <f>IF(SUM(NI35:NJ35,NL35)-NK35&gt;0,SUM(NI35:NJ35,NL35)-NK35,"")</f>
        <v/>
      </c>
      <c r="NX35" s="11" t="str">
        <f>IF(SUM(NB35,NF35,NJ35)&gt;0,SUM(NB35,NF35,NJ35),"")</f>
        <v/>
      </c>
      <c r="NY35" s="11" t="str">
        <f>IF(SUM(NV35,NW35)&gt;0,SUM(NV35,NW35),"")</f>
        <v/>
      </c>
      <c r="NZ35" s="11" t="str">
        <f>IF(SUM(NN35,NR35)&gt;0,SUM(NN35,NR35),"")</f>
        <v/>
      </c>
      <c r="OA35" s="11" t="str">
        <f>IF(SUM(NM35:NN35,NP35:NR35,NT35)-SUM(NO35,NS35)&gt;0,SUM(NM35:NN35,NP35:NR35,NT35)-SUM(NO35,NS35),"")</f>
        <v/>
      </c>
      <c r="OB35" s="11" t="str">
        <f>IF(SUM(NV35,NW35,OA35)&gt;0,SUM(NV35,NW35,OA35),"")</f>
        <v/>
      </c>
      <c r="OC35" s="17"/>
      <c r="OD35" s="17"/>
      <c r="OE35" s="17"/>
      <c r="OF35" s="17"/>
      <c r="OG35" s="17"/>
      <c r="OH35" s="17"/>
      <c r="OI35" s="17"/>
      <c r="OJ35" s="17"/>
      <c r="OK35" s="17"/>
      <c r="OL35" s="17"/>
      <c r="OM35" s="17"/>
      <c r="ON35" s="17"/>
      <c r="OO35" s="17"/>
      <c r="OP35" s="17"/>
      <c r="OQ35" s="17"/>
      <c r="OR35" s="17"/>
      <c r="OS35" s="17"/>
      <c r="OT35" s="17"/>
      <c r="OU35" s="17"/>
      <c r="OV35" s="17"/>
      <c r="OW35" s="40" t="str">
        <f>IF(SUM(OD35,OH35)&gt;0,SUM(OD35,OH35),"")</f>
        <v/>
      </c>
      <c r="OX35" s="40" t="str">
        <f>IF(SUM(OC35:OD35,OF35:OH35,OJ35)-OE35-OI35&gt;0,SUM(OC35:OD35,OF35:OH35,OJ35)-OE35-OI35,"")</f>
        <v/>
      </c>
      <c r="OY35" s="40" t="str">
        <f>IF(SUM(OK35:OL35,ON35)-OM35&gt;0,SUM(OK35:OL35,ON35)-OM35,"")</f>
        <v/>
      </c>
      <c r="OZ35" s="40" t="str">
        <f>IF(SUM(OD35,OH35,OL35)&gt;0,SUM(OD35,OH35,OL35),"")</f>
        <v/>
      </c>
      <c r="PA35" s="40" t="str">
        <f>IF(SUM(OX35,OY35)&gt;0,SUM(OX35,OY35),"")</f>
        <v/>
      </c>
      <c r="PB35" s="40" t="str">
        <f>IF(SUM(OP35,OT35)&gt;0,SUM(OP35,OT35),"")</f>
        <v/>
      </c>
      <c r="PC35" s="40" t="str">
        <f>IF(SUM(OO35:OP35,OR35:OT35,OV35)-SUM(OQ35,OU35)&gt;0,SUM(OO35:OP35,OR35:OT35,OV35)-SUM(OQ35,OU35),"")</f>
        <v/>
      </c>
      <c r="PD35" s="40" t="str">
        <f>IF(SUM(OX35,OY35,PC35)&gt;0,SUM(OX35,OY35,PC35),"")</f>
        <v/>
      </c>
      <c r="PE35" s="18"/>
      <c r="PF35" s="18"/>
      <c r="PG35" s="18"/>
      <c r="PH35" s="18"/>
      <c r="PI35" s="18"/>
      <c r="PJ35" s="18"/>
      <c r="PK35" s="18"/>
      <c r="PL35" s="18"/>
      <c r="PM35" s="18"/>
      <c r="PN35" s="18"/>
      <c r="PO35" s="18"/>
      <c r="PP35" s="18"/>
      <c r="PQ35" s="18"/>
      <c r="PR35" s="18"/>
      <c r="PS35" s="18"/>
      <c r="PT35" s="18"/>
      <c r="PU35" s="18"/>
      <c r="PV35" s="18"/>
      <c r="PW35" s="18"/>
      <c r="PX35" s="18"/>
      <c r="PY35" s="11" t="str">
        <f>IF(SUM(PF35,PJ35)&gt;0,SUM(PF35,PJ35),"")</f>
        <v/>
      </c>
      <c r="PZ35" s="11" t="str">
        <f>IF(SUM(PE35:PF35,PH35:PJ35,PL35)-PG35-PK35&gt;0,SUM(PE35:PF35,PH35:PJ35,PL35)-PG35-PK35,"")</f>
        <v/>
      </c>
      <c r="QA35" s="11" t="str">
        <f>IF(SUM(PM35:PN35,PP35)-PO35&gt;0,SUM(PM35:PN35,PP35)-PO35,"")</f>
        <v/>
      </c>
      <c r="QB35" s="11" t="str">
        <f>IF(SUM(PF35,PJ35,PN35)&gt;0,SUM(PF35,PJ35,PN35),"")</f>
        <v/>
      </c>
      <c r="QC35" s="11" t="str">
        <f>IF(SUM(PZ35,QA35)&gt;0,SUM(PZ35,QA35),"")</f>
        <v/>
      </c>
      <c r="QD35" s="11" t="str">
        <f>IF(SUM(PR35,PV35)&gt;0,SUM(PR35,PV35),"")</f>
        <v/>
      </c>
      <c r="QE35" s="11" t="str">
        <f>IF(SUM(PQ35:PR35,PT35:PV35,PX35)-SUM(PS35,PW35)&gt;0,SUM(PQ35:PR35,PT35:PV35,PX35)-SUM(PS35,PW35),"")</f>
        <v/>
      </c>
      <c r="QF35" s="11" t="str">
        <f>IF(SUM(PZ35,QA35,QE35)&gt;0,SUM(PZ35,QA35,QE35),"")</f>
        <v/>
      </c>
      <c r="QG35" s="22">
        <f>IF($CW35="P",CC35,(CC35+AZ35)/2)</f>
        <v>0</v>
      </c>
      <c r="QH35" s="22">
        <f>IF($CW35="P",CD35,(CD35+BA35)/2)</f>
        <v>0</v>
      </c>
      <c r="QI35" s="22">
        <f>IF($CW35="P",CE35,(CE35+BB35)/2)</f>
        <v>0</v>
      </c>
      <c r="QJ35" s="22">
        <f>IF($CW35="P",CF35,(CF35+BC35)/2)</f>
        <v>0</v>
      </c>
      <c r="QK35" s="22">
        <f>IF($CW35="P",CG35,(CG35+BD35)/2)</f>
        <v>0</v>
      </c>
      <c r="QL35" s="22">
        <f>IF($CW35="P",CH35,(CH35+BE35)/2)</f>
        <v>0</v>
      </c>
      <c r="QM35" s="22">
        <f>IF($CW35="P",CI35,(CI35+BF35)/2)</f>
        <v>0</v>
      </c>
      <c r="QN35" s="22">
        <f>IF($CW35="P",CJ35,(CJ35+BG35)/2)</f>
        <v>0</v>
      </c>
      <c r="QO35" s="22">
        <f>IF($CW35="P",CK35,(CK35+BH35)/2)</f>
        <v>0</v>
      </c>
      <c r="QP35" s="22">
        <f>IF($CW35="P",CL35,(CL35+BI35)/2)</f>
        <v>0</v>
      </c>
      <c r="QQ35" s="22">
        <f>IF($CW35="P",CM35,(CM35+BJ35)/2)</f>
        <v>0</v>
      </c>
      <c r="QR35" s="22">
        <f>IF($CW35="P",CN35,(CN35+BK35)/2)</f>
        <v>0</v>
      </c>
      <c r="QS35" s="22">
        <f>IF($CW35="P",CO35,(CO35+BL35)/2)</f>
        <v>0</v>
      </c>
      <c r="QT35" s="22">
        <f>IF($CW35="P",CP35,(CP35+BM35)/2)</f>
        <v>0</v>
      </c>
      <c r="QU35" s="22">
        <f>IF($CW35="P",CQ35,(CQ35+BN35)/2)</f>
        <v>0</v>
      </c>
      <c r="QV35" s="22">
        <f>IF($CW35="P",CR35,(CR35+BO35)/2)</f>
        <v>0</v>
      </c>
      <c r="QW35" s="22">
        <f>IF($CW35="P",CS35,(CS35+BP35)/2)</f>
        <v>0</v>
      </c>
      <c r="QX35" s="22">
        <f>IF($CW35="P",CT35,(CT35+BQ35)/2)</f>
        <v>0</v>
      </c>
      <c r="QY35" s="22">
        <f>IF($CW35="P",CU35,(CU35+BR35)/2)</f>
        <v>0</v>
      </c>
      <c r="QZ35" s="22">
        <f>IF($CW35="P",CV35,(CV35+BS35)/2)</f>
        <v>0</v>
      </c>
      <c r="RA35" s="27" t="s">
        <v>46</v>
      </c>
      <c r="RB35" s="40" t="str">
        <f>IF(SUM(QH35,QL35)&gt;0,SUM(QH35,QL35),"")</f>
        <v/>
      </c>
      <c r="RC35" s="40" t="str">
        <f>IF(SUM(QG35:QH35,QJ35:QL35,QN35)-QI35-QM35&gt;0,SUM(QG35:QH35,QJ35:QL35,QN35)-QI35-QM35,"")</f>
        <v/>
      </c>
      <c r="RD35" s="40" t="str">
        <f>IF(SUM(QO35:QP35,QR35)-QQ35&gt;0,SUM(QO35:QP35,QR35)-QQ35,"")</f>
        <v/>
      </c>
      <c r="RE35" s="40" t="str">
        <f>IF(SUM(QH35,QL35,QP35)&gt;0,SUM(QH35,QL35,QP35),"")</f>
        <v/>
      </c>
      <c r="RF35" s="40" t="str">
        <f>IF(SUM(RC35,RD35)&gt;0,SUM(RC35,RD35),"")</f>
        <v/>
      </c>
      <c r="RG35" s="40" t="str">
        <f>IF(SUM(QT35,QX35)&gt;0,SUM(QT35,QX35),"")</f>
        <v/>
      </c>
      <c r="RH35" s="40" t="str">
        <f>IF(SUM(QS35:QT35,QV35:QX35,QZ35)-SUM(QU35,QY35)&gt;0,SUM(QS35:QT35,QV35:QX35,QZ35)-SUM(QU35,QY35),"")</f>
        <v/>
      </c>
      <c r="RI35" s="40" t="str">
        <f>IF(SUM(RC35,RD35,RH35)&gt;0,SUM(RC35,RD35,RH35),"")</f>
        <v/>
      </c>
    </row>
    <row r="36" spans="1:477" x14ac:dyDescent="0.2">
      <c r="A36" s="4" t="str" cm="1">
        <f t="array" ref="A36">IF(AND(J36&lt;&gt;"",J36&lt;&gt;"No DD"),SUMPRODUCT((J$4:J$40&lt;&gt;"")*(J$4:J$40&lt;&gt;"No DD")*(F$4:F$40&gt;F36))+1,IF(J36="No DD",SUMPRODUCT((J$4:J$40="No DD")*(F$4:F$40&gt;F36))+1+SUMPRODUCT((J$4:J$40&lt;&gt;"")*(J$4:J$40&lt;&gt;"No DD")),""))</f>
        <v/>
      </c>
      <c r="B36" s="4" t="str" cm="1">
        <f t="array" ref="B36">IF(AND(J36&lt;&gt;"",J36&lt;&gt;"No DD",G36=""),SUMPRODUCT((J$4:J$40&lt;&gt;"")*(J$4:J$40&lt;&gt;"No DD")*(G$4:G$40="")*(F$4:F$40&gt;F36))+1,IF(J36="No DD",SUMPRODUCT((J$4:J$40="No DD")*(F$4:F$40&gt;F36)*(G$4:G$40=""))+1+SUMPRODUCT((J$4:J$40&lt;&gt;"")*(G$4:G$40="")*(J$4:J$40&lt;&gt;"No DD")),""))</f>
        <v/>
      </c>
      <c r="C36" s="5" t="s">
        <v>231</v>
      </c>
      <c r="D36" s="4" t="s">
        <v>3</v>
      </c>
      <c r="E36" s="4">
        <v>2007</v>
      </c>
      <c r="F36" s="9">
        <f>SUM(L36:T36)+SUM(L36:Q36)*0.0000001+SUM(L36)*0.0000000000001</f>
        <v>114.40000684000454</v>
      </c>
      <c r="H36" s="3" t="str">
        <f>IF(OR(AND(AR36&gt;=AY$42,AS36&gt;=AY$46,AR36&lt;&gt;"",AQ36=""),AND(AW36&gt;=AY$42,AX36&gt;=AY$46,AW36&lt;&gt;"",AQ36=""),AND(BU36&gt;=CB$42,BV36&gt;=CB$46,BU36&lt;&gt;"",BT36=""),AND(BZ36&gt;=CB$42,CA36&gt;=CB$46,BZ36&lt;&gt;"",BT36=""),AND(CX36&gt;=DE$42,CY36&gt;=DE$46,CX36&lt;&gt;"",CW36=""),AND(DC36&gt;=DE$42,DD36&gt;=DE$46,DC36&lt;&gt;""),AND(EC36&gt;=EJ$42,ED36&gt;=EJ$46,EC36&lt;&gt;""),AND(EH36&gt;=EJ$42,EI36&gt;=EJ$46,EH36&lt;&gt;""),AND(FE36&gt;=FL$42,FF36&gt;=FL$46,FE36&lt;&gt;""),AND(FJ36&gt;=FL$42,FK36&gt;=FL$46,FJ36&lt;&gt;""),AND(GG36&gt;=GN$42,GH36&gt;=GN$46,GG36&lt;&gt;""),AND(GL36&gt;=GN$42,GM36&gt;=GN$46,GL36&lt;&gt;""),AND(HI36&gt;=HP$42,HJ36&gt;=HP$46,HI36&lt;&gt;""),AND(HN36&gt;=HP$42,HO36&gt;=HP$46,HN36&lt;&gt;""),AND(IK36&gt;=IR$42,IL36&gt;=IR$46,IK36&lt;&gt;""),AND(IP36&gt;=IR$42,IQ36&gt;=IR$46,IP36&lt;&gt;""),AND(JM36&gt;=JT$42,JN36&gt;=JT$46,JM36&lt;&gt;""),AND(JR36&gt;=JT$42,JS36&gt;=JT$46,JR36&lt;&gt;""),AND(KO36&gt;=KV$42,KP36&gt;=KV$46,KO36&lt;&gt;""),AND(KT36&gt;=KV$42,KU36&gt;=KV$46,KT36&lt;&gt;""),AND(LQ36&gt;=LX$42,LR36&gt;=LX$46,LQ36&lt;&gt;""),AND(LV36&gt;=LX$42,LW36&gt;=LX$46,LV36&lt;&gt;""),AND(MS36&gt;=MZ$42,MT36&gt;=MZ$46,MS36&lt;&gt;""),AND(MX36&gt;=MZ$42,MY36&gt;=MZ$46,MX36&lt;&gt;""),AND(NU36&gt;=OB$42,NV36&gt;=OB$46,NU36&lt;&gt;""),AND(NZ36&gt;=OB$42,OA36&gt;=OB$46,NZ36&lt;&gt;""),AND(OW36&gt;=PD$42,OX36&gt;=PD$46,OW36&lt;&gt;""),AND(PB36&gt;=PD$42,PC36&gt;=PD$46,PB36&lt;&gt;""),AND(PY36&gt;=QF$42,PZ36&gt;=QF$46,PY36&lt;&gt;""),AND(QD36&gt;=QF$42,QE36&gt;=QF$46,QD36&lt;&gt;"")),"P","")</f>
        <v/>
      </c>
      <c r="I36" s="3" t="str">
        <f>IF(OR(AND(AS36&gt;=AY$46,AS36&lt;&gt;"",AQ36=""),AND(AX36&gt;=AY$46,AX36&lt;&gt;"",AQ36=""),AND(BV36&gt;=CB$46,BV36&lt;&gt;"",BT36=""),AND(CA36&gt;=CB$46,CA36&lt;&gt;"",BT36=""),AND(CY36&gt;=DE$46,CY36&lt;&gt;"",CW36=""),AND(DD36&gt;=DE$46,DD36&lt;&gt;"",CW36=""),AND(ED36&gt;=EJ$46,ED36&lt;&gt;""),AND(EI36&gt;=EJ$46,EI36&lt;&gt;""),AND(FF36&gt;=FL$46,FF36&lt;&gt;""),AND(FK36&gt;=FL$46,FK36&lt;&gt;""),AND(GH36&gt;=GN$46,GH36&lt;&gt;""),AND(GM36&gt;=GN$46,GM36&lt;&gt;""),AND(HJ36&gt;=HP$46,HJ36&lt;&gt;""),AND(HO36&gt;=HP$46,HO36&lt;&gt;""),AND(IL36&gt;=IR$46,IL36&lt;&gt;""),AND(IQ36&gt;=IR$46,IQ36&lt;&gt;""),AND(JN36&gt;=JT$46,JN36&lt;&gt;""),AND(JS36&gt;=JT$46,JS36&lt;&gt;""),AND(KP36&gt;=KV$46,KP36&lt;&gt;""),AND(KU36&gt;=KV$46,KU36&lt;&gt;""),AND(LR36&gt;=LX$46,LR36&lt;&gt;""),AND(LW36&gt;=LX$46,LW36&lt;&gt;""),AND(MT36&gt;=MZ$46,MT36&lt;&gt;""),AND(MY36&gt;=MZ$46,MY36&lt;&gt;""),AND(NV36&gt;=OB$46,NV36&lt;&gt;""),AND(OA36&gt;=OB$46,OA36&lt;&gt;""),AND(OX36&gt;=PD$46,OX36&lt;&gt;""),AND(PC36&gt;=PD$46,PC36&lt;&gt;""),AND(PZ36&gt;=QF$46,PZ36&lt;&gt;""),AND(QE36&gt;=QF$46,QE36&lt;&gt;"")),"P","")</f>
        <v/>
      </c>
      <c r="J36" s="36" t="str">
        <f>IF(AND(I36="P",H36=""),"No DD",IF(OR(AND(AU36&gt;=AY$45,AV36&gt;=AY$49,AU36&lt;&gt;"",AQ36=""),AND(BX36&gt;=CB$45,BY36&gt;=CB$49,BX36&lt;&gt;"",BT36=""),AND(DA36&gt;=DE$45,DB36&gt;=DE$49,DA36&lt;&gt;"",CW36=""),AND(EF36&gt;=EJ$45,EG36&gt;=EJ$49,EF36&lt;&gt;""),AND(FH36&gt;=FL$45,FI36&gt;=FL$49,FH36&lt;&gt;""),AND(GJ36&gt;=GN$45,GK36&gt;=GN$49,GJ36&lt;&gt;""),AND(HL36&gt;=HP$45,HM36&gt;=HP$49,HL36&lt;&gt;""),AND(IN36&gt;=IR$45,IO36&gt;=IR$49,IN36&lt;&gt;""),AND(JP36&gt;=JT$45,JQ36&gt;=JT$49,JP36&lt;&gt;""),AND(KR36&gt;=KV$45,KS36&gt;=KV$49,KR36&lt;&gt;""),AND(LT36&gt;=LX$45,LU36&gt;=LX$49,LT36&lt;&gt;""),AND(MV36&gt;=MZ$45,MW36&gt;=MZ$49,MV36&lt;&gt;""),AND(NX36&gt;=OB$45,NY36&gt;=OB$49,NX36&lt;&gt;""),AND(OZ36&gt;=PD$45,PA36&gt;=PD$49,OZ36&lt;&gt;""),AND(QB36&gt;=QF$45,QC36&gt;=QF$49,QB36&lt;&gt;"")),"Merit",IF(OR(AND(AU36&gt;=AY$44,AV36&gt;=AY$48,AU36&lt;&gt;"",AQ36=""),AND(BX36&gt;=CB$44,BY36&gt;=CB$48,BX36&lt;&gt;"",BT36=""),AND(DA36&gt;=DE$44,DB36&gt;=DE$48,DA36&lt;&gt;"",CW36=""),AND(EF36&gt;=EJ$44,EG36&gt;=EJ$48,EF36&lt;&gt;""),AND(FH36&gt;=FL$44,FI36&gt;=FL$48,FH36&lt;&gt;""),AND(GJ36&gt;=GN$44,GK36&gt;=GN$48,GJ36&lt;&gt;""),AND(HL36&gt;=HP$44,HM36&gt;=HP$48,HL36&lt;&gt;""),AND(IN36&gt;=IR$44,IO36&gt;=IR$48,IN36&lt;&gt;""),AND(JP36&gt;=JT$44,JQ36&gt;=JT$48,JP36&lt;&gt;""),AND(KR36&gt;=KV$44,KS36&gt;=KV$48,KR36&lt;&gt;""),AND(LT36&gt;=LX$44,LU36&gt;=LX$48,LT36&lt;&gt;""),AND(MV36&gt;=MZ$44,MW36&gt;=MZ$48,MV36&lt;&gt;""),AND(NX36&gt;=OB$44,NY36&gt;=OB$48,NX36&lt;&gt;""),AND(OZ36&gt;=PD$44,PA36&gt;=PD$48,OZ36&lt;&gt;""),AND(QB36&gt;=QF$44,QC36&gt;=QF$48,QB36&lt;&gt;"")),"Excellence",IF(K36="P","Worlds Team",IF(H36="P","National Team","")))))</f>
        <v/>
      </c>
      <c r="K36" s="3" t="str">
        <f>IF(OR(AND(AU36&gt;=AY$43,AV36&gt;=AY$47,AU36&lt;&gt;"",AQ36=""),AND(BX36&gt;=CB$43,BY36&gt;=CB$47,BX36&lt;&gt;"",BT36=""),AND(DA36&gt;=DE$43,DB36&gt;=DE$47,DA36&lt;&gt;"",CW36=""),AND(EF36&gt;=EJ$43,EG36&gt;=EJ$47,EF36&lt;&gt;""),AND(FH36&gt;=FL$43,FI36&gt;=FL$47,FH36&lt;&gt;""),AND(GJ36&gt;=GN$43,GK36&gt;=GN$47,GJ36&lt;&gt;""),AND(HL36&gt;=HP$43,HM36&gt;=HP$47,HL36&lt;&gt;""),AND(IN36&gt;=IR$43,IO36&gt;=IR$47,IN36&lt;&gt;""),AND(JP36&gt;=JT$43,JQ36&gt;=JT$47,JP36&lt;&gt;""),AND(KR36&gt;=KV$43,KS36&gt;=KV$47,KR36&lt;&gt;""),AND(LT36&gt;=LX$43,LU36&gt;=LX$47,LT36&lt;&gt;""),AND(MV36&gt;=MZ$43,MW36&gt;=MZ$47,MV36&lt;&gt;""),AND(NX36&gt;=OB$43,NY36&gt;=OB$47,NX36&lt;&gt;""),AND(OZ36&gt;=PD$43,PA36&gt;=PD$47,OZ36&lt;&gt;""),AND(QB36&gt;=QF$43,QC36&gt;=QF$47,QB36&lt;&gt;"")),"P","")</f>
        <v/>
      </c>
      <c r="L36" s="8">
        <f>IF(COUNT(AS36,BV36,CY36)&gt;0,LARGE((AS36,BV36,CY36),1),0)</f>
        <v>45.499999999999993</v>
      </c>
      <c r="M36" s="8" t="str">
        <f>IF(L36=0,"",IF(L36=CY36,$CC$1,IF(L36=BV36,$AZ$1,IF(L36=AS36,$W$1,""))))</f>
        <v>2024 Nationals</v>
      </c>
      <c r="N36" s="8">
        <f>IF(COUNT(AS36,BV36,CY36)&gt;1,LARGE((AS36,BV36,CY36),2),0)</f>
        <v>0</v>
      </c>
      <c r="O36" s="8" t="str">
        <f>IF(N36=0,"",IF(AND(N36=L36,N36=AS36,N36=BV36),$W$1,IF(AND(N36=L36,N36=AS36,N36=CY36),$W$1,IF(AND(N36=L36,N36=BV36,N36=CY36),$AZ$1,IF(N36=CY36,$CC$1,IF(N36=BV36,$AZ$1,IF(N36=AS36,$W$1,"")))))))</f>
        <v/>
      </c>
      <c r="P36" s="8">
        <f>IF(COUNT(AT36,BW36,CZ36)&gt;0,LARGE((AT36,BW36,CZ36),1),0)</f>
        <v>22.900000000000002</v>
      </c>
      <c r="Q36" s="8" t="str">
        <f>IF(P36=0,"",IF(P36=CZ36,$CC$1,IF(P36=BW36,$AZ$1,IF(P36=AT36,$W$1,""))))</f>
        <v>2024 Nationals</v>
      </c>
      <c r="R36" s="8">
        <f>IF(MAX(AX36,CA36,DD36)&gt;0,MAX(AX36,CA36,DD36),0)</f>
        <v>46</v>
      </c>
      <c r="S36" s="8" t="str">
        <f>IF(R36=0,"",IF(R36=DD36,$CC$1,IF(R36=CA36,$AZ$1,IF(R36=AX36,$W$1,""))))</f>
        <v>2024 Nationals</v>
      </c>
      <c r="T36" s="8" t="str">
        <f>IF(MAX(DF36:DH36)&gt;0,MAX(DF36:DH36),"")</f>
        <v/>
      </c>
      <c r="U36" s="11" t="str">
        <f>IF(T36="","",IF(T36=DF36,"("&amp;DF$2&amp;")",IF(T36=DG36,"("&amp;DG$2&amp;")",IF(T36=DH36,"("&amp;DH$2&amp;")"))))</f>
        <v/>
      </c>
      <c r="V36" s="8" t="str">
        <f>IF(T36="","",IF(T36=DF36,IF(T36+IF(N36="",0,N36)=PZ36,$PE$1,IF(T36+IF(N36="",0,N36)=OX36,$OC$1,IF(T36+IF(N36="",0,N36)=NV36,$NA$1,IF(T36+IF(N36="",0,N36)=MT36,$LY$1,IF(T36+IF(N36="",0,N36)=LR36,$KW$1,IF(T36+IF(N36="",0,N36)=KP36,$JU$1,IF(T36+IF(N36="",0,N36)=JN36,$IS$1,IF(T36+IF(N36="",0,N36)=IL36,$HQ$1,IF(T36+IF(N36="",0,N36)=HJ36,$GO$1,IF(T36+IF(N36="",0,N36)=GH36,$FM$1,IF(T36+IF(N36="",0,N36)=FF36,$EK$1,IF(T36+IF(N36="",0,N36)=ED36,$DI$1)))))))))))),IF(T36=DG36,IF(T36+IF(P36="",0,P36)=QA36,$PE$1,IF(T36+IF(P36="",0,P36)=OY36,$OC$1,IF(T36+IF(P36="",0,P36)=NW36,$NA$1,IF(T36+IF(P36="",0,P36)=MU36,$LY$1,IF(T36+IF(P36="",0,P36)=LS36,$KW$1,IF(T36+IF(P36="",0,P36)=KQ36,$JU$1,IF(T36+IF(P36="",0,P36)=JO36,$IS$1,IF(T36+IF(P36="",0,P36)=IM36,$HQ$1,IF(T36+IF(P36="",0,P36)=HK36,$GO$1,IF(T36+IF(P36="",0,P36)=GI36,$FM$1,IF(T36+IF(P36="",0,P36)=FG36,$EK$1,IF(T36+IF(P36="",0,P36)=EE36,$DI$1)))))))))))),IF(T36=DH36,IF(T36+IF(R36="",0,R36)=QE36,$PE$1,IF(T36+IF(R36="",0,R36)=PC36,$OC$1,IF(T36+IF(R36="",0,R36)=OA36,$NA$1,IF(T36+IF(R36="",0,R36)=MY36,$LY$1,IF(T36+IF(R36="",0,R36)=LW36,$KW$1,IF(T36+IF(R36="",0,R36)=KU36,$JU$1,IF(T36+IF(R36="",0,R36)=JS36,$IS$1,IF(T36+IF(R36="",0,R36)=IQ36,$HQ$1,IF(T36+IF(R36="",0,R36)=HO36,$GO$1,IF(T36+IF(R36="",0,R36)=GM36,$FM$1,IF(T36+IF(R36="",0,R36)=FK36,$EK$1,IF(T36+IF(R36="",0,R36)=EI36,$DI$1))))))))))))))))</f>
        <v/>
      </c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27"/>
      <c r="AR36" s="40" t="str">
        <f>IF(SUM(X36,AB36)&gt;0,SUM(X36,AB36),"")</f>
        <v/>
      </c>
      <c r="AS36" s="40" t="str">
        <f>IF(SUM(W36:X36,Z36:AB36,AD36)-Y36-AC36&gt;0,SUM(W36:X36,Z36:AB36,AD36)-Y36-AC36,"")</f>
        <v/>
      </c>
      <c r="AT36" s="40" t="str">
        <f>IF(SUM(AE36:AF36,AH36)-AG36&gt;0,SUM(AE36:AF36,AH36)-AG36,"")</f>
        <v/>
      </c>
      <c r="AU36" s="40" t="str">
        <f>IF(SUM(X36,AB36,AF36)&gt;0,SUM(X36,AB36,AF36),"")</f>
        <v/>
      </c>
      <c r="AV36" s="40" t="str">
        <f>IF(SUM(AS36,AT36)&gt;0,SUM(AS36,AT36),"")</f>
        <v/>
      </c>
      <c r="AW36" s="40" t="str">
        <f>IF(SUM(AJ36,AN36)&gt;0,SUM(AJ36,AN36),"")</f>
        <v/>
      </c>
      <c r="AX36" s="40" t="str">
        <f>IF(SUM(AI36:AJ36,AL36:AN36,AP36)-SUM(AK36,AO36)&gt;0,SUM(AI36:AJ36,AL36:AN36,AP36)-SUM(AK36,AO36),"")</f>
        <v/>
      </c>
      <c r="AY36" s="40" t="str">
        <f>IF(SUM(AS36,AT36,AX36)&gt;0,SUM(AS36,AT36,AX36),"")</f>
        <v/>
      </c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28"/>
      <c r="BU36" s="11" t="str">
        <f>IF(SUM(BA36,BE36)&gt;0,SUM(BA36,BE36),"")</f>
        <v/>
      </c>
      <c r="BV36" s="11" t="str">
        <f>IF(SUM(AZ36:BA36,BC36:BE36,BG36)-BB36-BF36&gt;0,SUM(AZ36:BA36,BC36:BE36,BG36)-BB36-BF36,"")</f>
        <v/>
      </c>
      <c r="BW36" s="11" t="str">
        <f>IF(SUM(BH36:BI36,BK36)-BJ36&gt;0,SUM(BH36:BI36,BK36)-BJ36,"")</f>
        <v/>
      </c>
      <c r="BX36" s="11" t="str">
        <f>IF(SUM(BA36,BE36,BI36)&gt;0,SUM(BA36,BE36,BI36),"")</f>
        <v/>
      </c>
      <c r="BY36" s="11" t="str">
        <f>IF(SUM(BV36,BW36)&gt;0,SUM(BV36,BW36),"")</f>
        <v/>
      </c>
      <c r="BZ36" s="11" t="str">
        <f>IF(SUM(BM36,BQ36)&gt;0,SUM(BM36,BQ36),"")</f>
        <v/>
      </c>
      <c r="CA36" s="11" t="str">
        <f>IF(SUM(BL36:BM36,BO36:BQ36,BS36)-SUM(BN36,BR36)&gt;0,SUM(BL36:BM36,BO36:BQ36,BS36)-SUM(BN36,BR36),"")</f>
        <v/>
      </c>
      <c r="CB36" s="11" t="str">
        <f>IF(SUM(BV36,BW36,CA36)&gt;0,SUM(BV36,BW36,CA36),"")</f>
        <v/>
      </c>
      <c r="CC36" s="19">
        <v>18.2</v>
      </c>
      <c r="CD36" s="19">
        <v>4.8</v>
      </c>
      <c r="CE36" s="19">
        <v>0</v>
      </c>
      <c r="CF36" s="19">
        <v>0</v>
      </c>
      <c r="CG36" s="19">
        <v>18.8</v>
      </c>
      <c r="CH36" s="19">
        <v>4.3</v>
      </c>
      <c r="CI36" s="19">
        <v>0.6</v>
      </c>
      <c r="CJ36" s="19">
        <v>0</v>
      </c>
      <c r="CK36" s="19">
        <v>18.100000000000001</v>
      </c>
      <c r="CL36" s="19">
        <v>4.8</v>
      </c>
      <c r="CM36" s="19">
        <v>0</v>
      </c>
      <c r="CN36" s="19">
        <v>0</v>
      </c>
      <c r="CO36" s="19">
        <v>18.600000000000001</v>
      </c>
      <c r="CP36" s="19">
        <v>5.2</v>
      </c>
      <c r="CQ36" s="19">
        <v>0.6</v>
      </c>
      <c r="CR36" s="19">
        <v>0</v>
      </c>
      <c r="CS36" s="19">
        <v>18.7</v>
      </c>
      <c r="CT36" s="19">
        <v>4.3</v>
      </c>
      <c r="CU36" s="19">
        <v>0.2</v>
      </c>
      <c r="CV36" s="19">
        <v>0</v>
      </c>
      <c r="CW36" s="27"/>
      <c r="CX36" s="40">
        <f>IF(SUM(CD36,CH36)&gt;0,SUM(CD36,CH36),"")</f>
        <v>9.1</v>
      </c>
      <c r="CY36" s="40">
        <f>IF(SUM(CC36:CD36,CF36:CH36,CJ36)-CE36-CI36&gt;0,SUM(CC36:CD36,CF36:CH36,CJ36)-CE36-CI36,"")</f>
        <v>45.499999999999993</v>
      </c>
      <c r="CZ36" s="40">
        <f>IF(SUM(CK36:CL36,CN36)-CM36&gt;0,SUM(CK36:CL36,CN36)-CM36,"")</f>
        <v>22.900000000000002</v>
      </c>
      <c r="DA36" s="40">
        <f>IF(SUM(CD36,CH36,CL36)&gt;0,SUM(CD36,CH36,CL36),"")</f>
        <v>13.899999999999999</v>
      </c>
      <c r="DB36" s="40">
        <f>IF(SUM(CY36,CZ36)&gt;0,SUM(CY36,CZ36),"")</f>
        <v>68.399999999999991</v>
      </c>
      <c r="DC36" s="40">
        <f>IF(SUM(CP36,CT36)&gt;0,SUM(CP36,CT36),"")</f>
        <v>9.5</v>
      </c>
      <c r="DD36" s="40">
        <f>IF(SUM(CO36:CP36,CR36:CT36,CV36)-SUM(CQ36,CU36)&gt;0,SUM(CO36:CP36,CR36:CT36,CV36)-SUM(CQ36,CU36),"")</f>
        <v>46</v>
      </c>
      <c r="DE36" s="40">
        <f>IF(SUM(CY36,CZ36,DD36)&gt;0,SUM(CY36,CZ36,DD36),"")</f>
        <v>114.39999999999999</v>
      </c>
      <c r="DF36" s="50" t="str">
        <f>IF(MAX(ED36,FF36,GH36,HJ36,IL36,JN36,KP36,LR36,MT36,NV36,OX36,PZ36)-IF(N36="",0,N36)&gt;0.001,MAX(ED36,FF36,GH36,HJ36,IL36,JN36,KP36,LR36,MT36,NV36,OX36,PZ36)-IF(N36="",0,N36),"")</f>
        <v/>
      </c>
      <c r="DG36" s="50" t="str">
        <f>IF(MAX(EE36,FG36,GI36,HK36,IM36,JO36,KQ36,LS36,MU36,NW36,OY36,QA36)-IF(P36="",0,P36)&gt;0.001,MAX(EE36,FG36,GI36,HK36,IM36,JO36,KQ36,LS36,MU36,NW36,OY36,QA36)-IF(P36="",0,P36),"")</f>
        <v/>
      </c>
      <c r="DH36" s="50" t="str">
        <f>IF(MAX(EI36,FK36,GM36,HO36,IQ36,JS36,KU36,LW36,MY36,OA36,PC36,QE36)-IF(R36="",0,R36)&gt;0.001,MAX(EI36,FK36,GM36,HO36,IQ36,JS36,KU36,LW36,MY36,OA36,PC36,QE36)-IF(R36="",0,R36),"")</f>
        <v/>
      </c>
      <c r="DI36" s="17"/>
      <c r="DJ36" s="17"/>
      <c r="DK36" s="17"/>
      <c r="DL36" s="17"/>
      <c r="DM36" s="17"/>
      <c r="DN36" s="17"/>
      <c r="DO36" s="17"/>
      <c r="DP36" s="17"/>
      <c r="DQ36" s="17"/>
      <c r="DR36" s="17"/>
      <c r="DS36" s="17"/>
      <c r="DT36" s="17"/>
      <c r="DU36" s="17"/>
      <c r="DV36" s="17"/>
      <c r="DW36" s="17"/>
      <c r="DX36" s="17"/>
      <c r="DY36" s="17"/>
      <c r="DZ36" s="17"/>
      <c r="EA36" s="17"/>
      <c r="EB36" s="17"/>
      <c r="EC36" s="40" t="str">
        <f>IF(SUM(DJ36,DN36)&gt;0,SUM(DJ36,DN36),"")</f>
        <v/>
      </c>
      <c r="ED36" s="40" t="str">
        <f>IF(SUM(DI36:DJ36,DL36:DN36,DP36)-DK36-DO36&gt;0,SUM(DI36:DJ36,DL36:DN36,DP36)-DK36-DO36,"")</f>
        <v/>
      </c>
      <c r="EE36" s="40" t="str">
        <f>IF(SUM(DQ36:DR36,DT36)-DS36&gt;0,SUM(DQ36:DR36,DT36)-DS36,"")</f>
        <v/>
      </c>
      <c r="EF36" s="40" t="str">
        <f>IF(SUM(DJ36,DN36,DR36)&gt;0,SUM(DJ36,DN36,DR36),"")</f>
        <v/>
      </c>
      <c r="EG36" s="40" t="str">
        <f>IF(SUM(ED36,EE36)&gt;0,SUM(ED36,EE36),"")</f>
        <v/>
      </c>
      <c r="EH36" s="40" t="str">
        <f>IF(SUM(DV36,DZ36)&gt;0,SUM(DV36,DZ36),"")</f>
        <v/>
      </c>
      <c r="EI36" s="40" t="str">
        <f>IF(SUM(DU36:DV36,DX36:DZ36,EB36)-SUM(DW36,EA36)&gt;0,SUM(DU36:DV36,DX36:DZ36,EB36)-SUM(DW36,EA36),"")</f>
        <v/>
      </c>
      <c r="EJ36" s="40" t="str">
        <f>IF(SUM(ED36,EE36,EI36)&gt;0,SUM(ED36,EE36,EI36),"")</f>
        <v/>
      </c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1" t="str">
        <f>IF(SUM(EL36,EP36)&gt;0,SUM(EL36,EP36),"")</f>
        <v/>
      </c>
      <c r="FF36" s="11" t="str">
        <f>IF(SUM(EK36:EL36,EN36:EP36,ER36)-EM36-EQ36&gt;0,SUM(EK36:EL36,EN36:EP36,ER36)-EM36-EQ36,"")</f>
        <v/>
      </c>
      <c r="FG36" s="11" t="str">
        <f>IF(SUM(ES36:ET36,EV36)-EU36&gt;0,SUM(ES36:ET36,EV36)-EU36,"")</f>
        <v/>
      </c>
      <c r="FH36" s="11" t="str">
        <f>IF(SUM(EL36,EP36,ET36)&gt;0,SUM(EL36,EP36,ET36),"")</f>
        <v/>
      </c>
      <c r="FI36" s="11" t="str">
        <f>IF(SUM(FF36,FG36)&gt;0,SUM(FF36,FG36),"")</f>
        <v/>
      </c>
      <c r="FJ36" s="11" t="str">
        <f>IF(SUM(EX36,FB36)&gt;0,SUM(EX36,FB36),"")</f>
        <v/>
      </c>
      <c r="FK36" s="11" t="str">
        <f>IF(SUM(EW36:EX36,EZ36:FB36,FD36)-SUM(EY36,FC36)&gt;0,SUM(EW36:EX36,EZ36:FB36,FD36)-SUM(EY36,FC36),"")</f>
        <v/>
      </c>
      <c r="FL36" s="11" t="str">
        <f>IF(SUM(FF36,FG36,FK36)&gt;0,SUM(FF36,FG36,FK36),"")</f>
        <v/>
      </c>
      <c r="FM36" s="17"/>
      <c r="FN36" s="17"/>
      <c r="FO36" s="17"/>
      <c r="FP36" s="17"/>
      <c r="FQ36" s="17"/>
      <c r="FR36" s="17"/>
      <c r="FS36" s="17"/>
      <c r="FT36" s="17"/>
      <c r="FU36" s="17"/>
      <c r="FV36" s="17"/>
      <c r="FW36" s="17"/>
      <c r="FX36" s="17"/>
      <c r="FY36" s="17"/>
      <c r="FZ36" s="17"/>
      <c r="GA36" s="17"/>
      <c r="GB36" s="17"/>
      <c r="GC36" s="17"/>
      <c r="GD36" s="17"/>
      <c r="GE36" s="17"/>
      <c r="GF36" s="17"/>
      <c r="GG36" s="40" t="str">
        <f>IF(SUM(FN36,FR36)&gt;0,SUM(FN36,FR36),"")</f>
        <v/>
      </c>
      <c r="GH36" s="40" t="str">
        <f>IF(SUM(FM36:FN36,FP36:FR36,FT36)-FO36-FS36&gt;0,SUM(FM36:FN36,FP36:FR36,FT36)-FO36-FS36,"")</f>
        <v/>
      </c>
      <c r="GI36" s="40" t="str">
        <f>IF(SUM(FU36:FV36,FX36)-FW36&gt;0,SUM(FU36:FV36,FX36)-FW36,"")</f>
        <v/>
      </c>
      <c r="GJ36" s="40" t="str">
        <f>IF(SUM(FN36,FR36,FV36)&gt;0,SUM(FN36,FR36,FV36),"")</f>
        <v/>
      </c>
      <c r="GK36" s="40" t="str">
        <f>IF(SUM(GH36,GI36)&gt;0,SUM(GH36,GI36),"")</f>
        <v/>
      </c>
      <c r="GL36" s="40" t="str">
        <f>IF(SUM(FZ36,GD36)&gt;0,SUM(FZ36,GD36),"")</f>
        <v/>
      </c>
      <c r="GM36" s="40" t="str">
        <f>IF(SUM(FY36:FZ36,GB36:GD36,GF36)-SUM(GA36,GE36)&gt;0,SUM(FY36:FZ36,GB36:GD36,GF36)-SUM(GA36,GE36),"")</f>
        <v/>
      </c>
      <c r="GN36" s="40" t="str">
        <f>IF(SUM(GH36,GI36,GM36)&gt;0,SUM(GH36,GI36,GM36),"")</f>
        <v/>
      </c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1" t="str">
        <f>IF(SUM(GP36,GT36)&gt;0,SUM(GP36,GT36),"")</f>
        <v/>
      </c>
      <c r="HJ36" s="11" t="str">
        <f>IF(SUM(GO36:GP36,GR36:GT36,GV36)-GQ36-GU36&gt;0,SUM(GO36:GP36,GR36:GT36,GV36)-GQ36-GU36,"")</f>
        <v/>
      </c>
      <c r="HK36" s="11" t="str">
        <f>IF(SUM(GW36:GX36,GZ36)-GY36&gt;0,SUM(GW36:GX36,GZ36)-GY36,"")</f>
        <v/>
      </c>
      <c r="HL36" s="11" t="str">
        <f>IF(SUM(GP36,GT36,GX36)&gt;0,SUM(GP36,GT36,GX36),"")</f>
        <v/>
      </c>
      <c r="HM36" s="11" t="str">
        <f>IF(SUM(HJ36,HK36)&gt;0,SUM(HJ36,HK36),"")</f>
        <v/>
      </c>
      <c r="HN36" s="11" t="str">
        <f>IF(SUM(HB36,HF36)&gt;0,SUM(HB36,HF36),"")</f>
        <v/>
      </c>
      <c r="HO36" s="11" t="str">
        <f>IF(SUM(HA36:HB36,HD36:HF36,HH36)-SUM(HC36,HG36)&gt;0,SUM(HA36:HB36,HD36:HF36,HH36)-SUM(HC36,HG36),"")</f>
        <v/>
      </c>
      <c r="HP36" s="11" t="str">
        <f>IF(SUM(HJ36,HK36,HO36)&gt;0,SUM(HJ36,HK36,HO36),"")</f>
        <v/>
      </c>
      <c r="HQ36" s="17"/>
      <c r="HR36" s="17"/>
      <c r="HS36" s="17"/>
      <c r="HT36" s="17"/>
      <c r="HU36" s="17"/>
      <c r="HV36" s="17"/>
      <c r="HW36" s="17"/>
      <c r="HX36" s="17"/>
      <c r="HY36" s="17"/>
      <c r="HZ36" s="17"/>
      <c r="IA36" s="17"/>
      <c r="IB36" s="17"/>
      <c r="IC36" s="17"/>
      <c r="ID36" s="17"/>
      <c r="IE36" s="17"/>
      <c r="IF36" s="17"/>
      <c r="IG36" s="17"/>
      <c r="IH36" s="17"/>
      <c r="II36" s="17"/>
      <c r="IJ36" s="17"/>
      <c r="IK36" s="40" t="str">
        <f>IF(SUM(HR36,HV36)&gt;0,SUM(HR36,HV36),"")</f>
        <v/>
      </c>
      <c r="IL36" s="40" t="str">
        <f>IF(SUM(HQ36:HR36,HT36:HV36,HX36)-HS36-HW36&gt;0,SUM(HQ36:HR36,HT36:HV36,HX36)-HS36-HW36,"")</f>
        <v/>
      </c>
      <c r="IM36" s="40" t="str">
        <f>IF(SUM(HY36:HZ36,IB36)-IA36&gt;0,SUM(HY36:HZ36,IB36)-IA36,"")</f>
        <v/>
      </c>
      <c r="IN36" s="40" t="str">
        <f>IF(SUM(HR36,HV36,HZ36)&gt;0,SUM(HR36,HV36,HZ36),"")</f>
        <v/>
      </c>
      <c r="IO36" s="40" t="str">
        <f>IF(SUM(IL36,IM36)&gt;0,SUM(IL36,IM36),"")</f>
        <v/>
      </c>
      <c r="IP36" s="40" t="str">
        <f>IF(SUM(ID36,IH36)&gt;0,SUM(ID36,IH36),"")</f>
        <v/>
      </c>
      <c r="IQ36" s="40" t="str">
        <f>IF(SUM(IC36:ID36,IF36:IH36,IJ36)-SUM(IE36,II36)&gt;0,SUM(IC36:ID36,IF36:IH36,IJ36)-SUM(IE36,II36),"")</f>
        <v/>
      </c>
      <c r="IR36" s="40" t="str">
        <f>IF(SUM(IL36,IM36,IQ36)&gt;0,SUM(IL36,IM36,IQ36),"")</f>
        <v/>
      </c>
      <c r="IS36" s="18"/>
      <c r="IT36" s="18"/>
      <c r="IU36" s="18"/>
      <c r="IV36" s="18"/>
      <c r="IW36" s="18"/>
      <c r="IX36" s="18"/>
      <c r="IY36" s="18"/>
      <c r="IZ36" s="18"/>
      <c r="JA36" s="18"/>
      <c r="JB36" s="18"/>
      <c r="JC36" s="18"/>
      <c r="JD36" s="18"/>
      <c r="JE36" s="18"/>
      <c r="JF36" s="18"/>
      <c r="JG36" s="18"/>
      <c r="JH36" s="18"/>
      <c r="JI36" s="18"/>
      <c r="JJ36" s="18"/>
      <c r="JK36" s="18"/>
      <c r="JL36" s="18"/>
      <c r="JM36" s="11" t="str">
        <f>IF(SUM(IT36,IX36)&gt;0,SUM(IT36,IX36),"")</f>
        <v/>
      </c>
      <c r="JN36" s="11" t="str">
        <f>IF(SUM(IS36:IT36,IV36:IX36,IZ36)-IU36-IY36&gt;0,SUM(IS36:IT36,IV36:IX36,IZ36)-IU36-IY36,"")</f>
        <v/>
      </c>
      <c r="JO36" s="11" t="str">
        <f>IF(SUM(JA36:JB36,JD36)-JC36&gt;0,SUM(JA36:JB36,JD36)-JC36,"")</f>
        <v/>
      </c>
      <c r="JP36" s="11" t="str">
        <f>IF(SUM(IT36,IX36,JB36)&gt;0,SUM(IT36,IX36,JB36),"")</f>
        <v/>
      </c>
      <c r="JQ36" s="11" t="str">
        <f>IF(SUM(JN36,JO36)&gt;0,SUM(JN36,JO36),"")</f>
        <v/>
      </c>
      <c r="JR36" s="11" t="str">
        <f>IF(SUM(JF36,JJ36)&gt;0,SUM(JF36,JJ36),"")</f>
        <v/>
      </c>
      <c r="JS36" s="11" t="str">
        <f>IF(SUM(JE36:JF36,JH36:JJ36,JL36)-SUM(JG36,JK36)&gt;0,SUM(JE36:JF36,JH36:JJ36,JL36)-SUM(JG36,JK36),"")</f>
        <v/>
      </c>
      <c r="JT36" s="11" t="str">
        <f>IF(SUM(JN36,JO36,JS36)&gt;0,SUM(JN36,JO36,JS36),"")</f>
        <v/>
      </c>
      <c r="JU36" s="17"/>
      <c r="JV36" s="17"/>
      <c r="JW36" s="17"/>
      <c r="JX36" s="17"/>
      <c r="JY36" s="17"/>
      <c r="JZ36" s="17"/>
      <c r="KA36" s="17"/>
      <c r="KB36" s="17"/>
      <c r="KC36" s="17"/>
      <c r="KD36" s="17"/>
      <c r="KE36" s="17"/>
      <c r="KF36" s="17"/>
      <c r="KG36" s="17"/>
      <c r="KH36" s="17"/>
      <c r="KI36" s="17"/>
      <c r="KJ36" s="17"/>
      <c r="KK36" s="17"/>
      <c r="KL36" s="17"/>
      <c r="KM36" s="17"/>
      <c r="KN36" s="17"/>
      <c r="KO36" s="40" t="str">
        <f>IF(SUM(JV36,JZ36)&gt;0,SUM(JV36,JZ36),"")</f>
        <v/>
      </c>
      <c r="KP36" s="40" t="str">
        <f>IF(SUM(JU36:JV36,JX36:JZ36,KB36)-JW36-KA36&gt;0,SUM(JU36:JV36,JX36:JZ36,KB36)-JW36-KA36,"")</f>
        <v/>
      </c>
      <c r="KQ36" s="40" t="str">
        <f>IF(SUM(KC36:KD36,KF36)-KE36&gt;0,SUM(KC36:KD36,KF36)-KE36,"")</f>
        <v/>
      </c>
      <c r="KR36" s="40" t="str">
        <f>IF(SUM(JV36,JZ36,KD36)&gt;0,SUM(JV36,JZ36,KD36),"")</f>
        <v/>
      </c>
      <c r="KS36" s="40" t="str">
        <f>IF(SUM(KP36,KQ36)&gt;0,SUM(KP36,KQ36),"")</f>
        <v/>
      </c>
      <c r="KT36" s="40" t="str">
        <f>IF(SUM(KH36,KL36)&gt;0,SUM(KH36,KL36),"")</f>
        <v/>
      </c>
      <c r="KU36" s="40" t="str">
        <f>IF(SUM(KG36:KH36,KJ36:KL36,KN36)-SUM(KI36,KM36)&gt;0,SUM(KG36:KH36,KJ36:KL36,KN36)-SUM(KI36,KM36),"")</f>
        <v/>
      </c>
      <c r="KV36" s="40" t="str">
        <f>IF(SUM(KP36,KQ36,KU36)&gt;0,SUM(KP36,KQ36,KU36),"")</f>
        <v/>
      </c>
      <c r="KW36" s="18"/>
      <c r="KX36" s="18"/>
      <c r="KY36" s="18"/>
      <c r="KZ36" s="18"/>
      <c r="LA36" s="18"/>
      <c r="LB36" s="18"/>
      <c r="LC36" s="18"/>
      <c r="LD36" s="18"/>
      <c r="LE36" s="18"/>
      <c r="LF36" s="18"/>
      <c r="LG36" s="18"/>
      <c r="LH36" s="18"/>
      <c r="LI36" s="18"/>
      <c r="LJ36" s="18"/>
      <c r="LK36" s="18"/>
      <c r="LL36" s="18"/>
      <c r="LM36" s="18"/>
      <c r="LN36" s="18"/>
      <c r="LO36" s="18"/>
      <c r="LP36" s="18"/>
      <c r="LQ36" s="11" t="str">
        <f>IF(SUM(KX36,LB36)&gt;0,SUM(KX36,LB36),"")</f>
        <v/>
      </c>
      <c r="LR36" s="11" t="str">
        <f>IF(SUM(KW36:KX36,KZ36:LB36,LD36)-KY36-LC36&gt;0,SUM(KW36:KX36,KZ36:LB36,LD36)-KY36-LC36,"")</f>
        <v/>
      </c>
      <c r="LS36" s="11" t="str">
        <f>IF(SUM(LE36:LF36,LH36)-LG36&gt;0,SUM(LE36:LF36,LH36)-LG36,"")</f>
        <v/>
      </c>
      <c r="LT36" s="11" t="str">
        <f>IF(SUM(KX36,LB36,LF36)&gt;0,SUM(KX36,LB36,LF36),"")</f>
        <v/>
      </c>
      <c r="LU36" s="11" t="str">
        <f>IF(SUM(LR36,LS36)&gt;0,SUM(LR36,LS36),"")</f>
        <v/>
      </c>
      <c r="LV36" s="11" t="str">
        <f>IF(SUM(LJ36,LN36)&gt;0,SUM(LJ36,LN36),"")</f>
        <v/>
      </c>
      <c r="LW36" s="11" t="str">
        <f>IF(SUM(LI36:LJ36,LL36:LN36,LP36)-SUM(LK36,LO36)&gt;0,SUM(LI36:LJ36,LL36:LN36,LP36)-SUM(LK36,LO36),"")</f>
        <v/>
      </c>
      <c r="LX36" s="11" t="str">
        <f>IF(SUM(LR36,LS36,LW36)&gt;0,SUM(LR36,LS36,LW36),"")</f>
        <v/>
      </c>
      <c r="LY36" s="17"/>
      <c r="LZ36" s="17"/>
      <c r="MA36" s="17"/>
      <c r="MB36" s="17"/>
      <c r="MC36" s="17"/>
      <c r="MD36" s="17"/>
      <c r="ME36" s="17"/>
      <c r="MF36" s="17"/>
      <c r="MG36" s="17"/>
      <c r="MH36" s="17"/>
      <c r="MI36" s="17"/>
      <c r="MJ36" s="17"/>
      <c r="MK36" s="17"/>
      <c r="ML36" s="17"/>
      <c r="MM36" s="17"/>
      <c r="MN36" s="17"/>
      <c r="MO36" s="17"/>
      <c r="MP36" s="17"/>
      <c r="MQ36" s="17"/>
      <c r="MR36" s="17"/>
      <c r="MS36" s="40" t="str">
        <f>IF(SUM(LZ36,MD36)&gt;0,SUM(LZ36,MD36),"")</f>
        <v/>
      </c>
      <c r="MT36" s="40" t="str">
        <f>IF(SUM(LY36:LZ36,MB36:MD36,MF36)-MA36-ME36&gt;0,SUM(LY36:LZ36,MB36:MD36,MF36)-MA36-ME36,"")</f>
        <v/>
      </c>
      <c r="MU36" s="40" t="str">
        <f>IF(SUM(MG36:MH36,MJ36)-MI36&gt;0,SUM(MG36:MH36,MJ36)-MI36,"")</f>
        <v/>
      </c>
      <c r="MV36" s="40" t="str">
        <f>IF(SUM(LZ36,MD36,MH36)&gt;0,SUM(LZ36,MD36,MH36),"")</f>
        <v/>
      </c>
      <c r="MW36" s="40" t="str">
        <f>IF(SUM(MT36,MU36)&gt;0,SUM(MT36,MU36),"")</f>
        <v/>
      </c>
      <c r="MX36" s="40" t="str">
        <f>IF(SUM(ML36,MP36)&gt;0,SUM(ML36,MP36),"")</f>
        <v/>
      </c>
      <c r="MY36" s="40" t="str">
        <f>IF(SUM(MK36:ML36,MN36:MP36,MR36)-SUM(MM36,MQ36)&gt;0,SUM(MK36:ML36,MN36:MP36,MR36)-SUM(MM36,MQ36),"")</f>
        <v/>
      </c>
      <c r="MZ36" s="40" t="str">
        <f>IF(SUM(MT36,MU36,MY36)&gt;0,SUM(MT36,MU36,MY36),"")</f>
        <v/>
      </c>
      <c r="NA36" s="18"/>
      <c r="NB36" s="18"/>
      <c r="NC36" s="18"/>
      <c r="ND36" s="18"/>
      <c r="NE36" s="18"/>
      <c r="NF36" s="18"/>
      <c r="NG36" s="18"/>
      <c r="NH36" s="18"/>
      <c r="NI36" s="18"/>
      <c r="NJ36" s="18"/>
      <c r="NK36" s="18"/>
      <c r="NL36" s="18"/>
      <c r="NM36" s="18"/>
      <c r="NN36" s="18"/>
      <c r="NO36" s="18"/>
      <c r="NP36" s="18"/>
      <c r="NQ36" s="18"/>
      <c r="NR36" s="18"/>
      <c r="NS36" s="18"/>
      <c r="NT36" s="18"/>
      <c r="NU36" s="11" t="str">
        <f>IF(SUM(NB36,NF36)&gt;0,SUM(NB36,NF36),"")</f>
        <v/>
      </c>
      <c r="NV36" s="11" t="str">
        <f>IF(SUM(NA36:NB36,ND36:NF36,NH36)-NC36-NG36&gt;0,SUM(NA36:NB36,ND36:NF36,NH36)-NC36-NG36,"")</f>
        <v/>
      </c>
      <c r="NW36" s="11" t="str">
        <f>IF(SUM(NI36:NJ36,NL36)-NK36&gt;0,SUM(NI36:NJ36,NL36)-NK36,"")</f>
        <v/>
      </c>
      <c r="NX36" s="11" t="str">
        <f>IF(SUM(NB36,NF36,NJ36)&gt;0,SUM(NB36,NF36,NJ36),"")</f>
        <v/>
      </c>
      <c r="NY36" s="11" t="str">
        <f>IF(SUM(NV36,NW36)&gt;0,SUM(NV36,NW36),"")</f>
        <v/>
      </c>
      <c r="NZ36" s="11" t="str">
        <f>IF(SUM(NN36,NR36)&gt;0,SUM(NN36,NR36),"")</f>
        <v/>
      </c>
      <c r="OA36" s="11" t="str">
        <f>IF(SUM(NM36:NN36,NP36:NR36,NT36)-SUM(NO36,NS36)&gt;0,SUM(NM36:NN36,NP36:NR36,NT36)-SUM(NO36,NS36),"")</f>
        <v/>
      </c>
      <c r="OB36" s="11" t="str">
        <f>IF(SUM(NV36,NW36,OA36)&gt;0,SUM(NV36,NW36,OA36),"")</f>
        <v/>
      </c>
      <c r="OC36" s="17"/>
      <c r="OD36" s="17"/>
      <c r="OE36" s="17"/>
      <c r="OF36" s="17"/>
      <c r="OG36" s="17"/>
      <c r="OH36" s="17"/>
      <c r="OI36" s="17"/>
      <c r="OJ36" s="17"/>
      <c r="OK36" s="17"/>
      <c r="OL36" s="17"/>
      <c r="OM36" s="17"/>
      <c r="ON36" s="17"/>
      <c r="OO36" s="17"/>
      <c r="OP36" s="17"/>
      <c r="OQ36" s="17"/>
      <c r="OR36" s="17"/>
      <c r="OS36" s="17"/>
      <c r="OT36" s="17"/>
      <c r="OU36" s="17"/>
      <c r="OV36" s="17"/>
      <c r="OW36" s="40" t="str">
        <f>IF(SUM(OD36,OH36)&gt;0,SUM(OD36,OH36),"")</f>
        <v/>
      </c>
      <c r="OX36" s="40" t="str">
        <f>IF(SUM(OC36:OD36,OF36:OH36,OJ36)-OE36-OI36&gt;0,SUM(OC36:OD36,OF36:OH36,OJ36)-OE36-OI36,"")</f>
        <v/>
      </c>
      <c r="OY36" s="40" t="str">
        <f>IF(SUM(OK36:OL36,ON36)-OM36&gt;0,SUM(OK36:OL36,ON36)-OM36,"")</f>
        <v/>
      </c>
      <c r="OZ36" s="40" t="str">
        <f>IF(SUM(OD36,OH36,OL36)&gt;0,SUM(OD36,OH36,OL36),"")</f>
        <v/>
      </c>
      <c r="PA36" s="40" t="str">
        <f>IF(SUM(OX36,OY36)&gt;0,SUM(OX36,OY36),"")</f>
        <v/>
      </c>
      <c r="PB36" s="40" t="str">
        <f>IF(SUM(OP36,OT36)&gt;0,SUM(OP36,OT36),"")</f>
        <v/>
      </c>
      <c r="PC36" s="40" t="str">
        <f>IF(SUM(OO36:OP36,OR36:OT36,OV36)-SUM(OQ36,OU36)&gt;0,SUM(OO36:OP36,OR36:OT36,OV36)-SUM(OQ36,OU36),"")</f>
        <v/>
      </c>
      <c r="PD36" s="40" t="str">
        <f>IF(SUM(OX36,OY36,PC36)&gt;0,SUM(OX36,OY36,PC36),"")</f>
        <v/>
      </c>
      <c r="PE36" s="18"/>
      <c r="PF36" s="18"/>
      <c r="PG36" s="18"/>
      <c r="PH36" s="18"/>
      <c r="PI36" s="18"/>
      <c r="PJ36" s="18"/>
      <c r="PK36" s="18"/>
      <c r="PL36" s="18"/>
      <c r="PM36" s="18"/>
      <c r="PN36" s="18"/>
      <c r="PO36" s="18"/>
      <c r="PP36" s="18"/>
      <c r="PQ36" s="18"/>
      <c r="PR36" s="18"/>
      <c r="PS36" s="18"/>
      <c r="PT36" s="18"/>
      <c r="PU36" s="18"/>
      <c r="PV36" s="18"/>
      <c r="PW36" s="18"/>
      <c r="PX36" s="18"/>
      <c r="PY36" s="11" t="str">
        <f>IF(SUM(PF36,PJ36)&gt;0,SUM(PF36,PJ36),"")</f>
        <v/>
      </c>
      <c r="PZ36" s="11" t="str">
        <f>IF(SUM(PE36:PF36,PH36:PJ36,PL36)-PG36-PK36&gt;0,SUM(PE36:PF36,PH36:PJ36,PL36)-PG36-PK36,"")</f>
        <v/>
      </c>
      <c r="QA36" s="11" t="str">
        <f>IF(SUM(PM36:PN36,PP36)-PO36&gt;0,SUM(PM36:PN36,PP36)-PO36,"")</f>
        <v/>
      </c>
      <c r="QB36" s="11" t="str">
        <f>IF(SUM(PF36,PJ36,PN36)&gt;0,SUM(PF36,PJ36,PN36),"")</f>
        <v/>
      </c>
      <c r="QC36" s="11" t="str">
        <f>IF(SUM(PZ36,QA36)&gt;0,SUM(PZ36,QA36),"")</f>
        <v/>
      </c>
      <c r="QD36" s="11" t="str">
        <f>IF(SUM(PR36,PV36)&gt;0,SUM(PR36,PV36),"")</f>
        <v/>
      </c>
      <c r="QE36" s="11" t="str">
        <f>IF(SUM(PQ36:PR36,PT36:PV36,PX36)-SUM(PS36,PW36)&gt;0,SUM(PQ36:PR36,PT36:PV36,PX36)-SUM(PS36,PW36),"")</f>
        <v/>
      </c>
      <c r="QF36" s="11" t="str">
        <f>IF(SUM(PZ36,QA36,QE36)&gt;0,SUM(PZ36,QA36,QE36),"")</f>
        <v/>
      </c>
      <c r="QG36" s="22">
        <f>IF($CW36="P",CC36,(CC36+AZ36)/2)</f>
        <v>9.1</v>
      </c>
      <c r="QH36" s="22">
        <f>IF($CW36="P",CD36,(CD36+BA36)/2)</f>
        <v>2.4</v>
      </c>
      <c r="QI36" s="22">
        <f>IF($CW36="P",CE36,(CE36+BB36)/2)</f>
        <v>0</v>
      </c>
      <c r="QJ36" s="22">
        <f>IF($CW36="P",CF36,(CF36+BC36)/2)</f>
        <v>0</v>
      </c>
      <c r="QK36" s="22">
        <f>IF($CW36="P",CG36,(CG36+BD36)/2)</f>
        <v>9.4</v>
      </c>
      <c r="QL36" s="22">
        <f>IF($CW36="P",CH36,(CH36+BE36)/2)</f>
        <v>2.15</v>
      </c>
      <c r="QM36" s="22">
        <f>IF($CW36="P",CI36,(CI36+BF36)/2)</f>
        <v>0.3</v>
      </c>
      <c r="QN36" s="22">
        <f>IF($CW36="P",CJ36,(CJ36+BG36)/2)</f>
        <v>0</v>
      </c>
      <c r="QO36" s="22">
        <f>IF($CW36="P",CK36,(CK36+BH36)/2)</f>
        <v>9.0500000000000007</v>
      </c>
      <c r="QP36" s="22">
        <f>IF($CW36="P",CL36,(CL36+BI36)/2)</f>
        <v>2.4</v>
      </c>
      <c r="QQ36" s="22">
        <f>IF($CW36="P",CM36,(CM36+BJ36)/2)</f>
        <v>0</v>
      </c>
      <c r="QR36" s="22">
        <f>IF($CW36="P",CN36,(CN36+BK36)/2)</f>
        <v>0</v>
      </c>
      <c r="QS36" s="22">
        <f>IF($CW36="P",CO36,(CO36+BL36)/2)</f>
        <v>9.3000000000000007</v>
      </c>
      <c r="QT36" s="22">
        <f>IF($CW36="P",CP36,(CP36+BM36)/2)</f>
        <v>2.6</v>
      </c>
      <c r="QU36" s="22">
        <f>IF($CW36="P",CQ36,(CQ36+BN36)/2)</f>
        <v>0.3</v>
      </c>
      <c r="QV36" s="22">
        <f>IF($CW36="P",CR36,(CR36+BO36)/2)</f>
        <v>0</v>
      </c>
      <c r="QW36" s="22">
        <f>IF($CW36="P",CS36,(CS36+BP36)/2)</f>
        <v>9.35</v>
      </c>
      <c r="QX36" s="22">
        <f>IF($CW36="P",CT36,(CT36+BQ36)/2)</f>
        <v>2.15</v>
      </c>
      <c r="QY36" s="22">
        <f>IF($CW36="P",CU36,(CU36+BR36)/2)</f>
        <v>0.1</v>
      </c>
      <c r="QZ36" s="22">
        <f>IF($CW36="P",CV36,(CV36+BS36)/2)</f>
        <v>0</v>
      </c>
      <c r="RA36" s="27" t="s">
        <v>46</v>
      </c>
      <c r="RB36" s="40">
        <f>IF(SUM(QH36,QL36)&gt;0,SUM(QH36,QL36),"")</f>
        <v>4.55</v>
      </c>
      <c r="RC36" s="40">
        <f>IF(SUM(QG36:QH36,QJ36:QL36,QN36)-QI36-QM36&gt;0,SUM(QG36:QH36,QJ36:QL36,QN36)-QI36-QM36,"")</f>
        <v>22.749999999999996</v>
      </c>
      <c r="RD36" s="40">
        <f>IF(SUM(QO36:QP36,QR36)-QQ36&gt;0,SUM(QO36:QP36,QR36)-QQ36,"")</f>
        <v>11.450000000000001</v>
      </c>
      <c r="RE36" s="40">
        <f>IF(SUM(QH36,QL36,QP36)&gt;0,SUM(QH36,QL36,QP36),"")</f>
        <v>6.9499999999999993</v>
      </c>
      <c r="RF36" s="40">
        <f>IF(SUM(RC36,RD36)&gt;0,SUM(RC36,RD36),"")</f>
        <v>34.199999999999996</v>
      </c>
      <c r="RG36" s="40">
        <f>IF(SUM(QT36,QX36)&gt;0,SUM(QT36,QX36),"")</f>
        <v>4.75</v>
      </c>
      <c r="RH36" s="40">
        <f>IF(SUM(QS36:QT36,QV36:QX36,QZ36)-SUM(QU36,QY36)&gt;0,SUM(QS36:QT36,QV36:QX36,QZ36)-SUM(QU36,QY36),"")</f>
        <v>23</v>
      </c>
      <c r="RI36" s="40">
        <f>IF(SUM(RC36,RD36,RH36)&gt;0,SUM(RC36,RD36,RH36),"")</f>
        <v>57.199999999999996</v>
      </c>
    </row>
    <row r="37" spans="1:477" x14ac:dyDescent="0.2">
      <c r="A37" s="4" t="str" cm="1">
        <f t="array" ref="A37">IF(AND(J37&lt;&gt;"",J37&lt;&gt;"No DD"),SUMPRODUCT((J$4:J$40&lt;&gt;"")*(J$4:J$40&lt;&gt;"No DD")*(F$4:F$40&gt;F37))+1,IF(J37="No DD",SUMPRODUCT((J$4:J$40="No DD")*(F$4:F$40&gt;F37))+1+SUMPRODUCT((J$4:J$40&lt;&gt;"")*(J$4:J$40&lt;&gt;"No DD")),""))</f>
        <v/>
      </c>
      <c r="B37" s="4" t="str" cm="1">
        <f t="array" ref="B37">IF(AND(J37&lt;&gt;"",J37&lt;&gt;"No DD",G37=""),SUMPRODUCT((J$4:J$40&lt;&gt;"")*(J$4:J$40&lt;&gt;"No DD")*(G$4:G$40="")*(F$4:F$40&gt;F37))+1,IF(J37="No DD",SUMPRODUCT((J$4:J$40="No DD")*(F$4:F$40&gt;F37)*(G$4:G$40=""))+1+SUMPRODUCT((J$4:J$40&lt;&gt;"")*(G$4:G$40="")*(J$4:J$40&lt;&gt;"No DD")),""))</f>
        <v/>
      </c>
      <c r="C37" s="5" t="s">
        <v>197</v>
      </c>
      <c r="D37" s="4" t="s">
        <v>5</v>
      </c>
      <c r="E37" s="4">
        <v>2007</v>
      </c>
      <c r="F37" s="9">
        <f>SUM(L37:T37)+SUM(L37:Q37)*0.0000001+SUM(L37)*0.0000000000001</f>
        <v>90.30000692000462</v>
      </c>
      <c r="H37" s="3" t="str">
        <f>IF(OR(AND(AR37&gt;=AY$42,AS37&gt;=AY$46,AR37&lt;&gt;"",AQ37=""),AND(AW37&gt;=AY$42,AX37&gt;=AY$46,AW37&lt;&gt;"",AQ37=""),AND(BU37&gt;=CB$42,BV37&gt;=CB$46,BU37&lt;&gt;"",BT37=""),AND(BZ37&gt;=CB$42,CA37&gt;=CB$46,BZ37&lt;&gt;"",BT37=""),AND(CX37&gt;=DE$42,CY37&gt;=DE$46,CX37&lt;&gt;"",CW37=""),AND(DC37&gt;=DE$42,DD37&gt;=DE$46,DC37&lt;&gt;""),AND(EC37&gt;=EJ$42,ED37&gt;=EJ$46,EC37&lt;&gt;""),AND(EH37&gt;=EJ$42,EI37&gt;=EJ$46,EH37&lt;&gt;""),AND(FE37&gt;=FL$42,FF37&gt;=FL$46,FE37&lt;&gt;""),AND(FJ37&gt;=FL$42,FK37&gt;=FL$46,FJ37&lt;&gt;""),AND(GG37&gt;=GN$42,GH37&gt;=GN$46,GG37&lt;&gt;""),AND(GL37&gt;=GN$42,GM37&gt;=GN$46,GL37&lt;&gt;""),AND(HI37&gt;=HP$42,HJ37&gt;=HP$46,HI37&lt;&gt;""),AND(HN37&gt;=HP$42,HO37&gt;=HP$46,HN37&lt;&gt;""),AND(IK37&gt;=IR$42,IL37&gt;=IR$46,IK37&lt;&gt;""),AND(IP37&gt;=IR$42,IQ37&gt;=IR$46,IP37&lt;&gt;""),AND(JM37&gt;=JT$42,JN37&gt;=JT$46,JM37&lt;&gt;""),AND(JR37&gt;=JT$42,JS37&gt;=JT$46,JR37&lt;&gt;""),AND(KO37&gt;=KV$42,KP37&gt;=KV$46,KO37&lt;&gt;""),AND(KT37&gt;=KV$42,KU37&gt;=KV$46,KT37&lt;&gt;""),AND(LQ37&gt;=LX$42,LR37&gt;=LX$46,LQ37&lt;&gt;""),AND(LV37&gt;=LX$42,LW37&gt;=LX$46,LV37&lt;&gt;""),AND(MS37&gt;=MZ$42,MT37&gt;=MZ$46,MS37&lt;&gt;""),AND(MX37&gt;=MZ$42,MY37&gt;=MZ$46,MX37&lt;&gt;""),AND(NU37&gt;=OB$42,NV37&gt;=OB$46,NU37&lt;&gt;""),AND(NZ37&gt;=OB$42,OA37&gt;=OB$46,NZ37&lt;&gt;""),AND(OW37&gt;=PD$42,OX37&gt;=PD$46,OW37&lt;&gt;""),AND(PB37&gt;=PD$42,PC37&gt;=PD$46,PB37&lt;&gt;""),AND(PY37&gt;=QF$42,PZ37&gt;=QF$46,PY37&lt;&gt;""),AND(QD37&gt;=QF$42,QE37&gt;=QF$46,QD37&lt;&gt;"")),"P","")</f>
        <v/>
      </c>
      <c r="I37" s="3" t="str">
        <f>IF(OR(AND(AS37&gt;=AY$46,AS37&lt;&gt;"",AQ37=""),AND(AX37&gt;=AY$46,AX37&lt;&gt;"",AQ37=""),AND(BV37&gt;=CB$46,BV37&lt;&gt;"",BT37=""),AND(CA37&gt;=CB$46,CA37&lt;&gt;"",BT37=""),AND(CY37&gt;=DE$46,CY37&lt;&gt;"",CW37=""),AND(DD37&gt;=DE$46,DD37&lt;&gt;"",CW37=""),AND(ED37&gt;=EJ$46,ED37&lt;&gt;""),AND(EI37&gt;=EJ$46,EI37&lt;&gt;""),AND(FF37&gt;=FL$46,FF37&lt;&gt;""),AND(FK37&gt;=FL$46,FK37&lt;&gt;""),AND(GH37&gt;=GN$46,GH37&lt;&gt;""),AND(GM37&gt;=GN$46,GM37&lt;&gt;""),AND(HJ37&gt;=HP$46,HJ37&lt;&gt;""),AND(HO37&gt;=HP$46,HO37&lt;&gt;""),AND(IL37&gt;=IR$46,IL37&lt;&gt;""),AND(IQ37&gt;=IR$46,IQ37&lt;&gt;""),AND(JN37&gt;=JT$46,JN37&lt;&gt;""),AND(JS37&gt;=JT$46,JS37&lt;&gt;""),AND(KP37&gt;=KV$46,KP37&lt;&gt;""),AND(KU37&gt;=KV$46,KU37&lt;&gt;""),AND(LR37&gt;=LX$46,LR37&lt;&gt;""),AND(LW37&gt;=LX$46,LW37&lt;&gt;""),AND(MT37&gt;=MZ$46,MT37&lt;&gt;""),AND(MY37&gt;=MZ$46,MY37&lt;&gt;""),AND(NV37&gt;=OB$46,NV37&lt;&gt;""),AND(OA37&gt;=OB$46,OA37&lt;&gt;""),AND(OX37&gt;=PD$46,OX37&lt;&gt;""),AND(PC37&gt;=PD$46,PC37&lt;&gt;""),AND(PZ37&gt;=QF$46,PZ37&lt;&gt;""),AND(QE37&gt;=QF$46,QE37&lt;&gt;"")),"P","")</f>
        <v/>
      </c>
      <c r="J37" s="36" t="str">
        <f>IF(AND(I37="P",H37=""),"No DD",IF(OR(AND(AU37&gt;=AY$45,AV37&gt;=AY$49,AU37&lt;&gt;"",AQ37=""),AND(BX37&gt;=CB$45,BY37&gt;=CB$49,BX37&lt;&gt;"",BT37=""),AND(DA37&gt;=DE$45,DB37&gt;=DE$49,DA37&lt;&gt;"",CW37=""),AND(EF37&gt;=EJ$45,EG37&gt;=EJ$49,EF37&lt;&gt;""),AND(FH37&gt;=FL$45,FI37&gt;=FL$49,FH37&lt;&gt;""),AND(GJ37&gt;=GN$45,GK37&gt;=GN$49,GJ37&lt;&gt;""),AND(HL37&gt;=HP$45,HM37&gt;=HP$49,HL37&lt;&gt;""),AND(IN37&gt;=IR$45,IO37&gt;=IR$49,IN37&lt;&gt;""),AND(JP37&gt;=JT$45,JQ37&gt;=JT$49,JP37&lt;&gt;""),AND(KR37&gt;=KV$45,KS37&gt;=KV$49,KR37&lt;&gt;""),AND(LT37&gt;=LX$45,LU37&gt;=LX$49,LT37&lt;&gt;""),AND(MV37&gt;=MZ$45,MW37&gt;=MZ$49,MV37&lt;&gt;""),AND(NX37&gt;=OB$45,NY37&gt;=OB$49,NX37&lt;&gt;""),AND(OZ37&gt;=PD$45,PA37&gt;=PD$49,OZ37&lt;&gt;""),AND(QB37&gt;=QF$45,QC37&gt;=QF$49,QB37&lt;&gt;"")),"Merit",IF(OR(AND(AU37&gt;=AY$44,AV37&gt;=AY$48,AU37&lt;&gt;"",AQ37=""),AND(BX37&gt;=CB$44,BY37&gt;=CB$48,BX37&lt;&gt;"",BT37=""),AND(DA37&gt;=DE$44,DB37&gt;=DE$48,DA37&lt;&gt;"",CW37=""),AND(EF37&gt;=EJ$44,EG37&gt;=EJ$48,EF37&lt;&gt;""),AND(FH37&gt;=FL$44,FI37&gt;=FL$48,FH37&lt;&gt;""),AND(GJ37&gt;=GN$44,GK37&gt;=GN$48,GJ37&lt;&gt;""),AND(HL37&gt;=HP$44,HM37&gt;=HP$48,HL37&lt;&gt;""),AND(IN37&gt;=IR$44,IO37&gt;=IR$48,IN37&lt;&gt;""),AND(JP37&gt;=JT$44,JQ37&gt;=JT$48,JP37&lt;&gt;""),AND(KR37&gt;=KV$44,KS37&gt;=KV$48,KR37&lt;&gt;""),AND(LT37&gt;=LX$44,LU37&gt;=LX$48,LT37&lt;&gt;""),AND(MV37&gt;=MZ$44,MW37&gt;=MZ$48,MV37&lt;&gt;""),AND(NX37&gt;=OB$44,NY37&gt;=OB$48,NX37&lt;&gt;""),AND(OZ37&gt;=PD$44,PA37&gt;=PD$48,OZ37&lt;&gt;""),AND(QB37&gt;=QF$44,QC37&gt;=QF$48,QB37&lt;&gt;"")),"Excellence",IF(K37="P","Worlds Team",IF(H37="P","National Team","")))))</f>
        <v/>
      </c>
      <c r="K37" s="3" t="str">
        <f>IF(OR(AND(AU37&gt;=AY$43,AV37&gt;=AY$47,AU37&lt;&gt;"",AQ37=""),AND(BX37&gt;=CB$43,BY37&gt;=CB$47,BX37&lt;&gt;"",BT37=""),AND(DA37&gt;=DE$43,DB37&gt;=DE$47,DA37&lt;&gt;"",CW37=""),AND(EF37&gt;=EJ$43,EG37&gt;=EJ$47,EF37&lt;&gt;""),AND(FH37&gt;=FL$43,FI37&gt;=FL$47,FH37&lt;&gt;""),AND(GJ37&gt;=GN$43,GK37&gt;=GN$47,GJ37&lt;&gt;""),AND(HL37&gt;=HP$43,HM37&gt;=HP$47,HL37&lt;&gt;""),AND(IN37&gt;=IR$43,IO37&gt;=IR$47,IN37&lt;&gt;""),AND(JP37&gt;=JT$43,JQ37&gt;=JT$47,JP37&lt;&gt;""),AND(KR37&gt;=KV$43,KS37&gt;=KV$47,KR37&lt;&gt;""),AND(LT37&gt;=LX$43,LU37&gt;=LX$47,LT37&lt;&gt;""),AND(MV37&gt;=MZ$43,MW37&gt;=MZ$47,MV37&lt;&gt;""),AND(NX37&gt;=OB$43,NY37&gt;=OB$47,NX37&lt;&gt;""),AND(OZ37&gt;=PD$43,PA37&gt;=PD$47,OZ37&lt;&gt;""),AND(QB37&gt;=QF$43,QC37&gt;=QF$47,QB37&lt;&gt;"")),"P","")</f>
        <v/>
      </c>
      <c r="L37" s="8">
        <f>IF(COUNT(AS37,BV37,CY37)&gt;0,LARGE((AS37,BV37,CY37),1),0)</f>
        <v>46.1</v>
      </c>
      <c r="M37" s="8" t="str">
        <f>IF(L37=0,"",IF(L37=CY37,$CC$1,IF(L37=BV37,$AZ$1,IF(L37=AS37,$W$1,""))))</f>
        <v>2024 Nationals</v>
      </c>
      <c r="N37" s="8">
        <f>IF(COUNT(AS37,BV37,CY37)&gt;1,LARGE((AS37,BV37,CY37),2),0)</f>
        <v>0</v>
      </c>
      <c r="O37" s="8" t="str">
        <f>IF(N37=0,"",IF(AND(N37=L37,N37=AS37,N37=BV37),$W$1,IF(AND(N37=L37,N37=AS37,N37=CY37),$W$1,IF(AND(N37=L37,N37=BV37,N37=CY37),$AZ$1,IF(N37=CY37,$CC$1,IF(N37=BV37,$AZ$1,IF(N37=AS37,$W$1,"")))))))</f>
        <v/>
      </c>
      <c r="P37" s="8">
        <f>IF(COUNT(AT37,BW37,CZ37)&gt;0,LARGE((AT37,BW37,CZ37),1),0)</f>
        <v>23.1</v>
      </c>
      <c r="Q37" s="8" t="str">
        <f>IF(P37=0,"",IF(P37=CZ37,$CC$1,IF(P37=BW37,$AZ$1,IF(P37=AT37,$W$1,""))))</f>
        <v>2024 Nationals</v>
      </c>
      <c r="R37" s="8">
        <f>IF(MAX(AX37,CA37,DD37)&gt;0,MAX(AX37,CA37,DD37),0)</f>
        <v>21.1</v>
      </c>
      <c r="S37" s="8" t="str">
        <f>IF(R37=0,"",IF(R37=DD37,$CC$1,IF(R37=CA37,$AZ$1,IF(R37=AX37,$W$1,""))))</f>
        <v>2024 Nationals</v>
      </c>
      <c r="T37" s="8" t="str">
        <f>IF(MAX(DF37:DH37)&gt;0,MAX(DF37:DH37),"")</f>
        <v/>
      </c>
      <c r="U37" s="11" t="str">
        <f>IF(T37="","",IF(T37=DF37,"("&amp;DF$2&amp;")",IF(T37=DG37,"("&amp;DG$2&amp;")",IF(T37=DH37,"("&amp;DH$2&amp;")"))))</f>
        <v/>
      </c>
      <c r="V37" s="8" t="str">
        <f>IF(T37="","",IF(T37=DF37,IF(T37+IF(N37="",0,N37)=PZ37,$PE$1,IF(T37+IF(N37="",0,N37)=OX37,$OC$1,IF(T37+IF(N37="",0,N37)=NV37,$NA$1,IF(T37+IF(N37="",0,N37)=MT37,$LY$1,IF(T37+IF(N37="",0,N37)=LR37,$KW$1,IF(T37+IF(N37="",0,N37)=KP37,$JU$1,IF(T37+IF(N37="",0,N37)=JN37,$IS$1,IF(T37+IF(N37="",0,N37)=IL37,$HQ$1,IF(T37+IF(N37="",0,N37)=HJ37,$GO$1,IF(T37+IF(N37="",0,N37)=GH37,$FM$1,IF(T37+IF(N37="",0,N37)=FF37,$EK$1,IF(T37+IF(N37="",0,N37)=ED37,$DI$1)))))))))))),IF(T37=DG37,IF(T37+IF(P37="",0,P37)=QA37,$PE$1,IF(T37+IF(P37="",0,P37)=OY37,$OC$1,IF(T37+IF(P37="",0,P37)=NW37,$NA$1,IF(T37+IF(P37="",0,P37)=MU37,$LY$1,IF(T37+IF(P37="",0,P37)=LS37,$KW$1,IF(T37+IF(P37="",0,P37)=KQ37,$JU$1,IF(T37+IF(P37="",0,P37)=JO37,$IS$1,IF(T37+IF(P37="",0,P37)=IM37,$HQ$1,IF(T37+IF(P37="",0,P37)=HK37,$GO$1,IF(T37+IF(P37="",0,P37)=GI37,$FM$1,IF(T37+IF(P37="",0,P37)=FG37,$EK$1,IF(T37+IF(P37="",0,P37)=EE37,$DI$1)))))))))))),IF(T37=DH37,IF(T37+IF(R37="",0,R37)=QE37,$PE$1,IF(T37+IF(R37="",0,R37)=PC37,$OC$1,IF(T37+IF(R37="",0,R37)=OA37,$NA$1,IF(T37+IF(R37="",0,R37)=MY37,$LY$1,IF(T37+IF(R37="",0,R37)=LW37,$KW$1,IF(T37+IF(R37="",0,R37)=KU37,$JU$1,IF(T37+IF(R37="",0,R37)=JS37,$IS$1,IF(T37+IF(R37="",0,R37)=IQ37,$HQ$1,IF(T37+IF(R37="",0,R37)=HO37,$GO$1,IF(T37+IF(R37="",0,R37)=GM37,$FM$1,IF(T37+IF(R37="",0,R37)=FK37,$EK$1,IF(T37+IF(R37="",0,R37)=EI37,$DI$1))))))))))))))))</f>
        <v/>
      </c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27"/>
      <c r="AR37" s="40" t="str">
        <f>IF(SUM(X37,AB37)&gt;0,SUM(X37,AB37),"")</f>
        <v/>
      </c>
      <c r="AS37" s="40" t="str">
        <f>IF(SUM(W37:X37,Z37:AB37,AD37)-Y37-AC37&gt;0,SUM(W37:X37,Z37:AB37,AD37)-Y37-AC37,"")</f>
        <v/>
      </c>
      <c r="AT37" s="40" t="str">
        <f>IF(SUM(AE37:AF37,AH37)-AG37&gt;0,SUM(AE37:AF37,AH37)-AG37,"")</f>
        <v/>
      </c>
      <c r="AU37" s="40" t="str">
        <f>IF(SUM(X37,AB37,AF37)&gt;0,SUM(X37,AB37,AF37),"")</f>
        <v/>
      </c>
      <c r="AV37" s="40" t="str">
        <f>IF(SUM(AS37,AT37)&gt;0,SUM(AS37,AT37),"")</f>
        <v/>
      </c>
      <c r="AW37" s="40" t="str">
        <f>IF(SUM(AJ37,AN37)&gt;0,SUM(AJ37,AN37),"")</f>
        <v/>
      </c>
      <c r="AX37" s="40" t="str">
        <f>IF(SUM(AI37:AJ37,AL37:AN37,AP37)-SUM(AK37,AO37)&gt;0,SUM(AI37:AJ37,AL37:AN37,AP37)-SUM(AK37,AO37),"")</f>
        <v/>
      </c>
      <c r="AY37" s="40" t="str">
        <f>IF(SUM(AS37,AT37,AX37)&gt;0,SUM(AS37,AT37,AX37),"")</f>
        <v/>
      </c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28"/>
      <c r="BU37" s="11" t="str">
        <f>IF(SUM(BA37,BE37)&gt;0,SUM(BA37,BE37),"")</f>
        <v/>
      </c>
      <c r="BV37" s="11" t="str">
        <f>IF(SUM(AZ37:BA37,BC37:BE37,BG37)-BB37-BF37&gt;0,SUM(AZ37:BA37,BC37:BE37,BG37)-BB37-BF37,"")</f>
        <v/>
      </c>
      <c r="BW37" s="11" t="str">
        <f>IF(SUM(BH37:BI37,BK37)-BJ37&gt;0,SUM(BH37:BI37,BK37)-BJ37,"")</f>
        <v/>
      </c>
      <c r="BX37" s="11" t="str">
        <f>IF(SUM(BA37,BE37,BI37)&gt;0,SUM(BA37,BE37,BI37),"")</f>
        <v/>
      </c>
      <c r="BY37" s="11" t="str">
        <f>IF(SUM(BV37,BW37)&gt;0,SUM(BV37,BW37),"")</f>
        <v/>
      </c>
      <c r="BZ37" s="11" t="str">
        <f>IF(SUM(BM37,BQ37)&gt;0,SUM(BM37,BQ37),"")</f>
        <v/>
      </c>
      <c r="CA37" s="11" t="str">
        <f>IF(SUM(BL37:BM37,BO37:BQ37,BS37)-SUM(BN37,BR37)&gt;0,SUM(BL37:BM37,BO37:BQ37,BS37)-SUM(BN37,BR37),"")</f>
        <v/>
      </c>
      <c r="CB37" s="11" t="str">
        <f>IF(SUM(BV37,BW37,CA37)&gt;0,SUM(BV37,BW37,CA37),"")</f>
        <v/>
      </c>
      <c r="CC37" s="19">
        <v>18.100000000000001</v>
      </c>
      <c r="CD37" s="19">
        <v>5.2</v>
      </c>
      <c r="CE37" s="19">
        <v>0</v>
      </c>
      <c r="CF37" s="19">
        <v>0</v>
      </c>
      <c r="CG37" s="19">
        <v>18</v>
      </c>
      <c r="CH37" s="19">
        <v>5.6</v>
      </c>
      <c r="CI37" s="19">
        <v>0.8</v>
      </c>
      <c r="CJ37" s="19">
        <v>0</v>
      </c>
      <c r="CK37" s="19">
        <v>18.8</v>
      </c>
      <c r="CL37" s="19">
        <v>4.3</v>
      </c>
      <c r="CM37" s="19">
        <v>0</v>
      </c>
      <c r="CN37" s="19">
        <v>0</v>
      </c>
      <c r="CO37" s="19">
        <v>0</v>
      </c>
      <c r="CP37" s="19">
        <v>0</v>
      </c>
      <c r="CQ37" s="19">
        <v>0</v>
      </c>
      <c r="CR37" s="19">
        <v>0</v>
      </c>
      <c r="CS37" s="19">
        <v>16.5</v>
      </c>
      <c r="CT37" s="19">
        <v>4.8</v>
      </c>
      <c r="CU37" s="19">
        <v>0.2</v>
      </c>
      <c r="CV37" s="19">
        <v>0</v>
      </c>
      <c r="CW37" s="27"/>
      <c r="CX37" s="40">
        <f>IF(SUM(CD37,CH37)&gt;0,SUM(CD37,CH37),"")</f>
        <v>10.8</v>
      </c>
      <c r="CY37" s="40">
        <f>IF(SUM(CC37:CD37,CF37:CH37,CJ37)-CE37-CI37&gt;0,SUM(CC37:CD37,CF37:CH37,CJ37)-CE37-CI37,"")</f>
        <v>46.1</v>
      </c>
      <c r="CZ37" s="40">
        <f>IF(SUM(CK37:CL37,CN37)-CM37&gt;0,SUM(CK37:CL37,CN37)-CM37,"")</f>
        <v>23.1</v>
      </c>
      <c r="DA37" s="40">
        <f>IF(SUM(CD37,CH37,CL37)&gt;0,SUM(CD37,CH37,CL37),"")</f>
        <v>15.100000000000001</v>
      </c>
      <c r="DB37" s="40">
        <f>IF(SUM(CY37,CZ37)&gt;0,SUM(CY37,CZ37),"")</f>
        <v>69.2</v>
      </c>
      <c r="DC37" s="40">
        <f>IF(SUM(CP37,CT37)&gt;0,SUM(CP37,CT37),"")</f>
        <v>4.8</v>
      </c>
      <c r="DD37" s="40">
        <f>IF(SUM(CO37:CP37,CR37:CT37,CV37)-SUM(CQ37,CU37)&gt;0,SUM(CO37:CP37,CR37:CT37,CV37)-SUM(CQ37,CU37),"")</f>
        <v>21.1</v>
      </c>
      <c r="DE37" s="40">
        <f>IF(SUM(CY37,CZ37,DD37)&gt;0,SUM(CY37,CZ37,DD37),"")</f>
        <v>90.300000000000011</v>
      </c>
      <c r="DF37" s="50" t="str">
        <f>IF(MAX(ED37,FF37,GH37,HJ37,IL37,JN37,KP37,LR37,MT37,NV37,OX37,PZ37)-IF(N37="",0,N37)&gt;0.001,MAX(ED37,FF37,GH37,HJ37,IL37,JN37,KP37,LR37,MT37,NV37,OX37,PZ37)-IF(N37="",0,N37),"")</f>
        <v/>
      </c>
      <c r="DG37" s="50" t="str">
        <f>IF(MAX(EE37,FG37,GI37,HK37,IM37,JO37,KQ37,LS37,MU37,NW37,OY37,QA37)-IF(P37="",0,P37)&gt;0.001,MAX(EE37,FG37,GI37,HK37,IM37,JO37,KQ37,LS37,MU37,NW37,OY37,QA37)-IF(P37="",0,P37),"")</f>
        <v/>
      </c>
      <c r="DH37" s="50" t="str">
        <f>IF(MAX(EI37,FK37,GM37,HO37,IQ37,JS37,KU37,LW37,MY37,OA37,PC37,QE37)-IF(R37="",0,R37)&gt;0.001,MAX(EI37,FK37,GM37,HO37,IQ37,JS37,KU37,LW37,MY37,OA37,PC37,QE37)-IF(R37="",0,R37),"")</f>
        <v/>
      </c>
      <c r="DI37" s="17"/>
      <c r="DJ37" s="17"/>
      <c r="DK37" s="17"/>
      <c r="DL37" s="17"/>
      <c r="DM37" s="17"/>
      <c r="DN37" s="17"/>
      <c r="DO37" s="17"/>
      <c r="DP37" s="17"/>
      <c r="DQ37" s="17"/>
      <c r="DR37" s="17"/>
      <c r="DS37" s="17"/>
      <c r="DT37" s="17"/>
      <c r="DU37" s="17"/>
      <c r="DV37" s="17"/>
      <c r="DW37" s="17"/>
      <c r="DX37" s="17"/>
      <c r="DY37" s="17"/>
      <c r="DZ37" s="17"/>
      <c r="EA37" s="17"/>
      <c r="EB37" s="17"/>
      <c r="EC37" s="40" t="str">
        <f>IF(SUM(DJ37,DN37)&gt;0,SUM(DJ37,DN37),"")</f>
        <v/>
      </c>
      <c r="ED37" s="40" t="str">
        <f>IF(SUM(DI37:DJ37,DL37:DN37,DP37)-DK37-DO37&gt;0,SUM(DI37:DJ37,DL37:DN37,DP37)-DK37-DO37,"")</f>
        <v/>
      </c>
      <c r="EE37" s="40" t="str">
        <f>IF(SUM(DQ37:DR37,DT37)-DS37&gt;0,SUM(DQ37:DR37,DT37)-DS37,"")</f>
        <v/>
      </c>
      <c r="EF37" s="40" t="str">
        <f>IF(SUM(DJ37,DN37,DR37)&gt;0,SUM(DJ37,DN37,DR37),"")</f>
        <v/>
      </c>
      <c r="EG37" s="40" t="str">
        <f>IF(SUM(ED37,EE37)&gt;0,SUM(ED37,EE37),"")</f>
        <v/>
      </c>
      <c r="EH37" s="40" t="str">
        <f>IF(SUM(DV37,DZ37)&gt;0,SUM(DV37,DZ37),"")</f>
        <v/>
      </c>
      <c r="EI37" s="40" t="str">
        <f>IF(SUM(DU37:DV37,DX37:DZ37,EB37)-SUM(DW37,EA37)&gt;0,SUM(DU37:DV37,DX37:DZ37,EB37)-SUM(DW37,EA37),"")</f>
        <v/>
      </c>
      <c r="EJ37" s="40" t="str">
        <f>IF(SUM(ED37,EE37,EI37)&gt;0,SUM(ED37,EE37,EI37),"")</f>
        <v/>
      </c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1" t="str">
        <f>IF(SUM(EL37,EP37)&gt;0,SUM(EL37,EP37),"")</f>
        <v/>
      </c>
      <c r="FF37" s="11" t="str">
        <f>IF(SUM(EK37:EL37,EN37:EP37,ER37)-EM37-EQ37&gt;0,SUM(EK37:EL37,EN37:EP37,ER37)-EM37-EQ37,"")</f>
        <v/>
      </c>
      <c r="FG37" s="11" t="str">
        <f>IF(SUM(ES37:ET37,EV37)-EU37&gt;0,SUM(ES37:ET37,EV37)-EU37,"")</f>
        <v/>
      </c>
      <c r="FH37" s="11" t="str">
        <f>IF(SUM(EL37,EP37,ET37)&gt;0,SUM(EL37,EP37,ET37),"")</f>
        <v/>
      </c>
      <c r="FI37" s="11" t="str">
        <f>IF(SUM(FF37,FG37)&gt;0,SUM(FF37,FG37),"")</f>
        <v/>
      </c>
      <c r="FJ37" s="11" t="str">
        <f>IF(SUM(EX37,FB37)&gt;0,SUM(EX37,FB37),"")</f>
        <v/>
      </c>
      <c r="FK37" s="11" t="str">
        <f>IF(SUM(EW37:EX37,EZ37:FB37,FD37)-SUM(EY37,FC37)&gt;0,SUM(EW37:EX37,EZ37:FB37,FD37)-SUM(EY37,FC37),"")</f>
        <v/>
      </c>
      <c r="FL37" s="11" t="str">
        <f>IF(SUM(FF37,FG37,FK37)&gt;0,SUM(FF37,FG37,FK37),"")</f>
        <v/>
      </c>
      <c r="FM37" s="17"/>
      <c r="FN37" s="17"/>
      <c r="FO37" s="17"/>
      <c r="FP37" s="17"/>
      <c r="FQ37" s="17"/>
      <c r="FR37" s="17"/>
      <c r="FS37" s="17"/>
      <c r="FT37" s="17"/>
      <c r="FU37" s="17"/>
      <c r="FV37" s="17"/>
      <c r="FW37" s="17"/>
      <c r="FX37" s="17"/>
      <c r="FY37" s="17"/>
      <c r="FZ37" s="17"/>
      <c r="GA37" s="17"/>
      <c r="GB37" s="17"/>
      <c r="GC37" s="17"/>
      <c r="GD37" s="17"/>
      <c r="GE37" s="17"/>
      <c r="GF37" s="17"/>
      <c r="GG37" s="40" t="str">
        <f>IF(SUM(FN37,FR37)&gt;0,SUM(FN37,FR37),"")</f>
        <v/>
      </c>
      <c r="GH37" s="40" t="str">
        <f>IF(SUM(FM37:FN37,FP37:FR37,FT37)-FO37-FS37&gt;0,SUM(FM37:FN37,FP37:FR37,FT37)-FO37-FS37,"")</f>
        <v/>
      </c>
      <c r="GI37" s="40" t="str">
        <f>IF(SUM(FU37:FV37,FX37)-FW37&gt;0,SUM(FU37:FV37,FX37)-FW37,"")</f>
        <v/>
      </c>
      <c r="GJ37" s="40" t="str">
        <f>IF(SUM(FN37,FR37,FV37)&gt;0,SUM(FN37,FR37,FV37),"")</f>
        <v/>
      </c>
      <c r="GK37" s="40" t="str">
        <f>IF(SUM(GH37,GI37)&gt;0,SUM(GH37,GI37),"")</f>
        <v/>
      </c>
      <c r="GL37" s="40" t="str">
        <f>IF(SUM(FZ37,GD37)&gt;0,SUM(FZ37,GD37),"")</f>
        <v/>
      </c>
      <c r="GM37" s="40" t="str">
        <f>IF(SUM(FY37:FZ37,GB37:GD37,GF37)-SUM(GA37,GE37)&gt;0,SUM(FY37:FZ37,GB37:GD37,GF37)-SUM(GA37,GE37),"")</f>
        <v/>
      </c>
      <c r="GN37" s="40" t="str">
        <f>IF(SUM(GH37,GI37,GM37)&gt;0,SUM(GH37,GI37,GM37),"")</f>
        <v/>
      </c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1" t="str">
        <f>IF(SUM(GP37,GT37)&gt;0,SUM(GP37,GT37),"")</f>
        <v/>
      </c>
      <c r="HJ37" s="11" t="str">
        <f>IF(SUM(GO37:GP37,GR37:GT37,GV37)-GQ37-GU37&gt;0,SUM(GO37:GP37,GR37:GT37,GV37)-GQ37-GU37,"")</f>
        <v/>
      </c>
      <c r="HK37" s="11" t="str">
        <f>IF(SUM(GW37:GX37,GZ37)-GY37&gt;0,SUM(GW37:GX37,GZ37)-GY37,"")</f>
        <v/>
      </c>
      <c r="HL37" s="11" t="str">
        <f>IF(SUM(GP37,GT37,GX37)&gt;0,SUM(GP37,GT37,GX37),"")</f>
        <v/>
      </c>
      <c r="HM37" s="11" t="str">
        <f>IF(SUM(HJ37,HK37)&gt;0,SUM(HJ37,HK37),"")</f>
        <v/>
      </c>
      <c r="HN37" s="11" t="str">
        <f>IF(SUM(HB37,HF37)&gt;0,SUM(HB37,HF37),"")</f>
        <v/>
      </c>
      <c r="HO37" s="11" t="str">
        <f>IF(SUM(HA37:HB37,HD37:HF37,HH37)-SUM(HC37,HG37)&gt;0,SUM(HA37:HB37,HD37:HF37,HH37)-SUM(HC37,HG37),"")</f>
        <v/>
      </c>
      <c r="HP37" s="11" t="str">
        <f>IF(SUM(HJ37,HK37,HO37)&gt;0,SUM(HJ37,HK37,HO37),"")</f>
        <v/>
      </c>
      <c r="HQ37" s="17"/>
      <c r="HR37" s="17"/>
      <c r="HS37" s="17"/>
      <c r="HT37" s="17"/>
      <c r="HU37" s="17"/>
      <c r="HV37" s="17"/>
      <c r="HW37" s="17"/>
      <c r="HX37" s="17"/>
      <c r="HY37" s="17"/>
      <c r="HZ37" s="17"/>
      <c r="IA37" s="17"/>
      <c r="IB37" s="17"/>
      <c r="IC37" s="17"/>
      <c r="ID37" s="17"/>
      <c r="IE37" s="17"/>
      <c r="IF37" s="17"/>
      <c r="IG37" s="17"/>
      <c r="IH37" s="17"/>
      <c r="II37" s="17"/>
      <c r="IJ37" s="17"/>
      <c r="IK37" s="40" t="str">
        <f>IF(SUM(HR37,HV37)&gt;0,SUM(HR37,HV37),"")</f>
        <v/>
      </c>
      <c r="IL37" s="40" t="str">
        <f>IF(SUM(HQ37:HR37,HT37:HV37,HX37)-HS37-HW37&gt;0,SUM(HQ37:HR37,HT37:HV37,HX37)-HS37-HW37,"")</f>
        <v/>
      </c>
      <c r="IM37" s="40" t="str">
        <f>IF(SUM(HY37:HZ37,IB37)-IA37&gt;0,SUM(HY37:HZ37,IB37)-IA37,"")</f>
        <v/>
      </c>
      <c r="IN37" s="40" t="str">
        <f>IF(SUM(HR37,HV37,HZ37)&gt;0,SUM(HR37,HV37,HZ37),"")</f>
        <v/>
      </c>
      <c r="IO37" s="40" t="str">
        <f>IF(SUM(IL37,IM37)&gt;0,SUM(IL37,IM37),"")</f>
        <v/>
      </c>
      <c r="IP37" s="40" t="str">
        <f>IF(SUM(ID37,IH37)&gt;0,SUM(ID37,IH37),"")</f>
        <v/>
      </c>
      <c r="IQ37" s="40" t="str">
        <f>IF(SUM(IC37:ID37,IF37:IH37,IJ37)-SUM(IE37,II37)&gt;0,SUM(IC37:ID37,IF37:IH37,IJ37)-SUM(IE37,II37),"")</f>
        <v/>
      </c>
      <c r="IR37" s="40" t="str">
        <f>IF(SUM(IL37,IM37,IQ37)&gt;0,SUM(IL37,IM37,IQ37),"")</f>
        <v/>
      </c>
      <c r="IS37" s="18"/>
      <c r="IT37" s="18"/>
      <c r="IU37" s="18"/>
      <c r="IV37" s="18"/>
      <c r="IW37" s="18"/>
      <c r="IX37" s="18"/>
      <c r="IY37" s="18"/>
      <c r="IZ37" s="18"/>
      <c r="JA37" s="18"/>
      <c r="JB37" s="18"/>
      <c r="JC37" s="18"/>
      <c r="JD37" s="18"/>
      <c r="JE37" s="18"/>
      <c r="JF37" s="18"/>
      <c r="JG37" s="18"/>
      <c r="JH37" s="18"/>
      <c r="JI37" s="18"/>
      <c r="JJ37" s="18"/>
      <c r="JK37" s="18"/>
      <c r="JL37" s="18"/>
      <c r="JM37" s="11" t="str">
        <f>IF(SUM(IT37,IX37)&gt;0,SUM(IT37,IX37),"")</f>
        <v/>
      </c>
      <c r="JN37" s="11" t="str">
        <f>IF(SUM(IS37:IT37,IV37:IX37,IZ37)-IU37-IY37&gt;0,SUM(IS37:IT37,IV37:IX37,IZ37)-IU37-IY37,"")</f>
        <v/>
      </c>
      <c r="JO37" s="11" t="str">
        <f>IF(SUM(JA37:JB37,JD37)-JC37&gt;0,SUM(JA37:JB37,JD37)-JC37,"")</f>
        <v/>
      </c>
      <c r="JP37" s="11" t="str">
        <f>IF(SUM(IT37,IX37,JB37)&gt;0,SUM(IT37,IX37,JB37),"")</f>
        <v/>
      </c>
      <c r="JQ37" s="11" t="str">
        <f>IF(SUM(JN37,JO37)&gt;0,SUM(JN37,JO37),"")</f>
        <v/>
      </c>
      <c r="JR37" s="11" t="str">
        <f>IF(SUM(JF37,JJ37)&gt;0,SUM(JF37,JJ37),"")</f>
        <v/>
      </c>
      <c r="JS37" s="11" t="str">
        <f>IF(SUM(JE37:JF37,JH37:JJ37,JL37)-SUM(JG37,JK37)&gt;0,SUM(JE37:JF37,JH37:JJ37,JL37)-SUM(JG37,JK37),"")</f>
        <v/>
      </c>
      <c r="JT37" s="11" t="str">
        <f>IF(SUM(JN37,JO37,JS37)&gt;0,SUM(JN37,JO37,JS37),"")</f>
        <v/>
      </c>
      <c r="JU37" s="17"/>
      <c r="JV37" s="17"/>
      <c r="JW37" s="17"/>
      <c r="JX37" s="17"/>
      <c r="JY37" s="17"/>
      <c r="JZ37" s="17"/>
      <c r="KA37" s="17"/>
      <c r="KB37" s="17"/>
      <c r="KC37" s="17"/>
      <c r="KD37" s="17"/>
      <c r="KE37" s="17"/>
      <c r="KF37" s="17"/>
      <c r="KG37" s="17"/>
      <c r="KH37" s="17"/>
      <c r="KI37" s="17"/>
      <c r="KJ37" s="17"/>
      <c r="KK37" s="17"/>
      <c r="KL37" s="17"/>
      <c r="KM37" s="17"/>
      <c r="KN37" s="17"/>
      <c r="KO37" s="40" t="str">
        <f>IF(SUM(JV37,JZ37)&gt;0,SUM(JV37,JZ37),"")</f>
        <v/>
      </c>
      <c r="KP37" s="40" t="str">
        <f>IF(SUM(JU37:JV37,JX37:JZ37,KB37)-JW37-KA37&gt;0,SUM(JU37:JV37,JX37:JZ37,KB37)-JW37-KA37,"")</f>
        <v/>
      </c>
      <c r="KQ37" s="40" t="str">
        <f>IF(SUM(KC37:KD37,KF37)-KE37&gt;0,SUM(KC37:KD37,KF37)-KE37,"")</f>
        <v/>
      </c>
      <c r="KR37" s="40" t="str">
        <f>IF(SUM(JV37,JZ37,KD37)&gt;0,SUM(JV37,JZ37,KD37),"")</f>
        <v/>
      </c>
      <c r="KS37" s="40" t="str">
        <f>IF(SUM(KP37,KQ37)&gt;0,SUM(KP37,KQ37),"")</f>
        <v/>
      </c>
      <c r="KT37" s="40" t="str">
        <f>IF(SUM(KH37,KL37)&gt;0,SUM(KH37,KL37),"")</f>
        <v/>
      </c>
      <c r="KU37" s="40" t="str">
        <f>IF(SUM(KG37:KH37,KJ37:KL37,KN37)-SUM(KI37,KM37)&gt;0,SUM(KG37:KH37,KJ37:KL37,KN37)-SUM(KI37,KM37),"")</f>
        <v/>
      </c>
      <c r="KV37" s="40" t="str">
        <f>IF(SUM(KP37,KQ37,KU37)&gt;0,SUM(KP37,KQ37,KU37),"")</f>
        <v/>
      </c>
      <c r="KW37" s="18"/>
      <c r="KX37" s="18"/>
      <c r="KY37" s="18"/>
      <c r="KZ37" s="18"/>
      <c r="LA37" s="18"/>
      <c r="LB37" s="18"/>
      <c r="LC37" s="18"/>
      <c r="LD37" s="18"/>
      <c r="LE37" s="18"/>
      <c r="LF37" s="18"/>
      <c r="LG37" s="18"/>
      <c r="LH37" s="18"/>
      <c r="LI37" s="18"/>
      <c r="LJ37" s="18"/>
      <c r="LK37" s="18"/>
      <c r="LL37" s="18"/>
      <c r="LM37" s="18"/>
      <c r="LN37" s="18"/>
      <c r="LO37" s="18"/>
      <c r="LP37" s="18"/>
      <c r="LQ37" s="11" t="str">
        <f>IF(SUM(KX37,LB37)&gt;0,SUM(KX37,LB37),"")</f>
        <v/>
      </c>
      <c r="LR37" s="11" t="str">
        <f>IF(SUM(KW37:KX37,KZ37:LB37,LD37)-KY37-LC37&gt;0,SUM(KW37:KX37,KZ37:LB37,LD37)-KY37-LC37,"")</f>
        <v/>
      </c>
      <c r="LS37" s="11" t="str">
        <f>IF(SUM(LE37:LF37,LH37)-LG37&gt;0,SUM(LE37:LF37,LH37)-LG37,"")</f>
        <v/>
      </c>
      <c r="LT37" s="11" t="str">
        <f>IF(SUM(KX37,LB37,LF37)&gt;0,SUM(KX37,LB37,LF37),"")</f>
        <v/>
      </c>
      <c r="LU37" s="11" t="str">
        <f>IF(SUM(LR37,LS37)&gt;0,SUM(LR37,LS37),"")</f>
        <v/>
      </c>
      <c r="LV37" s="11" t="str">
        <f>IF(SUM(LJ37,LN37)&gt;0,SUM(LJ37,LN37),"")</f>
        <v/>
      </c>
      <c r="LW37" s="11" t="str">
        <f>IF(SUM(LI37:LJ37,LL37:LN37,LP37)-SUM(LK37,LO37)&gt;0,SUM(LI37:LJ37,LL37:LN37,LP37)-SUM(LK37,LO37),"")</f>
        <v/>
      </c>
      <c r="LX37" s="11" t="str">
        <f>IF(SUM(LR37,LS37,LW37)&gt;0,SUM(LR37,LS37,LW37),"")</f>
        <v/>
      </c>
      <c r="LY37" s="17"/>
      <c r="LZ37" s="17"/>
      <c r="MA37" s="17"/>
      <c r="MB37" s="17"/>
      <c r="MC37" s="17"/>
      <c r="MD37" s="17"/>
      <c r="ME37" s="17"/>
      <c r="MF37" s="17"/>
      <c r="MG37" s="17"/>
      <c r="MH37" s="17"/>
      <c r="MI37" s="17"/>
      <c r="MJ37" s="17"/>
      <c r="MK37" s="17"/>
      <c r="ML37" s="17"/>
      <c r="MM37" s="17"/>
      <c r="MN37" s="17"/>
      <c r="MO37" s="17"/>
      <c r="MP37" s="17"/>
      <c r="MQ37" s="17"/>
      <c r="MR37" s="17"/>
      <c r="MS37" s="40" t="str">
        <f>IF(SUM(LZ37,MD37)&gt;0,SUM(LZ37,MD37),"")</f>
        <v/>
      </c>
      <c r="MT37" s="40" t="str">
        <f>IF(SUM(LY37:LZ37,MB37:MD37,MF37)-MA37-ME37&gt;0,SUM(LY37:LZ37,MB37:MD37,MF37)-MA37-ME37,"")</f>
        <v/>
      </c>
      <c r="MU37" s="40" t="str">
        <f>IF(SUM(MG37:MH37,MJ37)-MI37&gt;0,SUM(MG37:MH37,MJ37)-MI37,"")</f>
        <v/>
      </c>
      <c r="MV37" s="40" t="str">
        <f>IF(SUM(LZ37,MD37,MH37)&gt;0,SUM(LZ37,MD37,MH37),"")</f>
        <v/>
      </c>
      <c r="MW37" s="40" t="str">
        <f>IF(SUM(MT37,MU37)&gt;0,SUM(MT37,MU37),"")</f>
        <v/>
      </c>
      <c r="MX37" s="40" t="str">
        <f>IF(SUM(ML37,MP37)&gt;0,SUM(ML37,MP37),"")</f>
        <v/>
      </c>
      <c r="MY37" s="40" t="str">
        <f>IF(SUM(MK37:ML37,MN37:MP37,MR37)-SUM(MM37,MQ37)&gt;0,SUM(MK37:ML37,MN37:MP37,MR37)-SUM(MM37,MQ37),"")</f>
        <v/>
      </c>
      <c r="MZ37" s="40" t="str">
        <f>IF(SUM(MT37,MU37,MY37)&gt;0,SUM(MT37,MU37,MY37),"")</f>
        <v/>
      </c>
      <c r="NA37" s="18"/>
      <c r="NB37" s="18"/>
      <c r="NC37" s="18"/>
      <c r="ND37" s="18"/>
      <c r="NE37" s="18"/>
      <c r="NF37" s="18"/>
      <c r="NG37" s="18"/>
      <c r="NH37" s="18"/>
      <c r="NI37" s="18"/>
      <c r="NJ37" s="18"/>
      <c r="NK37" s="18"/>
      <c r="NL37" s="18"/>
      <c r="NM37" s="18"/>
      <c r="NN37" s="18"/>
      <c r="NO37" s="18"/>
      <c r="NP37" s="18"/>
      <c r="NQ37" s="18"/>
      <c r="NR37" s="18"/>
      <c r="NS37" s="18"/>
      <c r="NT37" s="18"/>
      <c r="NU37" s="11" t="str">
        <f>IF(SUM(NB37,NF37)&gt;0,SUM(NB37,NF37),"")</f>
        <v/>
      </c>
      <c r="NV37" s="11" t="str">
        <f>IF(SUM(NA37:NB37,ND37:NF37,NH37)-NC37-NG37&gt;0,SUM(NA37:NB37,ND37:NF37,NH37)-NC37-NG37,"")</f>
        <v/>
      </c>
      <c r="NW37" s="11" t="str">
        <f>IF(SUM(NI37:NJ37,NL37)-NK37&gt;0,SUM(NI37:NJ37,NL37)-NK37,"")</f>
        <v/>
      </c>
      <c r="NX37" s="11" t="str">
        <f>IF(SUM(NB37,NF37,NJ37)&gt;0,SUM(NB37,NF37,NJ37),"")</f>
        <v/>
      </c>
      <c r="NY37" s="11" t="str">
        <f>IF(SUM(NV37,NW37)&gt;0,SUM(NV37,NW37),"")</f>
        <v/>
      </c>
      <c r="NZ37" s="11" t="str">
        <f>IF(SUM(NN37,NR37)&gt;0,SUM(NN37,NR37),"")</f>
        <v/>
      </c>
      <c r="OA37" s="11" t="str">
        <f>IF(SUM(NM37:NN37,NP37:NR37,NT37)-SUM(NO37,NS37)&gt;0,SUM(NM37:NN37,NP37:NR37,NT37)-SUM(NO37,NS37),"")</f>
        <v/>
      </c>
      <c r="OB37" s="11" t="str">
        <f>IF(SUM(NV37,NW37,OA37)&gt;0,SUM(NV37,NW37,OA37),"")</f>
        <v/>
      </c>
      <c r="OC37" s="17"/>
      <c r="OD37" s="17"/>
      <c r="OE37" s="17"/>
      <c r="OF37" s="17"/>
      <c r="OG37" s="17"/>
      <c r="OH37" s="17"/>
      <c r="OI37" s="17"/>
      <c r="OJ37" s="17"/>
      <c r="OK37" s="17"/>
      <c r="OL37" s="17"/>
      <c r="OM37" s="17"/>
      <c r="ON37" s="17"/>
      <c r="OO37" s="17"/>
      <c r="OP37" s="17"/>
      <c r="OQ37" s="17"/>
      <c r="OR37" s="17"/>
      <c r="OS37" s="17"/>
      <c r="OT37" s="17"/>
      <c r="OU37" s="17"/>
      <c r="OV37" s="17"/>
      <c r="OW37" s="40" t="str">
        <f>IF(SUM(OD37,OH37)&gt;0,SUM(OD37,OH37),"")</f>
        <v/>
      </c>
      <c r="OX37" s="40" t="str">
        <f>IF(SUM(OC37:OD37,OF37:OH37,OJ37)-OE37-OI37&gt;0,SUM(OC37:OD37,OF37:OH37,OJ37)-OE37-OI37,"")</f>
        <v/>
      </c>
      <c r="OY37" s="40" t="str">
        <f>IF(SUM(OK37:OL37,ON37)-OM37&gt;0,SUM(OK37:OL37,ON37)-OM37,"")</f>
        <v/>
      </c>
      <c r="OZ37" s="40" t="str">
        <f>IF(SUM(OD37,OH37,OL37)&gt;0,SUM(OD37,OH37,OL37),"")</f>
        <v/>
      </c>
      <c r="PA37" s="40" t="str">
        <f>IF(SUM(OX37,OY37)&gt;0,SUM(OX37,OY37),"")</f>
        <v/>
      </c>
      <c r="PB37" s="40" t="str">
        <f>IF(SUM(OP37,OT37)&gt;0,SUM(OP37,OT37),"")</f>
        <v/>
      </c>
      <c r="PC37" s="40" t="str">
        <f>IF(SUM(OO37:OP37,OR37:OT37,OV37)-SUM(OQ37,OU37)&gt;0,SUM(OO37:OP37,OR37:OT37,OV37)-SUM(OQ37,OU37),"")</f>
        <v/>
      </c>
      <c r="PD37" s="40" t="str">
        <f>IF(SUM(OX37,OY37,PC37)&gt;0,SUM(OX37,OY37,PC37),"")</f>
        <v/>
      </c>
      <c r="PE37" s="18"/>
      <c r="PF37" s="18"/>
      <c r="PG37" s="18"/>
      <c r="PH37" s="18"/>
      <c r="PI37" s="18"/>
      <c r="PJ37" s="18"/>
      <c r="PK37" s="18"/>
      <c r="PL37" s="18"/>
      <c r="PM37" s="18"/>
      <c r="PN37" s="18"/>
      <c r="PO37" s="18"/>
      <c r="PP37" s="18"/>
      <c r="PQ37" s="18"/>
      <c r="PR37" s="18"/>
      <c r="PS37" s="18"/>
      <c r="PT37" s="18"/>
      <c r="PU37" s="18"/>
      <c r="PV37" s="18"/>
      <c r="PW37" s="18"/>
      <c r="PX37" s="18"/>
      <c r="PY37" s="11" t="str">
        <f>IF(SUM(PF37,PJ37)&gt;0,SUM(PF37,PJ37),"")</f>
        <v/>
      </c>
      <c r="PZ37" s="11" t="str">
        <f>IF(SUM(PE37:PF37,PH37:PJ37,PL37)-PG37-PK37&gt;0,SUM(PE37:PF37,PH37:PJ37,PL37)-PG37-PK37,"")</f>
        <v/>
      </c>
      <c r="QA37" s="11" t="str">
        <f>IF(SUM(PM37:PN37,PP37)-PO37&gt;0,SUM(PM37:PN37,PP37)-PO37,"")</f>
        <v/>
      </c>
      <c r="QB37" s="11" t="str">
        <f>IF(SUM(PF37,PJ37,PN37)&gt;0,SUM(PF37,PJ37,PN37),"")</f>
        <v/>
      </c>
      <c r="QC37" s="11" t="str">
        <f>IF(SUM(PZ37,QA37)&gt;0,SUM(PZ37,QA37),"")</f>
        <v/>
      </c>
      <c r="QD37" s="11" t="str">
        <f>IF(SUM(PR37,PV37)&gt;0,SUM(PR37,PV37),"")</f>
        <v/>
      </c>
      <c r="QE37" s="11" t="str">
        <f>IF(SUM(PQ37:PR37,PT37:PV37,PX37)-SUM(PS37,PW37)&gt;0,SUM(PQ37:PR37,PT37:PV37,PX37)-SUM(PS37,PW37),"")</f>
        <v/>
      </c>
      <c r="QF37" s="11" t="str">
        <f>IF(SUM(PZ37,QA37,QE37)&gt;0,SUM(PZ37,QA37,QE37),"")</f>
        <v/>
      </c>
      <c r="QG37" s="22">
        <f>IF($CW37="P",CC37,(CC37+AZ37)/2)</f>
        <v>9.0500000000000007</v>
      </c>
      <c r="QH37" s="22">
        <f>IF($CW37="P",CD37,(CD37+BA37)/2)</f>
        <v>2.6</v>
      </c>
      <c r="QI37" s="22">
        <f>IF($CW37="P",CE37,(CE37+BB37)/2)</f>
        <v>0</v>
      </c>
      <c r="QJ37" s="22">
        <f>IF($CW37="P",CF37,(CF37+BC37)/2)</f>
        <v>0</v>
      </c>
      <c r="QK37" s="22">
        <f>IF($CW37="P",CG37,(CG37+BD37)/2)</f>
        <v>9</v>
      </c>
      <c r="QL37" s="22">
        <f>IF($CW37="P",CH37,(CH37+BE37)/2)</f>
        <v>2.8</v>
      </c>
      <c r="QM37" s="22">
        <f>IF($CW37="P",CI37,(CI37+BF37)/2)</f>
        <v>0.4</v>
      </c>
      <c r="QN37" s="22">
        <f>IF($CW37="P",CJ37,(CJ37+BG37)/2)</f>
        <v>0</v>
      </c>
      <c r="QO37" s="22">
        <f>IF($CW37="P",CK37,(CK37+BH37)/2)</f>
        <v>9.4</v>
      </c>
      <c r="QP37" s="22">
        <f>IF($CW37="P",CL37,(CL37+BI37)/2)</f>
        <v>2.15</v>
      </c>
      <c r="QQ37" s="22">
        <f>IF($CW37="P",CM37,(CM37+BJ37)/2)</f>
        <v>0</v>
      </c>
      <c r="QR37" s="22">
        <f>IF($CW37="P",CN37,(CN37+BK37)/2)</f>
        <v>0</v>
      </c>
      <c r="QS37" s="22">
        <f>IF($CW37="P",CO37,(CO37+BL37)/2)</f>
        <v>0</v>
      </c>
      <c r="QT37" s="22">
        <f>IF($CW37="P",CP37,(CP37+BM37)/2)</f>
        <v>0</v>
      </c>
      <c r="QU37" s="22">
        <f>IF($CW37="P",CQ37,(CQ37+BN37)/2)</f>
        <v>0</v>
      </c>
      <c r="QV37" s="22">
        <f>IF($CW37="P",CR37,(CR37+BO37)/2)</f>
        <v>0</v>
      </c>
      <c r="QW37" s="22">
        <f>IF($CW37="P",CS37,(CS37+BP37)/2)</f>
        <v>8.25</v>
      </c>
      <c r="QX37" s="22">
        <f>IF($CW37="P",CT37,(CT37+BQ37)/2)</f>
        <v>2.4</v>
      </c>
      <c r="QY37" s="22">
        <f>IF($CW37="P",CU37,(CU37+BR37)/2)</f>
        <v>0.1</v>
      </c>
      <c r="QZ37" s="22">
        <f>IF($CW37="P",CV37,(CV37+BS37)/2)</f>
        <v>0</v>
      </c>
      <c r="RA37" s="27" t="s">
        <v>46</v>
      </c>
      <c r="RB37" s="40">
        <f>IF(SUM(QH37,QL37)&gt;0,SUM(QH37,QL37),"")</f>
        <v>5.4</v>
      </c>
      <c r="RC37" s="40">
        <f>IF(SUM(QG37:QH37,QJ37:QL37,QN37)-QI37-QM37&gt;0,SUM(QG37:QH37,QJ37:QL37,QN37)-QI37-QM37,"")</f>
        <v>23.05</v>
      </c>
      <c r="RD37" s="40">
        <f>IF(SUM(QO37:QP37,QR37)-QQ37&gt;0,SUM(QO37:QP37,QR37)-QQ37,"")</f>
        <v>11.55</v>
      </c>
      <c r="RE37" s="40">
        <f>IF(SUM(QH37,QL37,QP37)&gt;0,SUM(QH37,QL37,QP37),"")</f>
        <v>7.5500000000000007</v>
      </c>
      <c r="RF37" s="40">
        <f>IF(SUM(RC37,RD37)&gt;0,SUM(RC37,RD37),"")</f>
        <v>34.6</v>
      </c>
      <c r="RG37" s="40">
        <f>IF(SUM(QT37,QX37)&gt;0,SUM(QT37,QX37),"")</f>
        <v>2.4</v>
      </c>
      <c r="RH37" s="40">
        <f>IF(SUM(QS37:QT37,QV37:QX37,QZ37)-SUM(QU37,QY37)&gt;0,SUM(QS37:QT37,QV37:QX37,QZ37)-SUM(QU37,QY37),"")</f>
        <v>10.55</v>
      </c>
      <c r="RI37" s="40">
        <f>IF(SUM(RC37,RD37,RH37)&gt;0,SUM(RC37,RD37,RH37),"")</f>
        <v>45.150000000000006</v>
      </c>
    </row>
    <row r="38" spans="1:477" x14ac:dyDescent="0.2">
      <c r="A38" s="4" t="str" cm="1">
        <f t="array" ref="A38">IF(AND(J38&lt;&gt;"",J38&lt;&gt;"No DD"),SUMPRODUCT((J$4:J$40&lt;&gt;"")*(J$4:J$40&lt;&gt;"No DD")*(F$4:F$40&gt;F38))+1,IF(J38="No DD",SUMPRODUCT((J$4:J$40="No DD")*(F$4:F$40&gt;F38))+1+SUMPRODUCT((J$4:J$40&lt;&gt;"")*(J$4:J$40&lt;&gt;"No DD")),""))</f>
        <v/>
      </c>
      <c r="B38" s="4" t="str" cm="1">
        <f t="array" ref="B38">IF(AND(J38&lt;&gt;"",J38&lt;&gt;"No DD",G38=""),SUMPRODUCT((J$4:J$40&lt;&gt;"")*(J$4:J$40&lt;&gt;"No DD")*(G$4:G$40="")*(F$4:F$40&gt;F38))+1,IF(J38="No DD",SUMPRODUCT((J$4:J$40="No DD")*(F$4:F$40&gt;F38)*(G$4:G$40=""))+1+SUMPRODUCT((J$4:J$40&lt;&gt;"")*(G$4:G$40="")*(J$4:J$40&lt;&gt;"No DD")),""))</f>
        <v/>
      </c>
      <c r="C38" s="5" t="s">
        <v>237</v>
      </c>
      <c r="D38" s="4" t="s">
        <v>6</v>
      </c>
      <c r="E38" s="4">
        <v>2006</v>
      </c>
      <c r="F38" s="9">
        <f>SUM(L38:T38)+SUM(L38:Q38)*0.0000001+SUM(L38)*0.0000000000001</f>
        <v>65.300006530004296</v>
      </c>
      <c r="H38" s="3" t="str">
        <f>IF(OR(AND(AR38&gt;=AY$42,AS38&gt;=AY$46,AR38&lt;&gt;"",AQ38=""),AND(AW38&gt;=AY$42,AX38&gt;=AY$46,AW38&lt;&gt;"",AQ38=""),AND(BU38&gt;=CB$42,BV38&gt;=CB$46,BU38&lt;&gt;"",BT38=""),AND(BZ38&gt;=CB$42,CA38&gt;=CB$46,BZ38&lt;&gt;"",BT38=""),AND(CX38&gt;=DE$42,CY38&gt;=DE$46,CX38&lt;&gt;"",CW38=""),AND(DC38&gt;=DE$42,DD38&gt;=DE$46,DC38&lt;&gt;""),AND(EC38&gt;=EJ$42,ED38&gt;=EJ$46,EC38&lt;&gt;""),AND(EH38&gt;=EJ$42,EI38&gt;=EJ$46,EH38&lt;&gt;""),AND(FE38&gt;=FL$42,FF38&gt;=FL$46,FE38&lt;&gt;""),AND(FJ38&gt;=FL$42,FK38&gt;=FL$46,FJ38&lt;&gt;""),AND(GG38&gt;=GN$42,GH38&gt;=GN$46,GG38&lt;&gt;""),AND(GL38&gt;=GN$42,GM38&gt;=GN$46,GL38&lt;&gt;""),AND(HI38&gt;=HP$42,HJ38&gt;=HP$46,HI38&lt;&gt;""),AND(HN38&gt;=HP$42,HO38&gt;=HP$46,HN38&lt;&gt;""),AND(IK38&gt;=IR$42,IL38&gt;=IR$46,IK38&lt;&gt;""),AND(IP38&gt;=IR$42,IQ38&gt;=IR$46,IP38&lt;&gt;""),AND(JM38&gt;=JT$42,JN38&gt;=JT$46,JM38&lt;&gt;""),AND(JR38&gt;=JT$42,JS38&gt;=JT$46,JR38&lt;&gt;""),AND(KO38&gt;=KV$42,KP38&gt;=KV$46,KO38&lt;&gt;""),AND(KT38&gt;=KV$42,KU38&gt;=KV$46,KT38&lt;&gt;""),AND(LQ38&gt;=LX$42,LR38&gt;=LX$46,LQ38&lt;&gt;""),AND(LV38&gt;=LX$42,LW38&gt;=LX$46,LV38&lt;&gt;""),AND(MS38&gt;=MZ$42,MT38&gt;=MZ$46,MS38&lt;&gt;""),AND(MX38&gt;=MZ$42,MY38&gt;=MZ$46,MX38&lt;&gt;""),AND(NU38&gt;=OB$42,NV38&gt;=OB$46,NU38&lt;&gt;""),AND(NZ38&gt;=OB$42,OA38&gt;=OB$46,NZ38&lt;&gt;""),AND(OW38&gt;=PD$42,OX38&gt;=PD$46,OW38&lt;&gt;""),AND(PB38&gt;=PD$42,PC38&gt;=PD$46,PB38&lt;&gt;""),AND(PY38&gt;=QF$42,PZ38&gt;=QF$46,PY38&lt;&gt;""),AND(QD38&gt;=QF$42,QE38&gt;=QF$46,QD38&lt;&gt;"")),"P","")</f>
        <v/>
      </c>
      <c r="I38" s="3" t="str">
        <f>IF(OR(AND(AS38&gt;=AY$46,AS38&lt;&gt;"",AQ38=""),AND(AX38&gt;=AY$46,AX38&lt;&gt;"",AQ38=""),AND(BV38&gt;=CB$46,BV38&lt;&gt;"",BT38=""),AND(CA38&gt;=CB$46,CA38&lt;&gt;"",BT38=""),AND(CY38&gt;=DE$46,CY38&lt;&gt;"",CW38=""),AND(DD38&gt;=DE$46,DD38&lt;&gt;"",CW38=""),AND(ED38&gt;=EJ$46,ED38&lt;&gt;""),AND(EI38&gt;=EJ$46,EI38&lt;&gt;""),AND(FF38&gt;=FL$46,FF38&lt;&gt;""),AND(FK38&gt;=FL$46,FK38&lt;&gt;""),AND(GH38&gt;=GN$46,GH38&lt;&gt;""),AND(GM38&gt;=GN$46,GM38&lt;&gt;""),AND(HJ38&gt;=HP$46,HJ38&lt;&gt;""),AND(HO38&gt;=HP$46,HO38&lt;&gt;""),AND(IL38&gt;=IR$46,IL38&lt;&gt;""),AND(IQ38&gt;=IR$46,IQ38&lt;&gt;""),AND(JN38&gt;=JT$46,JN38&lt;&gt;""),AND(JS38&gt;=JT$46,JS38&lt;&gt;""),AND(KP38&gt;=KV$46,KP38&lt;&gt;""),AND(KU38&gt;=KV$46,KU38&lt;&gt;""),AND(LR38&gt;=LX$46,LR38&lt;&gt;""),AND(LW38&gt;=LX$46,LW38&lt;&gt;""),AND(MT38&gt;=MZ$46,MT38&lt;&gt;""),AND(MY38&gt;=MZ$46,MY38&lt;&gt;""),AND(NV38&gt;=OB$46,NV38&lt;&gt;""),AND(OA38&gt;=OB$46,OA38&lt;&gt;""),AND(OX38&gt;=PD$46,OX38&lt;&gt;""),AND(PC38&gt;=PD$46,PC38&lt;&gt;""),AND(PZ38&gt;=QF$46,PZ38&lt;&gt;""),AND(QE38&gt;=QF$46,QE38&lt;&gt;"")),"P","")</f>
        <v/>
      </c>
      <c r="J38" s="36" t="str">
        <f>IF(AND(I38="P",H38=""),"No DD",IF(OR(AND(AU38&gt;=AY$45,AV38&gt;=AY$49,AU38&lt;&gt;"",AQ38=""),AND(BX38&gt;=CB$45,BY38&gt;=CB$49,BX38&lt;&gt;"",BT38=""),AND(DA38&gt;=DE$45,DB38&gt;=DE$49,DA38&lt;&gt;"",CW38=""),AND(EF38&gt;=EJ$45,EG38&gt;=EJ$49,EF38&lt;&gt;""),AND(FH38&gt;=FL$45,FI38&gt;=FL$49,FH38&lt;&gt;""),AND(GJ38&gt;=GN$45,GK38&gt;=GN$49,GJ38&lt;&gt;""),AND(HL38&gt;=HP$45,HM38&gt;=HP$49,HL38&lt;&gt;""),AND(IN38&gt;=IR$45,IO38&gt;=IR$49,IN38&lt;&gt;""),AND(JP38&gt;=JT$45,JQ38&gt;=JT$49,JP38&lt;&gt;""),AND(KR38&gt;=KV$45,KS38&gt;=KV$49,KR38&lt;&gt;""),AND(LT38&gt;=LX$45,LU38&gt;=LX$49,LT38&lt;&gt;""),AND(MV38&gt;=MZ$45,MW38&gt;=MZ$49,MV38&lt;&gt;""),AND(NX38&gt;=OB$45,NY38&gt;=OB$49,NX38&lt;&gt;""),AND(OZ38&gt;=PD$45,PA38&gt;=PD$49,OZ38&lt;&gt;""),AND(QB38&gt;=QF$45,QC38&gt;=QF$49,QB38&lt;&gt;"")),"Merit",IF(OR(AND(AU38&gt;=AY$44,AV38&gt;=AY$48,AU38&lt;&gt;"",AQ38=""),AND(BX38&gt;=CB$44,BY38&gt;=CB$48,BX38&lt;&gt;"",BT38=""),AND(DA38&gt;=DE$44,DB38&gt;=DE$48,DA38&lt;&gt;"",CW38=""),AND(EF38&gt;=EJ$44,EG38&gt;=EJ$48,EF38&lt;&gt;""),AND(FH38&gt;=FL$44,FI38&gt;=FL$48,FH38&lt;&gt;""),AND(GJ38&gt;=GN$44,GK38&gt;=GN$48,GJ38&lt;&gt;""),AND(HL38&gt;=HP$44,HM38&gt;=HP$48,HL38&lt;&gt;""),AND(IN38&gt;=IR$44,IO38&gt;=IR$48,IN38&lt;&gt;""),AND(JP38&gt;=JT$44,JQ38&gt;=JT$48,JP38&lt;&gt;""),AND(KR38&gt;=KV$44,KS38&gt;=KV$48,KR38&lt;&gt;""),AND(LT38&gt;=LX$44,LU38&gt;=LX$48,LT38&lt;&gt;""),AND(MV38&gt;=MZ$44,MW38&gt;=MZ$48,MV38&lt;&gt;""),AND(NX38&gt;=OB$44,NY38&gt;=OB$48,NX38&lt;&gt;""),AND(OZ38&gt;=PD$44,PA38&gt;=PD$48,OZ38&lt;&gt;""),AND(QB38&gt;=QF$44,QC38&gt;=QF$48,QB38&lt;&gt;"")),"Excellence",IF(K38="P","Worlds Team",IF(H38="P","National Team","")))))</f>
        <v/>
      </c>
      <c r="K38" s="3" t="str">
        <f>IF(OR(AND(AU38&gt;=AY$43,AV38&gt;=AY$47,AU38&lt;&gt;"",AQ38=""),AND(BX38&gt;=CB$43,BY38&gt;=CB$47,BX38&lt;&gt;"",BT38=""),AND(DA38&gt;=DE$43,DB38&gt;=DE$47,DA38&lt;&gt;"",CW38=""),AND(EF38&gt;=EJ$43,EG38&gt;=EJ$47,EF38&lt;&gt;""),AND(FH38&gt;=FL$43,FI38&gt;=FL$47,FH38&lt;&gt;""),AND(GJ38&gt;=GN$43,GK38&gt;=GN$47,GJ38&lt;&gt;""),AND(HL38&gt;=HP$43,HM38&gt;=HP$47,HL38&lt;&gt;""),AND(IN38&gt;=IR$43,IO38&gt;=IR$47,IN38&lt;&gt;""),AND(JP38&gt;=JT$43,JQ38&gt;=JT$47,JP38&lt;&gt;""),AND(KR38&gt;=KV$43,KS38&gt;=KV$47,KR38&lt;&gt;""),AND(LT38&gt;=LX$43,LU38&gt;=LX$47,LT38&lt;&gt;""),AND(MV38&gt;=MZ$43,MW38&gt;=MZ$47,MV38&lt;&gt;""),AND(NX38&gt;=OB$43,NY38&gt;=OB$47,NX38&lt;&gt;""),AND(OZ38&gt;=PD$43,PA38&gt;=PD$47,OZ38&lt;&gt;""),AND(QB38&gt;=QF$43,QC38&gt;=QF$47,QB38&lt;&gt;"")),"P","")</f>
        <v/>
      </c>
      <c r="L38" s="8">
        <f>IF(COUNT(AS38,BV38,CY38)&gt;0,LARGE((AS38,BV38,CY38),1),0)</f>
        <v>42.900000000000006</v>
      </c>
      <c r="M38" s="8" t="str">
        <f>IF(L38=0,"",IF(L38=CY38,$CC$1,IF(L38=BV38,$AZ$1,IF(L38=AS38,$W$1,""))))</f>
        <v>2024 Nationals</v>
      </c>
      <c r="N38" s="8">
        <f>IF(COUNT(AS38,BV38,CY38)&gt;1,LARGE((AS38,BV38,CY38),2),0)</f>
        <v>0</v>
      </c>
      <c r="O38" s="8" t="str">
        <f>IF(N38=0,"",IF(AND(N38=L38,N38=AS38,N38=BV38),$W$1,IF(AND(N38=L38,N38=AS38,N38=CY38),$W$1,IF(AND(N38=L38,N38=BV38,N38=CY38),$AZ$1,IF(N38=CY38,$CC$1,IF(N38=BV38,$AZ$1,IF(N38=AS38,$W$1,"")))))))</f>
        <v/>
      </c>
      <c r="P38" s="8">
        <f>IF(COUNT(AT38,BW38,CZ38)&gt;0,LARGE((AT38,BW38,CZ38),1),0)</f>
        <v>22.4</v>
      </c>
      <c r="Q38" s="8" t="str">
        <f>IF(P38=0,"",IF(P38=CZ38,$CC$1,IF(P38=BW38,$AZ$1,IF(P38=AT38,$W$1,""))))</f>
        <v>2024 Nationals</v>
      </c>
      <c r="R38" s="8">
        <f>IF(MAX(AX38,CA38,DD38)&gt;0,MAX(AX38,CA38,DD38),0)</f>
        <v>0</v>
      </c>
      <c r="S38" s="8" t="str">
        <f>IF(R38=0,"",IF(R38=DD38,$CC$1,IF(R38=CA38,$AZ$1,IF(R38=AX38,$W$1,""))))</f>
        <v/>
      </c>
      <c r="T38" s="8" t="str">
        <f>IF(MAX(DF38:DH38)&gt;0,MAX(DF38:DH38),"")</f>
        <v/>
      </c>
      <c r="U38" s="11" t="str">
        <f>IF(T38="","",IF(T38=DF38,"("&amp;DF$2&amp;")",IF(T38=DG38,"("&amp;DG$2&amp;")",IF(T38=DH38,"("&amp;DH$2&amp;")"))))</f>
        <v/>
      </c>
      <c r="V38" s="8" t="str">
        <f>IF(T38="","",IF(T38=DF38,IF(T38+IF(N38="",0,N38)=PZ38,$PE$1,IF(T38+IF(N38="",0,N38)=OX38,$OC$1,IF(T38+IF(N38="",0,N38)=NV38,$NA$1,IF(T38+IF(N38="",0,N38)=MT38,$LY$1,IF(T38+IF(N38="",0,N38)=LR38,$KW$1,IF(T38+IF(N38="",0,N38)=KP38,$JU$1,IF(T38+IF(N38="",0,N38)=JN38,$IS$1,IF(T38+IF(N38="",0,N38)=IL38,$HQ$1,IF(T38+IF(N38="",0,N38)=HJ38,$GO$1,IF(T38+IF(N38="",0,N38)=GH38,$FM$1,IF(T38+IF(N38="",0,N38)=FF38,$EK$1,IF(T38+IF(N38="",0,N38)=ED38,$DI$1)))))))))))),IF(T38=DG38,IF(T38+IF(P38="",0,P38)=QA38,$PE$1,IF(T38+IF(P38="",0,P38)=OY38,$OC$1,IF(T38+IF(P38="",0,P38)=NW38,$NA$1,IF(T38+IF(P38="",0,P38)=MU38,$LY$1,IF(T38+IF(P38="",0,P38)=LS38,$KW$1,IF(T38+IF(P38="",0,P38)=KQ38,$JU$1,IF(T38+IF(P38="",0,P38)=JO38,$IS$1,IF(T38+IF(P38="",0,P38)=IM38,$HQ$1,IF(T38+IF(P38="",0,P38)=HK38,$GO$1,IF(T38+IF(P38="",0,P38)=GI38,$FM$1,IF(T38+IF(P38="",0,P38)=FG38,$EK$1,IF(T38+IF(P38="",0,P38)=EE38,$DI$1)))))))))))),IF(T38=DH38,IF(T38+IF(R38="",0,R38)=QE38,$PE$1,IF(T38+IF(R38="",0,R38)=PC38,$OC$1,IF(T38+IF(R38="",0,R38)=OA38,$NA$1,IF(T38+IF(R38="",0,R38)=MY38,$LY$1,IF(T38+IF(R38="",0,R38)=LW38,$KW$1,IF(T38+IF(R38="",0,R38)=KU38,$JU$1,IF(T38+IF(R38="",0,R38)=JS38,$IS$1,IF(T38+IF(R38="",0,R38)=IQ38,$HQ$1,IF(T38+IF(R38="",0,R38)=HO38,$GO$1,IF(T38+IF(R38="",0,R38)=GM38,$FM$1,IF(T38+IF(R38="",0,R38)=FK38,$EK$1,IF(T38+IF(R38="",0,R38)=EI38,$DI$1))))))))))))))))</f>
        <v/>
      </c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27"/>
      <c r="AR38" s="40" t="str">
        <f>IF(SUM(X38,AB38)&gt;0,SUM(X38,AB38),"")</f>
        <v/>
      </c>
      <c r="AS38" s="40" t="str">
        <f>IF(SUM(W38:X38,Z38:AB38,AD38)-Y38-AC38&gt;0,SUM(W38:X38,Z38:AB38,AD38)-Y38-AC38,"")</f>
        <v/>
      </c>
      <c r="AT38" s="40" t="str">
        <f>IF(SUM(AE38:AF38,AH38)-AG38&gt;0,SUM(AE38:AF38,AH38)-AG38,"")</f>
        <v/>
      </c>
      <c r="AU38" s="40" t="str">
        <f>IF(SUM(X38,AB38,AF38)&gt;0,SUM(X38,AB38,AF38),"")</f>
        <v/>
      </c>
      <c r="AV38" s="40" t="str">
        <f>IF(SUM(AS38,AT38)&gt;0,SUM(AS38,AT38),"")</f>
        <v/>
      </c>
      <c r="AW38" s="40" t="str">
        <f>IF(SUM(AJ38,AN38)&gt;0,SUM(AJ38,AN38),"")</f>
        <v/>
      </c>
      <c r="AX38" s="40" t="str">
        <f>IF(SUM(AI38:AJ38,AL38:AN38,AP38)-SUM(AK38,AO38)&gt;0,SUM(AI38:AJ38,AL38:AN38,AP38)-SUM(AK38,AO38),"")</f>
        <v/>
      </c>
      <c r="AY38" s="40" t="str">
        <f>IF(SUM(AS38,AT38,AX38)&gt;0,SUM(AS38,AT38,AX38),"")</f>
        <v/>
      </c>
      <c r="AZ38" s="18"/>
      <c r="BA38" s="18"/>
      <c r="BB38" s="18"/>
      <c r="BC38" s="18"/>
      <c r="BD38" s="18"/>
      <c r="BE38" s="18"/>
      <c r="BF38" s="18"/>
      <c r="BG38" s="18"/>
      <c r="BH38" s="18"/>
      <c r="BI38" s="18"/>
      <c r="BJ38" s="18"/>
      <c r="BK38" s="18"/>
      <c r="BL38" s="18"/>
      <c r="BM38" s="18"/>
      <c r="BN38" s="18"/>
      <c r="BO38" s="18"/>
      <c r="BP38" s="18"/>
      <c r="BQ38" s="18"/>
      <c r="BR38" s="18"/>
      <c r="BS38" s="18"/>
      <c r="BT38" s="28"/>
      <c r="BU38" s="11" t="str">
        <f>IF(SUM(BA38,BE38)&gt;0,SUM(BA38,BE38),"")</f>
        <v/>
      </c>
      <c r="BV38" s="11" t="str">
        <f>IF(SUM(AZ38:BA38,BC38:BE38,BG38)-BB38-BF38&gt;0,SUM(AZ38:BA38,BC38:BE38,BG38)-BB38-BF38,"")</f>
        <v/>
      </c>
      <c r="BW38" s="11" t="str">
        <f>IF(SUM(BH38:BI38,BK38)-BJ38&gt;0,SUM(BH38:BI38,BK38)-BJ38,"")</f>
        <v/>
      </c>
      <c r="BX38" s="11" t="str">
        <f>IF(SUM(BA38,BE38,BI38)&gt;0,SUM(BA38,BE38,BI38),"")</f>
        <v/>
      </c>
      <c r="BY38" s="11" t="str">
        <f>IF(SUM(BV38,BW38)&gt;0,SUM(BV38,BW38),"")</f>
        <v/>
      </c>
      <c r="BZ38" s="11" t="str">
        <f>IF(SUM(BM38,BQ38)&gt;0,SUM(BM38,BQ38),"")</f>
        <v/>
      </c>
      <c r="CA38" s="11" t="str">
        <f>IF(SUM(BL38:BM38,BO38:BQ38,BS38)-SUM(BN38,BR38)&gt;0,SUM(BL38:BM38,BO38:BQ38,BS38)-SUM(BN38,BR38),"")</f>
        <v/>
      </c>
      <c r="CB38" s="11" t="str">
        <f>IF(SUM(BV38,BW38,CA38)&gt;0,SUM(BV38,BW38,CA38),"")</f>
        <v/>
      </c>
      <c r="CC38" s="19">
        <v>18.8</v>
      </c>
      <c r="CD38" s="19">
        <v>3.5</v>
      </c>
      <c r="CE38" s="19">
        <v>0</v>
      </c>
      <c r="CF38" s="19">
        <v>0</v>
      </c>
      <c r="CG38" s="19">
        <v>16.600000000000001</v>
      </c>
      <c r="CH38" s="19">
        <v>4.8</v>
      </c>
      <c r="CI38" s="19">
        <v>0.8</v>
      </c>
      <c r="CJ38" s="19">
        <v>0</v>
      </c>
      <c r="CK38" s="19">
        <v>18.2</v>
      </c>
      <c r="CL38" s="19">
        <v>4.8</v>
      </c>
      <c r="CM38" s="19">
        <v>0.6</v>
      </c>
      <c r="CN38" s="19">
        <v>0</v>
      </c>
      <c r="CO38" s="19"/>
      <c r="CP38" s="19"/>
      <c r="CQ38" s="19"/>
      <c r="CR38" s="19"/>
      <c r="CS38" s="19"/>
      <c r="CT38" s="19"/>
      <c r="CU38" s="19"/>
      <c r="CV38" s="19"/>
      <c r="CW38" s="27"/>
      <c r="CX38" s="40">
        <f>IF(SUM(CD38,CH38)&gt;0,SUM(CD38,CH38),"")</f>
        <v>8.3000000000000007</v>
      </c>
      <c r="CY38" s="40">
        <f>IF(SUM(CC38:CD38,CF38:CH38,CJ38)-CE38-CI38&gt;0,SUM(CC38:CD38,CF38:CH38,CJ38)-CE38-CI38,"")</f>
        <v>42.900000000000006</v>
      </c>
      <c r="CZ38" s="40">
        <f>IF(SUM(CK38:CL38,CN38)-CM38&gt;0,SUM(CK38:CL38,CN38)-CM38,"")</f>
        <v>22.4</v>
      </c>
      <c r="DA38" s="40">
        <f>IF(SUM(CD38,CH38,CL38)&gt;0,SUM(CD38,CH38,CL38),"")</f>
        <v>13.100000000000001</v>
      </c>
      <c r="DB38" s="40">
        <f>IF(SUM(CY38,CZ38)&gt;0,SUM(CY38,CZ38),"")</f>
        <v>65.300000000000011</v>
      </c>
      <c r="DC38" s="40" t="str">
        <f>IF(SUM(CP38,CT38)&gt;0,SUM(CP38,CT38),"")</f>
        <v/>
      </c>
      <c r="DD38" s="40" t="str">
        <f>IF(SUM(CO38:CP38,CR38:CT38,CV38)-SUM(CQ38,CU38)&gt;0,SUM(CO38:CP38,CR38:CT38,CV38)-SUM(CQ38,CU38),"")</f>
        <v/>
      </c>
      <c r="DE38" s="40">
        <f>IF(SUM(CY38,CZ38,DD38)&gt;0,SUM(CY38,CZ38,DD38),"")</f>
        <v>65.300000000000011</v>
      </c>
      <c r="DF38" s="50" t="str">
        <f>IF(MAX(ED38,FF38,GH38,HJ38,IL38,JN38,KP38,LR38,MT38,NV38,OX38,PZ38)-IF(N38="",0,N38)&gt;0.001,MAX(ED38,FF38,GH38,HJ38,IL38,JN38,KP38,LR38,MT38,NV38,OX38,PZ38)-IF(N38="",0,N38),"")</f>
        <v/>
      </c>
      <c r="DG38" s="50" t="str">
        <f>IF(MAX(EE38,FG38,GI38,HK38,IM38,JO38,KQ38,LS38,MU38,NW38,OY38,QA38)-IF(P38="",0,P38)&gt;0.001,MAX(EE38,FG38,GI38,HK38,IM38,JO38,KQ38,LS38,MU38,NW38,OY38,QA38)-IF(P38="",0,P38),"")</f>
        <v/>
      </c>
      <c r="DH38" s="50" t="str">
        <f>IF(MAX(EI38,FK38,GM38,HO38,IQ38,JS38,KU38,LW38,MY38,OA38,PC38,QE38)-IF(R38="",0,R38)&gt;0.001,MAX(EI38,FK38,GM38,HO38,IQ38,JS38,KU38,LW38,MY38,OA38,PC38,QE38)-IF(R38="",0,R38),"")</f>
        <v/>
      </c>
      <c r="DI38" s="17"/>
      <c r="DJ38" s="17"/>
      <c r="DK38" s="17"/>
      <c r="DL38" s="17"/>
      <c r="DM38" s="17"/>
      <c r="DN38" s="17"/>
      <c r="DO38" s="17"/>
      <c r="DP38" s="17"/>
      <c r="DQ38" s="17"/>
      <c r="DR38" s="17"/>
      <c r="DS38" s="17"/>
      <c r="DT38" s="17"/>
      <c r="DU38" s="17"/>
      <c r="DV38" s="17"/>
      <c r="DW38" s="17"/>
      <c r="DX38" s="17"/>
      <c r="DY38" s="17"/>
      <c r="DZ38" s="17"/>
      <c r="EA38" s="17"/>
      <c r="EB38" s="17"/>
      <c r="EC38" s="40" t="str">
        <f>IF(SUM(DJ38,DN38)&gt;0,SUM(DJ38,DN38),"")</f>
        <v/>
      </c>
      <c r="ED38" s="40" t="str">
        <f>IF(SUM(DI38:DJ38,DL38:DN38,DP38)-DK38-DO38&gt;0,SUM(DI38:DJ38,DL38:DN38,DP38)-DK38-DO38,"")</f>
        <v/>
      </c>
      <c r="EE38" s="40" t="str">
        <f>IF(SUM(DQ38:DR38,DT38)-DS38&gt;0,SUM(DQ38:DR38,DT38)-DS38,"")</f>
        <v/>
      </c>
      <c r="EF38" s="40" t="str">
        <f>IF(SUM(DJ38,DN38,DR38)&gt;0,SUM(DJ38,DN38,DR38),"")</f>
        <v/>
      </c>
      <c r="EG38" s="40" t="str">
        <f>IF(SUM(ED38,EE38)&gt;0,SUM(ED38,EE38),"")</f>
        <v/>
      </c>
      <c r="EH38" s="40" t="str">
        <f>IF(SUM(DV38,DZ38)&gt;0,SUM(DV38,DZ38),"")</f>
        <v/>
      </c>
      <c r="EI38" s="40" t="str">
        <f>IF(SUM(DU38:DV38,DX38:DZ38,EB38)-SUM(DW38,EA38)&gt;0,SUM(DU38:DV38,DX38:DZ38,EB38)-SUM(DW38,EA38),"")</f>
        <v/>
      </c>
      <c r="EJ38" s="40" t="str">
        <f>IF(SUM(ED38,EE38,EI38)&gt;0,SUM(ED38,EE38,EI38),"")</f>
        <v/>
      </c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8"/>
      <c r="EV38" s="18"/>
      <c r="EW38" s="18"/>
      <c r="EX38" s="18"/>
      <c r="EY38" s="18"/>
      <c r="EZ38" s="18"/>
      <c r="FA38" s="18"/>
      <c r="FB38" s="18"/>
      <c r="FC38" s="18"/>
      <c r="FD38" s="18"/>
      <c r="FE38" s="11" t="str">
        <f>IF(SUM(EL38,EP38)&gt;0,SUM(EL38,EP38),"")</f>
        <v/>
      </c>
      <c r="FF38" s="11" t="str">
        <f>IF(SUM(EK38:EL38,EN38:EP38,ER38)-EM38-EQ38&gt;0,SUM(EK38:EL38,EN38:EP38,ER38)-EM38-EQ38,"")</f>
        <v/>
      </c>
      <c r="FG38" s="11" t="str">
        <f>IF(SUM(ES38:ET38,EV38)-EU38&gt;0,SUM(ES38:ET38,EV38)-EU38,"")</f>
        <v/>
      </c>
      <c r="FH38" s="11" t="str">
        <f>IF(SUM(EL38,EP38,ET38)&gt;0,SUM(EL38,EP38,ET38),"")</f>
        <v/>
      </c>
      <c r="FI38" s="11" t="str">
        <f>IF(SUM(FF38,FG38)&gt;0,SUM(FF38,FG38),"")</f>
        <v/>
      </c>
      <c r="FJ38" s="11" t="str">
        <f>IF(SUM(EX38,FB38)&gt;0,SUM(EX38,FB38),"")</f>
        <v/>
      </c>
      <c r="FK38" s="11" t="str">
        <f>IF(SUM(EW38:EX38,EZ38:FB38,FD38)-SUM(EY38,FC38)&gt;0,SUM(EW38:EX38,EZ38:FB38,FD38)-SUM(EY38,FC38),"")</f>
        <v/>
      </c>
      <c r="FL38" s="11" t="str">
        <f>IF(SUM(FF38,FG38,FK38)&gt;0,SUM(FF38,FG38,FK38),"")</f>
        <v/>
      </c>
      <c r="FM38" s="17"/>
      <c r="FN38" s="17"/>
      <c r="FO38" s="17"/>
      <c r="FP38" s="17"/>
      <c r="FQ38" s="17"/>
      <c r="FR38" s="17"/>
      <c r="FS38" s="17"/>
      <c r="FT38" s="17"/>
      <c r="FU38" s="17"/>
      <c r="FV38" s="17"/>
      <c r="FW38" s="17"/>
      <c r="FX38" s="17"/>
      <c r="FY38" s="17"/>
      <c r="FZ38" s="17"/>
      <c r="GA38" s="17"/>
      <c r="GB38" s="17"/>
      <c r="GC38" s="17"/>
      <c r="GD38" s="17"/>
      <c r="GE38" s="17"/>
      <c r="GF38" s="17"/>
      <c r="GG38" s="40" t="str">
        <f>IF(SUM(FN38,FR38)&gt;0,SUM(FN38,FR38),"")</f>
        <v/>
      </c>
      <c r="GH38" s="40" t="str">
        <f>IF(SUM(FM38:FN38,FP38:FR38,FT38)-FO38-FS38&gt;0,SUM(FM38:FN38,FP38:FR38,FT38)-FO38-FS38,"")</f>
        <v/>
      </c>
      <c r="GI38" s="40" t="str">
        <f>IF(SUM(FU38:FV38,FX38)-FW38&gt;0,SUM(FU38:FV38,FX38)-FW38,"")</f>
        <v/>
      </c>
      <c r="GJ38" s="40" t="str">
        <f>IF(SUM(FN38,FR38,FV38)&gt;0,SUM(FN38,FR38,FV38),"")</f>
        <v/>
      </c>
      <c r="GK38" s="40" t="str">
        <f>IF(SUM(GH38,GI38)&gt;0,SUM(GH38,GI38),"")</f>
        <v/>
      </c>
      <c r="GL38" s="40" t="str">
        <f>IF(SUM(FZ38,GD38)&gt;0,SUM(FZ38,GD38),"")</f>
        <v/>
      </c>
      <c r="GM38" s="40" t="str">
        <f>IF(SUM(FY38:FZ38,GB38:GD38,GF38)-SUM(GA38,GE38)&gt;0,SUM(FY38:FZ38,GB38:GD38,GF38)-SUM(GA38,GE38),"")</f>
        <v/>
      </c>
      <c r="GN38" s="40" t="str">
        <f>IF(SUM(GH38,GI38,GM38)&gt;0,SUM(GH38,GI38,GM38),"")</f>
        <v/>
      </c>
      <c r="GO38" s="18"/>
      <c r="GP38" s="18"/>
      <c r="GQ38" s="18"/>
      <c r="GR38" s="18"/>
      <c r="GS38" s="18"/>
      <c r="GT38" s="18"/>
      <c r="GU38" s="18"/>
      <c r="GV38" s="18"/>
      <c r="GW38" s="18"/>
      <c r="GX38" s="18"/>
      <c r="GY38" s="18"/>
      <c r="GZ38" s="18"/>
      <c r="HA38" s="18"/>
      <c r="HB38" s="18"/>
      <c r="HC38" s="18"/>
      <c r="HD38" s="18"/>
      <c r="HE38" s="18"/>
      <c r="HF38" s="18"/>
      <c r="HG38" s="18"/>
      <c r="HH38" s="18"/>
      <c r="HI38" s="11" t="str">
        <f>IF(SUM(GP38,GT38)&gt;0,SUM(GP38,GT38),"")</f>
        <v/>
      </c>
      <c r="HJ38" s="11" t="str">
        <f>IF(SUM(GO38:GP38,GR38:GT38,GV38)-GQ38-GU38&gt;0,SUM(GO38:GP38,GR38:GT38,GV38)-GQ38-GU38,"")</f>
        <v/>
      </c>
      <c r="HK38" s="11" t="str">
        <f>IF(SUM(GW38:GX38,GZ38)-GY38&gt;0,SUM(GW38:GX38,GZ38)-GY38,"")</f>
        <v/>
      </c>
      <c r="HL38" s="11" t="str">
        <f>IF(SUM(GP38,GT38,GX38)&gt;0,SUM(GP38,GT38,GX38),"")</f>
        <v/>
      </c>
      <c r="HM38" s="11" t="str">
        <f>IF(SUM(HJ38,HK38)&gt;0,SUM(HJ38,HK38),"")</f>
        <v/>
      </c>
      <c r="HN38" s="11" t="str">
        <f>IF(SUM(HB38,HF38)&gt;0,SUM(HB38,HF38),"")</f>
        <v/>
      </c>
      <c r="HO38" s="11" t="str">
        <f>IF(SUM(HA38:HB38,HD38:HF38,HH38)-SUM(HC38,HG38)&gt;0,SUM(HA38:HB38,HD38:HF38,HH38)-SUM(HC38,HG38),"")</f>
        <v/>
      </c>
      <c r="HP38" s="11" t="str">
        <f>IF(SUM(HJ38,HK38,HO38)&gt;0,SUM(HJ38,HK38,HO38),"")</f>
        <v/>
      </c>
      <c r="HQ38" s="17"/>
      <c r="HR38" s="17"/>
      <c r="HS38" s="17"/>
      <c r="HT38" s="17"/>
      <c r="HU38" s="17"/>
      <c r="HV38" s="17"/>
      <c r="HW38" s="17"/>
      <c r="HX38" s="17"/>
      <c r="HY38" s="17"/>
      <c r="HZ38" s="17"/>
      <c r="IA38" s="17"/>
      <c r="IB38" s="17"/>
      <c r="IC38" s="17"/>
      <c r="ID38" s="17"/>
      <c r="IE38" s="17"/>
      <c r="IF38" s="17"/>
      <c r="IG38" s="17"/>
      <c r="IH38" s="17"/>
      <c r="II38" s="17"/>
      <c r="IJ38" s="17"/>
      <c r="IK38" s="40" t="str">
        <f>IF(SUM(HR38,HV38)&gt;0,SUM(HR38,HV38),"")</f>
        <v/>
      </c>
      <c r="IL38" s="40" t="str">
        <f>IF(SUM(HQ38:HR38,HT38:HV38,HX38)-HS38-HW38&gt;0,SUM(HQ38:HR38,HT38:HV38,HX38)-HS38-HW38,"")</f>
        <v/>
      </c>
      <c r="IM38" s="40" t="str">
        <f>IF(SUM(HY38:HZ38,IB38)-IA38&gt;0,SUM(HY38:HZ38,IB38)-IA38,"")</f>
        <v/>
      </c>
      <c r="IN38" s="40" t="str">
        <f>IF(SUM(HR38,HV38,HZ38)&gt;0,SUM(HR38,HV38,HZ38),"")</f>
        <v/>
      </c>
      <c r="IO38" s="40" t="str">
        <f>IF(SUM(IL38,IM38)&gt;0,SUM(IL38,IM38),"")</f>
        <v/>
      </c>
      <c r="IP38" s="40" t="str">
        <f>IF(SUM(ID38,IH38)&gt;0,SUM(ID38,IH38),"")</f>
        <v/>
      </c>
      <c r="IQ38" s="40" t="str">
        <f>IF(SUM(IC38:ID38,IF38:IH38,IJ38)-SUM(IE38,II38)&gt;0,SUM(IC38:ID38,IF38:IH38,IJ38)-SUM(IE38,II38),"")</f>
        <v/>
      </c>
      <c r="IR38" s="40" t="str">
        <f>IF(SUM(IL38,IM38,IQ38)&gt;0,SUM(IL38,IM38,IQ38),"")</f>
        <v/>
      </c>
      <c r="IS38" s="18"/>
      <c r="IT38" s="18"/>
      <c r="IU38" s="18"/>
      <c r="IV38" s="18"/>
      <c r="IW38" s="18"/>
      <c r="IX38" s="18"/>
      <c r="IY38" s="18"/>
      <c r="IZ38" s="18"/>
      <c r="JA38" s="18"/>
      <c r="JB38" s="18"/>
      <c r="JC38" s="18"/>
      <c r="JD38" s="18"/>
      <c r="JE38" s="18"/>
      <c r="JF38" s="18"/>
      <c r="JG38" s="18"/>
      <c r="JH38" s="18"/>
      <c r="JI38" s="18"/>
      <c r="JJ38" s="18"/>
      <c r="JK38" s="18"/>
      <c r="JL38" s="18"/>
      <c r="JM38" s="11" t="str">
        <f>IF(SUM(IT38,IX38)&gt;0,SUM(IT38,IX38),"")</f>
        <v/>
      </c>
      <c r="JN38" s="11" t="str">
        <f>IF(SUM(IS38:IT38,IV38:IX38,IZ38)-IU38-IY38&gt;0,SUM(IS38:IT38,IV38:IX38,IZ38)-IU38-IY38,"")</f>
        <v/>
      </c>
      <c r="JO38" s="11" t="str">
        <f>IF(SUM(JA38:JB38,JD38)-JC38&gt;0,SUM(JA38:JB38,JD38)-JC38,"")</f>
        <v/>
      </c>
      <c r="JP38" s="11" t="str">
        <f>IF(SUM(IT38,IX38,JB38)&gt;0,SUM(IT38,IX38,JB38),"")</f>
        <v/>
      </c>
      <c r="JQ38" s="11" t="str">
        <f>IF(SUM(JN38,JO38)&gt;0,SUM(JN38,JO38),"")</f>
        <v/>
      </c>
      <c r="JR38" s="11" t="str">
        <f>IF(SUM(JF38,JJ38)&gt;0,SUM(JF38,JJ38),"")</f>
        <v/>
      </c>
      <c r="JS38" s="11" t="str">
        <f>IF(SUM(JE38:JF38,JH38:JJ38,JL38)-SUM(JG38,JK38)&gt;0,SUM(JE38:JF38,JH38:JJ38,JL38)-SUM(JG38,JK38),"")</f>
        <v/>
      </c>
      <c r="JT38" s="11" t="str">
        <f>IF(SUM(JN38,JO38,JS38)&gt;0,SUM(JN38,JO38,JS38),"")</f>
        <v/>
      </c>
      <c r="JU38" s="17"/>
      <c r="JV38" s="17"/>
      <c r="JW38" s="17"/>
      <c r="JX38" s="17"/>
      <c r="JY38" s="17"/>
      <c r="JZ38" s="17"/>
      <c r="KA38" s="17"/>
      <c r="KB38" s="17"/>
      <c r="KC38" s="17"/>
      <c r="KD38" s="17"/>
      <c r="KE38" s="17"/>
      <c r="KF38" s="17"/>
      <c r="KG38" s="17"/>
      <c r="KH38" s="17"/>
      <c r="KI38" s="17"/>
      <c r="KJ38" s="17"/>
      <c r="KK38" s="17"/>
      <c r="KL38" s="17"/>
      <c r="KM38" s="17"/>
      <c r="KN38" s="17"/>
      <c r="KO38" s="40" t="str">
        <f>IF(SUM(JV38,JZ38)&gt;0,SUM(JV38,JZ38),"")</f>
        <v/>
      </c>
      <c r="KP38" s="40" t="str">
        <f>IF(SUM(JU38:JV38,JX38:JZ38,KB38)-JW38-KA38&gt;0,SUM(JU38:JV38,JX38:JZ38,KB38)-JW38-KA38,"")</f>
        <v/>
      </c>
      <c r="KQ38" s="40" t="str">
        <f>IF(SUM(KC38:KD38,KF38)-KE38&gt;0,SUM(KC38:KD38,KF38)-KE38,"")</f>
        <v/>
      </c>
      <c r="KR38" s="40" t="str">
        <f>IF(SUM(JV38,JZ38,KD38)&gt;0,SUM(JV38,JZ38,KD38),"")</f>
        <v/>
      </c>
      <c r="KS38" s="40" t="str">
        <f>IF(SUM(KP38,KQ38)&gt;0,SUM(KP38,KQ38),"")</f>
        <v/>
      </c>
      <c r="KT38" s="40" t="str">
        <f>IF(SUM(KH38,KL38)&gt;0,SUM(KH38,KL38),"")</f>
        <v/>
      </c>
      <c r="KU38" s="40" t="str">
        <f>IF(SUM(KG38:KH38,KJ38:KL38,KN38)-SUM(KI38,KM38)&gt;0,SUM(KG38:KH38,KJ38:KL38,KN38)-SUM(KI38,KM38),"")</f>
        <v/>
      </c>
      <c r="KV38" s="40" t="str">
        <f>IF(SUM(KP38,KQ38,KU38)&gt;0,SUM(KP38,KQ38,KU38),"")</f>
        <v/>
      </c>
      <c r="KW38" s="18"/>
      <c r="KX38" s="18"/>
      <c r="KY38" s="18"/>
      <c r="KZ38" s="18"/>
      <c r="LA38" s="18"/>
      <c r="LB38" s="18"/>
      <c r="LC38" s="18"/>
      <c r="LD38" s="18"/>
      <c r="LE38" s="18"/>
      <c r="LF38" s="18"/>
      <c r="LG38" s="18"/>
      <c r="LH38" s="18"/>
      <c r="LI38" s="18"/>
      <c r="LJ38" s="18"/>
      <c r="LK38" s="18"/>
      <c r="LL38" s="18"/>
      <c r="LM38" s="18"/>
      <c r="LN38" s="18"/>
      <c r="LO38" s="18"/>
      <c r="LP38" s="18"/>
      <c r="LQ38" s="11" t="str">
        <f>IF(SUM(KX38,LB38)&gt;0,SUM(KX38,LB38),"")</f>
        <v/>
      </c>
      <c r="LR38" s="11" t="str">
        <f>IF(SUM(KW38:KX38,KZ38:LB38,LD38)-KY38-LC38&gt;0,SUM(KW38:KX38,KZ38:LB38,LD38)-KY38-LC38,"")</f>
        <v/>
      </c>
      <c r="LS38" s="11" t="str">
        <f>IF(SUM(LE38:LF38,LH38)-LG38&gt;0,SUM(LE38:LF38,LH38)-LG38,"")</f>
        <v/>
      </c>
      <c r="LT38" s="11" t="str">
        <f>IF(SUM(KX38,LB38,LF38)&gt;0,SUM(KX38,LB38,LF38),"")</f>
        <v/>
      </c>
      <c r="LU38" s="11" t="str">
        <f>IF(SUM(LR38,LS38)&gt;0,SUM(LR38,LS38),"")</f>
        <v/>
      </c>
      <c r="LV38" s="11" t="str">
        <f>IF(SUM(LJ38,LN38)&gt;0,SUM(LJ38,LN38),"")</f>
        <v/>
      </c>
      <c r="LW38" s="11" t="str">
        <f>IF(SUM(LI38:LJ38,LL38:LN38,LP38)-SUM(LK38,LO38)&gt;0,SUM(LI38:LJ38,LL38:LN38,LP38)-SUM(LK38,LO38),"")</f>
        <v/>
      </c>
      <c r="LX38" s="11" t="str">
        <f>IF(SUM(LR38,LS38,LW38)&gt;0,SUM(LR38,LS38,LW38),"")</f>
        <v/>
      </c>
      <c r="LY38" s="17"/>
      <c r="LZ38" s="17"/>
      <c r="MA38" s="17"/>
      <c r="MB38" s="17"/>
      <c r="MC38" s="17"/>
      <c r="MD38" s="17"/>
      <c r="ME38" s="17"/>
      <c r="MF38" s="17"/>
      <c r="MG38" s="17"/>
      <c r="MH38" s="17"/>
      <c r="MI38" s="17"/>
      <c r="MJ38" s="17"/>
      <c r="MK38" s="17"/>
      <c r="ML38" s="17"/>
      <c r="MM38" s="17"/>
      <c r="MN38" s="17"/>
      <c r="MO38" s="17"/>
      <c r="MP38" s="17"/>
      <c r="MQ38" s="17"/>
      <c r="MR38" s="17"/>
      <c r="MS38" s="40" t="str">
        <f>IF(SUM(LZ38,MD38)&gt;0,SUM(LZ38,MD38),"")</f>
        <v/>
      </c>
      <c r="MT38" s="40" t="str">
        <f>IF(SUM(LY38:LZ38,MB38:MD38,MF38)-MA38-ME38&gt;0,SUM(LY38:LZ38,MB38:MD38,MF38)-MA38-ME38,"")</f>
        <v/>
      </c>
      <c r="MU38" s="40" t="str">
        <f>IF(SUM(MG38:MH38,MJ38)-MI38&gt;0,SUM(MG38:MH38,MJ38)-MI38,"")</f>
        <v/>
      </c>
      <c r="MV38" s="40" t="str">
        <f>IF(SUM(LZ38,MD38,MH38)&gt;0,SUM(LZ38,MD38,MH38),"")</f>
        <v/>
      </c>
      <c r="MW38" s="40" t="str">
        <f>IF(SUM(MT38,MU38)&gt;0,SUM(MT38,MU38),"")</f>
        <v/>
      </c>
      <c r="MX38" s="40" t="str">
        <f>IF(SUM(ML38,MP38)&gt;0,SUM(ML38,MP38),"")</f>
        <v/>
      </c>
      <c r="MY38" s="40" t="str">
        <f>IF(SUM(MK38:ML38,MN38:MP38,MR38)-SUM(MM38,MQ38)&gt;0,SUM(MK38:ML38,MN38:MP38,MR38)-SUM(MM38,MQ38),"")</f>
        <v/>
      </c>
      <c r="MZ38" s="40" t="str">
        <f>IF(SUM(MT38,MU38,MY38)&gt;0,SUM(MT38,MU38,MY38),"")</f>
        <v/>
      </c>
      <c r="NA38" s="18"/>
      <c r="NB38" s="18"/>
      <c r="NC38" s="18"/>
      <c r="ND38" s="18"/>
      <c r="NE38" s="18"/>
      <c r="NF38" s="18"/>
      <c r="NG38" s="18"/>
      <c r="NH38" s="18"/>
      <c r="NI38" s="18"/>
      <c r="NJ38" s="18"/>
      <c r="NK38" s="18"/>
      <c r="NL38" s="18"/>
      <c r="NM38" s="18"/>
      <c r="NN38" s="18"/>
      <c r="NO38" s="18"/>
      <c r="NP38" s="18"/>
      <c r="NQ38" s="18"/>
      <c r="NR38" s="18"/>
      <c r="NS38" s="18"/>
      <c r="NT38" s="18"/>
      <c r="NU38" s="11" t="str">
        <f>IF(SUM(NB38,NF38)&gt;0,SUM(NB38,NF38),"")</f>
        <v/>
      </c>
      <c r="NV38" s="11" t="str">
        <f>IF(SUM(NA38:NB38,ND38:NF38,NH38)-NC38-NG38&gt;0,SUM(NA38:NB38,ND38:NF38,NH38)-NC38-NG38,"")</f>
        <v/>
      </c>
      <c r="NW38" s="11" t="str">
        <f>IF(SUM(NI38:NJ38,NL38)-NK38&gt;0,SUM(NI38:NJ38,NL38)-NK38,"")</f>
        <v/>
      </c>
      <c r="NX38" s="11" t="str">
        <f>IF(SUM(NB38,NF38,NJ38)&gt;0,SUM(NB38,NF38,NJ38),"")</f>
        <v/>
      </c>
      <c r="NY38" s="11" t="str">
        <f>IF(SUM(NV38,NW38)&gt;0,SUM(NV38,NW38),"")</f>
        <v/>
      </c>
      <c r="NZ38" s="11" t="str">
        <f>IF(SUM(NN38,NR38)&gt;0,SUM(NN38,NR38),"")</f>
        <v/>
      </c>
      <c r="OA38" s="11" t="str">
        <f>IF(SUM(NM38:NN38,NP38:NR38,NT38)-SUM(NO38,NS38)&gt;0,SUM(NM38:NN38,NP38:NR38,NT38)-SUM(NO38,NS38),"")</f>
        <v/>
      </c>
      <c r="OB38" s="11" t="str">
        <f>IF(SUM(NV38,NW38,OA38)&gt;0,SUM(NV38,NW38,OA38),"")</f>
        <v/>
      </c>
      <c r="OC38" s="17"/>
      <c r="OD38" s="17"/>
      <c r="OE38" s="17"/>
      <c r="OF38" s="17"/>
      <c r="OG38" s="17"/>
      <c r="OH38" s="17"/>
      <c r="OI38" s="17"/>
      <c r="OJ38" s="17"/>
      <c r="OK38" s="17"/>
      <c r="OL38" s="17"/>
      <c r="OM38" s="17"/>
      <c r="ON38" s="17"/>
      <c r="OO38" s="17"/>
      <c r="OP38" s="17"/>
      <c r="OQ38" s="17"/>
      <c r="OR38" s="17"/>
      <c r="OS38" s="17"/>
      <c r="OT38" s="17"/>
      <c r="OU38" s="17"/>
      <c r="OV38" s="17"/>
      <c r="OW38" s="40" t="str">
        <f>IF(SUM(OD38,OH38)&gt;0,SUM(OD38,OH38),"")</f>
        <v/>
      </c>
      <c r="OX38" s="40" t="str">
        <f>IF(SUM(OC38:OD38,OF38:OH38,OJ38)-OE38-OI38&gt;0,SUM(OC38:OD38,OF38:OH38,OJ38)-OE38-OI38,"")</f>
        <v/>
      </c>
      <c r="OY38" s="40" t="str">
        <f>IF(SUM(OK38:OL38,ON38)-OM38&gt;0,SUM(OK38:OL38,ON38)-OM38,"")</f>
        <v/>
      </c>
      <c r="OZ38" s="40" t="str">
        <f>IF(SUM(OD38,OH38,OL38)&gt;0,SUM(OD38,OH38,OL38),"")</f>
        <v/>
      </c>
      <c r="PA38" s="40" t="str">
        <f>IF(SUM(OX38,OY38)&gt;0,SUM(OX38,OY38),"")</f>
        <v/>
      </c>
      <c r="PB38" s="40" t="str">
        <f>IF(SUM(OP38,OT38)&gt;0,SUM(OP38,OT38),"")</f>
        <v/>
      </c>
      <c r="PC38" s="40" t="str">
        <f>IF(SUM(OO38:OP38,OR38:OT38,OV38)-SUM(OQ38,OU38)&gt;0,SUM(OO38:OP38,OR38:OT38,OV38)-SUM(OQ38,OU38),"")</f>
        <v/>
      </c>
      <c r="PD38" s="40" t="str">
        <f>IF(SUM(OX38,OY38,PC38)&gt;0,SUM(OX38,OY38,PC38),"")</f>
        <v/>
      </c>
      <c r="PE38" s="18"/>
      <c r="PF38" s="18"/>
      <c r="PG38" s="18"/>
      <c r="PH38" s="18"/>
      <c r="PI38" s="18"/>
      <c r="PJ38" s="18"/>
      <c r="PK38" s="18"/>
      <c r="PL38" s="18"/>
      <c r="PM38" s="18"/>
      <c r="PN38" s="18"/>
      <c r="PO38" s="18"/>
      <c r="PP38" s="18"/>
      <c r="PQ38" s="18"/>
      <c r="PR38" s="18"/>
      <c r="PS38" s="18"/>
      <c r="PT38" s="18"/>
      <c r="PU38" s="18"/>
      <c r="PV38" s="18"/>
      <c r="PW38" s="18"/>
      <c r="PX38" s="18"/>
      <c r="PY38" s="11" t="str">
        <f>IF(SUM(PF38,PJ38)&gt;0,SUM(PF38,PJ38),"")</f>
        <v/>
      </c>
      <c r="PZ38" s="11" t="str">
        <f>IF(SUM(PE38:PF38,PH38:PJ38,PL38)-PG38-PK38&gt;0,SUM(PE38:PF38,PH38:PJ38,PL38)-PG38-PK38,"")</f>
        <v/>
      </c>
      <c r="QA38" s="11" t="str">
        <f>IF(SUM(PM38:PN38,PP38)-PO38&gt;0,SUM(PM38:PN38,PP38)-PO38,"")</f>
        <v/>
      </c>
      <c r="QB38" s="11" t="str">
        <f>IF(SUM(PF38,PJ38,PN38)&gt;0,SUM(PF38,PJ38,PN38),"")</f>
        <v/>
      </c>
      <c r="QC38" s="11" t="str">
        <f>IF(SUM(PZ38,QA38)&gt;0,SUM(PZ38,QA38),"")</f>
        <v/>
      </c>
      <c r="QD38" s="11" t="str">
        <f>IF(SUM(PR38,PV38)&gt;0,SUM(PR38,PV38),"")</f>
        <v/>
      </c>
      <c r="QE38" s="11" t="str">
        <f>IF(SUM(PQ38:PR38,PT38:PV38,PX38)-SUM(PS38,PW38)&gt;0,SUM(PQ38:PR38,PT38:PV38,PX38)-SUM(PS38,PW38),"")</f>
        <v/>
      </c>
      <c r="QF38" s="11" t="str">
        <f>IF(SUM(PZ38,QA38,QE38)&gt;0,SUM(PZ38,QA38,QE38),"")</f>
        <v/>
      </c>
      <c r="QG38" s="22">
        <f>IF($CW38="P",CC38,(CC38+AZ38)/2)</f>
        <v>9.4</v>
      </c>
      <c r="QH38" s="22">
        <f>IF($CW38="P",CD38,(CD38+BA38)/2)</f>
        <v>1.75</v>
      </c>
      <c r="QI38" s="22">
        <f>IF($CW38="P",CE38,(CE38+BB38)/2)</f>
        <v>0</v>
      </c>
      <c r="QJ38" s="22">
        <f>IF($CW38="P",CF38,(CF38+BC38)/2)</f>
        <v>0</v>
      </c>
      <c r="QK38" s="22">
        <f>IF($CW38="P",CG38,(CG38+BD38)/2)</f>
        <v>8.3000000000000007</v>
      </c>
      <c r="QL38" s="22">
        <f>IF($CW38="P",CH38,(CH38+BE38)/2)</f>
        <v>2.4</v>
      </c>
      <c r="QM38" s="22">
        <f>IF($CW38="P",CI38,(CI38+BF38)/2)</f>
        <v>0.4</v>
      </c>
      <c r="QN38" s="22">
        <f>IF($CW38="P",CJ38,(CJ38+BG38)/2)</f>
        <v>0</v>
      </c>
      <c r="QO38" s="22">
        <f>IF($CW38="P",CK38,(CK38+BH38)/2)</f>
        <v>9.1</v>
      </c>
      <c r="QP38" s="22">
        <f>IF($CW38="P",CL38,(CL38+BI38)/2)</f>
        <v>2.4</v>
      </c>
      <c r="QQ38" s="22">
        <f>IF($CW38="P",CM38,(CM38+BJ38)/2)</f>
        <v>0.3</v>
      </c>
      <c r="QR38" s="22">
        <f>IF($CW38="P",CN38,(CN38+BK38)/2)</f>
        <v>0</v>
      </c>
      <c r="QS38" s="22">
        <f>IF($CW38="P",CO38,(CO38+BL38)/2)</f>
        <v>0</v>
      </c>
      <c r="QT38" s="22">
        <f>IF($CW38="P",CP38,(CP38+BM38)/2)</f>
        <v>0</v>
      </c>
      <c r="QU38" s="22">
        <f>IF($CW38="P",CQ38,(CQ38+BN38)/2)</f>
        <v>0</v>
      </c>
      <c r="QV38" s="22">
        <f>IF($CW38="P",CR38,(CR38+BO38)/2)</f>
        <v>0</v>
      </c>
      <c r="QW38" s="22">
        <f>IF($CW38="P",CS38,(CS38+BP38)/2)</f>
        <v>0</v>
      </c>
      <c r="QX38" s="22">
        <f>IF($CW38="P",CT38,(CT38+BQ38)/2)</f>
        <v>0</v>
      </c>
      <c r="QY38" s="22">
        <f>IF($CW38="P",CU38,(CU38+BR38)/2)</f>
        <v>0</v>
      </c>
      <c r="QZ38" s="22">
        <f>IF($CW38="P",CV38,(CV38+BS38)/2)</f>
        <v>0</v>
      </c>
      <c r="RA38" s="27" t="s">
        <v>46</v>
      </c>
      <c r="RB38" s="40">
        <f>IF(SUM(QH38,QL38)&gt;0,SUM(QH38,QL38),"")</f>
        <v>4.1500000000000004</v>
      </c>
      <c r="RC38" s="40">
        <f>IF(SUM(QG38:QH38,QJ38:QL38,QN38)-QI38-QM38&gt;0,SUM(QG38:QH38,QJ38:QL38,QN38)-QI38-QM38,"")</f>
        <v>21.450000000000003</v>
      </c>
      <c r="RD38" s="40">
        <f>IF(SUM(QO38:QP38,QR38)-QQ38&gt;0,SUM(QO38:QP38,QR38)-QQ38,"")</f>
        <v>11.2</v>
      </c>
      <c r="RE38" s="40">
        <f>IF(SUM(QH38,QL38,QP38)&gt;0,SUM(QH38,QL38,QP38),"")</f>
        <v>6.5500000000000007</v>
      </c>
      <c r="RF38" s="40">
        <f>IF(SUM(RC38,RD38)&gt;0,SUM(RC38,RD38),"")</f>
        <v>32.650000000000006</v>
      </c>
      <c r="RG38" s="40" t="str">
        <f>IF(SUM(QT38,QX38)&gt;0,SUM(QT38,QX38),"")</f>
        <v/>
      </c>
      <c r="RH38" s="40" t="str">
        <f>IF(SUM(QS38:QT38,QV38:QX38,QZ38)-SUM(QU38,QY38)&gt;0,SUM(QS38:QT38,QV38:QX38,QZ38)-SUM(QU38,QY38),"")</f>
        <v/>
      </c>
      <c r="RI38" s="40">
        <f>IF(SUM(RC38,RD38,RH38)&gt;0,SUM(RC38,RD38,RH38),"")</f>
        <v>32.650000000000006</v>
      </c>
    </row>
    <row r="39" spans="1:477" x14ac:dyDescent="0.2">
      <c r="A39" s="4" t="str" cm="1">
        <f t="array" ref="A39">IF(AND(J39&lt;&gt;"",J39&lt;&gt;"No DD"),SUMPRODUCT((J$4:J$40&lt;&gt;"")*(J$4:J$40&lt;&gt;"No DD")*(F$4:F$40&gt;F39))+1,IF(J39="No DD",SUMPRODUCT((J$4:J$40="No DD")*(F$4:F$40&gt;F39))+1+SUMPRODUCT((J$4:J$40&lt;&gt;"")*(J$4:J$40&lt;&gt;"No DD")),""))</f>
        <v/>
      </c>
      <c r="B39" s="4" t="str" cm="1">
        <f t="array" ref="B39">IF(AND(J39&lt;&gt;"",J39&lt;&gt;"No DD",G39=""),SUMPRODUCT((J$4:J$40&lt;&gt;"")*(J$4:J$40&lt;&gt;"No DD")*(G$4:G$40="")*(F$4:F$40&gt;F39))+1,IF(J39="No DD",SUMPRODUCT((J$4:J$40="No DD")*(F$4:F$40&gt;F39)*(G$4:G$40=""))+1+SUMPRODUCT((J$4:J$40&lt;&gt;"")*(G$4:G$40="")*(J$4:J$40&lt;&gt;"No DD")),""))</f>
        <v/>
      </c>
      <c r="C39" s="5" t="s">
        <v>238</v>
      </c>
      <c r="D39" s="4" t="s">
        <v>3</v>
      </c>
      <c r="E39" s="4">
        <v>2006</v>
      </c>
      <c r="F39" s="9">
        <f>SUM(L39:T39)+SUM(L39:Q39)*0.0000001+SUM(L39)*0.0000000000001</f>
        <v>64.800006480004555</v>
      </c>
      <c r="H39" s="3" t="str">
        <f>IF(OR(AND(AR39&gt;=AY$42,AS39&gt;=AY$46,AR39&lt;&gt;"",AQ39=""),AND(AW39&gt;=AY$42,AX39&gt;=AY$46,AW39&lt;&gt;"",AQ39=""),AND(BU39&gt;=CB$42,BV39&gt;=CB$46,BU39&lt;&gt;"",BT39=""),AND(BZ39&gt;=CB$42,CA39&gt;=CB$46,BZ39&lt;&gt;"",BT39=""),AND(CX39&gt;=DE$42,CY39&gt;=DE$46,CX39&lt;&gt;"",CW39=""),AND(DC39&gt;=DE$42,DD39&gt;=DE$46,DC39&lt;&gt;""),AND(EC39&gt;=EJ$42,ED39&gt;=EJ$46,EC39&lt;&gt;""),AND(EH39&gt;=EJ$42,EI39&gt;=EJ$46,EH39&lt;&gt;""),AND(FE39&gt;=FL$42,FF39&gt;=FL$46,FE39&lt;&gt;""),AND(FJ39&gt;=FL$42,FK39&gt;=FL$46,FJ39&lt;&gt;""),AND(GG39&gt;=GN$42,GH39&gt;=GN$46,GG39&lt;&gt;""),AND(GL39&gt;=GN$42,GM39&gt;=GN$46,GL39&lt;&gt;""),AND(HI39&gt;=HP$42,HJ39&gt;=HP$46,HI39&lt;&gt;""),AND(HN39&gt;=HP$42,HO39&gt;=HP$46,HN39&lt;&gt;""),AND(IK39&gt;=IR$42,IL39&gt;=IR$46,IK39&lt;&gt;""),AND(IP39&gt;=IR$42,IQ39&gt;=IR$46,IP39&lt;&gt;""),AND(JM39&gt;=JT$42,JN39&gt;=JT$46,JM39&lt;&gt;""),AND(JR39&gt;=JT$42,JS39&gt;=JT$46,JR39&lt;&gt;""),AND(KO39&gt;=KV$42,KP39&gt;=KV$46,KO39&lt;&gt;""),AND(KT39&gt;=KV$42,KU39&gt;=KV$46,KT39&lt;&gt;""),AND(LQ39&gt;=LX$42,LR39&gt;=LX$46,LQ39&lt;&gt;""),AND(LV39&gt;=LX$42,LW39&gt;=LX$46,LV39&lt;&gt;""),AND(MS39&gt;=MZ$42,MT39&gt;=MZ$46,MS39&lt;&gt;""),AND(MX39&gt;=MZ$42,MY39&gt;=MZ$46,MX39&lt;&gt;""),AND(NU39&gt;=OB$42,NV39&gt;=OB$46,NU39&lt;&gt;""),AND(NZ39&gt;=OB$42,OA39&gt;=OB$46,NZ39&lt;&gt;""),AND(OW39&gt;=PD$42,OX39&gt;=PD$46,OW39&lt;&gt;""),AND(PB39&gt;=PD$42,PC39&gt;=PD$46,PB39&lt;&gt;""),AND(PY39&gt;=QF$42,PZ39&gt;=QF$46,PY39&lt;&gt;""),AND(QD39&gt;=QF$42,QE39&gt;=QF$46,QD39&lt;&gt;"")),"P","")</f>
        <v/>
      </c>
      <c r="I39" s="3" t="str">
        <f>IF(OR(AND(AS39&gt;=AY$46,AS39&lt;&gt;"",AQ39=""),AND(AX39&gt;=AY$46,AX39&lt;&gt;"",AQ39=""),AND(BV39&gt;=CB$46,BV39&lt;&gt;"",BT39=""),AND(CA39&gt;=CB$46,CA39&lt;&gt;"",BT39=""),AND(CY39&gt;=DE$46,CY39&lt;&gt;"",CW39=""),AND(DD39&gt;=DE$46,DD39&lt;&gt;"",CW39=""),AND(ED39&gt;=EJ$46,ED39&lt;&gt;""),AND(EI39&gt;=EJ$46,EI39&lt;&gt;""),AND(FF39&gt;=FL$46,FF39&lt;&gt;""),AND(FK39&gt;=FL$46,FK39&lt;&gt;""),AND(GH39&gt;=GN$46,GH39&lt;&gt;""),AND(GM39&gt;=GN$46,GM39&lt;&gt;""),AND(HJ39&gt;=HP$46,HJ39&lt;&gt;""),AND(HO39&gt;=HP$46,HO39&lt;&gt;""),AND(IL39&gt;=IR$46,IL39&lt;&gt;""),AND(IQ39&gt;=IR$46,IQ39&lt;&gt;""),AND(JN39&gt;=JT$46,JN39&lt;&gt;""),AND(JS39&gt;=JT$46,JS39&lt;&gt;""),AND(KP39&gt;=KV$46,KP39&lt;&gt;""),AND(KU39&gt;=KV$46,KU39&lt;&gt;""),AND(LR39&gt;=LX$46,LR39&lt;&gt;""),AND(LW39&gt;=LX$46,LW39&lt;&gt;""),AND(MT39&gt;=MZ$46,MT39&lt;&gt;""),AND(MY39&gt;=MZ$46,MY39&lt;&gt;""),AND(NV39&gt;=OB$46,NV39&lt;&gt;""),AND(OA39&gt;=OB$46,OA39&lt;&gt;""),AND(OX39&gt;=PD$46,OX39&lt;&gt;""),AND(PC39&gt;=PD$46,PC39&lt;&gt;""),AND(PZ39&gt;=QF$46,PZ39&lt;&gt;""),AND(QE39&gt;=QF$46,QE39&lt;&gt;"")),"P","")</f>
        <v/>
      </c>
      <c r="J39" s="36" t="str">
        <f>IF(AND(I39="P",H39=""),"No DD",IF(OR(AND(AU39&gt;=AY$45,AV39&gt;=AY$49,AU39&lt;&gt;"",AQ39=""),AND(BX39&gt;=CB$45,BY39&gt;=CB$49,BX39&lt;&gt;"",BT39=""),AND(DA39&gt;=DE$45,DB39&gt;=DE$49,DA39&lt;&gt;"",CW39=""),AND(EF39&gt;=EJ$45,EG39&gt;=EJ$49,EF39&lt;&gt;""),AND(FH39&gt;=FL$45,FI39&gt;=FL$49,FH39&lt;&gt;""),AND(GJ39&gt;=GN$45,GK39&gt;=GN$49,GJ39&lt;&gt;""),AND(HL39&gt;=HP$45,HM39&gt;=HP$49,HL39&lt;&gt;""),AND(IN39&gt;=IR$45,IO39&gt;=IR$49,IN39&lt;&gt;""),AND(JP39&gt;=JT$45,JQ39&gt;=JT$49,JP39&lt;&gt;""),AND(KR39&gt;=KV$45,KS39&gt;=KV$49,KR39&lt;&gt;""),AND(LT39&gt;=LX$45,LU39&gt;=LX$49,LT39&lt;&gt;""),AND(MV39&gt;=MZ$45,MW39&gt;=MZ$49,MV39&lt;&gt;""),AND(NX39&gt;=OB$45,NY39&gt;=OB$49,NX39&lt;&gt;""),AND(OZ39&gt;=PD$45,PA39&gt;=PD$49,OZ39&lt;&gt;""),AND(QB39&gt;=QF$45,QC39&gt;=QF$49,QB39&lt;&gt;"")),"Merit",IF(OR(AND(AU39&gt;=AY$44,AV39&gt;=AY$48,AU39&lt;&gt;"",AQ39=""),AND(BX39&gt;=CB$44,BY39&gt;=CB$48,BX39&lt;&gt;"",BT39=""),AND(DA39&gt;=DE$44,DB39&gt;=DE$48,DA39&lt;&gt;"",CW39=""),AND(EF39&gt;=EJ$44,EG39&gt;=EJ$48,EF39&lt;&gt;""),AND(FH39&gt;=FL$44,FI39&gt;=FL$48,FH39&lt;&gt;""),AND(GJ39&gt;=GN$44,GK39&gt;=GN$48,GJ39&lt;&gt;""),AND(HL39&gt;=HP$44,HM39&gt;=HP$48,HL39&lt;&gt;""),AND(IN39&gt;=IR$44,IO39&gt;=IR$48,IN39&lt;&gt;""),AND(JP39&gt;=JT$44,JQ39&gt;=JT$48,JP39&lt;&gt;""),AND(KR39&gt;=KV$44,KS39&gt;=KV$48,KR39&lt;&gt;""),AND(LT39&gt;=LX$44,LU39&gt;=LX$48,LT39&lt;&gt;""),AND(MV39&gt;=MZ$44,MW39&gt;=MZ$48,MV39&lt;&gt;""),AND(NX39&gt;=OB$44,NY39&gt;=OB$48,NX39&lt;&gt;""),AND(OZ39&gt;=PD$44,PA39&gt;=PD$48,OZ39&lt;&gt;""),AND(QB39&gt;=QF$44,QC39&gt;=QF$48,QB39&lt;&gt;"")),"Excellence",IF(K39="P","Worlds Team",IF(H39="P","National Team","")))))</f>
        <v/>
      </c>
      <c r="K39" s="3" t="str">
        <f>IF(OR(AND(AU39&gt;=AY$43,AV39&gt;=AY$47,AU39&lt;&gt;"",AQ39=""),AND(BX39&gt;=CB$43,BY39&gt;=CB$47,BX39&lt;&gt;"",BT39=""),AND(DA39&gt;=DE$43,DB39&gt;=DE$47,DA39&lt;&gt;"",CW39=""),AND(EF39&gt;=EJ$43,EG39&gt;=EJ$47,EF39&lt;&gt;""),AND(FH39&gt;=FL$43,FI39&gt;=FL$47,FH39&lt;&gt;""),AND(GJ39&gt;=GN$43,GK39&gt;=GN$47,GJ39&lt;&gt;""),AND(HL39&gt;=HP$43,HM39&gt;=HP$47,HL39&lt;&gt;""),AND(IN39&gt;=IR$43,IO39&gt;=IR$47,IN39&lt;&gt;""),AND(JP39&gt;=JT$43,JQ39&gt;=JT$47,JP39&lt;&gt;""),AND(KR39&gt;=KV$43,KS39&gt;=KV$47,KR39&lt;&gt;""),AND(LT39&gt;=LX$43,LU39&gt;=LX$47,LT39&lt;&gt;""),AND(MV39&gt;=MZ$43,MW39&gt;=MZ$47,MV39&lt;&gt;""),AND(NX39&gt;=OB$43,NY39&gt;=OB$47,NX39&lt;&gt;""),AND(OZ39&gt;=PD$43,PA39&gt;=PD$47,OZ39&lt;&gt;""),AND(QB39&gt;=QF$43,QC39&gt;=QF$47,QB39&lt;&gt;"")),"P","")</f>
        <v/>
      </c>
      <c r="L39" s="8">
        <f>IF(COUNT(AS39,BV39,CY39)&gt;0,LARGE((AS39,BV39,CY39),1),0)</f>
        <v>45.599999999999994</v>
      </c>
      <c r="M39" s="8" t="str">
        <f>IF(L39=0,"",IF(L39=CY39,$CC$1,IF(L39=BV39,$AZ$1,IF(L39=AS39,$W$1,""))))</f>
        <v>2024 Nationals</v>
      </c>
      <c r="N39" s="8">
        <f>IF(COUNT(AS39,BV39,CY39)&gt;1,LARGE((AS39,BV39,CY39),2),0)</f>
        <v>0</v>
      </c>
      <c r="O39" s="8" t="str">
        <f>IF(N39=0,"",IF(AND(N39=L39,N39=AS39,N39=BV39),$W$1,IF(AND(N39=L39,N39=AS39,N39=CY39),$W$1,IF(AND(N39=L39,N39=BV39,N39=CY39),$AZ$1,IF(N39=CY39,$CC$1,IF(N39=BV39,$AZ$1,IF(N39=AS39,$W$1,"")))))))</f>
        <v/>
      </c>
      <c r="P39" s="8">
        <f>IF(COUNT(AT39,BW39,CZ39)&gt;0,LARGE((AT39,BW39,CZ39),1),0)</f>
        <v>19.2</v>
      </c>
      <c r="Q39" s="8" t="str">
        <f>IF(P39=0,"",IF(P39=CZ39,$CC$1,IF(P39=BW39,$AZ$1,IF(P39=AT39,$W$1,""))))</f>
        <v>2024 Nationals</v>
      </c>
      <c r="R39" s="8">
        <f>IF(MAX(AX39,CA39,DD39)&gt;0,MAX(AX39,CA39,DD39),0)</f>
        <v>0</v>
      </c>
      <c r="S39" s="8" t="str">
        <f>IF(R39=0,"",IF(R39=DD39,$CC$1,IF(R39=CA39,$AZ$1,IF(R39=AX39,$W$1,""))))</f>
        <v/>
      </c>
      <c r="T39" s="8" t="str">
        <f>IF(MAX(DF39:DH39)&gt;0,MAX(DF39:DH39),"")</f>
        <v/>
      </c>
      <c r="U39" s="11" t="str">
        <f>IF(T39="","",IF(T39=DF39,"("&amp;DF$2&amp;")",IF(T39=DG39,"("&amp;DG$2&amp;")",IF(T39=DH39,"("&amp;DH$2&amp;")"))))</f>
        <v/>
      </c>
      <c r="V39" s="8" t="str">
        <f>IF(T39="","",IF(T39=DF39,IF(T39+IF(N39="",0,N39)=PZ39,$PE$1,IF(T39+IF(N39="",0,N39)=OX39,$OC$1,IF(T39+IF(N39="",0,N39)=NV39,$NA$1,IF(T39+IF(N39="",0,N39)=MT39,$LY$1,IF(T39+IF(N39="",0,N39)=LR39,$KW$1,IF(T39+IF(N39="",0,N39)=KP39,$JU$1,IF(T39+IF(N39="",0,N39)=JN39,$IS$1,IF(T39+IF(N39="",0,N39)=IL39,$HQ$1,IF(T39+IF(N39="",0,N39)=HJ39,$GO$1,IF(T39+IF(N39="",0,N39)=GH39,$FM$1,IF(T39+IF(N39="",0,N39)=FF39,$EK$1,IF(T39+IF(N39="",0,N39)=ED39,$DI$1)))))))))))),IF(T39=DG39,IF(T39+IF(P39="",0,P39)=QA39,$PE$1,IF(T39+IF(P39="",0,P39)=OY39,$OC$1,IF(T39+IF(P39="",0,P39)=NW39,$NA$1,IF(T39+IF(P39="",0,P39)=MU39,$LY$1,IF(T39+IF(P39="",0,P39)=LS39,$KW$1,IF(T39+IF(P39="",0,P39)=KQ39,$JU$1,IF(T39+IF(P39="",0,P39)=JO39,$IS$1,IF(T39+IF(P39="",0,P39)=IM39,$HQ$1,IF(T39+IF(P39="",0,P39)=HK39,$GO$1,IF(T39+IF(P39="",0,P39)=GI39,$FM$1,IF(T39+IF(P39="",0,P39)=FG39,$EK$1,IF(T39+IF(P39="",0,P39)=EE39,$DI$1)))))))))))),IF(T39=DH39,IF(T39+IF(R39="",0,R39)=QE39,$PE$1,IF(T39+IF(R39="",0,R39)=PC39,$OC$1,IF(T39+IF(R39="",0,R39)=OA39,$NA$1,IF(T39+IF(R39="",0,R39)=MY39,$LY$1,IF(T39+IF(R39="",0,R39)=LW39,$KW$1,IF(T39+IF(R39="",0,R39)=KU39,$JU$1,IF(T39+IF(R39="",0,R39)=JS39,$IS$1,IF(T39+IF(R39="",0,R39)=IQ39,$HQ$1,IF(T39+IF(R39="",0,R39)=HO39,$GO$1,IF(T39+IF(R39="",0,R39)=GM39,$FM$1,IF(T39+IF(R39="",0,R39)=FK39,$EK$1,IF(T39+IF(R39="",0,R39)=EI39,$DI$1))))))))))))))))</f>
        <v/>
      </c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27"/>
      <c r="AR39" s="40" t="str">
        <f>IF(SUM(X39,AB39)&gt;0,SUM(X39,AB39),"")</f>
        <v/>
      </c>
      <c r="AS39" s="40" t="str">
        <f>IF(SUM(W39:X39,Z39:AB39,AD39)-Y39-AC39&gt;0,SUM(W39:X39,Z39:AB39,AD39)-Y39-AC39,"")</f>
        <v/>
      </c>
      <c r="AT39" s="40" t="str">
        <f>IF(SUM(AE39:AF39,AH39)-AG39&gt;0,SUM(AE39:AF39,AH39)-AG39,"")</f>
        <v/>
      </c>
      <c r="AU39" s="40" t="str">
        <f>IF(SUM(X39,AB39,AF39)&gt;0,SUM(X39,AB39,AF39),"")</f>
        <v/>
      </c>
      <c r="AV39" s="40" t="str">
        <f>IF(SUM(AS39,AT39)&gt;0,SUM(AS39,AT39),"")</f>
        <v/>
      </c>
      <c r="AW39" s="40" t="str">
        <f>IF(SUM(AJ39,AN39)&gt;0,SUM(AJ39,AN39),"")</f>
        <v/>
      </c>
      <c r="AX39" s="40" t="str">
        <f>IF(SUM(AI39:AJ39,AL39:AN39,AP39)-SUM(AK39,AO39)&gt;0,SUM(AI39:AJ39,AL39:AN39,AP39)-SUM(AK39,AO39),"")</f>
        <v/>
      </c>
      <c r="AY39" s="40" t="str">
        <f>IF(SUM(AS39,AT39,AX39)&gt;0,SUM(AS39,AT39,AX39),"")</f>
        <v/>
      </c>
      <c r="AZ39" s="18"/>
      <c r="BA39" s="18"/>
      <c r="BB39" s="18"/>
      <c r="BC39" s="18"/>
      <c r="BD39" s="18"/>
      <c r="BE39" s="18"/>
      <c r="BF39" s="18"/>
      <c r="BG39" s="18"/>
      <c r="BH39" s="18"/>
      <c r="BI39" s="18"/>
      <c r="BJ39" s="18"/>
      <c r="BK39" s="18"/>
      <c r="BL39" s="18"/>
      <c r="BM39" s="18"/>
      <c r="BN39" s="18"/>
      <c r="BO39" s="18"/>
      <c r="BP39" s="18"/>
      <c r="BQ39" s="18"/>
      <c r="BR39" s="18"/>
      <c r="BS39" s="18"/>
      <c r="BT39" s="28"/>
      <c r="BU39" s="11" t="str">
        <f>IF(SUM(BA39,BE39)&gt;0,SUM(BA39,BE39),"")</f>
        <v/>
      </c>
      <c r="BV39" s="11" t="str">
        <f>IF(SUM(AZ39:BA39,BC39:BE39,BG39)-BB39-BF39&gt;0,SUM(AZ39:BA39,BC39:BE39,BG39)-BB39-BF39,"")</f>
        <v/>
      </c>
      <c r="BW39" s="11" t="str">
        <f>IF(SUM(BH39:BI39,BK39)-BJ39&gt;0,SUM(BH39:BI39,BK39)-BJ39,"")</f>
        <v/>
      </c>
      <c r="BX39" s="11" t="str">
        <f>IF(SUM(BA39,BE39,BI39)&gt;0,SUM(BA39,BE39,BI39),"")</f>
        <v/>
      </c>
      <c r="BY39" s="11" t="str">
        <f>IF(SUM(BV39,BW39)&gt;0,SUM(BV39,BW39),"")</f>
        <v/>
      </c>
      <c r="BZ39" s="11" t="str">
        <f>IF(SUM(BM39,BQ39)&gt;0,SUM(BM39,BQ39),"")</f>
        <v/>
      </c>
      <c r="CA39" s="11" t="str">
        <f>IF(SUM(BL39:BM39,BO39:BQ39,BS39)-SUM(BN39,BR39)&gt;0,SUM(BL39:BM39,BO39:BQ39,BS39)-SUM(BN39,BR39),"")</f>
        <v/>
      </c>
      <c r="CB39" s="11" t="str">
        <f>IF(SUM(BV39,BW39,CA39)&gt;0,SUM(BV39,BW39,CA39),"")</f>
        <v/>
      </c>
      <c r="CC39" s="19">
        <v>19</v>
      </c>
      <c r="CD39" s="19">
        <v>3.5</v>
      </c>
      <c r="CE39" s="19">
        <v>0</v>
      </c>
      <c r="CF39" s="19">
        <v>0</v>
      </c>
      <c r="CG39" s="19">
        <v>18.3</v>
      </c>
      <c r="CH39" s="19">
        <v>4.8</v>
      </c>
      <c r="CI39" s="19">
        <v>0</v>
      </c>
      <c r="CJ39" s="19">
        <v>0</v>
      </c>
      <c r="CK39" s="19">
        <v>18.2</v>
      </c>
      <c r="CL39" s="19">
        <v>2</v>
      </c>
      <c r="CM39" s="19">
        <v>1</v>
      </c>
      <c r="CN39" s="19">
        <v>0</v>
      </c>
      <c r="CO39" s="19"/>
      <c r="CP39" s="19"/>
      <c r="CQ39" s="19"/>
      <c r="CR39" s="19"/>
      <c r="CS39" s="19"/>
      <c r="CT39" s="19"/>
      <c r="CU39" s="19"/>
      <c r="CV39" s="19"/>
      <c r="CW39" s="27"/>
      <c r="CX39" s="40">
        <f>IF(SUM(CD39,CH39)&gt;0,SUM(CD39,CH39),"")</f>
        <v>8.3000000000000007</v>
      </c>
      <c r="CY39" s="40">
        <f>IF(SUM(CC39:CD39,CF39:CH39,CJ39)-CE39-CI39&gt;0,SUM(CC39:CD39,CF39:CH39,CJ39)-CE39-CI39,"")</f>
        <v>45.599999999999994</v>
      </c>
      <c r="CZ39" s="40">
        <f>IF(SUM(CK39:CL39,CN39)-CM39&gt;0,SUM(CK39:CL39,CN39)-CM39,"")</f>
        <v>19.2</v>
      </c>
      <c r="DA39" s="40">
        <f>IF(SUM(CD39,CH39,CL39)&gt;0,SUM(CD39,CH39,CL39),"")</f>
        <v>10.3</v>
      </c>
      <c r="DB39" s="40">
        <f>IF(SUM(CY39,CZ39)&gt;0,SUM(CY39,CZ39),"")</f>
        <v>64.8</v>
      </c>
      <c r="DC39" s="40" t="str">
        <f>IF(SUM(CP39,CT39)&gt;0,SUM(CP39,CT39),"")</f>
        <v/>
      </c>
      <c r="DD39" s="40" t="str">
        <f>IF(SUM(CO39:CP39,CR39:CT39,CV39)-SUM(CQ39,CU39)&gt;0,SUM(CO39:CP39,CR39:CT39,CV39)-SUM(CQ39,CU39),"")</f>
        <v/>
      </c>
      <c r="DE39" s="40">
        <f>IF(SUM(CY39,CZ39,DD39)&gt;0,SUM(CY39,CZ39,DD39),"")</f>
        <v>64.8</v>
      </c>
      <c r="DF39" s="50" t="str">
        <f>IF(MAX(ED39,FF39,GH39,HJ39,IL39,JN39,KP39,LR39,MT39,NV39,OX39,PZ39)-IF(N39="",0,N39)&gt;0.001,MAX(ED39,FF39,GH39,HJ39,IL39,JN39,KP39,LR39,MT39,NV39,OX39,PZ39)-IF(N39="",0,N39),"")</f>
        <v/>
      </c>
      <c r="DG39" s="50" t="str">
        <f>IF(MAX(EE39,FG39,GI39,HK39,IM39,JO39,KQ39,LS39,MU39,NW39,OY39,QA39)-IF(P39="",0,P39)&gt;0.001,MAX(EE39,FG39,GI39,HK39,IM39,JO39,KQ39,LS39,MU39,NW39,OY39,QA39)-IF(P39="",0,P39),"")</f>
        <v/>
      </c>
      <c r="DH39" s="50" t="str">
        <f>IF(MAX(EI39,FK39,GM39,HO39,IQ39,JS39,KU39,LW39,MY39,OA39,PC39,QE39)-IF(R39="",0,R39)&gt;0.001,MAX(EI39,FK39,GM39,HO39,IQ39,JS39,KU39,LW39,MY39,OA39,PC39,QE39)-IF(R39="",0,R39),"")</f>
        <v/>
      </c>
      <c r="DI39" s="17"/>
      <c r="DJ39" s="17"/>
      <c r="DK39" s="17"/>
      <c r="DL39" s="17"/>
      <c r="DM39" s="17"/>
      <c r="DN39" s="17"/>
      <c r="DO39" s="17"/>
      <c r="DP39" s="17"/>
      <c r="DQ39" s="17"/>
      <c r="DR39" s="17"/>
      <c r="DS39" s="17"/>
      <c r="DT39" s="17"/>
      <c r="DU39" s="17"/>
      <c r="DV39" s="17"/>
      <c r="DW39" s="17"/>
      <c r="DX39" s="17"/>
      <c r="DY39" s="17"/>
      <c r="DZ39" s="17"/>
      <c r="EA39" s="17"/>
      <c r="EB39" s="17"/>
      <c r="EC39" s="40" t="str">
        <f>IF(SUM(DJ39,DN39)&gt;0,SUM(DJ39,DN39),"")</f>
        <v/>
      </c>
      <c r="ED39" s="40" t="str">
        <f>IF(SUM(DI39:DJ39,DL39:DN39,DP39)-DK39-DO39&gt;0,SUM(DI39:DJ39,DL39:DN39,DP39)-DK39-DO39,"")</f>
        <v/>
      </c>
      <c r="EE39" s="40" t="str">
        <f>IF(SUM(DQ39:DR39,DT39)-DS39&gt;0,SUM(DQ39:DR39,DT39)-DS39,"")</f>
        <v/>
      </c>
      <c r="EF39" s="40" t="str">
        <f>IF(SUM(DJ39,DN39,DR39)&gt;0,SUM(DJ39,DN39,DR39),"")</f>
        <v/>
      </c>
      <c r="EG39" s="40" t="str">
        <f>IF(SUM(ED39,EE39)&gt;0,SUM(ED39,EE39),"")</f>
        <v/>
      </c>
      <c r="EH39" s="40" t="str">
        <f>IF(SUM(DV39,DZ39)&gt;0,SUM(DV39,DZ39),"")</f>
        <v/>
      </c>
      <c r="EI39" s="40" t="str">
        <f>IF(SUM(DU39:DV39,DX39:DZ39,EB39)-SUM(DW39,EA39)&gt;0,SUM(DU39:DV39,DX39:DZ39,EB39)-SUM(DW39,EA39),"")</f>
        <v/>
      </c>
      <c r="EJ39" s="40" t="str">
        <f>IF(SUM(ED39,EE39,EI39)&gt;0,SUM(ED39,EE39,EI39),"")</f>
        <v/>
      </c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8"/>
      <c r="EV39" s="18"/>
      <c r="EW39" s="18"/>
      <c r="EX39" s="18"/>
      <c r="EY39" s="18"/>
      <c r="EZ39" s="18"/>
      <c r="FA39" s="18"/>
      <c r="FB39" s="18"/>
      <c r="FC39" s="18"/>
      <c r="FD39" s="18"/>
      <c r="FE39" s="11" t="str">
        <f>IF(SUM(EL39,EP39)&gt;0,SUM(EL39,EP39),"")</f>
        <v/>
      </c>
      <c r="FF39" s="11" t="str">
        <f>IF(SUM(EK39:EL39,EN39:EP39,ER39)-EM39-EQ39&gt;0,SUM(EK39:EL39,EN39:EP39,ER39)-EM39-EQ39,"")</f>
        <v/>
      </c>
      <c r="FG39" s="11" t="str">
        <f>IF(SUM(ES39:ET39,EV39)-EU39&gt;0,SUM(ES39:ET39,EV39)-EU39,"")</f>
        <v/>
      </c>
      <c r="FH39" s="11" t="str">
        <f>IF(SUM(EL39,EP39,ET39)&gt;0,SUM(EL39,EP39,ET39),"")</f>
        <v/>
      </c>
      <c r="FI39" s="11" t="str">
        <f>IF(SUM(FF39,FG39)&gt;0,SUM(FF39,FG39),"")</f>
        <v/>
      </c>
      <c r="FJ39" s="11" t="str">
        <f>IF(SUM(EX39,FB39)&gt;0,SUM(EX39,FB39),"")</f>
        <v/>
      </c>
      <c r="FK39" s="11" t="str">
        <f>IF(SUM(EW39:EX39,EZ39:FB39,FD39)-SUM(EY39,FC39)&gt;0,SUM(EW39:EX39,EZ39:FB39,FD39)-SUM(EY39,FC39),"")</f>
        <v/>
      </c>
      <c r="FL39" s="11" t="str">
        <f>IF(SUM(FF39,FG39,FK39)&gt;0,SUM(FF39,FG39,FK39),"")</f>
        <v/>
      </c>
      <c r="FM39" s="17"/>
      <c r="FN39" s="17"/>
      <c r="FO39" s="17"/>
      <c r="FP39" s="17"/>
      <c r="FQ39" s="17"/>
      <c r="FR39" s="17"/>
      <c r="FS39" s="17"/>
      <c r="FT39" s="17"/>
      <c r="FU39" s="17"/>
      <c r="FV39" s="17"/>
      <c r="FW39" s="17"/>
      <c r="FX39" s="17"/>
      <c r="FY39" s="17"/>
      <c r="FZ39" s="17"/>
      <c r="GA39" s="17"/>
      <c r="GB39" s="17"/>
      <c r="GC39" s="17"/>
      <c r="GD39" s="17"/>
      <c r="GE39" s="17"/>
      <c r="GF39" s="17"/>
      <c r="GG39" s="40" t="str">
        <f>IF(SUM(FN39,FR39)&gt;0,SUM(FN39,FR39),"")</f>
        <v/>
      </c>
      <c r="GH39" s="40" t="str">
        <f>IF(SUM(FM39:FN39,FP39:FR39,FT39)-FO39-FS39&gt;0,SUM(FM39:FN39,FP39:FR39,FT39)-FO39-FS39,"")</f>
        <v/>
      </c>
      <c r="GI39" s="40" t="str">
        <f>IF(SUM(FU39:FV39,FX39)-FW39&gt;0,SUM(FU39:FV39,FX39)-FW39,"")</f>
        <v/>
      </c>
      <c r="GJ39" s="40" t="str">
        <f>IF(SUM(FN39,FR39,FV39)&gt;0,SUM(FN39,FR39,FV39),"")</f>
        <v/>
      </c>
      <c r="GK39" s="40" t="str">
        <f>IF(SUM(GH39,GI39)&gt;0,SUM(GH39,GI39),"")</f>
        <v/>
      </c>
      <c r="GL39" s="40" t="str">
        <f>IF(SUM(FZ39,GD39)&gt;0,SUM(FZ39,GD39),"")</f>
        <v/>
      </c>
      <c r="GM39" s="40" t="str">
        <f>IF(SUM(FY39:FZ39,GB39:GD39,GF39)-SUM(GA39,GE39)&gt;0,SUM(FY39:FZ39,GB39:GD39,GF39)-SUM(GA39,GE39),"")</f>
        <v/>
      </c>
      <c r="GN39" s="40" t="str">
        <f>IF(SUM(GH39,GI39,GM39)&gt;0,SUM(GH39,GI39,GM39),"")</f>
        <v/>
      </c>
      <c r="GO39" s="18"/>
      <c r="GP39" s="18"/>
      <c r="GQ39" s="18"/>
      <c r="GR39" s="18"/>
      <c r="GS39" s="18"/>
      <c r="GT39" s="18"/>
      <c r="GU39" s="18"/>
      <c r="GV39" s="18"/>
      <c r="GW39" s="18"/>
      <c r="GX39" s="18"/>
      <c r="GY39" s="18"/>
      <c r="GZ39" s="18"/>
      <c r="HA39" s="18"/>
      <c r="HB39" s="18"/>
      <c r="HC39" s="18"/>
      <c r="HD39" s="18"/>
      <c r="HE39" s="18"/>
      <c r="HF39" s="18"/>
      <c r="HG39" s="18"/>
      <c r="HH39" s="18"/>
      <c r="HI39" s="11" t="str">
        <f>IF(SUM(GP39,GT39)&gt;0,SUM(GP39,GT39),"")</f>
        <v/>
      </c>
      <c r="HJ39" s="11" t="str">
        <f>IF(SUM(GO39:GP39,GR39:GT39,GV39)-GQ39-GU39&gt;0,SUM(GO39:GP39,GR39:GT39,GV39)-GQ39-GU39,"")</f>
        <v/>
      </c>
      <c r="HK39" s="11" t="str">
        <f>IF(SUM(GW39:GX39,GZ39)-GY39&gt;0,SUM(GW39:GX39,GZ39)-GY39,"")</f>
        <v/>
      </c>
      <c r="HL39" s="11" t="str">
        <f>IF(SUM(GP39,GT39,GX39)&gt;0,SUM(GP39,GT39,GX39),"")</f>
        <v/>
      </c>
      <c r="HM39" s="11" t="str">
        <f>IF(SUM(HJ39,HK39)&gt;0,SUM(HJ39,HK39),"")</f>
        <v/>
      </c>
      <c r="HN39" s="11" t="str">
        <f>IF(SUM(HB39,HF39)&gt;0,SUM(HB39,HF39),"")</f>
        <v/>
      </c>
      <c r="HO39" s="11" t="str">
        <f>IF(SUM(HA39:HB39,HD39:HF39,HH39)-SUM(HC39,HG39)&gt;0,SUM(HA39:HB39,HD39:HF39,HH39)-SUM(HC39,HG39),"")</f>
        <v/>
      </c>
      <c r="HP39" s="11" t="str">
        <f>IF(SUM(HJ39,HK39,HO39)&gt;0,SUM(HJ39,HK39,HO39),"")</f>
        <v/>
      </c>
      <c r="HQ39" s="17"/>
      <c r="HR39" s="17"/>
      <c r="HS39" s="17"/>
      <c r="HT39" s="17"/>
      <c r="HU39" s="17"/>
      <c r="HV39" s="17"/>
      <c r="HW39" s="17"/>
      <c r="HX39" s="17"/>
      <c r="HY39" s="17"/>
      <c r="HZ39" s="17"/>
      <c r="IA39" s="17"/>
      <c r="IB39" s="17"/>
      <c r="IC39" s="17"/>
      <c r="ID39" s="17"/>
      <c r="IE39" s="17"/>
      <c r="IF39" s="17"/>
      <c r="IG39" s="17"/>
      <c r="IH39" s="17"/>
      <c r="II39" s="17"/>
      <c r="IJ39" s="17"/>
      <c r="IK39" s="40" t="str">
        <f>IF(SUM(HR39,HV39)&gt;0,SUM(HR39,HV39),"")</f>
        <v/>
      </c>
      <c r="IL39" s="40" t="str">
        <f>IF(SUM(HQ39:HR39,HT39:HV39,HX39)-HS39-HW39&gt;0,SUM(HQ39:HR39,HT39:HV39,HX39)-HS39-HW39,"")</f>
        <v/>
      </c>
      <c r="IM39" s="40" t="str">
        <f>IF(SUM(HY39:HZ39,IB39)-IA39&gt;0,SUM(HY39:HZ39,IB39)-IA39,"")</f>
        <v/>
      </c>
      <c r="IN39" s="40" t="str">
        <f>IF(SUM(HR39,HV39,HZ39)&gt;0,SUM(HR39,HV39,HZ39),"")</f>
        <v/>
      </c>
      <c r="IO39" s="40" t="str">
        <f>IF(SUM(IL39,IM39)&gt;0,SUM(IL39,IM39),"")</f>
        <v/>
      </c>
      <c r="IP39" s="40" t="str">
        <f>IF(SUM(ID39,IH39)&gt;0,SUM(ID39,IH39),"")</f>
        <v/>
      </c>
      <c r="IQ39" s="40" t="str">
        <f>IF(SUM(IC39:ID39,IF39:IH39,IJ39)-SUM(IE39,II39)&gt;0,SUM(IC39:ID39,IF39:IH39,IJ39)-SUM(IE39,II39),"")</f>
        <v/>
      </c>
      <c r="IR39" s="40" t="str">
        <f>IF(SUM(IL39,IM39,IQ39)&gt;0,SUM(IL39,IM39,IQ39),"")</f>
        <v/>
      </c>
      <c r="IS39" s="18"/>
      <c r="IT39" s="18"/>
      <c r="IU39" s="18"/>
      <c r="IV39" s="18"/>
      <c r="IW39" s="18"/>
      <c r="IX39" s="18"/>
      <c r="IY39" s="18"/>
      <c r="IZ39" s="18"/>
      <c r="JA39" s="18"/>
      <c r="JB39" s="18"/>
      <c r="JC39" s="18"/>
      <c r="JD39" s="18"/>
      <c r="JE39" s="18"/>
      <c r="JF39" s="18"/>
      <c r="JG39" s="18"/>
      <c r="JH39" s="18"/>
      <c r="JI39" s="18"/>
      <c r="JJ39" s="18"/>
      <c r="JK39" s="18"/>
      <c r="JL39" s="18"/>
      <c r="JM39" s="11" t="str">
        <f>IF(SUM(IT39,IX39)&gt;0,SUM(IT39,IX39),"")</f>
        <v/>
      </c>
      <c r="JN39" s="11" t="str">
        <f>IF(SUM(IS39:IT39,IV39:IX39,IZ39)-IU39-IY39&gt;0,SUM(IS39:IT39,IV39:IX39,IZ39)-IU39-IY39,"")</f>
        <v/>
      </c>
      <c r="JO39" s="11" t="str">
        <f>IF(SUM(JA39:JB39,JD39)-JC39&gt;0,SUM(JA39:JB39,JD39)-JC39,"")</f>
        <v/>
      </c>
      <c r="JP39" s="11" t="str">
        <f>IF(SUM(IT39,IX39,JB39)&gt;0,SUM(IT39,IX39,JB39),"")</f>
        <v/>
      </c>
      <c r="JQ39" s="11" t="str">
        <f>IF(SUM(JN39,JO39)&gt;0,SUM(JN39,JO39),"")</f>
        <v/>
      </c>
      <c r="JR39" s="11" t="str">
        <f>IF(SUM(JF39,JJ39)&gt;0,SUM(JF39,JJ39),"")</f>
        <v/>
      </c>
      <c r="JS39" s="11" t="str">
        <f>IF(SUM(JE39:JF39,JH39:JJ39,JL39)-SUM(JG39,JK39)&gt;0,SUM(JE39:JF39,JH39:JJ39,JL39)-SUM(JG39,JK39),"")</f>
        <v/>
      </c>
      <c r="JT39" s="11" t="str">
        <f>IF(SUM(JN39,JO39,JS39)&gt;0,SUM(JN39,JO39,JS39),"")</f>
        <v/>
      </c>
      <c r="JU39" s="17"/>
      <c r="JV39" s="17"/>
      <c r="JW39" s="17"/>
      <c r="JX39" s="17"/>
      <c r="JY39" s="17"/>
      <c r="JZ39" s="17"/>
      <c r="KA39" s="17"/>
      <c r="KB39" s="17"/>
      <c r="KC39" s="17"/>
      <c r="KD39" s="17"/>
      <c r="KE39" s="17"/>
      <c r="KF39" s="17"/>
      <c r="KG39" s="17"/>
      <c r="KH39" s="17"/>
      <c r="KI39" s="17"/>
      <c r="KJ39" s="17"/>
      <c r="KK39" s="17"/>
      <c r="KL39" s="17"/>
      <c r="KM39" s="17"/>
      <c r="KN39" s="17"/>
      <c r="KO39" s="40" t="str">
        <f>IF(SUM(JV39,JZ39)&gt;0,SUM(JV39,JZ39),"")</f>
        <v/>
      </c>
      <c r="KP39" s="40" t="str">
        <f>IF(SUM(JU39:JV39,JX39:JZ39,KB39)-JW39-KA39&gt;0,SUM(JU39:JV39,JX39:JZ39,KB39)-JW39-KA39,"")</f>
        <v/>
      </c>
      <c r="KQ39" s="40" t="str">
        <f>IF(SUM(KC39:KD39,KF39)-KE39&gt;0,SUM(KC39:KD39,KF39)-KE39,"")</f>
        <v/>
      </c>
      <c r="KR39" s="40" t="str">
        <f>IF(SUM(JV39,JZ39,KD39)&gt;0,SUM(JV39,JZ39,KD39),"")</f>
        <v/>
      </c>
      <c r="KS39" s="40" t="str">
        <f>IF(SUM(KP39,KQ39)&gt;0,SUM(KP39,KQ39),"")</f>
        <v/>
      </c>
      <c r="KT39" s="40" t="str">
        <f>IF(SUM(KH39,KL39)&gt;0,SUM(KH39,KL39),"")</f>
        <v/>
      </c>
      <c r="KU39" s="40" t="str">
        <f>IF(SUM(KG39:KH39,KJ39:KL39,KN39)-SUM(KI39,KM39)&gt;0,SUM(KG39:KH39,KJ39:KL39,KN39)-SUM(KI39,KM39),"")</f>
        <v/>
      </c>
      <c r="KV39" s="40" t="str">
        <f>IF(SUM(KP39,KQ39,KU39)&gt;0,SUM(KP39,KQ39,KU39),"")</f>
        <v/>
      </c>
      <c r="KW39" s="18"/>
      <c r="KX39" s="18"/>
      <c r="KY39" s="18"/>
      <c r="KZ39" s="18"/>
      <c r="LA39" s="18"/>
      <c r="LB39" s="18"/>
      <c r="LC39" s="18"/>
      <c r="LD39" s="18"/>
      <c r="LE39" s="18"/>
      <c r="LF39" s="18"/>
      <c r="LG39" s="18"/>
      <c r="LH39" s="18"/>
      <c r="LI39" s="18"/>
      <c r="LJ39" s="18"/>
      <c r="LK39" s="18"/>
      <c r="LL39" s="18"/>
      <c r="LM39" s="18"/>
      <c r="LN39" s="18"/>
      <c r="LO39" s="18"/>
      <c r="LP39" s="18"/>
      <c r="LQ39" s="11" t="str">
        <f>IF(SUM(KX39,LB39)&gt;0,SUM(KX39,LB39),"")</f>
        <v/>
      </c>
      <c r="LR39" s="11" t="str">
        <f>IF(SUM(KW39:KX39,KZ39:LB39,LD39)-KY39-LC39&gt;0,SUM(KW39:KX39,KZ39:LB39,LD39)-KY39-LC39,"")</f>
        <v/>
      </c>
      <c r="LS39" s="11" t="str">
        <f>IF(SUM(LE39:LF39,LH39)-LG39&gt;0,SUM(LE39:LF39,LH39)-LG39,"")</f>
        <v/>
      </c>
      <c r="LT39" s="11" t="str">
        <f>IF(SUM(KX39,LB39,LF39)&gt;0,SUM(KX39,LB39,LF39),"")</f>
        <v/>
      </c>
      <c r="LU39" s="11" t="str">
        <f>IF(SUM(LR39,LS39)&gt;0,SUM(LR39,LS39),"")</f>
        <v/>
      </c>
      <c r="LV39" s="11" t="str">
        <f>IF(SUM(LJ39,LN39)&gt;0,SUM(LJ39,LN39),"")</f>
        <v/>
      </c>
      <c r="LW39" s="11" t="str">
        <f>IF(SUM(LI39:LJ39,LL39:LN39,LP39)-SUM(LK39,LO39)&gt;0,SUM(LI39:LJ39,LL39:LN39,LP39)-SUM(LK39,LO39),"")</f>
        <v/>
      </c>
      <c r="LX39" s="11" t="str">
        <f>IF(SUM(LR39,LS39,LW39)&gt;0,SUM(LR39,LS39,LW39),"")</f>
        <v/>
      </c>
      <c r="LY39" s="17"/>
      <c r="LZ39" s="17"/>
      <c r="MA39" s="17"/>
      <c r="MB39" s="17"/>
      <c r="MC39" s="17"/>
      <c r="MD39" s="17"/>
      <c r="ME39" s="17"/>
      <c r="MF39" s="17"/>
      <c r="MG39" s="17"/>
      <c r="MH39" s="17"/>
      <c r="MI39" s="17"/>
      <c r="MJ39" s="17"/>
      <c r="MK39" s="17"/>
      <c r="ML39" s="17"/>
      <c r="MM39" s="17"/>
      <c r="MN39" s="17"/>
      <c r="MO39" s="17"/>
      <c r="MP39" s="17"/>
      <c r="MQ39" s="17"/>
      <c r="MR39" s="17"/>
      <c r="MS39" s="40" t="str">
        <f>IF(SUM(LZ39,MD39)&gt;0,SUM(LZ39,MD39),"")</f>
        <v/>
      </c>
      <c r="MT39" s="40" t="str">
        <f>IF(SUM(LY39:LZ39,MB39:MD39,MF39)-MA39-ME39&gt;0,SUM(LY39:LZ39,MB39:MD39,MF39)-MA39-ME39,"")</f>
        <v/>
      </c>
      <c r="MU39" s="40" t="str">
        <f>IF(SUM(MG39:MH39,MJ39)-MI39&gt;0,SUM(MG39:MH39,MJ39)-MI39,"")</f>
        <v/>
      </c>
      <c r="MV39" s="40" t="str">
        <f>IF(SUM(LZ39,MD39,MH39)&gt;0,SUM(LZ39,MD39,MH39),"")</f>
        <v/>
      </c>
      <c r="MW39" s="40" t="str">
        <f>IF(SUM(MT39,MU39)&gt;0,SUM(MT39,MU39),"")</f>
        <v/>
      </c>
      <c r="MX39" s="40" t="str">
        <f>IF(SUM(ML39,MP39)&gt;0,SUM(ML39,MP39),"")</f>
        <v/>
      </c>
      <c r="MY39" s="40" t="str">
        <f>IF(SUM(MK39:ML39,MN39:MP39,MR39)-SUM(MM39,MQ39)&gt;0,SUM(MK39:ML39,MN39:MP39,MR39)-SUM(MM39,MQ39),"")</f>
        <v/>
      </c>
      <c r="MZ39" s="40" t="str">
        <f>IF(SUM(MT39,MU39,MY39)&gt;0,SUM(MT39,MU39,MY39),"")</f>
        <v/>
      </c>
      <c r="NA39" s="18"/>
      <c r="NB39" s="18"/>
      <c r="NC39" s="18"/>
      <c r="ND39" s="18"/>
      <c r="NE39" s="18"/>
      <c r="NF39" s="18"/>
      <c r="NG39" s="18"/>
      <c r="NH39" s="18"/>
      <c r="NI39" s="18"/>
      <c r="NJ39" s="18"/>
      <c r="NK39" s="18"/>
      <c r="NL39" s="18"/>
      <c r="NM39" s="18"/>
      <c r="NN39" s="18"/>
      <c r="NO39" s="18"/>
      <c r="NP39" s="18"/>
      <c r="NQ39" s="18"/>
      <c r="NR39" s="18"/>
      <c r="NS39" s="18"/>
      <c r="NT39" s="18"/>
      <c r="NU39" s="11" t="str">
        <f>IF(SUM(NB39,NF39)&gt;0,SUM(NB39,NF39),"")</f>
        <v/>
      </c>
      <c r="NV39" s="11" t="str">
        <f>IF(SUM(NA39:NB39,ND39:NF39,NH39)-NC39-NG39&gt;0,SUM(NA39:NB39,ND39:NF39,NH39)-NC39-NG39,"")</f>
        <v/>
      </c>
      <c r="NW39" s="11" t="str">
        <f>IF(SUM(NI39:NJ39,NL39)-NK39&gt;0,SUM(NI39:NJ39,NL39)-NK39,"")</f>
        <v/>
      </c>
      <c r="NX39" s="11" t="str">
        <f>IF(SUM(NB39,NF39,NJ39)&gt;0,SUM(NB39,NF39,NJ39),"")</f>
        <v/>
      </c>
      <c r="NY39" s="11" t="str">
        <f>IF(SUM(NV39,NW39)&gt;0,SUM(NV39,NW39),"")</f>
        <v/>
      </c>
      <c r="NZ39" s="11" t="str">
        <f>IF(SUM(NN39,NR39)&gt;0,SUM(NN39,NR39),"")</f>
        <v/>
      </c>
      <c r="OA39" s="11" t="str">
        <f>IF(SUM(NM39:NN39,NP39:NR39,NT39)-SUM(NO39,NS39)&gt;0,SUM(NM39:NN39,NP39:NR39,NT39)-SUM(NO39,NS39),"")</f>
        <v/>
      </c>
      <c r="OB39" s="11" t="str">
        <f>IF(SUM(NV39,NW39,OA39)&gt;0,SUM(NV39,NW39,OA39),"")</f>
        <v/>
      </c>
      <c r="OC39" s="17"/>
      <c r="OD39" s="17"/>
      <c r="OE39" s="17"/>
      <c r="OF39" s="17"/>
      <c r="OG39" s="17"/>
      <c r="OH39" s="17"/>
      <c r="OI39" s="17"/>
      <c r="OJ39" s="17"/>
      <c r="OK39" s="17"/>
      <c r="OL39" s="17"/>
      <c r="OM39" s="17"/>
      <c r="ON39" s="17"/>
      <c r="OO39" s="17"/>
      <c r="OP39" s="17"/>
      <c r="OQ39" s="17"/>
      <c r="OR39" s="17"/>
      <c r="OS39" s="17"/>
      <c r="OT39" s="17"/>
      <c r="OU39" s="17"/>
      <c r="OV39" s="17"/>
      <c r="OW39" s="40" t="str">
        <f>IF(SUM(OD39,OH39)&gt;0,SUM(OD39,OH39),"")</f>
        <v/>
      </c>
      <c r="OX39" s="40" t="str">
        <f>IF(SUM(OC39:OD39,OF39:OH39,OJ39)-OE39-OI39&gt;0,SUM(OC39:OD39,OF39:OH39,OJ39)-OE39-OI39,"")</f>
        <v/>
      </c>
      <c r="OY39" s="40" t="str">
        <f>IF(SUM(OK39:OL39,ON39)-OM39&gt;0,SUM(OK39:OL39,ON39)-OM39,"")</f>
        <v/>
      </c>
      <c r="OZ39" s="40" t="str">
        <f>IF(SUM(OD39,OH39,OL39)&gt;0,SUM(OD39,OH39,OL39),"")</f>
        <v/>
      </c>
      <c r="PA39" s="40" t="str">
        <f>IF(SUM(OX39,OY39)&gt;0,SUM(OX39,OY39),"")</f>
        <v/>
      </c>
      <c r="PB39" s="40" t="str">
        <f>IF(SUM(OP39,OT39)&gt;0,SUM(OP39,OT39),"")</f>
        <v/>
      </c>
      <c r="PC39" s="40" t="str">
        <f>IF(SUM(OO39:OP39,OR39:OT39,OV39)-SUM(OQ39,OU39)&gt;0,SUM(OO39:OP39,OR39:OT39,OV39)-SUM(OQ39,OU39),"")</f>
        <v/>
      </c>
      <c r="PD39" s="40" t="str">
        <f>IF(SUM(OX39,OY39,PC39)&gt;0,SUM(OX39,OY39,PC39),"")</f>
        <v/>
      </c>
      <c r="PE39" s="18"/>
      <c r="PF39" s="18"/>
      <c r="PG39" s="18"/>
      <c r="PH39" s="18"/>
      <c r="PI39" s="18"/>
      <c r="PJ39" s="18"/>
      <c r="PK39" s="18"/>
      <c r="PL39" s="18"/>
      <c r="PM39" s="18"/>
      <c r="PN39" s="18"/>
      <c r="PO39" s="18"/>
      <c r="PP39" s="18"/>
      <c r="PQ39" s="18"/>
      <c r="PR39" s="18"/>
      <c r="PS39" s="18"/>
      <c r="PT39" s="18"/>
      <c r="PU39" s="18"/>
      <c r="PV39" s="18"/>
      <c r="PW39" s="18"/>
      <c r="PX39" s="18"/>
      <c r="PY39" s="11" t="str">
        <f>IF(SUM(PF39,PJ39)&gt;0,SUM(PF39,PJ39),"")</f>
        <v/>
      </c>
      <c r="PZ39" s="11" t="str">
        <f>IF(SUM(PE39:PF39,PH39:PJ39,PL39)-PG39-PK39&gt;0,SUM(PE39:PF39,PH39:PJ39,PL39)-PG39-PK39,"")</f>
        <v/>
      </c>
      <c r="QA39" s="11" t="str">
        <f>IF(SUM(PM39:PN39,PP39)-PO39&gt;0,SUM(PM39:PN39,PP39)-PO39,"")</f>
        <v/>
      </c>
      <c r="QB39" s="11" t="str">
        <f>IF(SUM(PF39,PJ39,PN39)&gt;0,SUM(PF39,PJ39,PN39),"")</f>
        <v/>
      </c>
      <c r="QC39" s="11" t="str">
        <f>IF(SUM(PZ39,QA39)&gt;0,SUM(PZ39,QA39),"")</f>
        <v/>
      </c>
      <c r="QD39" s="11" t="str">
        <f>IF(SUM(PR39,PV39)&gt;0,SUM(PR39,PV39),"")</f>
        <v/>
      </c>
      <c r="QE39" s="11" t="str">
        <f>IF(SUM(PQ39:PR39,PT39:PV39,PX39)-SUM(PS39,PW39)&gt;0,SUM(PQ39:PR39,PT39:PV39,PX39)-SUM(PS39,PW39),"")</f>
        <v/>
      </c>
      <c r="QF39" s="11" t="str">
        <f>IF(SUM(PZ39,QA39,QE39)&gt;0,SUM(PZ39,QA39,QE39),"")</f>
        <v/>
      </c>
      <c r="QG39" s="22">
        <f>IF($CW39="P",CC39,(CC39+AZ39)/2)</f>
        <v>9.5</v>
      </c>
      <c r="QH39" s="22">
        <f>IF($CW39="P",CD39,(CD39+BA39)/2)</f>
        <v>1.75</v>
      </c>
      <c r="QI39" s="22">
        <f>IF($CW39="P",CE39,(CE39+BB39)/2)</f>
        <v>0</v>
      </c>
      <c r="QJ39" s="22">
        <f>IF($CW39="P",CF39,(CF39+BC39)/2)</f>
        <v>0</v>
      </c>
      <c r="QK39" s="22">
        <f>IF($CW39="P",CG39,(CG39+BD39)/2)</f>
        <v>9.15</v>
      </c>
      <c r="QL39" s="22">
        <f>IF($CW39="P",CH39,(CH39+BE39)/2)</f>
        <v>2.4</v>
      </c>
      <c r="QM39" s="22">
        <f>IF($CW39="P",CI39,(CI39+BF39)/2)</f>
        <v>0</v>
      </c>
      <c r="QN39" s="22">
        <f>IF($CW39="P",CJ39,(CJ39+BG39)/2)</f>
        <v>0</v>
      </c>
      <c r="QO39" s="22">
        <f>IF($CW39="P",CK39,(CK39+BH39)/2)</f>
        <v>9.1</v>
      </c>
      <c r="QP39" s="22">
        <f>IF($CW39="P",CL39,(CL39+BI39)/2)</f>
        <v>1</v>
      </c>
      <c r="QQ39" s="22">
        <f>IF($CW39="P",CM39,(CM39+BJ39)/2)</f>
        <v>0.5</v>
      </c>
      <c r="QR39" s="22">
        <f>IF($CW39="P",CN39,(CN39+BK39)/2)</f>
        <v>0</v>
      </c>
      <c r="QS39" s="22">
        <f>IF($CW39="P",CO39,(CO39+BL39)/2)</f>
        <v>0</v>
      </c>
      <c r="QT39" s="22">
        <f>IF($CW39="P",CP39,(CP39+BM39)/2)</f>
        <v>0</v>
      </c>
      <c r="QU39" s="22">
        <f>IF($CW39="P",CQ39,(CQ39+BN39)/2)</f>
        <v>0</v>
      </c>
      <c r="QV39" s="22">
        <f>IF($CW39="P",CR39,(CR39+BO39)/2)</f>
        <v>0</v>
      </c>
      <c r="QW39" s="22">
        <f>IF($CW39="P",CS39,(CS39+BP39)/2)</f>
        <v>0</v>
      </c>
      <c r="QX39" s="22">
        <f>IF($CW39="P",CT39,(CT39+BQ39)/2)</f>
        <v>0</v>
      </c>
      <c r="QY39" s="22">
        <f>IF($CW39="P",CU39,(CU39+BR39)/2)</f>
        <v>0</v>
      </c>
      <c r="QZ39" s="22">
        <f>IF($CW39="P",CV39,(CV39+BS39)/2)</f>
        <v>0</v>
      </c>
      <c r="RA39" s="27" t="s">
        <v>46</v>
      </c>
      <c r="RB39" s="40">
        <f>IF(SUM(QH39,QL39)&gt;0,SUM(QH39,QL39),"")</f>
        <v>4.1500000000000004</v>
      </c>
      <c r="RC39" s="40">
        <f>IF(SUM(QG39:QH39,QJ39:QL39,QN39)-QI39-QM39&gt;0,SUM(QG39:QH39,QJ39:QL39,QN39)-QI39-QM39,"")</f>
        <v>22.799999999999997</v>
      </c>
      <c r="RD39" s="40">
        <f>IF(SUM(QO39:QP39,QR39)-QQ39&gt;0,SUM(QO39:QP39,QR39)-QQ39,"")</f>
        <v>9.6</v>
      </c>
      <c r="RE39" s="40">
        <f>IF(SUM(QH39,QL39,QP39)&gt;0,SUM(QH39,QL39,QP39),"")</f>
        <v>5.15</v>
      </c>
      <c r="RF39" s="40">
        <f>IF(SUM(RC39,RD39)&gt;0,SUM(RC39,RD39),"")</f>
        <v>32.4</v>
      </c>
      <c r="RG39" s="40" t="str">
        <f>IF(SUM(QT39,QX39)&gt;0,SUM(QT39,QX39),"")</f>
        <v/>
      </c>
      <c r="RH39" s="40" t="str">
        <f>IF(SUM(QS39:QT39,QV39:QX39,QZ39)-SUM(QU39,QY39)&gt;0,SUM(QS39:QT39,QV39:QX39,QZ39)-SUM(QU39,QY39),"")</f>
        <v/>
      </c>
      <c r="RI39" s="40">
        <f>IF(SUM(RC39,RD39,RH39)&gt;0,SUM(RC39,RD39,RH39),"")</f>
        <v>32.4</v>
      </c>
    </row>
    <row r="40" spans="1:477" ht="17" x14ac:dyDescent="0.2">
      <c r="T40" s="10"/>
      <c r="U40" s="10"/>
      <c r="V40" s="10"/>
    </row>
    <row r="41" spans="1:477" ht="17" x14ac:dyDescent="0.2">
      <c r="T41" s="10"/>
      <c r="U41" s="10"/>
      <c r="V41" s="10"/>
    </row>
    <row r="42" spans="1:477" ht="17" x14ac:dyDescent="0.2">
      <c r="C42" s="23" t="s">
        <v>44</v>
      </c>
      <c r="T42" s="10"/>
      <c r="U42" s="10"/>
      <c r="V42" s="10"/>
      <c r="AR42" s="4"/>
      <c r="AY42" s="42">
        <v>11.2</v>
      </c>
      <c r="BU42" s="4"/>
      <c r="CB42" s="42">
        <v>11.2</v>
      </c>
      <c r="CX42" s="4"/>
      <c r="DE42" s="42">
        <v>11.2</v>
      </c>
      <c r="EC42" s="4"/>
      <c r="EJ42" s="42">
        <v>11.2</v>
      </c>
      <c r="FE42" s="4"/>
      <c r="FL42" s="42">
        <v>11.2</v>
      </c>
      <c r="GG42" s="4"/>
      <c r="GN42" s="42">
        <v>11.2</v>
      </c>
      <c r="HI42" s="4"/>
      <c r="HP42" s="42">
        <v>11.2</v>
      </c>
      <c r="IK42" s="4"/>
      <c r="IR42" s="42">
        <v>11.2</v>
      </c>
      <c r="JM42" s="4"/>
      <c r="JT42" s="42">
        <v>11.2</v>
      </c>
      <c r="KO42" s="4"/>
      <c r="KV42" s="42">
        <v>11.2</v>
      </c>
      <c r="LQ42" s="4"/>
      <c r="LX42" s="42">
        <v>11.2</v>
      </c>
      <c r="MS42" s="4"/>
      <c r="MZ42" s="42">
        <v>11.2</v>
      </c>
      <c r="NU42" s="4"/>
      <c r="OB42" s="42">
        <v>11.2</v>
      </c>
      <c r="OW42" s="4"/>
      <c r="PD42" s="42">
        <v>11.2</v>
      </c>
      <c r="PY42" s="4"/>
      <c r="QF42" s="42">
        <v>11.2</v>
      </c>
    </row>
    <row r="43" spans="1:477" ht="17" hidden="1" x14ac:dyDescent="0.2">
      <c r="C43" s="30" t="s">
        <v>43</v>
      </c>
      <c r="T43" s="10"/>
      <c r="U43" s="10"/>
      <c r="V43" s="10"/>
      <c r="AR43" s="4"/>
      <c r="AY43" s="51">
        <v>1000</v>
      </c>
      <c r="BU43" s="4"/>
      <c r="CB43" s="51">
        <v>1000</v>
      </c>
      <c r="CX43" s="4"/>
      <c r="DE43" s="51">
        <v>1000</v>
      </c>
      <c r="EC43" s="4"/>
      <c r="EJ43" s="51">
        <v>1000</v>
      </c>
      <c r="FE43" s="4"/>
      <c r="FL43" s="51">
        <v>1000</v>
      </c>
      <c r="GG43" s="4"/>
      <c r="GN43" s="51">
        <v>1000</v>
      </c>
      <c r="HI43" s="4"/>
      <c r="HP43" s="51">
        <v>1000</v>
      </c>
      <c r="IK43" s="4"/>
      <c r="IR43" s="51">
        <v>1000</v>
      </c>
      <c r="JM43" s="4"/>
      <c r="JT43" s="51">
        <v>1000</v>
      </c>
      <c r="KO43" s="4"/>
      <c r="KV43" s="51">
        <v>1000</v>
      </c>
      <c r="LQ43" s="4"/>
      <c r="LX43" s="51">
        <v>1000</v>
      </c>
      <c r="MS43" s="4"/>
      <c r="MZ43" s="51">
        <v>1000</v>
      </c>
      <c r="NU43" s="4"/>
      <c r="OB43" s="51">
        <v>1000</v>
      </c>
      <c r="OW43" s="4"/>
      <c r="PD43" s="51">
        <v>1000</v>
      </c>
      <c r="PY43" s="4"/>
      <c r="QF43" s="51">
        <v>1000</v>
      </c>
    </row>
    <row r="44" spans="1:477" ht="17" hidden="1" x14ac:dyDescent="0.2">
      <c r="A44" s="5"/>
      <c r="B44" s="5"/>
      <c r="C44" s="31" t="s">
        <v>55</v>
      </c>
      <c r="D44" s="20"/>
      <c r="T44" s="10"/>
      <c r="U44" s="10"/>
      <c r="V44" s="10"/>
      <c r="AR44" s="4"/>
      <c r="AY44" s="43">
        <v>1000</v>
      </c>
      <c r="BU44" s="4"/>
      <c r="CB44" s="43">
        <v>1000</v>
      </c>
      <c r="CX44" s="4"/>
      <c r="DE44" s="43">
        <v>1000</v>
      </c>
      <c r="EC44" s="4"/>
      <c r="EJ44" s="43">
        <v>1000</v>
      </c>
      <c r="FE44" s="4"/>
      <c r="FL44" s="43">
        <v>1000</v>
      </c>
      <c r="GG44" s="4"/>
      <c r="GN44" s="43">
        <v>1000</v>
      </c>
      <c r="HI44" s="4"/>
      <c r="HP44" s="43">
        <v>1000</v>
      </c>
      <c r="IK44" s="4"/>
      <c r="IR44" s="43">
        <v>1000</v>
      </c>
      <c r="JM44" s="4"/>
      <c r="JT44" s="43">
        <v>1000</v>
      </c>
      <c r="KO44" s="4"/>
      <c r="KV44" s="43">
        <v>1000</v>
      </c>
      <c r="LQ44" s="4"/>
      <c r="LX44" s="43">
        <v>1000</v>
      </c>
      <c r="MS44" s="4"/>
      <c r="MZ44" s="43">
        <v>1000</v>
      </c>
      <c r="NU44" s="4"/>
      <c r="OB44" s="43">
        <v>1000</v>
      </c>
      <c r="OW44" s="4"/>
      <c r="PD44" s="43">
        <v>1000</v>
      </c>
      <c r="PY44" s="4"/>
      <c r="QF44" s="43">
        <v>1000</v>
      </c>
    </row>
    <row r="45" spans="1:477" ht="17" hidden="1" x14ac:dyDescent="0.2">
      <c r="A45" s="5"/>
      <c r="B45" s="5"/>
      <c r="C45" s="35" t="s">
        <v>62</v>
      </c>
      <c r="D45" s="20"/>
      <c r="T45" s="10"/>
      <c r="U45" s="10"/>
      <c r="V45" s="10"/>
      <c r="AR45" s="4"/>
      <c r="AY45" s="62">
        <v>1000</v>
      </c>
      <c r="BU45" s="4"/>
      <c r="CB45" s="62">
        <v>1000</v>
      </c>
      <c r="CX45" s="4"/>
      <c r="DE45" s="62">
        <v>1000</v>
      </c>
      <c r="EC45" s="4"/>
      <c r="EJ45" s="62">
        <v>1000</v>
      </c>
      <c r="FE45" s="4"/>
      <c r="FL45" s="62">
        <v>1000</v>
      </c>
      <c r="GG45" s="4"/>
      <c r="GN45" s="62">
        <v>1000</v>
      </c>
      <c r="HI45" s="4"/>
      <c r="HP45" s="62">
        <v>1000</v>
      </c>
      <c r="IK45" s="4"/>
      <c r="IR45" s="62">
        <v>1000</v>
      </c>
      <c r="JM45" s="4"/>
      <c r="JT45" s="62">
        <v>1000</v>
      </c>
      <c r="KO45" s="4"/>
      <c r="KV45" s="62">
        <v>1000</v>
      </c>
      <c r="LQ45" s="4"/>
      <c r="LX45" s="62">
        <v>1000</v>
      </c>
      <c r="MS45" s="4"/>
      <c r="MZ45" s="62">
        <v>1000</v>
      </c>
      <c r="NU45" s="4"/>
      <c r="OB45" s="62">
        <v>1000</v>
      </c>
      <c r="OW45" s="4"/>
      <c r="PD45" s="62">
        <v>1000</v>
      </c>
      <c r="PY45" s="4"/>
      <c r="QF45" s="62">
        <v>1000</v>
      </c>
    </row>
    <row r="46" spans="1:477" ht="17" x14ac:dyDescent="0.2">
      <c r="A46" s="5"/>
      <c r="B46" s="5"/>
      <c r="C46" s="34" t="s">
        <v>41</v>
      </c>
      <c r="D46" s="20"/>
      <c r="T46" s="10"/>
      <c r="U46" s="10"/>
      <c r="V46" s="10"/>
      <c r="AR46" s="4"/>
      <c r="AY46" s="63">
        <v>48</v>
      </c>
      <c r="BU46" s="4"/>
      <c r="CB46" s="63">
        <v>48</v>
      </c>
      <c r="CX46" s="4"/>
      <c r="DE46" s="63">
        <v>48</v>
      </c>
      <c r="EC46" s="4"/>
      <c r="EJ46" s="63">
        <v>48</v>
      </c>
      <c r="FE46" s="4"/>
      <c r="FL46" s="63">
        <v>48</v>
      </c>
      <c r="GG46" s="4"/>
      <c r="GN46" s="63">
        <v>48</v>
      </c>
      <c r="HI46" s="4"/>
      <c r="HP46" s="63">
        <v>48</v>
      </c>
      <c r="IK46" s="4"/>
      <c r="IR46" s="63">
        <v>48</v>
      </c>
      <c r="JM46" s="4"/>
      <c r="JT46" s="63">
        <v>48</v>
      </c>
      <c r="KO46" s="4"/>
      <c r="KV46" s="63">
        <v>48</v>
      </c>
      <c r="LQ46" s="4"/>
      <c r="LX46" s="63">
        <v>48</v>
      </c>
      <c r="MS46" s="4"/>
      <c r="MZ46" s="63">
        <v>48</v>
      </c>
      <c r="NU46" s="4"/>
      <c r="OB46" s="63">
        <v>48</v>
      </c>
      <c r="OW46" s="4"/>
      <c r="PD46" s="63">
        <v>48</v>
      </c>
      <c r="PY46" s="4"/>
      <c r="QF46" s="63">
        <v>48</v>
      </c>
    </row>
    <row r="47" spans="1:477" ht="17" hidden="1" x14ac:dyDescent="0.2">
      <c r="A47" s="5"/>
      <c r="B47" s="5"/>
      <c r="C47" s="24" t="s">
        <v>42</v>
      </c>
      <c r="D47" s="20"/>
      <c r="T47" s="10"/>
      <c r="U47" s="10"/>
      <c r="V47" s="10"/>
      <c r="AR47" s="4"/>
      <c r="AY47" s="46">
        <v>1000</v>
      </c>
      <c r="BU47" s="4"/>
      <c r="CB47" s="46">
        <v>1000</v>
      </c>
      <c r="CX47" s="4"/>
      <c r="DE47" s="46">
        <v>1000</v>
      </c>
      <c r="EC47" s="4"/>
      <c r="EJ47" s="46">
        <v>1000</v>
      </c>
      <c r="FE47" s="4"/>
      <c r="FL47" s="46">
        <v>1000</v>
      </c>
      <c r="GG47" s="4"/>
      <c r="GN47" s="46">
        <v>1000</v>
      </c>
      <c r="HI47" s="4"/>
      <c r="HP47" s="46">
        <v>1000</v>
      </c>
      <c r="IK47" s="4"/>
      <c r="IR47" s="46">
        <v>1000</v>
      </c>
      <c r="JM47" s="4"/>
      <c r="JT47" s="46">
        <v>1000</v>
      </c>
      <c r="KO47" s="4"/>
      <c r="KV47" s="46">
        <v>1000</v>
      </c>
      <c r="LQ47" s="4"/>
      <c r="LX47" s="46">
        <v>1000</v>
      </c>
      <c r="MS47" s="4"/>
      <c r="MZ47" s="46">
        <v>1000</v>
      </c>
      <c r="NU47" s="4"/>
      <c r="OB47" s="46">
        <v>1000</v>
      </c>
      <c r="OW47" s="4"/>
      <c r="PD47" s="46">
        <v>1000</v>
      </c>
      <c r="PY47" s="4"/>
      <c r="QF47" s="46">
        <v>1000</v>
      </c>
    </row>
    <row r="48" spans="1:477" ht="17" hidden="1" x14ac:dyDescent="0.2">
      <c r="A48" s="5"/>
      <c r="B48" s="5"/>
      <c r="C48" s="33" t="s">
        <v>54</v>
      </c>
      <c r="D48" s="20"/>
      <c r="T48" s="10"/>
      <c r="U48" s="10"/>
      <c r="V48" s="10"/>
      <c r="AR48" s="4"/>
      <c r="AY48" s="47">
        <v>1000</v>
      </c>
      <c r="BU48" s="4"/>
      <c r="CB48" s="47">
        <v>1000</v>
      </c>
      <c r="CX48" s="4"/>
      <c r="DE48" s="47">
        <v>1000</v>
      </c>
      <c r="EC48" s="4"/>
      <c r="EJ48" s="47">
        <v>1000</v>
      </c>
      <c r="FE48" s="4"/>
      <c r="FL48" s="47">
        <v>1000</v>
      </c>
      <c r="GG48" s="4"/>
      <c r="GN48" s="47">
        <v>1000</v>
      </c>
      <c r="HI48" s="4"/>
      <c r="HP48" s="47">
        <v>1000</v>
      </c>
      <c r="IK48" s="4"/>
      <c r="IR48" s="47">
        <v>1000</v>
      </c>
      <c r="JM48" s="4"/>
      <c r="JT48" s="47">
        <v>1000</v>
      </c>
      <c r="KO48" s="4"/>
      <c r="KV48" s="47">
        <v>1000</v>
      </c>
      <c r="LQ48" s="4"/>
      <c r="LX48" s="47">
        <v>1000</v>
      </c>
      <c r="MS48" s="4"/>
      <c r="MZ48" s="47">
        <v>1000</v>
      </c>
      <c r="NU48" s="4"/>
      <c r="OB48" s="47">
        <v>1000</v>
      </c>
      <c r="OW48" s="4"/>
      <c r="PD48" s="47">
        <v>1000</v>
      </c>
      <c r="PY48" s="4"/>
      <c r="QF48" s="47">
        <v>1000</v>
      </c>
    </row>
    <row r="49" spans="1:458" ht="17" hidden="1" x14ac:dyDescent="0.2">
      <c r="A49" s="5"/>
      <c r="B49" s="5"/>
      <c r="C49" s="25" t="s">
        <v>27</v>
      </c>
      <c r="D49" s="20"/>
      <c r="T49" s="10"/>
      <c r="U49" s="10"/>
      <c r="V49" s="10"/>
      <c r="AR49" s="4"/>
      <c r="AY49" s="48">
        <v>1000</v>
      </c>
      <c r="BU49" s="4"/>
      <c r="CB49" s="48">
        <v>1000</v>
      </c>
      <c r="CX49" s="4"/>
      <c r="DE49" s="48">
        <v>1000</v>
      </c>
      <c r="EC49" s="4"/>
      <c r="EJ49" s="48">
        <v>1000</v>
      </c>
      <c r="FE49" s="4"/>
      <c r="FL49" s="48">
        <v>1000</v>
      </c>
      <c r="GG49" s="4"/>
      <c r="GN49" s="48">
        <v>1000</v>
      </c>
      <c r="HI49" s="4"/>
      <c r="HP49" s="48">
        <v>1000</v>
      </c>
      <c r="IK49" s="4"/>
      <c r="IR49" s="48">
        <v>1000</v>
      </c>
      <c r="JM49" s="4"/>
      <c r="JT49" s="48">
        <v>1000</v>
      </c>
      <c r="KO49" s="4"/>
      <c r="KV49" s="48">
        <v>1000</v>
      </c>
      <c r="LQ49" s="4"/>
      <c r="LX49" s="48">
        <v>1000</v>
      </c>
      <c r="MS49" s="4"/>
      <c r="MZ49" s="48">
        <v>1000</v>
      </c>
      <c r="NU49" s="4"/>
      <c r="OB49" s="48">
        <v>1000</v>
      </c>
      <c r="OW49" s="4"/>
      <c r="PD49" s="48">
        <v>1000</v>
      </c>
      <c r="PY49" s="4"/>
      <c r="QF49" s="48">
        <v>1000</v>
      </c>
    </row>
    <row r="50" spans="1:458" x14ac:dyDescent="0.2">
      <c r="C50" s="29" t="s">
        <v>47</v>
      </c>
      <c r="D50" s="2"/>
    </row>
    <row r="51" spans="1:458" x14ac:dyDescent="0.2">
      <c r="A51" s="5"/>
      <c r="B51" s="5"/>
      <c r="C51" s="5"/>
      <c r="D51" s="20"/>
      <c r="QH51" s="2"/>
      <c r="QI51" s="2"/>
      <c r="QJ51" s="2"/>
      <c r="QK51" s="2"/>
      <c r="QL51" s="2"/>
      <c r="QM51" s="2"/>
      <c r="QN51" s="2"/>
      <c r="QO51" s="2"/>
      <c r="QP51" s="2"/>
    </row>
    <row r="52" spans="1:458" x14ac:dyDescent="0.2">
      <c r="A52" s="5"/>
      <c r="B52" s="5"/>
      <c r="C52" s="5"/>
      <c r="D52" s="20"/>
    </row>
    <row r="53" spans="1:458" x14ac:dyDescent="0.2">
      <c r="A53" s="5"/>
      <c r="B53" s="5"/>
      <c r="C53" s="5"/>
      <c r="D53" s="20"/>
    </row>
    <row r="54" spans="1:458" x14ac:dyDescent="0.2">
      <c r="A54" s="5"/>
      <c r="B54" s="5"/>
      <c r="C54" s="5"/>
      <c r="D54" s="5"/>
    </row>
  </sheetData>
  <sheetProtection sheet="1" formatCells="0" formatColumns="0" formatRows="0"/>
  <autoFilter ref="A1:RI6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9">
      <sortCondition descending="1" ref="H1:H40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R1:R3"/>
    <mergeCell ref="S1:S3"/>
    <mergeCell ref="B1:B3"/>
    <mergeCell ref="G1:G3"/>
    <mergeCell ref="T1:T3"/>
    <mergeCell ref="U1:U3"/>
    <mergeCell ref="V1:V3"/>
    <mergeCell ref="I1:I3"/>
    <mergeCell ref="J1:J3"/>
    <mergeCell ref="K1:K3"/>
    <mergeCell ref="L1:L3"/>
    <mergeCell ref="M1:M3"/>
    <mergeCell ref="N1:N3"/>
    <mergeCell ref="PE1:QF1"/>
    <mergeCell ref="QG1:RI1"/>
    <mergeCell ref="W2:Z2"/>
    <mergeCell ref="AA2:AD2"/>
    <mergeCell ref="AE2:AH2"/>
    <mergeCell ref="AI2:AL2"/>
    <mergeCell ref="AM2:AP2"/>
    <mergeCell ref="FM1:GN1"/>
    <mergeCell ref="GO1:HP1"/>
    <mergeCell ref="HQ1:IR1"/>
    <mergeCell ref="IS1:JT1"/>
    <mergeCell ref="JU1:KV1"/>
    <mergeCell ref="KW1:LX1"/>
    <mergeCell ref="W1:AY1"/>
    <mergeCell ref="AZ1:CB1"/>
    <mergeCell ref="CC1:DE1"/>
    <mergeCell ref="DF1:DH1"/>
    <mergeCell ref="DI1:EJ1"/>
    <mergeCell ref="EK1:FL1"/>
    <mergeCell ref="AZ2:BC2"/>
    <mergeCell ref="BD2:BG2"/>
    <mergeCell ref="BH2:BK2"/>
    <mergeCell ref="BL2:BO2"/>
    <mergeCell ref="BP2:BS2"/>
    <mergeCell ref="CC2:CF2"/>
    <mergeCell ref="LY1:MZ1"/>
    <mergeCell ref="NA1:OB1"/>
    <mergeCell ref="OC1:PD1"/>
    <mergeCell ref="DQ2:DT2"/>
    <mergeCell ref="DU2:DX2"/>
    <mergeCell ref="DY2:EB2"/>
    <mergeCell ref="EK2:EN2"/>
    <mergeCell ref="EO2:ER2"/>
    <mergeCell ref="ES2:EV2"/>
    <mergeCell ref="CG2:CJ2"/>
    <mergeCell ref="CK2:CN2"/>
    <mergeCell ref="CO2:CR2"/>
    <mergeCell ref="CS2:CV2"/>
    <mergeCell ref="DI2:DL2"/>
    <mergeCell ref="DM2:DP2"/>
    <mergeCell ref="GC2:GF2"/>
    <mergeCell ref="GO2:GR2"/>
    <mergeCell ref="GS2:GV2"/>
    <mergeCell ref="GW2:GZ2"/>
    <mergeCell ref="HA2:HD2"/>
    <mergeCell ref="HE2:HH2"/>
    <mergeCell ref="EW2:EZ2"/>
    <mergeCell ref="FA2:FD2"/>
    <mergeCell ref="FM2:FP2"/>
    <mergeCell ref="FQ2:FT2"/>
    <mergeCell ref="FU2:FX2"/>
    <mergeCell ref="FY2:GB2"/>
    <mergeCell ref="IW2:IZ2"/>
    <mergeCell ref="JA2:JD2"/>
    <mergeCell ref="JE2:JH2"/>
    <mergeCell ref="JI2:JL2"/>
    <mergeCell ref="JU2:JX2"/>
    <mergeCell ref="HU2:HX2"/>
    <mergeCell ref="HY2:IB2"/>
    <mergeCell ref="IC2:IF2"/>
    <mergeCell ref="IG2:IJ2"/>
    <mergeCell ref="IS2:IV2"/>
    <mergeCell ref="NQ2:NT2"/>
    <mergeCell ref="LI2:LL2"/>
    <mergeCell ref="LM2:LP2"/>
    <mergeCell ref="LY2:MB2"/>
    <mergeCell ref="MC2:MF2"/>
    <mergeCell ref="MG2:MJ2"/>
    <mergeCell ref="MK2:MN2"/>
    <mergeCell ref="KC2:KF2"/>
    <mergeCell ref="KG2:KJ2"/>
    <mergeCell ref="KK2:KN2"/>
    <mergeCell ref="KW2:KZ2"/>
    <mergeCell ref="LA2:LD2"/>
    <mergeCell ref="LE2:LH2"/>
    <mergeCell ref="QO2:QR2"/>
    <mergeCell ref="QS2:QV2"/>
    <mergeCell ref="QW2:QZ2"/>
    <mergeCell ref="P1:P3"/>
    <mergeCell ref="Q1:Q3"/>
    <mergeCell ref="PI2:PL2"/>
    <mergeCell ref="PM2:PP2"/>
    <mergeCell ref="PQ2:PT2"/>
    <mergeCell ref="PU2:PX2"/>
    <mergeCell ref="QG2:QJ2"/>
    <mergeCell ref="QK2:QN2"/>
    <mergeCell ref="OC2:OF2"/>
    <mergeCell ref="OG2:OJ2"/>
    <mergeCell ref="OK2:ON2"/>
    <mergeCell ref="OO2:OR2"/>
    <mergeCell ref="OS2:OV2"/>
    <mergeCell ref="PE2:PH2"/>
    <mergeCell ref="MO2:MR2"/>
    <mergeCell ref="NA2:ND2"/>
    <mergeCell ref="NE2:NH2"/>
    <mergeCell ref="NI2:NL2"/>
    <mergeCell ref="NM2:NP2"/>
    <mergeCell ref="JY2:KB2"/>
    <mergeCell ref="HQ2:HT2"/>
  </mergeCells>
  <conditionalFormatting sqref="W4:AY39">
    <cfRule type="expression" dxfId="65" priority="7" stopIfTrue="1">
      <formula>IF($AQ4&lt;&gt;"",1,0)</formula>
    </cfRule>
  </conditionalFormatting>
  <conditionalFormatting sqref="AZ4:CB39">
    <cfRule type="expression" dxfId="64" priority="12" stopIfTrue="1">
      <formula>IF($BT4&lt;&gt;"",1,0)</formula>
    </cfRule>
  </conditionalFormatting>
  <conditionalFormatting sqref="O1:O3 Q1:Q3 M1:M1048576 S1:S1048576 O4:Q1048576">
    <cfRule type="expression" dxfId="5" priority="19">
      <formula>IF(M1=$CC$1,1,0)</formula>
    </cfRule>
    <cfRule type="expression" dxfId="4" priority="20">
      <formula>IF(M1=$AZ$1,1,0)</formula>
    </cfRule>
    <cfRule type="expression" dxfId="3" priority="21">
      <formula>IF(M1=$W$1,1,0)</formula>
    </cfRule>
  </conditionalFormatting>
  <conditionalFormatting sqref="CC4:DE39">
    <cfRule type="expression" dxfId="63" priority="13" stopIfTrue="1">
      <formula>IF($CW4&lt;&gt;"",1,0)</formula>
    </cfRule>
  </conditionalFormatting>
  <conditionalFormatting sqref="A4:B1048576">
    <cfRule type="expression" dxfId="62" priority="1">
      <formula>AND($I4="P",$H4="")</formula>
    </cfRule>
    <cfRule type="expression" dxfId="61" priority="22" stopIfTrue="1">
      <formula>IF(A4&gt;4,1,0)</formula>
    </cfRule>
  </conditionalFormatting>
  <conditionalFormatting sqref="J1:J1048576">
    <cfRule type="containsText" dxfId="60" priority="14" operator="containsText" text="No DD">
      <formula>NOT(ISERROR(SEARCH("No DD",J1)))</formula>
    </cfRule>
    <cfRule type="containsText" dxfId="59" priority="15" operator="containsText" text="Merit">
      <formula>NOT(ISERROR(SEARCH("Merit",J1)))</formula>
    </cfRule>
    <cfRule type="containsText" dxfId="58" priority="16" operator="containsText" text="Excellence">
      <formula>NOT(ISERROR(SEARCH("Excellence",J1)))</formula>
    </cfRule>
    <cfRule type="containsText" dxfId="57" priority="17" operator="containsText" text="Worlds Team">
      <formula>NOT(ISERROR(SEARCH("Worlds Team",J1)))</formula>
    </cfRule>
    <cfRule type="containsText" dxfId="56" priority="18" operator="containsText" text="National Team">
      <formula>NOT(ISERROR(SEARCH("National Team",J1)))</formula>
    </cfRule>
  </conditionalFormatting>
  <conditionalFormatting sqref="AV50:AV1048576 BY50:BY1048576 EG50:EG1048576 FI50:FI1048576 BY1:BY48 DB1:DB1048576 EG1:EG48 FI1:FI48 GK1:GK1048576 HM1:HM1048576 IO1:IO1048576 JQ1:JQ1048576 KS1:KS1048576 LU1:LU1048576 MW1:MW1048576 NY1:NY1048576 PA1:PA1048576 QC1:QC1048576 AV1:AV48">
    <cfRule type="cellIs" dxfId="55" priority="59088" operator="between">
      <formula>AY$49</formula>
      <formula>1000</formula>
    </cfRule>
    <cfRule type="cellIs" dxfId="54" priority="59089" operator="between">
      <formula>AY$48</formula>
      <formula>AY$49</formula>
    </cfRule>
    <cfRule type="cellIs" dxfId="53" priority="59090" operator="between">
      <formula>AY$47</formula>
      <formula>AY$48</formula>
    </cfRule>
  </conditionalFormatting>
  <conditionalFormatting sqref="A1:B3">
    <cfRule type="expression" dxfId="52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51" priority="165262" operator="between">
      <formula>AY$42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50" priority="165307" operator="between">
      <formula>AY$46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49" priority="165352" operator="between">
      <formula>AY$42</formula>
      <formula>AY$43</formula>
    </cfRule>
    <cfRule type="cellIs" dxfId="48" priority="165353" operator="between">
      <formula>AY$43</formula>
      <formula>AY$44</formula>
    </cfRule>
    <cfRule type="cellIs" dxfId="47" priority="165354" operator="between">
      <formula>AY$44</formula>
      <formula>AY$45</formula>
    </cfRule>
    <cfRule type="cellIs" dxfId="46" priority="165355" operator="between">
      <formula>AY$45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45" priority="165532" operator="between">
      <formula>AY$46</formula>
      <formula>AY$47</formula>
    </cfRule>
    <cfRule type="cellIs" dxfId="44" priority="165533" operator="between">
      <formula>AY$47</formula>
      <formula>AY$48</formula>
    </cfRule>
    <cfRule type="cellIs" dxfId="43" priority="165534" operator="between">
      <formula>AY$48</formula>
      <formula>AY$49</formula>
    </cfRule>
    <cfRule type="cellIs" dxfId="42" priority="165535" operator="between">
      <formula>AY$49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41" priority="165712" operator="between">
      <formula>AY$45</formula>
      <formula>1000</formula>
    </cfRule>
    <cfRule type="cellIs" dxfId="40" priority="165713" operator="between">
      <formula>AY$44</formula>
      <formula>AY$45</formula>
    </cfRule>
    <cfRule type="cellIs" dxfId="39" priority="165714" operator="between">
      <formula>AY$43</formula>
      <formula>AY$44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B02682-89BB-3C4E-82F9-A33BA40CF782}">
  <sheetPr codeName="Sheet14"/>
  <dimension ref="A1:RI50"/>
  <sheetViews>
    <sheetView workbookViewId="0">
      <pane xSplit="4" topLeftCell="E1" activePane="topRight" state="frozen"/>
      <selection pane="topRight" sqref="A1:A3"/>
    </sheetView>
  </sheetViews>
  <sheetFormatPr baseColWidth="10" defaultRowHeight="16" x14ac:dyDescent="0.2"/>
  <cols>
    <col min="3" max="3" width="24.83203125" bestFit="1" customWidth="1"/>
    <col min="4" max="4" width="8.1640625" bestFit="1" customWidth="1"/>
    <col min="5" max="5" width="12" customWidth="1"/>
    <col min="7" max="7" width="10.83203125" style="67"/>
    <col min="8" max="8" width="16.33203125" customWidth="1"/>
    <col min="10" max="10" width="13.33203125" style="36" bestFit="1" customWidth="1"/>
    <col min="11" max="11" width="15.33203125" customWidth="1"/>
    <col min="13" max="13" width="27.5" bestFit="1" customWidth="1"/>
    <col min="14" max="14" width="10.5" customWidth="1"/>
    <col min="15" max="15" width="27.5" bestFit="1" customWidth="1"/>
    <col min="16" max="16" width="10.5" customWidth="1"/>
    <col min="17" max="17" width="27.5" customWidth="1"/>
    <col min="18" max="18" width="10.83203125" customWidth="1"/>
    <col min="19" max="19" width="27.5" customWidth="1"/>
    <col min="20" max="20" width="24.6640625" customWidth="1"/>
    <col min="21" max="21" width="13" customWidth="1"/>
    <col min="22" max="22" width="31.5" customWidth="1"/>
    <col min="23" max="43" width="10.83203125" hidden="1" customWidth="1"/>
    <col min="44" max="51" width="10.83203125" style="36" customWidth="1"/>
    <col min="52" max="72" width="10.83203125" hidden="1" customWidth="1"/>
    <col min="73" max="80" width="10.83203125" style="36" customWidth="1"/>
    <col min="81" max="101" width="10.83203125" hidden="1" customWidth="1"/>
    <col min="102" max="112" width="10.83203125" style="36" customWidth="1"/>
    <col min="113" max="132" width="10.83203125" hidden="1" customWidth="1"/>
    <col min="133" max="140" width="10.83203125" style="36" customWidth="1"/>
    <col min="141" max="160" width="10.83203125" hidden="1" customWidth="1"/>
    <col min="161" max="168" width="10.83203125" style="36" customWidth="1"/>
    <col min="169" max="188" width="10.83203125" hidden="1" customWidth="1"/>
    <col min="189" max="196" width="10.83203125" style="36" customWidth="1"/>
    <col min="197" max="216" width="10.83203125" hidden="1" customWidth="1"/>
    <col min="217" max="224" width="10.83203125" style="36" customWidth="1"/>
    <col min="225" max="244" width="10.83203125" hidden="1" customWidth="1"/>
    <col min="245" max="252" width="10.83203125" style="36" customWidth="1"/>
    <col min="253" max="272" width="10.83203125" hidden="1" customWidth="1"/>
    <col min="273" max="280" width="10.83203125" style="36" customWidth="1"/>
    <col min="281" max="300" width="10.83203125" hidden="1" customWidth="1"/>
    <col min="301" max="308" width="10.83203125" style="36" hidden="1" customWidth="1"/>
    <col min="309" max="328" width="10.83203125" hidden="1" customWidth="1"/>
    <col min="329" max="336" width="10.83203125" style="36" hidden="1" customWidth="1"/>
    <col min="337" max="356" width="10.83203125" hidden="1" customWidth="1"/>
    <col min="357" max="364" width="10.83203125" style="36" hidden="1" customWidth="1"/>
    <col min="365" max="384" width="10.83203125" hidden="1" customWidth="1"/>
    <col min="385" max="392" width="10.83203125" style="36" hidden="1" customWidth="1"/>
    <col min="393" max="412" width="10.83203125" hidden="1" customWidth="1"/>
    <col min="413" max="420" width="10.83203125" style="36" hidden="1" customWidth="1"/>
    <col min="421" max="440" width="10.83203125" hidden="1" customWidth="1"/>
    <col min="441" max="448" width="10.83203125" style="36" hidden="1" customWidth="1"/>
    <col min="449" max="469" width="10.83203125" hidden="1" customWidth="1"/>
    <col min="470" max="477" width="10.83203125" style="36" hidden="1" customWidth="1"/>
  </cols>
  <sheetData>
    <row r="1" spans="1:477" ht="16" customHeight="1" x14ac:dyDescent="0.2">
      <c r="A1" s="70" t="s">
        <v>173</v>
      </c>
      <c r="B1" s="70" t="s">
        <v>174</v>
      </c>
      <c r="C1" s="71" t="s">
        <v>22</v>
      </c>
      <c r="D1" s="71" t="s">
        <v>0</v>
      </c>
      <c r="E1" s="71" t="s">
        <v>48</v>
      </c>
      <c r="F1" s="71" t="s">
        <v>2</v>
      </c>
      <c r="G1" s="70" t="s">
        <v>175</v>
      </c>
      <c r="H1" s="70" t="s">
        <v>53</v>
      </c>
      <c r="I1" s="70" t="s">
        <v>8</v>
      </c>
      <c r="J1" s="71" t="s">
        <v>9</v>
      </c>
      <c r="K1" s="70" t="s">
        <v>66</v>
      </c>
      <c r="L1" s="74" t="s">
        <v>90</v>
      </c>
      <c r="M1" s="75" t="s">
        <v>25</v>
      </c>
      <c r="N1" s="74" t="s">
        <v>91</v>
      </c>
      <c r="O1" s="75" t="s">
        <v>25</v>
      </c>
      <c r="P1" s="74" t="s">
        <v>92</v>
      </c>
      <c r="Q1" s="75" t="s">
        <v>25</v>
      </c>
      <c r="R1" s="75" t="s">
        <v>10</v>
      </c>
      <c r="S1" s="75" t="s">
        <v>25</v>
      </c>
      <c r="T1" s="76" t="s">
        <v>11</v>
      </c>
      <c r="U1" s="75" t="s">
        <v>26</v>
      </c>
      <c r="V1" s="75" t="s">
        <v>25</v>
      </c>
      <c r="W1" s="72" t="s">
        <v>169</v>
      </c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7" t="s">
        <v>191</v>
      </c>
      <c r="BA1" s="77"/>
      <c r="BB1" s="77"/>
      <c r="BC1" s="77"/>
      <c r="BD1" s="77"/>
      <c r="BE1" s="77"/>
      <c r="BF1" s="77"/>
      <c r="BG1" s="77"/>
      <c r="BH1" s="77"/>
      <c r="BI1" s="77"/>
      <c r="BJ1" s="77"/>
      <c r="BK1" s="77"/>
      <c r="BL1" s="77"/>
      <c r="BM1" s="77"/>
      <c r="BN1" s="77"/>
      <c r="BO1" s="77"/>
      <c r="BP1" s="77"/>
      <c r="BQ1" s="77"/>
      <c r="BR1" s="77"/>
      <c r="BS1" s="77"/>
      <c r="BT1" s="77"/>
      <c r="BU1" s="77"/>
      <c r="BV1" s="77"/>
      <c r="BW1" s="77"/>
      <c r="BX1" s="77"/>
      <c r="BY1" s="77"/>
      <c r="BZ1" s="77"/>
      <c r="CA1" s="77"/>
      <c r="CB1" s="77"/>
      <c r="CC1" s="72" t="s">
        <v>228</v>
      </c>
      <c r="CD1" s="72"/>
      <c r="CE1" s="72"/>
      <c r="CF1" s="72"/>
      <c r="CG1" s="72"/>
      <c r="CH1" s="72"/>
      <c r="CI1" s="72"/>
      <c r="CJ1" s="72"/>
      <c r="CK1" s="72"/>
      <c r="CL1" s="72"/>
      <c r="CM1" s="72"/>
      <c r="CN1" s="72"/>
      <c r="CO1" s="72"/>
      <c r="CP1" s="72"/>
      <c r="CQ1" s="72"/>
      <c r="CR1" s="72"/>
      <c r="CS1" s="72"/>
      <c r="CT1" s="72"/>
      <c r="CU1" s="72"/>
      <c r="CV1" s="72"/>
      <c r="CW1" s="72"/>
      <c r="CX1" s="72"/>
      <c r="CY1" s="72"/>
      <c r="CZ1" s="72"/>
      <c r="DA1" s="72"/>
      <c r="DB1" s="72"/>
      <c r="DC1" s="72"/>
      <c r="DD1" s="72"/>
      <c r="DE1" s="72"/>
      <c r="DF1" s="78" t="s">
        <v>52</v>
      </c>
      <c r="DG1" s="78"/>
      <c r="DH1" s="78"/>
      <c r="DI1" s="72" t="s">
        <v>149</v>
      </c>
      <c r="DJ1" s="72"/>
      <c r="DK1" s="72"/>
      <c r="DL1" s="72"/>
      <c r="DM1" s="72"/>
      <c r="DN1" s="72"/>
      <c r="DO1" s="72"/>
      <c r="DP1" s="72"/>
      <c r="DQ1" s="72"/>
      <c r="DR1" s="72"/>
      <c r="DS1" s="72"/>
      <c r="DT1" s="72"/>
      <c r="DU1" s="72"/>
      <c r="DV1" s="72"/>
      <c r="DW1" s="72"/>
      <c r="DX1" s="72"/>
      <c r="DY1" s="72"/>
      <c r="DZ1" s="72"/>
      <c r="EA1" s="72"/>
      <c r="EB1" s="72"/>
      <c r="EC1" s="72"/>
      <c r="ED1" s="72"/>
      <c r="EE1" s="72"/>
      <c r="EF1" s="72"/>
      <c r="EG1" s="72"/>
      <c r="EH1" s="72"/>
      <c r="EI1" s="72"/>
      <c r="EJ1" s="72"/>
      <c r="EK1" s="77" t="s">
        <v>150</v>
      </c>
      <c r="EL1" s="77"/>
      <c r="EM1" s="77"/>
      <c r="EN1" s="77"/>
      <c r="EO1" s="77"/>
      <c r="EP1" s="77"/>
      <c r="EQ1" s="77"/>
      <c r="ER1" s="77"/>
      <c r="ES1" s="77"/>
      <c r="ET1" s="77"/>
      <c r="EU1" s="77"/>
      <c r="EV1" s="77"/>
      <c r="EW1" s="77"/>
      <c r="EX1" s="77"/>
      <c r="EY1" s="77"/>
      <c r="EZ1" s="77"/>
      <c r="FA1" s="77"/>
      <c r="FB1" s="77"/>
      <c r="FC1" s="77"/>
      <c r="FD1" s="77"/>
      <c r="FE1" s="77"/>
      <c r="FF1" s="77"/>
      <c r="FG1" s="77"/>
      <c r="FH1" s="77"/>
      <c r="FI1" s="77"/>
      <c r="FJ1" s="77"/>
      <c r="FK1" s="77"/>
      <c r="FL1" s="77"/>
      <c r="FM1" s="72" t="s">
        <v>168</v>
      </c>
      <c r="FN1" s="72"/>
      <c r="FO1" s="72"/>
      <c r="FP1" s="72"/>
      <c r="FQ1" s="72"/>
      <c r="FR1" s="72"/>
      <c r="FS1" s="72"/>
      <c r="FT1" s="72"/>
      <c r="FU1" s="72"/>
      <c r="FV1" s="72"/>
      <c r="FW1" s="72"/>
      <c r="FX1" s="72"/>
      <c r="FY1" s="72"/>
      <c r="FZ1" s="72"/>
      <c r="GA1" s="72"/>
      <c r="GB1" s="72"/>
      <c r="GC1" s="72"/>
      <c r="GD1" s="72"/>
      <c r="GE1" s="72"/>
      <c r="GF1" s="72"/>
      <c r="GG1" s="72"/>
      <c r="GH1" s="72"/>
      <c r="GI1" s="72"/>
      <c r="GJ1" s="72"/>
      <c r="GK1" s="72"/>
      <c r="GL1" s="72"/>
      <c r="GM1" s="72"/>
      <c r="GN1" s="72"/>
      <c r="GO1" s="77" t="s">
        <v>177</v>
      </c>
      <c r="GP1" s="77"/>
      <c r="GQ1" s="77"/>
      <c r="GR1" s="77"/>
      <c r="GS1" s="77"/>
      <c r="GT1" s="77"/>
      <c r="GU1" s="77"/>
      <c r="GV1" s="77"/>
      <c r="GW1" s="77"/>
      <c r="GX1" s="77"/>
      <c r="GY1" s="77"/>
      <c r="GZ1" s="77"/>
      <c r="HA1" s="77"/>
      <c r="HB1" s="77"/>
      <c r="HC1" s="77"/>
      <c r="HD1" s="77"/>
      <c r="HE1" s="77"/>
      <c r="HF1" s="77"/>
      <c r="HG1" s="77"/>
      <c r="HH1" s="77"/>
      <c r="HI1" s="77"/>
      <c r="HJ1" s="77"/>
      <c r="HK1" s="77"/>
      <c r="HL1" s="77"/>
      <c r="HM1" s="77"/>
      <c r="HN1" s="77"/>
      <c r="HO1" s="77"/>
      <c r="HP1" s="77"/>
      <c r="HQ1" s="72" t="s">
        <v>179</v>
      </c>
      <c r="HR1" s="72"/>
      <c r="HS1" s="72"/>
      <c r="HT1" s="72"/>
      <c r="HU1" s="72"/>
      <c r="HV1" s="72"/>
      <c r="HW1" s="72"/>
      <c r="HX1" s="72"/>
      <c r="HY1" s="72"/>
      <c r="HZ1" s="72"/>
      <c r="IA1" s="72"/>
      <c r="IB1" s="72"/>
      <c r="IC1" s="72"/>
      <c r="ID1" s="72"/>
      <c r="IE1" s="72"/>
      <c r="IF1" s="72"/>
      <c r="IG1" s="72"/>
      <c r="IH1" s="72"/>
      <c r="II1" s="72"/>
      <c r="IJ1" s="72"/>
      <c r="IK1" s="72"/>
      <c r="IL1" s="72"/>
      <c r="IM1" s="72"/>
      <c r="IN1" s="72"/>
      <c r="IO1" s="72"/>
      <c r="IP1" s="72"/>
      <c r="IQ1" s="72"/>
      <c r="IR1" s="72"/>
      <c r="IS1" s="77" t="s">
        <v>190</v>
      </c>
      <c r="IT1" s="77"/>
      <c r="IU1" s="77"/>
      <c r="IV1" s="77"/>
      <c r="IW1" s="77"/>
      <c r="IX1" s="77"/>
      <c r="IY1" s="77"/>
      <c r="IZ1" s="77"/>
      <c r="JA1" s="77"/>
      <c r="JB1" s="77"/>
      <c r="JC1" s="77"/>
      <c r="JD1" s="77"/>
      <c r="JE1" s="77"/>
      <c r="JF1" s="77"/>
      <c r="JG1" s="77"/>
      <c r="JH1" s="77"/>
      <c r="JI1" s="77"/>
      <c r="JJ1" s="77"/>
      <c r="JK1" s="77"/>
      <c r="JL1" s="77"/>
      <c r="JM1" s="77"/>
      <c r="JN1" s="77"/>
      <c r="JO1" s="77"/>
      <c r="JP1" s="77"/>
      <c r="JQ1" s="77"/>
      <c r="JR1" s="77"/>
      <c r="JS1" s="77"/>
      <c r="JT1" s="77"/>
      <c r="JU1" s="72"/>
      <c r="JV1" s="72"/>
      <c r="JW1" s="72"/>
      <c r="JX1" s="72"/>
      <c r="JY1" s="72"/>
      <c r="JZ1" s="72"/>
      <c r="KA1" s="72"/>
      <c r="KB1" s="72"/>
      <c r="KC1" s="72"/>
      <c r="KD1" s="72"/>
      <c r="KE1" s="72"/>
      <c r="KF1" s="72"/>
      <c r="KG1" s="72"/>
      <c r="KH1" s="72"/>
      <c r="KI1" s="72"/>
      <c r="KJ1" s="72"/>
      <c r="KK1" s="72"/>
      <c r="KL1" s="72"/>
      <c r="KM1" s="72"/>
      <c r="KN1" s="72"/>
      <c r="KO1" s="72"/>
      <c r="KP1" s="72"/>
      <c r="KQ1" s="72"/>
      <c r="KR1" s="72"/>
      <c r="KS1" s="72"/>
      <c r="KT1" s="72"/>
      <c r="KU1" s="72"/>
      <c r="KV1" s="72"/>
      <c r="KW1" s="77"/>
      <c r="KX1" s="77"/>
      <c r="KY1" s="77"/>
      <c r="KZ1" s="77"/>
      <c r="LA1" s="77"/>
      <c r="LB1" s="77"/>
      <c r="LC1" s="77"/>
      <c r="LD1" s="77"/>
      <c r="LE1" s="77"/>
      <c r="LF1" s="77"/>
      <c r="LG1" s="77"/>
      <c r="LH1" s="77"/>
      <c r="LI1" s="77"/>
      <c r="LJ1" s="77"/>
      <c r="LK1" s="77"/>
      <c r="LL1" s="77"/>
      <c r="LM1" s="77"/>
      <c r="LN1" s="77"/>
      <c r="LO1" s="77"/>
      <c r="LP1" s="77"/>
      <c r="LQ1" s="77"/>
      <c r="LR1" s="77"/>
      <c r="LS1" s="77"/>
      <c r="LT1" s="77"/>
      <c r="LU1" s="77"/>
      <c r="LV1" s="77"/>
      <c r="LW1" s="77"/>
      <c r="LX1" s="77"/>
      <c r="LY1" s="72"/>
      <c r="LZ1" s="72"/>
      <c r="MA1" s="72"/>
      <c r="MB1" s="72"/>
      <c r="MC1" s="72"/>
      <c r="MD1" s="72"/>
      <c r="ME1" s="72"/>
      <c r="MF1" s="72"/>
      <c r="MG1" s="72"/>
      <c r="MH1" s="72"/>
      <c r="MI1" s="72"/>
      <c r="MJ1" s="72"/>
      <c r="MK1" s="72"/>
      <c r="ML1" s="72"/>
      <c r="MM1" s="72"/>
      <c r="MN1" s="72"/>
      <c r="MO1" s="72"/>
      <c r="MP1" s="72"/>
      <c r="MQ1" s="72"/>
      <c r="MR1" s="72"/>
      <c r="MS1" s="72"/>
      <c r="MT1" s="72"/>
      <c r="MU1" s="72"/>
      <c r="MV1" s="72"/>
      <c r="MW1" s="72"/>
      <c r="MX1" s="72"/>
      <c r="MY1" s="72"/>
      <c r="MZ1" s="72"/>
      <c r="NA1" s="77"/>
      <c r="NB1" s="77"/>
      <c r="NC1" s="77"/>
      <c r="ND1" s="77"/>
      <c r="NE1" s="77"/>
      <c r="NF1" s="77"/>
      <c r="NG1" s="77"/>
      <c r="NH1" s="77"/>
      <c r="NI1" s="77"/>
      <c r="NJ1" s="77"/>
      <c r="NK1" s="77"/>
      <c r="NL1" s="77"/>
      <c r="NM1" s="77"/>
      <c r="NN1" s="77"/>
      <c r="NO1" s="77"/>
      <c r="NP1" s="77"/>
      <c r="NQ1" s="77"/>
      <c r="NR1" s="77"/>
      <c r="NS1" s="77"/>
      <c r="NT1" s="77"/>
      <c r="NU1" s="77"/>
      <c r="NV1" s="77"/>
      <c r="NW1" s="77"/>
      <c r="NX1" s="77"/>
      <c r="NY1" s="77"/>
      <c r="NZ1" s="77"/>
      <c r="OA1" s="77"/>
      <c r="OB1" s="77"/>
      <c r="OC1" s="72"/>
      <c r="OD1" s="72"/>
      <c r="OE1" s="72"/>
      <c r="OF1" s="72"/>
      <c r="OG1" s="72"/>
      <c r="OH1" s="72"/>
      <c r="OI1" s="72"/>
      <c r="OJ1" s="72"/>
      <c r="OK1" s="72"/>
      <c r="OL1" s="72"/>
      <c r="OM1" s="72"/>
      <c r="ON1" s="72"/>
      <c r="OO1" s="72"/>
      <c r="OP1" s="72"/>
      <c r="OQ1" s="72"/>
      <c r="OR1" s="72"/>
      <c r="OS1" s="72"/>
      <c r="OT1" s="72"/>
      <c r="OU1" s="72"/>
      <c r="OV1" s="72"/>
      <c r="OW1" s="72"/>
      <c r="OX1" s="72"/>
      <c r="OY1" s="72"/>
      <c r="OZ1" s="72"/>
      <c r="PA1" s="72"/>
      <c r="PB1" s="72"/>
      <c r="PC1" s="72"/>
      <c r="PD1" s="72"/>
      <c r="PE1" s="77"/>
      <c r="PF1" s="77"/>
      <c r="PG1" s="77"/>
      <c r="PH1" s="77"/>
      <c r="PI1" s="77"/>
      <c r="PJ1" s="77"/>
      <c r="PK1" s="77"/>
      <c r="PL1" s="77"/>
      <c r="PM1" s="77"/>
      <c r="PN1" s="77"/>
      <c r="PO1" s="77"/>
      <c r="PP1" s="77"/>
      <c r="PQ1" s="77"/>
      <c r="PR1" s="77"/>
      <c r="PS1" s="77"/>
      <c r="PT1" s="77"/>
      <c r="PU1" s="77"/>
      <c r="PV1" s="77"/>
      <c r="PW1" s="77"/>
      <c r="PX1" s="77"/>
      <c r="PY1" s="77"/>
      <c r="PZ1" s="77"/>
      <c r="QA1" s="77"/>
      <c r="QB1" s="77"/>
      <c r="QC1" s="77"/>
      <c r="QD1" s="77"/>
      <c r="QE1" s="77"/>
      <c r="QF1" s="77"/>
      <c r="QG1" s="72" t="s">
        <v>56</v>
      </c>
      <c r="QH1" s="72"/>
      <c r="QI1" s="72"/>
      <c r="QJ1" s="72"/>
      <c r="QK1" s="72"/>
      <c r="QL1" s="72"/>
      <c r="QM1" s="72"/>
      <c r="QN1" s="72"/>
      <c r="QO1" s="72"/>
      <c r="QP1" s="72"/>
      <c r="QQ1" s="72"/>
      <c r="QR1" s="72"/>
      <c r="QS1" s="72"/>
      <c r="QT1" s="72"/>
      <c r="QU1" s="72"/>
      <c r="QV1" s="72"/>
      <c r="QW1" s="72"/>
      <c r="QX1" s="72"/>
      <c r="QY1" s="72"/>
      <c r="QZ1" s="72"/>
      <c r="RA1" s="72"/>
      <c r="RB1" s="72"/>
      <c r="RC1" s="72"/>
      <c r="RD1" s="72"/>
      <c r="RE1" s="72"/>
      <c r="RF1" s="72"/>
      <c r="RG1" s="72"/>
      <c r="RH1" s="72"/>
      <c r="RI1" s="72"/>
    </row>
    <row r="2" spans="1:477" x14ac:dyDescent="0.2">
      <c r="A2" s="70"/>
      <c r="B2" s="70"/>
      <c r="C2" s="71"/>
      <c r="D2" s="71"/>
      <c r="E2" s="71"/>
      <c r="F2" s="71"/>
      <c r="G2" s="70"/>
      <c r="H2" s="70"/>
      <c r="I2" s="70"/>
      <c r="J2" s="71"/>
      <c r="K2" s="70"/>
      <c r="L2" s="74"/>
      <c r="M2" s="75"/>
      <c r="N2" s="74"/>
      <c r="O2" s="75"/>
      <c r="P2" s="74"/>
      <c r="Q2" s="75"/>
      <c r="R2" s="75"/>
      <c r="S2" s="75"/>
      <c r="T2" s="76"/>
      <c r="U2" s="75"/>
      <c r="V2" s="75"/>
      <c r="W2" s="73" t="s">
        <v>82</v>
      </c>
      <c r="X2" s="73"/>
      <c r="Y2" s="73"/>
      <c r="Z2" s="73"/>
      <c r="AA2" s="73" t="s">
        <v>83</v>
      </c>
      <c r="AB2" s="73"/>
      <c r="AC2" s="73"/>
      <c r="AD2" s="73"/>
      <c r="AE2" s="73" t="s">
        <v>84</v>
      </c>
      <c r="AF2" s="73"/>
      <c r="AG2" s="73"/>
      <c r="AH2" s="73"/>
      <c r="AI2" s="73" t="s">
        <v>85</v>
      </c>
      <c r="AJ2" s="73"/>
      <c r="AK2" s="73"/>
      <c r="AL2" s="73"/>
      <c r="AM2" s="80" t="s">
        <v>86</v>
      </c>
      <c r="AN2" s="80"/>
      <c r="AO2" s="80"/>
      <c r="AP2" s="80"/>
      <c r="AQ2" s="14"/>
      <c r="AR2" s="14" t="s">
        <v>87</v>
      </c>
      <c r="AS2" s="14" t="s">
        <v>88</v>
      </c>
      <c r="AT2" s="14" t="s">
        <v>84</v>
      </c>
      <c r="AU2" s="14" t="s">
        <v>93</v>
      </c>
      <c r="AV2" s="14" t="s">
        <v>21</v>
      </c>
      <c r="AW2" s="14" t="s">
        <v>57</v>
      </c>
      <c r="AX2" s="14" t="s">
        <v>89</v>
      </c>
      <c r="AY2" s="14" t="s">
        <v>15</v>
      </c>
      <c r="AZ2" s="69" t="s">
        <v>82</v>
      </c>
      <c r="BA2" s="69"/>
      <c r="BB2" s="69"/>
      <c r="BC2" s="69"/>
      <c r="BD2" s="69" t="s">
        <v>83</v>
      </c>
      <c r="BE2" s="69"/>
      <c r="BF2" s="69"/>
      <c r="BG2" s="69"/>
      <c r="BH2" s="69" t="s">
        <v>84</v>
      </c>
      <c r="BI2" s="69"/>
      <c r="BJ2" s="69"/>
      <c r="BK2" s="69"/>
      <c r="BL2" s="69" t="s">
        <v>85</v>
      </c>
      <c r="BM2" s="69"/>
      <c r="BN2" s="69"/>
      <c r="BO2" s="69"/>
      <c r="BP2" s="79" t="s">
        <v>86</v>
      </c>
      <c r="BQ2" s="79"/>
      <c r="BR2" s="79"/>
      <c r="BS2" s="79"/>
      <c r="BT2" s="13"/>
      <c r="BU2" s="13" t="s">
        <v>87</v>
      </c>
      <c r="BV2" s="13" t="s">
        <v>88</v>
      </c>
      <c r="BW2" s="13" t="s">
        <v>84</v>
      </c>
      <c r="BX2" s="13" t="s">
        <v>93</v>
      </c>
      <c r="BY2" s="13" t="s">
        <v>21</v>
      </c>
      <c r="BZ2" s="13" t="s">
        <v>57</v>
      </c>
      <c r="CA2" s="13" t="s">
        <v>89</v>
      </c>
      <c r="CB2" s="13" t="s">
        <v>15</v>
      </c>
      <c r="CC2" s="73" t="s">
        <v>82</v>
      </c>
      <c r="CD2" s="73"/>
      <c r="CE2" s="73"/>
      <c r="CF2" s="73"/>
      <c r="CG2" s="73" t="s">
        <v>83</v>
      </c>
      <c r="CH2" s="73"/>
      <c r="CI2" s="73"/>
      <c r="CJ2" s="73"/>
      <c r="CK2" s="73" t="s">
        <v>84</v>
      </c>
      <c r="CL2" s="73"/>
      <c r="CM2" s="73"/>
      <c r="CN2" s="73"/>
      <c r="CO2" s="73" t="s">
        <v>85</v>
      </c>
      <c r="CP2" s="73"/>
      <c r="CQ2" s="73"/>
      <c r="CR2" s="73"/>
      <c r="CS2" s="80" t="s">
        <v>86</v>
      </c>
      <c r="CT2" s="80"/>
      <c r="CU2" s="80"/>
      <c r="CV2" s="80"/>
      <c r="CW2" s="14"/>
      <c r="CX2" s="14" t="s">
        <v>87</v>
      </c>
      <c r="CY2" s="14" t="s">
        <v>88</v>
      </c>
      <c r="CZ2" s="14" t="s">
        <v>84</v>
      </c>
      <c r="DA2" s="14" t="s">
        <v>93</v>
      </c>
      <c r="DB2" s="14" t="s">
        <v>21</v>
      </c>
      <c r="DC2" s="14" t="s">
        <v>57</v>
      </c>
      <c r="DD2" s="14" t="s">
        <v>89</v>
      </c>
      <c r="DE2" s="14" t="s">
        <v>15</v>
      </c>
      <c r="DF2" s="49" t="s">
        <v>88</v>
      </c>
      <c r="DG2" s="49" t="s">
        <v>84</v>
      </c>
      <c r="DH2" s="49" t="s">
        <v>20</v>
      </c>
      <c r="DI2" s="73" t="s">
        <v>82</v>
      </c>
      <c r="DJ2" s="73"/>
      <c r="DK2" s="73"/>
      <c r="DL2" s="73"/>
      <c r="DM2" s="73" t="s">
        <v>83</v>
      </c>
      <c r="DN2" s="73"/>
      <c r="DO2" s="73"/>
      <c r="DP2" s="73"/>
      <c r="DQ2" s="73" t="s">
        <v>84</v>
      </c>
      <c r="DR2" s="73"/>
      <c r="DS2" s="73"/>
      <c r="DT2" s="73"/>
      <c r="DU2" s="73" t="s">
        <v>85</v>
      </c>
      <c r="DV2" s="73"/>
      <c r="DW2" s="73"/>
      <c r="DX2" s="73"/>
      <c r="DY2" s="81" t="s">
        <v>86</v>
      </c>
      <c r="DZ2" s="81"/>
      <c r="EA2" s="81"/>
      <c r="EB2" s="81"/>
      <c r="EC2" s="14" t="s">
        <v>87</v>
      </c>
      <c r="ED2" s="14" t="s">
        <v>88</v>
      </c>
      <c r="EE2" s="14" t="s">
        <v>84</v>
      </c>
      <c r="EF2" s="14" t="s">
        <v>93</v>
      </c>
      <c r="EG2" s="14" t="s">
        <v>21</v>
      </c>
      <c r="EH2" s="14" t="s">
        <v>57</v>
      </c>
      <c r="EI2" s="14" t="s">
        <v>89</v>
      </c>
      <c r="EJ2" s="14" t="s">
        <v>15</v>
      </c>
      <c r="EK2" s="69" t="s">
        <v>82</v>
      </c>
      <c r="EL2" s="69"/>
      <c r="EM2" s="69"/>
      <c r="EN2" s="69"/>
      <c r="EO2" s="69" t="s">
        <v>83</v>
      </c>
      <c r="EP2" s="69"/>
      <c r="EQ2" s="69"/>
      <c r="ER2" s="69"/>
      <c r="ES2" s="69" t="s">
        <v>84</v>
      </c>
      <c r="ET2" s="69"/>
      <c r="EU2" s="69"/>
      <c r="EV2" s="69"/>
      <c r="EW2" s="69" t="s">
        <v>85</v>
      </c>
      <c r="EX2" s="69"/>
      <c r="EY2" s="69"/>
      <c r="EZ2" s="69"/>
      <c r="FA2" s="79" t="s">
        <v>86</v>
      </c>
      <c r="FB2" s="79"/>
      <c r="FC2" s="79"/>
      <c r="FD2" s="79"/>
      <c r="FE2" s="13" t="s">
        <v>87</v>
      </c>
      <c r="FF2" s="13" t="s">
        <v>88</v>
      </c>
      <c r="FG2" s="13" t="s">
        <v>84</v>
      </c>
      <c r="FH2" s="13" t="s">
        <v>93</v>
      </c>
      <c r="FI2" s="13" t="s">
        <v>21</v>
      </c>
      <c r="FJ2" s="13" t="s">
        <v>57</v>
      </c>
      <c r="FK2" s="13" t="s">
        <v>89</v>
      </c>
      <c r="FL2" s="13" t="s">
        <v>15</v>
      </c>
      <c r="FM2" s="73" t="s">
        <v>82</v>
      </c>
      <c r="FN2" s="73"/>
      <c r="FO2" s="73"/>
      <c r="FP2" s="73"/>
      <c r="FQ2" s="73" t="s">
        <v>83</v>
      </c>
      <c r="FR2" s="73"/>
      <c r="FS2" s="73"/>
      <c r="FT2" s="73"/>
      <c r="FU2" s="73" t="s">
        <v>84</v>
      </c>
      <c r="FV2" s="73"/>
      <c r="FW2" s="73"/>
      <c r="FX2" s="73"/>
      <c r="FY2" s="73" t="s">
        <v>85</v>
      </c>
      <c r="FZ2" s="73"/>
      <c r="GA2" s="73"/>
      <c r="GB2" s="73"/>
      <c r="GC2" s="81" t="s">
        <v>86</v>
      </c>
      <c r="GD2" s="81"/>
      <c r="GE2" s="81"/>
      <c r="GF2" s="81"/>
      <c r="GG2" s="14" t="s">
        <v>87</v>
      </c>
      <c r="GH2" s="14" t="s">
        <v>88</v>
      </c>
      <c r="GI2" s="14" t="s">
        <v>84</v>
      </c>
      <c r="GJ2" s="14" t="s">
        <v>93</v>
      </c>
      <c r="GK2" s="14" t="s">
        <v>21</v>
      </c>
      <c r="GL2" s="14" t="s">
        <v>57</v>
      </c>
      <c r="GM2" s="14" t="s">
        <v>89</v>
      </c>
      <c r="GN2" s="14" t="s">
        <v>15</v>
      </c>
      <c r="GO2" s="69" t="s">
        <v>82</v>
      </c>
      <c r="GP2" s="69"/>
      <c r="GQ2" s="69"/>
      <c r="GR2" s="69"/>
      <c r="GS2" s="69" t="s">
        <v>83</v>
      </c>
      <c r="GT2" s="69"/>
      <c r="GU2" s="69"/>
      <c r="GV2" s="69"/>
      <c r="GW2" s="69" t="s">
        <v>84</v>
      </c>
      <c r="GX2" s="69"/>
      <c r="GY2" s="69"/>
      <c r="GZ2" s="69"/>
      <c r="HA2" s="69" t="s">
        <v>85</v>
      </c>
      <c r="HB2" s="69"/>
      <c r="HC2" s="69"/>
      <c r="HD2" s="69"/>
      <c r="HE2" s="79" t="s">
        <v>86</v>
      </c>
      <c r="HF2" s="79"/>
      <c r="HG2" s="79"/>
      <c r="HH2" s="79"/>
      <c r="HI2" s="13" t="s">
        <v>87</v>
      </c>
      <c r="HJ2" s="13" t="s">
        <v>88</v>
      </c>
      <c r="HK2" s="13" t="s">
        <v>84</v>
      </c>
      <c r="HL2" s="13" t="s">
        <v>93</v>
      </c>
      <c r="HM2" s="13" t="s">
        <v>21</v>
      </c>
      <c r="HN2" s="13" t="s">
        <v>57</v>
      </c>
      <c r="HO2" s="13" t="s">
        <v>89</v>
      </c>
      <c r="HP2" s="13" t="s">
        <v>15</v>
      </c>
      <c r="HQ2" s="73" t="s">
        <v>82</v>
      </c>
      <c r="HR2" s="73"/>
      <c r="HS2" s="73"/>
      <c r="HT2" s="73"/>
      <c r="HU2" s="73" t="s">
        <v>83</v>
      </c>
      <c r="HV2" s="73"/>
      <c r="HW2" s="73"/>
      <c r="HX2" s="73"/>
      <c r="HY2" s="73" t="s">
        <v>84</v>
      </c>
      <c r="HZ2" s="73"/>
      <c r="IA2" s="73"/>
      <c r="IB2" s="73"/>
      <c r="IC2" s="73" t="s">
        <v>85</v>
      </c>
      <c r="ID2" s="73"/>
      <c r="IE2" s="73"/>
      <c r="IF2" s="73"/>
      <c r="IG2" s="81" t="s">
        <v>86</v>
      </c>
      <c r="IH2" s="81"/>
      <c r="II2" s="81"/>
      <c r="IJ2" s="81"/>
      <c r="IK2" s="14" t="s">
        <v>87</v>
      </c>
      <c r="IL2" s="14" t="s">
        <v>88</v>
      </c>
      <c r="IM2" s="14" t="s">
        <v>84</v>
      </c>
      <c r="IN2" s="14" t="s">
        <v>93</v>
      </c>
      <c r="IO2" s="14" t="s">
        <v>21</v>
      </c>
      <c r="IP2" s="14" t="s">
        <v>57</v>
      </c>
      <c r="IQ2" s="14" t="s">
        <v>89</v>
      </c>
      <c r="IR2" s="14" t="s">
        <v>15</v>
      </c>
      <c r="IS2" s="69" t="s">
        <v>82</v>
      </c>
      <c r="IT2" s="69"/>
      <c r="IU2" s="69"/>
      <c r="IV2" s="69"/>
      <c r="IW2" s="69" t="s">
        <v>83</v>
      </c>
      <c r="IX2" s="69"/>
      <c r="IY2" s="69"/>
      <c r="IZ2" s="69"/>
      <c r="JA2" s="69" t="s">
        <v>84</v>
      </c>
      <c r="JB2" s="69"/>
      <c r="JC2" s="69"/>
      <c r="JD2" s="69"/>
      <c r="JE2" s="69" t="s">
        <v>85</v>
      </c>
      <c r="JF2" s="69"/>
      <c r="JG2" s="69"/>
      <c r="JH2" s="69"/>
      <c r="JI2" s="79" t="s">
        <v>86</v>
      </c>
      <c r="JJ2" s="79"/>
      <c r="JK2" s="79"/>
      <c r="JL2" s="79"/>
      <c r="JM2" s="13" t="s">
        <v>87</v>
      </c>
      <c r="JN2" s="13" t="s">
        <v>88</v>
      </c>
      <c r="JO2" s="13" t="s">
        <v>84</v>
      </c>
      <c r="JP2" s="13" t="s">
        <v>93</v>
      </c>
      <c r="JQ2" s="13" t="s">
        <v>21</v>
      </c>
      <c r="JR2" s="13" t="s">
        <v>57</v>
      </c>
      <c r="JS2" s="13" t="s">
        <v>89</v>
      </c>
      <c r="JT2" s="13" t="s">
        <v>15</v>
      </c>
      <c r="JU2" s="73" t="s">
        <v>82</v>
      </c>
      <c r="JV2" s="73"/>
      <c r="JW2" s="73"/>
      <c r="JX2" s="73"/>
      <c r="JY2" s="73" t="s">
        <v>83</v>
      </c>
      <c r="JZ2" s="73"/>
      <c r="KA2" s="73"/>
      <c r="KB2" s="73"/>
      <c r="KC2" s="73" t="s">
        <v>84</v>
      </c>
      <c r="KD2" s="73"/>
      <c r="KE2" s="73"/>
      <c r="KF2" s="73"/>
      <c r="KG2" s="73" t="s">
        <v>85</v>
      </c>
      <c r="KH2" s="73"/>
      <c r="KI2" s="73"/>
      <c r="KJ2" s="73"/>
      <c r="KK2" s="81" t="s">
        <v>86</v>
      </c>
      <c r="KL2" s="81"/>
      <c r="KM2" s="81"/>
      <c r="KN2" s="81"/>
      <c r="KO2" s="14" t="s">
        <v>87</v>
      </c>
      <c r="KP2" s="14" t="s">
        <v>88</v>
      </c>
      <c r="KQ2" s="14" t="s">
        <v>84</v>
      </c>
      <c r="KR2" s="14" t="s">
        <v>93</v>
      </c>
      <c r="KS2" s="14" t="s">
        <v>21</v>
      </c>
      <c r="KT2" s="14" t="s">
        <v>57</v>
      </c>
      <c r="KU2" s="14" t="s">
        <v>89</v>
      </c>
      <c r="KV2" s="14" t="s">
        <v>15</v>
      </c>
      <c r="KW2" s="69" t="s">
        <v>82</v>
      </c>
      <c r="KX2" s="69"/>
      <c r="KY2" s="69"/>
      <c r="KZ2" s="69"/>
      <c r="LA2" s="69" t="s">
        <v>83</v>
      </c>
      <c r="LB2" s="69"/>
      <c r="LC2" s="69"/>
      <c r="LD2" s="69"/>
      <c r="LE2" s="69" t="s">
        <v>84</v>
      </c>
      <c r="LF2" s="69"/>
      <c r="LG2" s="69"/>
      <c r="LH2" s="69"/>
      <c r="LI2" s="69" t="s">
        <v>85</v>
      </c>
      <c r="LJ2" s="69"/>
      <c r="LK2" s="69"/>
      <c r="LL2" s="69"/>
      <c r="LM2" s="79" t="s">
        <v>86</v>
      </c>
      <c r="LN2" s="79"/>
      <c r="LO2" s="79"/>
      <c r="LP2" s="79"/>
      <c r="LQ2" s="13" t="s">
        <v>87</v>
      </c>
      <c r="LR2" s="13" t="s">
        <v>88</v>
      </c>
      <c r="LS2" s="13" t="s">
        <v>84</v>
      </c>
      <c r="LT2" s="13" t="s">
        <v>93</v>
      </c>
      <c r="LU2" s="13" t="s">
        <v>21</v>
      </c>
      <c r="LV2" s="13" t="s">
        <v>57</v>
      </c>
      <c r="LW2" s="13" t="s">
        <v>89</v>
      </c>
      <c r="LX2" s="13" t="s">
        <v>15</v>
      </c>
      <c r="LY2" s="73" t="s">
        <v>82</v>
      </c>
      <c r="LZ2" s="73"/>
      <c r="MA2" s="73"/>
      <c r="MB2" s="73"/>
      <c r="MC2" s="73" t="s">
        <v>83</v>
      </c>
      <c r="MD2" s="73"/>
      <c r="ME2" s="73"/>
      <c r="MF2" s="73"/>
      <c r="MG2" s="73" t="s">
        <v>84</v>
      </c>
      <c r="MH2" s="73"/>
      <c r="MI2" s="73"/>
      <c r="MJ2" s="73"/>
      <c r="MK2" s="73" t="s">
        <v>85</v>
      </c>
      <c r="ML2" s="73"/>
      <c r="MM2" s="73"/>
      <c r="MN2" s="73"/>
      <c r="MO2" s="81" t="s">
        <v>86</v>
      </c>
      <c r="MP2" s="81"/>
      <c r="MQ2" s="81"/>
      <c r="MR2" s="81"/>
      <c r="MS2" s="14" t="s">
        <v>87</v>
      </c>
      <c r="MT2" s="14" t="s">
        <v>88</v>
      </c>
      <c r="MU2" s="14" t="s">
        <v>84</v>
      </c>
      <c r="MV2" s="14" t="s">
        <v>93</v>
      </c>
      <c r="MW2" s="14" t="s">
        <v>21</v>
      </c>
      <c r="MX2" s="14" t="s">
        <v>57</v>
      </c>
      <c r="MY2" s="14" t="s">
        <v>89</v>
      </c>
      <c r="MZ2" s="14" t="s">
        <v>15</v>
      </c>
      <c r="NA2" s="69" t="s">
        <v>82</v>
      </c>
      <c r="NB2" s="69"/>
      <c r="NC2" s="69"/>
      <c r="ND2" s="69"/>
      <c r="NE2" s="69" t="s">
        <v>83</v>
      </c>
      <c r="NF2" s="69"/>
      <c r="NG2" s="69"/>
      <c r="NH2" s="69"/>
      <c r="NI2" s="69" t="s">
        <v>84</v>
      </c>
      <c r="NJ2" s="69"/>
      <c r="NK2" s="69"/>
      <c r="NL2" s="69"/>
      <c r="NM2" s="69" t="s">
        <v>85</v>
      </c>
      <c r="NN2" s="69"/>
      <c r="NO2" s="69"/>
      <c r="NP2" s="69"/>
      <c r="NQ2" s="79" t="s">
        <v>86</v>
      </c>
      <c r="NR2" s="79"/>
      <c r="NS2" s="79"/>
      <c r="NT2" s="79"/>
      <c r="NU2" s="13" t="s">
        <v>87</v>
      </c>
      <c r="NV2" s="13" t="s">
        <v>88</v>
      </c>
      <c r="NW2" s="13" t="s">
        <v>84</v>
      </c>
      <c r="NX2" s="13" t="s">
        <v>93</v>
      </c>
      <c r="NY2" s="13" t="s">
        <v>21</v>
      </c>
      <c r="NZ2" s="13" t="s">
        <v>57</v>
      </c>
      <c r="OA2" s="13" t="s">
        <v>89</v>
      </c>
      <c r="OB2" s="13" t="s">
        <v>15</v>
      </c>
      <c r="OC2" s="73" t="s">
        <v>82</v>
      </c>
      <c r="OD2" s="73"/>
      <c r="OE2" s="73"/>
      <c r="OF2" s="73"/>
      <c r="OG2" s="73" t="s">
        <v>83</v>
      </c>
      <c r="OH2" s="73"/>
      <c r="OI2" s="73"/>
      <c r="OJ2" s="73"/>
      <c r="OK2" s="73" t="s">
        <v>84</v>
      </c>
      <c r="OL2" s="73"/>
      <c r="OM2" s="73"/>
      <c r="ON2" s="73"/>
      <c r="OO2" s="73" t="s">
        <v>85</v>
      </c>
      <c r="OP2" s="73"/>
      <c r="OQ2" s="73"/>
      <c r="OR2" s="73"/>
      <c r="OS2" s="81" t="s">
        <v>86</v>
      </c>
      <c r="OT2" s="81"/>
      <c r="OU2" s="81"/>
      <c r="OV2" s="81"/>
      <c r="OW2" s="14" t="s">
        <v>87</v>
      </c>
      <c r="OX2" s="14" t="s">
        <v>88</v>
      </c>
      <c r="OY2" s="14" t="s">
        <v>84</v>
      </c>
      <c r="OZ2" s="14" t="s">
        <v>93</v>
      </c>
      <c r="PA2" s="14" t="s">
        <v>21</v>
      </c>
      <c r="PB2" s="14" t="s">
        <v>57</v>
      </c>
      <c r="PC2" s="14" t="s">
        <v>89</v>
      </c>
      <c r="PD2" s="14" t="s">
        <v>15</v>
      </c>
      <c r="PE2" s="69" t="s">
        <v>82</v>
      </c>
      <c r="PF2" s="69"/>
      <c r="PG2" s="69"/>
      <c r="PH2" s="69"/>
      <c r="PI2" s="69" t="s">
        <v>83</v>
      </c>
      <c r="PJ2" s="69"/>
      <c r="PK2" s="69"/>
      <c r="PL2" s="69"/>
      <c r="PM2" s="69" t="s">
        <v>84</v>
      </c>
      <c r="PN2" s="69"/>
      <c r="PO2" s="69"/>
      <c r="PP2" s="69"/>
      <c r="PQ2" s="69" t="s">
        <v>85</v>
      </c>
      <c r="PR2" s="69"/>
      <c r="PS2" s="69"/>
      <c r="PT2" s="69"/>
      <c r="PU2" s="79" t="s">
        <v>86</v>
      </c>
      <c r="PV2" s="79"/>
      <c r="PW2" s="79"/>
      <c r="PX2" s="79"/>
      <c r="PY2" s="13" t="s">
        <v>87</v>
      </c>
      <c r="PZ2" s="13" t="s">
        <v>88</v>
      </c>
      <c r="QA2" s="13" t="s">
        <v>84</v>
      </c>
      <c r="QB2" s="13" t="s">
        <v>93</v>
      </c>
      <c r="QC2" s="13" t="s">
        <v>21</v>
      </c>
      <c r="QD2" s="13" t="s">
        <v>57</v>
      </c>
      <c r="QE2" s="13" t="s">
        <v>89</v>
      </c>
      <c r="QF2" s="13" t="s">
        <v>15</v>
      </c>
      <c r="QG2" s="73" t="s">
        <v>82</v>
      </c>
      <c r="QH2" s="73"/>
      <c r="QI2" s="73"/>
      <c r="QJ2" s="73"/>
      <c r="QK2" s="73" t="s">
        <v>83</v>
      </c>
      <c r="QL2" s="73"/>
      <c r="QM2" s="73"/>
      <c r="QN2" s="73"/>
      <c r="QO2" s="73" t="s">
        <v>84</v>
      </c>
      <c r="QP2" s="73"/>
      <c r="QQ2" s="73"/>
      <c r="QR2" s="73"/>
      <c r="QS2" s="73" t="s">
        <v>85</v>
      </c>
      <c r="QT2" s="73"/>
      <c r="QU2" s="73"/>
      <c r="QV2" s="73"/>
      <c r="QW2" s="80" t="s">
        <v>86</v>
      </c>
      <c r="QX2" s="80"/>
      <c r="QY2" s="80"/>
      <c r="QZ2" s="80"/>
      <c r="RA2" s="14"/>
      <c r="RB2" s="14" t="s">
        <v>87</v>
      </c>
      <c r="RC2" s="14" t="s">
        <v>88</v>
      </c>
      <c r="RD2" s="14" t="s">
        <v>84</v>
      </c>
      <c r="RE2" s="14" t="s">
        <v>93</v>
      </c>
      <c r="RF2" s="14" t="s">
        <v>21</v>
      </c>
      <c r="RG2" s="14" t="s">
        <v>57</v>
      </c>
      <c r="RH2" s="14" t="s">
        <v>89</v>
      </c>
      <c r="RI2" s="14" t="s">
        <v>15</v>
      </c>
    </row>
    <row r="3" spans="1:477" x14ac:dyDescent="0.2">
      <c r="A3" s="70"/>
      <c r="B3" s="70"/>
      <c r="C3" s="71"/>
      <c r="D3" s="71"/>
      <c r="E3" s="71"/>
      <c r="F3" s="71"/>
      <c r="G3" s="70"/>
      <c r="H3" s="70"/>
      <c r="I3" s="70"/>
      <c r="J3" s="71"/>
      <c r="K3" s="70"/>
      <c r="L3" s="74"/>
      <c r="M3" s="75"/>
      <c r="N3" s="74"/>
      <c r="O3" s="75"/>
      <c r="P3" s="74"/>
      <c r="Q3" s="75"/>
      <c r="R3" s="75"/>
      <c r="S3" s="75"/>
      <c r="T3" s="76"/>
      <c r="U3" s="75"/>
      <c r="V3" s="75"/>
      <c r="W3" s="14" t="s">
        <v>12</v>
      </c>
      <c r="X3" s="14" t="s">
        <v>7</v>
      </c>
      <c r="Y3" s="14" t="s">
        <v>23</v>
      </c>
      <c r="Z3" s="14" t="s">
        <v>24</v>
      </c>
      <c r="AA3" s="14" t="s">
        <v>12</v>
      </c>
      <c r="AB3" s="14" t="s">
        <v>7</v>
      </c>
      <c r="AC3" s="14" t="s">
        <v>23</v>
      </c>
      <c r="AD3" s="14" t="s">
        <v>24</v>
      </c>
      <c r="AE3" s="14" t="s">
        <v>12</v>
      </c>
      <c r="AF3" s="14" t="s">
        <v>7</v>
      </c>
      <c r="AG3" s="14" t="s">
        <v>23</v>
      </c>
      <c r="AH3" s="14" t="s">
        <v>24</v>
      </c>
      <c r="AI3" s="14" t="s">
        <v>12</v>
      </c>
      <c r="AJ3" s="14" t="s">
        <v>7</v>
      </c>
      <c r="AK3" s="14" t="s">
        <v>23</v>
      </c>
      <c r="AL3" s="14" t="s">
        <v>24</v>
      </c>
      <c r="AM3" s="21" t="s">
        <v>12</v>
      </c>
      <c r="AN3" s="21" t="s">
        <v>7</v>
      </c>
      <c r="AO3" s="21" t="s">
        <v>23</v>
      </c>
      <c r="AP3" s="21" t="s">
        <v>24</v>
      </c>
      <c r="AQ3" s="14" t="s">
        <v>45</v>
      </c>
      <c r="AR3" s="14"/>
      <c r="AS3" s="14"/>
      <c r="AT3" s="14"/>
      <c r="AU3" s="14"/>
      <c r="AV3" s="14"/>
      <c r="AW3" s="14"/>
      <c r="AX3" s="14"/>
      <c r="AY3" s="14"/>
      <c r="AZ3" s="13" t="s">
        <v>12</v>
      </c>
      <c r="BA3" s="13" t="s">
        <v>7</v>
      </c>
      <c r="BB3" s="13" t="s">
        <v>23</v>
      </c>
      <c r="BC3" s="13" t="s">
        <v>24</v>
      </c>
      <c r="BD3" s="13" t="s">
        <v>12</v>
      </c>
      <c r="BE3" s="13" t="s">
        <v>7</v>
      </c>
      <c r="BF3" s="13" t="s">
        <v>23</v>
      </c>
      <c r="BG3" s="13" t="s">
        <v>24</v>
      </c>
      <c r="BH3" s="13" t="s">
        <v>12</v>
      </c>
      <c r="BI3" s="13" t="s">
        <v>7</v>
      </c>
      <c r="BJ3" s="13" t="s">
        <v>23</v>
      </c>
      <c r="BK3" s="13" t="s">
        <v>24</v>
      </c>
      <c r="BL3" s="13" t="s">
        <v>12</v>
      </c>
      <c r="BM3" s="13" t="s">
        <v>7</v>
      </c>
      <c r="BN3" s="13" t="s">
        <v>23</v>
      </c>
      <c r="BO3" s="13" t="s">
        <v>24</v>
      </c>
      <c r="BP3" s="16" t="s">
        <v>12</v>
      </c>
      <c r="BQ3" s="16" t="s">
        <v>7</v>
      </c>
      <c r="BR3" s="16" t="s">
        <v>23</v>
      </c>
      <c r="BS3" s="16" t="s">
        <v>24</v>
      </c>
      <c r="BT3" s="13" t="s">
        <v>45</v>
      </c>
      <c r="BU3" s="13"/>
      <c r="BV3" s="13"/>
      <c r="BW3" s="13"/>
      <c r="BX3" s="13"/>
      <c r="BY3" s="13"/>
      <c r="BZ3" s="13"/>
      <c r="CA3" s="13"/>
      <c r="CB3" s="13"/>
      <c r="CC3" s="14" t="s">
        <v>12</v>
      </c>
      <c r="CD3" s="14" t="s">
        <v>7</v>
      </c>
      <c r="CE3" s="14" t="s">
        <v>23</v>
      </c>
      <c r="CF3" s="14" t="s">
        <v>24</v>
      </c>
      <c r="CG3" s="14" t="s">
        <v>12</v>
      </c>
      <c r="CH3" s="14" t="s">
        <v>7</v>
      </c>
      <c r="CI3" s="14" t="s">
        <v>23</v>
      </c>
      <c r="CJ3" s="14" t="s">
        <v>24</v>
      </c>
      <c r="CK3" s="14" t="s">
        <v>12</v>
      </c>
      <c r="CL3" s="14" t="s">
        <v>7</v>
      </c>
      <c r="CM3" s="14" t="s">
        <v>23</v>
      </c>
      <c r="CN3" s="14" t="s">
        <v>24</v>
      </c>
      <c r="CO3" s="14" t="s">
        <v>12</v>
      </c>
      <c r="CP3" s="14" t="s">
        <v>7</v>
      </c>
      <c r="CQ3" s="14" t="s">
        <v>23</v>
      </c>
      <c r="CR3" s="14" t="s">
        <v>24</v>
      </c>
      <c r="CS3" s="21" t="s">
        <v>12</v>
      </c>
      <c r="CT3" s="21" t="s">
        <v>7</v>
      </c>
      <c r="CU3" s="21" t="s">
        <v>23</v>
      </c>
      <c r="CV3" s="21" t="s">
        <v>24</v>
      </c>
      <c r="CW3" s="14" t="s">
        <v>45</v>
      </c>
      <c r="CX3" s="14"/>
      <c r="CY3" s="14"/>
      <c r="CZ3" s="14"/>
      <c r="DA3" s="14"/>
      <c r="DB3" s="14"/>
      <c r="DC3" s="14"/>
      <c r="DD3" s="14"/>
      <c r="DE3" s="14"/>
      <c r="DF3" s="49"/>
      <c r="DG3" s="49"/>
      <c r="DH3" s="49"/>
      <c r="DI3" s="14" t="s">
        <v>12</v>
      </c>
      <c r="DJ3" s="14" t="s">
        <v>7</v>
      </c>
      <c r="DK3" s="14" t="s">
        <v>23</v>
      </c>
      <c r="DL3" s="14" t="s">
        <v>24</v>
      </c>
      <c r="DM3" s="14" t="s">
        <v>12</v>
      </c>
      <c r="DN3" s="14" t="s">
        <v>7</v>
      </c>
      <c r="DO3" s="14" t="s">
        <v>23</v>
      </c>
      <c r="DP3" s="14" t="s">
        <v>24</v>
      </c>
      <c r="DQ3" s="14" t="s">
        <v>12</v>
      </c>
      <c r="DR3" s="14" t="s">
        <v>7</v>
      </c>
      <c r="DS3" s="14" t="s">
        <v>23</v>
      </c>
      <c r="DT3" s="14" t="s">
        <v>24</v>
      </c>
      <c r="DU3" s="14" t="s">
        <v>12</v>
      </c>
      <c r="DV3" s="14" t="s">
        <v>7</v>
      </c>
      <c r="DW3" s="14" t="s">
        <v>23</v>
      </c>
      <c r="DX3" s="14" t="s">
        <v>24</v>
      </c>
      <c r="DY3" s="15" t="s">
        <v>12</v>
      </c>
      <c r="DZ3" s="15" t="s">
        <v>7</v>
      </c>
      <c r="EA3" s="15" t="s">
        <v>23</v>
      </c>
      <c r="EB3" s="15" t="s">
        <v>24</v>
      </c>
      <c r="EC3" s="14"/>
      <c r="ED3" s="14"/>
      <c r="EE3" s="14"/>
      <c r="EF3" s="14"/>
      <c r="EG3" s="14"/>
      <c r="EH3" s="14"/>
      <c r="EI3" s="14"/>
      <c r="EJ3" s="14"/>
      <c r="EK3" s="13" t="s">
        <v>12</v>
      </c>
      <c r="EL3" s="13" t="s">
        <v>7</v>
      </c>
      <c r="EM3" s="13" t="s">
        <v>23</v>
      </c>
      <c r="EN3" s="13" t="s">
        <v>24</v>
      </c>
      <c r="EO3" s="13" t="s">
        <v>12</v>
      </c>
      <c r="EP3" s="13" t="s">
        <v>7</v>
      </c>
      <c r="EQ3" s="13" t="s">
        <v>23</v>
      </c>
      <c r="ER3" s="13" t="s">
        <v>24</v>
      </c>
      <c r="ES3" s="13" t="s">
        <v>12</v>
      </c>
      <c r="ET3" s="13" t="s">
        <v>7</v>
      </c>
      <c r="EU3" s="13" t="s">
        <v>23</v>
      </c>
      <c r="EV3" s="13" t="s">
        <v>24</v>
      </c>
      <c r="EW3" s="13" t="s">
        <v>12</v>
      </c>
      <c r="EX3" s="13" t="s">
        <v>7</v>
      </c>
      <c r="EY3" s="13" t="s">
        <v>23</v>
      </c>
      <c r="EZ3" s="13" t="s">
        <v>24</v>
      </c>
      <c r="FA3" s="16" t="s">
        <v>12</v>
      </c>
      <c r="FB3" s="16" t="s">
        <v>7</v>
      </c>
      <c r="FC3" s="16" t="s">
        <v>23</v>
      </c>
      <c r="FD3" s="16" t="s">
        <v>24</v>
      </c>
      <c r="FE3" s="13"/>
      <c r="FF3" s="13"/>
      <c r="FG3" s="13"/>
      <c r="FH3" s="13"/>
      <c r="FI3" s="13"/>
      <c r="FJ3" s="13"/>
      <c r="FK3" s="13"/>
      <c r="FL3" s="13"/>
      <c r="FM3" s="14" t="s">
        <v>12</v>
      </c>
      <c r="FN3" s="14" t="s">
        <v>7</v>
      </c>
      <c r="FO3" s="14" t="s">
        <v>23</v>
      </c>
      <c r="FP3" s="14" t="s">
        <v>24</v>
      </c>
      <c r="FQ3" s="14" t="s">
        <v>12</v>
      </c>
      <c r="FR3" s="14" t="s">
        <v>7</v>
      </c>
      <c r="FS3" s="14" t="s">
        <v>23</v>
      </c>
      <c r="FT3" s="14" t="s">
        <v>24</v>
      </c>
      <c r="FU3" s="14" t="s">
        <v>12</v>
      </c>
      <c r="FV3" s="14" t="s">
        <v>7</v>
      </c>
      <c r="FW3" s="14" t="s">
        <v>23</v>
      </c>
      <c r="FX3" s="14" t="s">
        <v>24</v>
      </c>
      <c r="FY3" s="14" t="s">
        <v>12</v>
      </c>
      <c r="FZ3" s="14" t="s">
        <v>7</v>
      </c>
      <c r="GA3" s="14" t="s">
        <v>23</v>
      </c>
      <c r="GB3" s="14" t="s">
        <v>24</v>
      </c>
      <c r="GC3" s="15" t="s">
        <v>12</v>
      </c>
      <c r="GD3" s="15" t="s">
        <v>7</v>
      </c>
      <c r="GE3" s="15" t="s">
        <v>23</v>
      </c>
      <c r="GF3" s="15" t="s">
        <v>24</v>
      </c>
      <c r="GG3" s="14"/>
      <c r="GH3" s="14"/>
      <c r="GI3" s="14"/>
      <c r="GJ3" s="14"/>
      <c r="GK3" s="14"/>
      <c r="GL3" s="14"/>
      <c r="GM3" s="14"/>
      <c r="GN3" s="14"/>
      <c r="GO3" s="13" t="s">
        <v>12</v>
      </c>
      <c r="GP3" s="13" t="s">
        <v>7</v>
      </c>
      <c r="GQ3" s="13" t="s">
        <v>23</v>
      </c>
      <c r="GR3" s="13" t="s">
        <v>24</v>
      </c>
      <c r="GS3" s="13" t="s">
        <v>12</v>
      </c>
      <c r="GT3" s="13" t="s">
        <v>7</v>
      </c>
      <c r="GU3" s="13" t="s">
        <v>23</v>
      </c>
      <c r="GV3" s="13" t="s">
        <v>24</v>
      </c>
      <c r="GW3" s="13" t="s">
        <v>12</v>
      </c>
      <c r="GX3" s="13" t="s">
        <v>7</v>
      </c>
      <c r="GY3" s="13" t="s">
        <v>23</v>
      </c>
      <c r="GZ3" s="13" t="s">
        <v>24</v>
      </c>
      <c r="HA3" s="13" t="s">
        <v>12</v>
      </c>
      <c r="HB3" s="13" t="s">
        <v>7</v>
      </c>
      <c r="HC3" s="13" t="s">
        <v>23</v>
      </c>
      <c r="HD3" s="13" t="s">
        <v>24</v>
      </c>
      <c r="HE3" s="16" t="s">
        <v>12</v>
      </c>
      <c r="HF3" s="16" t="s">
        <v>7</v>
      </c>
      <c r="HG3" s="16" t="s">
        <v>23</v>
      </c>
      <c r="HH3" s="16" t="s">
        <v>24</v>
      </c>
      <c r="HI3" s="13"/>
      <c r="HJ3" s="13"/>
      <c r="HK3" s="13"/>
      <c r="HL3" s="13"/>
      <c r="HM3" s="13"/>
      <c r="HN3" s="13"/>
      <c r="HO3" s="13"/>
      <c r="HP3" s="13"/>
      <c r="HQ3" s="14" t="s">
        <v>12</v>
      </c>
      <c r="HR3" s="14" t="s">
        <v>7</v>
      </c>
      <c r="HS3" s="14" t="s">
        <v>23</v>
      </c>
      <c r="HT3" s="14" t="s">
        <v>24</v>
      </c>
      <c r="HU3" s="14" t="s">
        <v>12</v>
      </c>
      <c r="HV3" s="14" t="s">
        <v>7</v>
      </c>
      <c r="HW3" s="14" t="s">
        <v>23</v>
      </c>
      <c r="HX3" s="14" t="s">
        <v>24</v>
      </c>
      <c r="HY3" s="14" t="s">
        <v>12</v>
      </c>
      <c r="HZ3" s="14" t="s">
        <v>7</v>
      </c>
      <c r="IA3" s="14" t="s">
        <v>23</v>
      </c>
      <c r="IB3" s="14" t="s">
        <v>24</v>
      </c>
      <c r="IC3" s="14" t="s">
        <v>12</v>
      </c>
      <c r="ID3" s="14" t="s">
        <v>7</v>
      </c>
      <c r="IE3" s="14" t="s">
        <v>23</v>
      </c>
      <c r="IF3" s="14" t="s">
        <v>24</v>
      </c>
      <c r="IG3" s="15" t="s">
        <v>12</v>
      </c>
      <c r="IH3" s="15" t="s">
        <v>7</v>
      </c>
      <c r="II3" s="15" t="s">
        <v>23</v>
      </c>
      <c r="IJ3" s="15" t="s">
        <v>24</v>
      </c>
      <c r="IK3" s="14"/>
      <c r="IL3" s="14"/>
      <c r="IM3" s="14"/>
      <c r="IN3" s="14"/>
      <c r="IO3" s="14"/>
      <c r="IP3" s="14"/>
      <c r="IQ3" s="14"/>
      <c r="IR3" s="14"/>
      <c r="IS3" s="13" t="s">
        <v>12</v>
      </c>
      <c r="IT3" s="13" t="s">
        <v>7</v>
      </c>
      <c r="IU3" s="13" t="s">
        <v>23</v>
      </c>
      <c r="IV3" s="13" t="s">
        <v>24</v>
      </c>
      <c r="IW3" s="13" t="s">
        <v>12</v>
      </c>
      <c r="IX3" s="13" t="s">
        <v>7</v>
      </c>
      <c r="IY3" s="13" t="s">
        <v>23</v>
      </c>
      <c r="IZ3" s="13" t="s">
        <v>24</v>
      </c>
      <c r="JA3" s="13" t="s">
        <v>12</v>
      </c>
      <c r="JB3" s="13" t="s">
        <v>7</v>
      </c>
      <c r="JC3" s="13" t="s">
        <v>23</v>
      </c>
      <c r="JD3" s="13" t="s">
        <v>24</v>
      </c>
      <c r="JE3" s="13" t="s">
        <v>12</v>
      </c>
      <c r="JF3" s="13" t="s">
        <v>7</v>
      </c>
      <c r="JG3" s="13" t="s">
        <v>23</v>
      </c>
      <c r="JH3" s="13" t="s">
        <v>24</v>
      </c>
      <c r="JI3" s="16" t="s">
        <v>12</v>
      </c>
      <c r="JJ3" s="16" t="s">
        <v>7</v>
      </c>
      <c r="JK3" s="16" t="s">
        <v>23</v>
      </c>
      <c r="JL3" s="16" t="s">
        <v>24</v>
      </c>
      <c r="JM3" s="13"/>
      <c r="JN3" s="13"/>
      <c r="JO3" s="13"/>
      <c r="JP3" s="13"/>
      <c r="JQ3" s="13"/>
      <c r="JR3" s="13"/>
      <c r="JS3" s="13"/>
      <c r="JT3" s="13"/>
      <c r="JU3" s="14" t="s">
        <v>12</v>
      </c>
      <c r="JV3" s="14" t="s">
        <v>7</v>
      </c>
      <c r="JW3" s="14" t="s">
        <v>23</v>
      </c>
      <c r="JX3" s="14" t="s">
        <v>24</v>
      </c>
      <c r="JY3" s="14" t="s">
        <v>12</v>
      </c>
      <c r="JZ3" s="14" t="s">
        <v>7</v>
      </c>
      <c r="KA3" s="14" t="s">
        <v>23</v>
      </c>
      <c r="KB3" s="14" t="s">
        <v>24</v>
      </c>
      <c r="KC3" s="14" t="s">
        <v>12</v>
      </c>
      <c r="KD3" s="14" t="s">
        <v>7</v>
      </c>
      <c r="KE3" s="14" t="s">
        <v>23</v>
      </c>
      <c r="KF3" s="14" t="s">
        <v>24</v>
      </c>
      <c r="KG3" s="14" t="s">
        <v>12</v>
      </c>
      <c r="KH3" s="14" t="s">
        <v>7</v>
      </c>
      <c r="KI3" s="14" t="s">
        <v>23</v>
      </c>
      <c r="KJ3" s="14" t="s">
        <v>24</v>
      </c>
      <c r="KK3" s="15" t="s">
        <v>12</v>
      </c>
      <c r="KL3" s="15" t="s">
        <v>7</v>
      </c>
      <c r="KM3" s="15" t="s">
        <v>23</v>
      </c>
      <c r="KN3" s="15" t="s">
        <v>24</v>
      </c>
      <c r="KO3" s="14"/>
      <c r="KP3" s="14"/>
      <c r="KQ3" s="14"/>
      <c r="KR3" s="14"/>
      <c r="KS3" s="14"/>
      <c r="KT3" s="14"/>
      <c r="KU3" s="14"/>
      <c r="KV3" s="14"/>
      <c r="KW3" s="13" t="s">
        <v>12</v>
      </c>
      <c r="KX3" s="13" t="s">
        <v>7</v>
      </c>
      <c r="KY3" s="13" t="s">
        <v>23</v>
      </c>
      <c r="KZ3" s="13" t="s">
        <v>24</v>
      </c>
      <c r="LA3" s="13" t="s">
        <v>12</v>
      </c>
      <c r="LB3" s="13" t="s">
        <v>7</v>
      </c>
      <c r="LC3" s="13" t="s">
        <v>23</v>
      </c>
      <c r="LD3" s="13" t="s">
        <v>24</v>
      </c>
      <c r="LE3" s="13" t="s">
        <v>12</v>
      </c>
      <c r="LF3" s="13" t="s">
        <v>7</v>
      </c>
      <c r="LG3" s="13" t="s">
        <v>23</v>
      </c>
      <c r="LH3" s="13" t="s">
        <v>24</v>
      </c>
      <c r="LI3" s="13" t="s">
        <v>12</v>
      </c>
      <c r="LJ3" s="13" t="s">
        <v>7</v>
      </c>
      <c r="LK3" s="13" t="s">
        <v>23</v>
      </c>
      <c r="LL3" s="13" t="s">
        <v>24</v>
      </c>
      <c r="LM3" s="16" t="s">
        <v>12</v>
      </c>
      <c r="LN3" s="16" t="s">
        <v>7</v>
      </c>
      <c r="LO3" s="16" t="s">
        <v>23</v>
      </c>
      <c r="LP3" s="16" t="s">
        <v>24</v>
      </c>
      <c r="LQ3" s="13"/>
      <c r="LR3" s="13"/>
      <c r="LS3" s="13"/>
      <c r="LT3" s="13"/>
      <c r="LU3" s="13"/>
      <c r="LV3" s="13"/>
      <c r="LW3" s="13"/>
      <c r="LX3" s="13"/>
      <c r="LY3" s="14" t="s">
        <v>12</v>
      </c>
      <c r="LZ3" s="14" t="s">
        <v>7</v>
      </c>
      <c r="MA3" s="14" t="s">
        <v>23</v>
      </c>
      <c r="MB3" s="14" t="s">
        <v>24</v>
      </c>
      <c r="MC3" s="14" t="s">
        <v>12</v>
      </c>
      <c r="MD3" s="14" t="s">
        <v>7</v>
      </c>
      <c r="ME3" s="14" t="s">
        <v>23</v>
      </c>
      <c r="MF3" s="14" t="s">
        <v>24</v>
      </c>
      <c r="MG3" s="14" t="s">
        <v>12</v>
      </c>
      <c r="MH3" s="14" t="s">
        <v>7</v>
      </c>
      <c r="MI3" s="14" t="s">
        <v>23</v>
      </c>
      <c r="MJ3" s="14" t="s">
        <v>24</v>
      </c>
      <c r="MK3" s="14" t="s">
        <v>12</v>
      </c>
      <c r="ML3" s="14" t="s">
        <v>7</v>
      </c>
      <c r="MM3" s="14" t="s">
        <v>23</v>
      </c>
      <c r="MN3" s="14" t="s">
        <v>24</v>
      </c>
      <c r="MO3" s="15" t="s">
        <v>12</v>
      </c>
      <c r="MP3" s="15" t="s">
        <v>7</v>
      </c>
      <c r="MQ3" s="15" t="s">
        <v>23</v>
      </c>
      <c r="MR3" s="15" t="s">
        <v>24</v>
      </c>
      <c r="MS3" s="14"/>
      <c r="MT3" s="14"/>
      <c r="MU3" s="14"/>
      <c r="MV3" s="14"/>
      <c r="MW3" s="14"/>
      <c r="MX3" s="14"/>
      <c r="MY3" s="14"/>
      <c r="MZ3" s="14"/>
      <c r="NA3" s="13" t="s">
        <v>12</v>
      </c>
      <c r="NB3" s="13" t="s">
        <v>7</v>
      </c>
      <c r="NC3" s="13" t="s">
        <v>23</v>
      </c>
      <c r="ND3" s="13" t="s">
        <v>24</v>
      </c>
      <c r="NE3" s="13" t="s">
        <v>12</v>
      </c>
      <c r="NF3" s="13" t="s">
        <v>7</v>
      </c>
      <c r="NG3" s="13" t="s">
        <v>23</v>
      </c>
      <c r="NH3" s="13" t="s">
        <v>24</v>
      </c>
      <c r="NI3" s="13" t="s">
        <v>12</v>
      </c>
      <c r="NJ3" s="13" t="s">
        <v>7</v>
      </c>
      <c r="NK3" s="13" t="s">
        <v>23</v>
      </c>
      <c r="NL3" s="13" t="s">
        <v>24</v>
      </c>
      <c r="NM3" s="13" t="s">
        <v>12</v>
      </c>
      <c r="NN3" s="13" t="s">
        <v>7</v>
      </c>
      <c r="NO3" s="13" t="s">
        <v>23</v>
      </c>
      <c r="NP3" s="13" t="s">
        <v>24</v>
      </c>
      <c r="NQ3" s="16" t="s">
        <v>12</v>
      </c>
      <c r="NR3" s="16" t="s">
        <v>7</v>
      </c>
      <c r="NS3" s="16" t="s">
        <v>23</v>
      </c>
      <c r="NT3" s="16" t="s">
        <v>24</v>
      </c>
      <c r="NU3" s="13"/>
      <c r="NV3" s="13"/>
      <c r="NW3" s="13"/>
      <c r="NX3" s="13"/>
      <c r="NY3" s="13"/>
      <c r="NZ3" s="13"/>
      <c r="OA3" s="13"/>
      <c r="OB3" s="13"/>
      <c r="OC3" s="14" t="s">
        <v>12</v>
      </c>
      <c r="OD3" s="14" t="s">
        <v>7</v>
      </c>
      <c r="OE3" s="14" t="s">
        <v>23</v>
      </c>
      <c r="OF3" s="14" t="s">
        <v>24</v>
      </c>
      <c r="OG3" s="14" t="s">
        <v>12</v>
      </c>
      <c r="OH3" s="14" t="s">
        <v>7</v>
      </c>
      <c r="OI3" s="14" t="s">
        <v>23</v>
      </c>
      <c r="OJ3" s="14" t="s">
        <v>24</v>
      </c>
      <c r="OK3" s="14" t="s">
        <v>12</v>
      </c>
      <c r="OL3" s="14" t="s">
        <v>7</v>
      </c>
      <c r="OM3" s="14" t="s">
        <v>23</v>
      </c>
      <c r="ON3" s="14" t="s">
        <v>24</v>
      </c>
      <c r="OO3" s="14" t="s">
        <v>12</v>
      </c>
      <c r="OP3" s="14" t="s">
        <v>7</v>
      </c>
      <c r="OQ3" s="14" t="s">
        <v>23</v>
      </c>
      <c r="OR3" s="14" t="s">
        <v>24</v>
      </c>
      <c r="OS3" s="15" t="s">
        <v>12</v>
      </c>
      <c r="OT3" s="15" t="s">
        <v>7</v>
      </c>
      <c r="OU3" s="15" t="s">
        <v>23</v>
      </c>
      <c r="OV3" s="15" t="s">
        <v>24</v>
      </c>
      <c r="OW3" s="14"/>
      <c r="OX3" s="14"/>
      <c r="OY3" s="14"/>
      <c r="OZ3" s="14"/>
      <c r="PA3" s="14"/>
      <c r="PB3" s="14"/>
      <c r="PC3" s="14"/>
      <c r="PD3" s="14"/>
      <c r="PE3" s="13" t="s">
        <v>12</v>
      </c>
      <c r="PF3" s="13" t="s">
        <v>7</v>
      </c>
      <c r="PG3" s="13" t="s">
        <v>23</v>
      </c>
      <c r="PH3" s="13" t="s">
        <v>24</v>
      </c>
      <c r="PI3" s="13" t="s">
        <v>12</v>
      </c>
      <c r="PJ3" s="13" t="s">
        <v>7</v>
      </c>
      <c r="PK3" s="13" t="s">
        <v>23</v>
      </c>
      <c r="PL3" s="13" t="s">
        <v>24</v>
      </c>
      <c r="PM3" s="13" t="s">
        <v>12</v>
      </c>
      <c r="PN3" s="13" t="s">
        <v>7</v>
      </c>
      <c r="PO3" s="13" t="s">
        <v>23</v>
      </c>
      <c r="PP3" s="13" t="s">
        <v>24</v>
      </c>
      <c r="PQ3" s="13" t="s">
        <v>12</v>
      </c>
      <c r="PR3" s="13" t="s">
        <v>7</v>
      </c>
      <c r="PS3" s="13" t="s">
        <v>23</v>
      </c>
      <c r="PT3" s="13" t="s">
        <v>24</v>
      </c>
      <c r="PU3" s="16" t="s">
        <v>12</v>
      </c>
      <c r="PV3" s="16" t="s">
        <v>7</v>
      </c>
      <c r="PW3" s="16" t="s">
        <v>23</v>
      </c>
      <c r="PX3" s="16" t="s">
        <v>24</v>
      </c>
      <c r="PY3" s="13"/>
      <c r="PZ3" s="13"/>
      <c r="QA3" s="13"/>
      <c r="QB3" s="13"/>
      <c r="QC3" s="13"/>
      <c r="QD3" s="13"/>
      <c r="QE3" s="13"/>
      <c r="QF3" s="13"/>
      <c r="QG3" s="14" t="s">
        <v>12</v>
      </c>
      <c r="QH3" s="14" t="s">
        <v>7</v>
      </c>
      <c r="QI3" s="14" t="s">
        <v>23</v>
      </c>
      <c r="QJ3" s="14" t="s">
        <v>24</v>
      </c>
      <c r="QK3" s="14" t="s">
        <v>12</v>
      </c>
      <c r="QL3" s="14" t="s">
        <v>7</v>
      </c>
      <c r="QM3" s="14" t="s">
        <v>23</v>
      </c>
      <c r="QN3" s="14" t="s">
        <v>24</v>
      </c>
      <c r="QO3" s="14" t="s">
        <v>12</v>
      </c>
      <c r="QP3" s="14" t="s">
        <v>7</v>
      </c>
      <c r="QQ3" s="14" t="s">
        <v>23</v>
      </c>
      <c r="QR3" s="14" t="s">
        <v>24</v>
      </c>
      <c r="QS3" s="14" t="s">
        <v>12</v>
      </c>
      <c r="QT3" s="14" t="s">
        <v>7</v>
      </c>
      <c r="QU3" s="14" t="s">
        <v>23</v>
      </c>
      <c r="QV3" s="14" t="s">
        <v>24</v>
      </c>
      <c r="QW3" s="21" t="s">
        <v>12</v>
      </c>
      <c r="QX3" s="21" t="s">
        <v>7</v>
      </c>
      <c r="QY3" s="21" t="s">
        <v>23</v>
      </c>
      <c r="QZ3" s="21" t="s">
        <v>24</v>
      </c>
      <c r="RA3" s="14" t="s">
        <v>45</v>
      </c>
      <c r="RB3" s="14"/>
      <c r="RC3" s="14"/>
      <c r="RD3" s="14"/>
      <c r="RE3" s="14"/>
      <c r="RF3" s="14"/>
      <c r="RG3" s="14"/>
      <c r="RH3" s="14"/>
      <c r="RI3" s="14"/>
    </row>
    <row r="4" spans="1:477" x14ac:dyDescent="0.2">
      <c r="A4" s="4" cm="1">
        <f t="array" ref="A4">IF(AND(J4&lt;&gt;"",J4&lt;&gt;"No DD"),SUMPRODUCT((J$4:J$34&lt;&gt;"")*(J$4:J$34&lt;&gt;"No DD")*(F$4:F$34&gt;F4))+1,IF(J4="No DD",SUMPRODUCT((J$4:J$34="No DD")*(F$4:F$34&gt;F4))+1+SUMPRODUCT((J$4:J$34&lt;&gt;"")*(J$4:J$34&lt;&gt;"No DD")),""))</f>
        <v>1</v>
      </c>
      <c r="B4" s="4" t="str" cm="1">
        <f t="array" ref="B4">IF(AND(J4&lt;&gt;"",J4&lt;&gt;"No DD",G4=""),SUMPRODUCT((J$4:J$34&lt;&gt;"")*(J$4:J$34&lt;&gt;"No DD")*(G$4:G$34="")*(F$4:F$34&gt;F4))+1,IF(J4="No DD",SUMPRODUCT((J$4:J$34="No DD")*(F$4:F$34&gt;F4)*(G$4:G$34=""))+1+SUMPRODUCT((J$4:J$34&lt;&gt;"")*(G$4:G$34="")*(J$4:J$34&lt;&gt;"No DD")),""))</f>
        <v/>
      </c>
      <c r="C4" s="5" t="s">
        <v>184</v>
      </c>
      <c r="D4" s="4" t="s">
        <v>5</v>
      </c>
      <c r="E4" s="4">
        <v>2007</v>
      </c>
      <c r="F4" s="9">
        <f>SUM(L4:T4)+SUM(L4:P4)*0.0000001+SUM(L4)*0.0000000000001</f>
        <v>177.80001254000507</v>
      </c>
      <c r="G4" s="66" t="s">
        <v>46</v>
      </c>
      <c r="H4" s="3" t="str">
        <f>IF(OR(AND(AR4&gt;=AY$36,AS4&gt;=AY$40,AR4&lt;&gt;"",AQ4=""),AND(AW4&gt;=AY$36,AX4&gt;=AY$40,AW4&lt;&gt;"",AQ4=""),AND(BU4&gt;=CB$36,BV4&gt;=CB$40,BU4&lt;&gt;"",BT4=""),AND(BZ4&gt;=CB$36,CA4&gt;=CB$40,BZ4&lt;&gt;"",BT4=""),AND(CX4&gt;=DE$36,CY4&gt;=DE$40,CX4&lt;&gt;"",CW4=""),AND(DC4&gt;=DE$36,DD4&gt;=DE$40,DC4&lt;&gt;""),AND(EC4&gt;=EJ$36,ED4&gt;=EJ$40,EC4&lt;&gt;""),AND(EH4&gt;=EJ$36,EI4&gt;=EJ$40,EH4&lt;&gt;""),AND(FE4&gt;=FL$36,FF4&gt;=FL$40,FE4&lt;&gt;""),AND(FJ4&gt;=FL$36,FK4&gt;=FL$40,FJ4&lt;&gt;""),AND(GG4&gt;=GN$36,GH4&gt;=GN$40,GG4&lt;&gt;""),AND(GL4&gt;=GN$36,GM4&gt;=GN$40,GL4&lt;&gt;""),AND(HI4&gt;=HP$36,HJ4&gt;=HP$40,HI4&lt;&gt;""),AND(HN4&gt;=HP$36,HO4&gt;=HP$40,HN4&lt;&gt;""),AND(IK4&gt;=IR$36,IL4&gt;=IR$40,IK4&lt;&gt;""),AND(IP4&gt;=IR$36,IQ4&gt;=IR$40,IP4&lt;&gt;""),AND(JM4&gt;=JT$36,JN4&gt;=JT$40,JM4&lt;&gt;""),AND(JR4&gt;=JT$36,JS4&gt;=JT$40,JR4&lt;&gt;""),AND(KO4&gt;=KV$36,KP4&gt;=KV$40,KO4&lt;&gt;""),AND(KT4&gt;=KV$36,KU4&gt;=KV$40,KT4&lt;&gt;""),AND(LQ4&gt;=LX$36,LR4&gt;=LX$40,LQ4&lt;&gt;""),AND(LV4&gt;=LX$36,LW4&gt;=LX$40,LV4&lt;&gt;""),AND(MS4&gt;=MZ$36,MT4&gt;=MZ$40,MS4&lt;&gt;""),AND(MX4&gt;=MZ$36,MY4&gt;=MZ$40,MX4&lt;&gt;""),AND(NU4&gt;=OB$36,NV4&gt;=OB$40,NU4&lt;&gt;""),AND(NZ4&gt;=OB$36,OA4&gt;=OB$40,NZ4&lt;&gt;""),AND(OW4&gt;=PD$36,OX4&gt;=PD$40,OW4&lt;&gt;""),AND(PB4&gt;=PD$36,PC4&gt;=PD$40,PB4&lt;&gt;""),AND(PY4&gt;=QF$36,PZ4&gt;=QF$40,PY4&lt;&gt;""),AND(QD4&gt;=QF$36,QE4&gt;=QF$40,QD4&lt;&gt;"")),"P","")</f>
        <v>P</v>
      </c>
      <c r="I4" s="3" t="str">
        <f>IF(OR(AND(AS4&gt;=AY$40,AS4&lt;&gt;"",AQ4=""),AND(AX4&gt;=AY$40,AX4&lt;&gt;"",AQ4=""),AND(BV4&gt;=CB$40,BV4&lt;&gt;"",BT4=""),AND(CA4&gt;=CB$40,CA4&lt;&gt;"",BT4=""),AND(CY4&gt;=DE$40,CY4&lt;&gt;"",CW4=""),AND(DD4&gt;=DE$40,DD4&lt;&gt;"",CW4=""),AND(ED4&gt;=EJ$40,ED4&lt;&gt;""),AND(EI4&gt;=EJ$40,EI4&lt;&gt;""),AND(FF4&gt;=FL$40,FF4&lt;&gt;""),AND(FK4&gt;=FL$40,FK4&lt;&gt;""),AND(GH4&gt;=GN$40,GH4&lt;&gt;""),AND(GM4&gt;=GN$40,GM4&lt;&gt;""),AND(HJ4&gt;=HP$40,HJ4&lt;&gt;""),AND(HO4&gt;=HP$40,HO4&lt;&gt;""),AND(IL4&gt;=IR$40,IL4&lt;&gt;""),AND(IQ4&gt;=IR$40,IQ4&lt;&gt;""),AND(JN4&gt;=JT$40,JN4&lt;&gt;""),AND(JS4&gt;=JT$40,JS4&lt;&gt;""),AND(KP4&gt;=KV$40,KP4&lt;&gt;""),AND(KU4&gt;=KV$40,KU4&lt;&gt;""),AND(LR4&gt;=LX$40,LR4&lt;&gt;""),AND(LW4&gt;=LX$40,LW4&lt;&gt;""),AND(MT4&gt;=MZ$40,MT4&lt;&gt;""),AND(MY4&gt;=MZ$40,MY4&lt;&gt;""),AND(NV4&gt;=OB$40,NV4&lt;&gt;""),AND(OA4&gt;=OB$40,OA4&lt;&gt;""),AND(OX4&gt;=PD$40,OX4&lt;&gt;""),AND(PC4&gt;=PD$40,PC4&lt;&gt;""),AND(PZ4&gt;=QF$40,PZ4&lt;&gt;""),AND(QE4&gt;=QF$40,QE4&lt;&gt;"")),"P","")</f>
        <v>P</v>
      </c>
      <c r="J4" s="36" t="str">
        <f>IF(AND(I4="P",H4=""),"No DD",IF(OR(AND(AU4&gt;=AY$39,AV4&gt;=AY$43,AU4&lt;&gt;"",AQ4=""),AND(BX4&gt;=CB$39,BY4&gt;=CB$43,BX4&lt;&gt;"",BT4=""),AND(DA4&gt;=DE$39,DB4&gt;=DE$43,DA4&lt;&gt;"",CW4=""),AND(EF4&gt;=EJ$39,EG4&gt;=EJ$43,EF4&lt;&gt;""),AND(FH4&gt;=FL$39,FI4&gt;=FL$43,FH4&lt;&gt;""),AND(GJ4&gt;=GN$39,GK4&gt;=GN$43,GJ4&lt;&gt;""),AND(HL4&gt;=HP$39,HM4&gt;=HP$43,HL4&lt;&gt;""),AND(IN4&gt;=IR$39,IO4&gt;=IR$43,IN4&lt;&gt;""),AND(JP4&gt;=JT$39,JQ4&gt;=JT$43,JP4&lt;&gt;""),AND(KR4&gt;=KV$39,KS4&gt;=KV$43,KR4&lt;&gt;""),AND(LT4&gt;=LX$39,LU4&gt;=LX$43,LT4&lt;&gt;""),AND(MV4&gt;=MZ$39,MW4&gt;=MZ$43,MV4&lt;&gt;""),AND(NX4&gt;=OB$39,NY4&gt;=OB$43,NX4&lt;&gt;""),AND(OZ4&gt;=PD$39,PA4&gt;=PD$43,OZ4&lt;&gt;""),AND(QB4&gt;=QF$39,QC4&gt;=QF$43,QB4&lt;&gt;"")),"Merit",IF(OR(AND(AU4&gt;=AY$38,AV4&gt;=AY$42,AU4&lt;&gt;"",AQ4=""),AND(BX4&gt;=CB$38,BY4&gt;=CB$42,BX4&lt;&gt;"",BT4=""),AND(DA4&gt;=DE$38,DB4&gt;=DE$42,DA4&lt;&gt;"",CW4=""),AND(EF4&gt;=EJ$38,EG4&gt;=EJ$42,EF4&lt;&gt;""),AND(FH4&gt;=FL$38,FI4&gt;=FL$42,FH4&lt;&gt;""),AND(GJ4&gt;=GN$38,GK4&gt;=GN$42,GJ4&lt;&gt;""),AND(HL4&gt;=HP$38,HM4&gt;=HP$42,HL4&lt;&gt;""),AND(IN4&gt;=IR$38,IO4&gt;=IR$42,IN4&lt;&gt;""),AND(JP4&gt;=JT$38,JQ4&gt;=JT$42,JP4&lt;&gt;""),AND(KR4&gt;=KV$38,KS4&gt;=KV$42,KR4&lt;&gt;""),AND(LT4&gt;=LX$38,LU4&gt;=LX$42,LT4&lt;&gt;""),AND(MV4&gt;=MZ$38,MW4&gt;=MZ$42,MV4&lt;&gt;""),AND(NX4&gt;=OB$38,NY4&gt;=OB$42,NX4&lt;&gt;""),AND(OZ4&gt;=PD$38,PA4&gt;=PD$42,OZ4&lt;&gt;""),AND(QB4&gt;=QF$38,QC4&gt;=QF$42,QB4&lt;&gt;"")),"Excellence",IF(K4="P","Worlds Team",IF(H4="P","National Team","")))))</f>
        <v>National Team</v>
      </c>
      <c r="K4" s="3" t="str">
        <f>IF(OR(AND(AU4&gt;=AY$37,AV4&gt;=AY$41,AU4&lt;&gt;"",AQ4=""),AND(BX4&gt;=CB$37,BY4&gt;=CB$41,BX4&lt;&gt;"",BT4=""),AND(DA4&gt;=DE$37,DB4&gt;=DE$41,DA4&lt;&gt;"",CW4=""),AND(EF4&gt;=EJ$37,EG4&gt;=EJ$41,EF4&lt;&gt;""),AND(FH4&gt;=FL$37,FI4&gt;=FL$41,FH4&lt;&gt;""),AND(GJ4&gt;=GN$37,GK4&gt;=GN$41,GJ4&lt;&gt;""),AND(HL4&gt;=HP$37,HM4&gt;=HP$41,HL4&lt;&gt;""),AND(IN4&gt;=IR$37,IO4&gt;=IR$41,IN4&lt;&gt;""),AND(JP4&gt;=JT$37,JQ4&gt;=JT$41,JP4&lt;&gt;""),AND(KR4&gt;=KV$37,KS4&gt;=KV$41,KR4&lt;&gt;""),AND(LT4&gt;=LX$37,LU4&gt;=LX$41,LT4&lt;&gt;""),AND(MV4&gt;=MZ$37,MW4&gt;=MZ$41,MV4&lt;&gt;""),AND(NX4&gt;=OB$37,NY4&gt;=OB$41,NX4&lt;&gt;""),AND(OZ4&gt;=PD$37,PA4&gt;=PD$41,OZ4&lt;&gt;""),AND(QB4&gt;=QF$37,QC4&gt;=QF$41,QB4&lt;&gt;"")),"P","")</f>
        <v/>
      </c>
      <c r="L4" s="8">
        <f>IF(COUNT(AS4,BV4,CY4)&gt;0,LARGE((AS4,BV4,CY4),1),0)</f>
        <v>51</v>
      </c>
      <c r="M4" s="8" t="str">
        <f>IF(L4=0,"",IF(L4=CY4,$CC$1,IF(L4=BV4,$AZ$1,IF(L4=AS4,$W$1,""))))</f>
        <v>2024 Nationals</v>
      </c>
      <c r="N4" s="8">
        <f>IF(COUNT(AS4,BV4,CY4)&gt;1,LARGE((AS4,BV4,CY4),2),0)</f>
        <v>50.3</v>
      </c>
      <c r="O4" s="8" t="str">
        <f>IF(N4=0,"",IF(AND(N4=L4,N4=AS4,N4=BV4),$W$1,IF(AND(N4=L4,N4=AS4,N4=CY4),$W$1,IF(AND(N4=L4,N4=BV4,N4=CY4),$AZ$1,IF(N4=CY4,$CC$1,IF(N4=BV4,$AZ$1,IF(N4=AS4,$W$1,"")))))))</f>
        <v>2024 Elite Canada</v>
      </c>
      <c r="P4" s="8">
        <f>IF(COUNT(AT4,BW4,CZ4)&gt;0,LARGE((AT4,BW4,CZ4),1),0)</f>
        <v>24.099999999999998</v>
      </c>
      <c r="Q4" s="8" t="str">
        <f>IF(P4=0,"",IF(P4=CZ4,$CC$1,IF(P4=BW4,$AZ$1,IF(P4=AT4,$W$1,""))))</f>
        <v>2024 Elite Canada</v>
      </c>
      <c r="R4" s="8">
        <f>IF(MAX(AX4,CA4,DD4)&gt;0,MAX(AX4,CA4,DD4),0)</f>
        <v>51.5</v>
      </c>
      <c r="S4" s="8" t="str">
        <f>IF(R4=0,"",IF(R4=DD4,$CC$1,IF(R4=CA4,$AZ$1,IF(R4=AX4,$W$1,""))))</f>
        <v>2024 Elite Canada</v>
      </c>
      <c r="T4" s="8">
        <f>IF(MAX(DF4:DH4)&gt;0,MAX(DF4:DH4),"")</f>
        <v>0.90000000000000213</v>
      </c>
      <c r="U4" s="11" t="str">
        <f>IF(T4="","",IF(T4=DF4,"("&amp;DF$2&amp;")",IF(T4=DG4,"("&amp;DG$2&amp;")",IF(T4=DH4,"("&amp;DH$2&amp;")"))))</f>
        <v>(Q2)</v>
      </c>
      <c r="V4" s="8" t="str">
        <f>IF(T4="","",IF(T4=DF4,IF(T4+IF(N4="",0,N4)=PZ4,$PE$1,IF(T4+IF(N4="",0,N4)=OX4,$OC$1,IF(T4+IF(N4="",0,N4)=NV4,$NA$1,IF(T4+IF(N4="",0,N4)=MT4,$LY$1,IF(T4+IF(N4="",0,N4)=LR4,$KW$1,IF(T4+IF(N4="",0,N4)=KP4,$JU$1,IF(T4+IF(N4="",0,N4)=JN4,$IS$1,IF(T4+IF(N4="",0,N4)=IL4,$HQ$1,IF(T4+IF(N4="",0,N4)=HJ4,$GO$1,IF(T4+IF(N4="",0,N4)=GH4,$FM$1,IF(T4+IF(N4="",0,N4)=FF4,$EK$1,IF(T4+IF(N4="",0,N4)=ED4,$DI$1)))))))))))),IF(T4=DG4,IF(T4+IF(P4="",0,P4)=QA4,$PE$1,IF(T4+IF(P4="",0,P4)=OY4,$OC$1,IF(T4+IF(P4="",0,P4)=NW4,$NA$1,IF(T4+IF(P4="",0,P4)=MU4,$LY$1,IF(T4+IF(P4="",0,P4)=LS4,$KW$1,IF(T4+IF(P4="",0,P4)=KQ4,$JU$1,IF(T4+IF(P4="",0,P4)=JO4,$IS$1,IF(T4+IF(P4="",0,P4)=IM4,$HQ$1,IF(T4+IF(P4="",0,P4)=HK4,$GO$1,IF(T4+IF(P4="",0,P4)=GI4,$FM$1,IF(T4+IF(P4="",0,P4)=FG4,$EK$1,IF(T4+IF(P4="",0,P4)=EE4,$DI$1)))))))))))),IF(T4=DH4,IF(T4+IF(R4="",0,R4)=QE4,$PE$1,IF(T4+IF(R4="",0,R4)=PC4,$OC$1,IF(T4+IF(R4="",0,R4)=OA4,$NA$1,IF(T4+IF(R4="",0,R4)=MY4,$LY$1,IF(T4+IF(R4="",0,R4)=LW4,$KW$1,IF(T4+IF(R4="",0,R4)=KU4,$JU$1,IF(T4+IF(R4="",0,R4)=JS4,$IS$1,IF(T4+IF(R4="",0,R4)=IQ4,$HQ$1,IF(T4+IF(R4="",0,R4)=HO4,$GO$1,IF(T4+IF(R4="",0,R4)=GM4,$FM$1,IF(T4+IF(R4="",0,R4)=FK4,$EK$1,IF(T4+IF(R4="",0,R4)=EI4,$DI$1))))))))))))))))</f>
        <v>2023 Junior Worlds (Nov 19)</v>
      </c>
      <c r="W4" s="19">
        <v>18.2</v>
      </c>
      <c r="X4" s="19">
        <v>5.1999999999999993</v>
      </c>
      <c r="Y4" s="19">
        <v>0</v>
      </c>
      <c r="Z4" s="19">
        <v>0</v>
      </c>
      <c r="AA4" s="19">
        <v>18.2</v>
      </c>
      <c r="AB4" s="19">
        <v>5.1999999999999993</v>
      </c>
      <c r="AC4" s="19">
        <v>0.2</v>
      </c>
      <c r="AD4" s="19">
        <v>0</v>
      </c>
      <c r="AE4" s="19">
        <v>17</v>
      </c>
      <c r="AF4" s="19">
        <v>3.2</v>
      </c>
      <c r="AG4" s="19">
        <v>0</v>
      </c>
      <c r="AH4" s="19">
        <v>0</v>
      </c>
      <c r="AI4" s="19">
        <v>18.7</v>
      </c>
      <c r="AJ4" s="19">
        <v>6</v>
      </c>
      <c r="AK4" s="19">
        <v>0.2</v>
      </c>
      <c r="AL4" s="19">
        <v>0</v>
      </c>
      <c r="AM4" s="19">
        <v>18.600000000000001</v>
      </c>
      <c r="AN4" s="19">
        <v>5.6</v>
      </c>
      <c r="AO4" s="19">
        <v>0</v>
      </c>
      <c r="AP4" s="19">
        <v>0</v>
      </c>
      <c r="AQ4" s="27"/>
      <c r="AR4" s="40">
        <f>IF(SUM(X4,AB4)&gt;0,SUM(X4,AB4),"")</f>
        <v>10.399999999999999</v>
      </c>
      <c r="AS4" s="40">
        <f>IF(SUM(W4:X4,Z4:AB4,AD4)-Y4-AC4&gt;0,SUM(W4:X4,Z4:AB4,AD4)-Y4-AC4,"")</f>
        <v>46.599999999999994</v>
      </c>
      <c r="AT4" s="40">
        <f>IF(SUM(AE4:AF4,AH4)-AG4&gt;0,SUM(AE4:AF4,AH4)-AG4,"")</f>
        <v>20.2</v>
      </c>
      <c r="AU4" s="40">
        <f>IF(SUM(X4,AB4,AF4)&gt;0,SUM(X4,AB4,AF4),"")</f>
        <v>13.599999999999998</v>
      </c>
      <c r="AV4" s="40">
        <f>IF(SUM(AS4,AT4)&gt;0,SUM(AS4,AT4),"")</f>
        <v>66.8</v>
      </c>
      <c r="AW4" s="40">
        <f>IF(SUM(AJ4,AN4)&gt;0,SUM(AJ4,AN4),"")</f>
        <v>11.6</v>
      </c>
      <c r="AX4" s="40">
        <f>IF(SUM(AI4:AJ4,AL4:AN4,AP4)-SUM(AK4,AO4)&gt;0,SUM(AI4:AJ4,AL4:AN4,AP4)-SUM(AK4,AO4),"")</f>
        <v>48.699999999999996</v>
      </c>
      <c r="AY4" s="40">
        <f>IF(SUM(AS4,AT4,AX4)&gt;0,SUM(AS4,AT4,AX4),"")</f>
        <v>115.5</v>
      </c>
      <c r="AZ4" s="18">
        <v>18.8</v>
      </c>
      <c r="BA4" s="18">
        <v>6.8</v>
      </c>
      <c r="BB4" s="18">
        <v>0</v>
      </c>
      <c r="BC4" s="18">
        <v>0.3</v>
      </c>
      <c r="BD4" s="18">
        <v>18.600000000000001</v>
      </c>
      <c r="BE4" s="18">
        <v>6.4</v>
      </c>
      <c r="BF4" s="18">
        <v>0.6</v>
      </c>
      <c r="BG4" s="18">
        <v>0</v>
      </c>
      <c r="BH4" s="18">
        <v>18.399999999999999</v>
      </c>
      <c r="BI4" s="18">
        <v>6</v>
      </c>
      <c r="BJ4" s="18">
        <v>0.6</v>
      </c>
      <c r="BK4" s="18">
        <v>0.3</v>
      </c>
      <c r="BL4" s="18">
        <v>19</v>
      </c>
      <c r="BM4" s="18">
        <v>6.8</v>
      </c>
      <c r="BN4" s="18">
        <v>0</v>
      </c>
      <c r="BO4" s="18">
        <v>0.3</v>
      </c>
      <c r="BP4" s="18">
        <v>19</v>
      </c>
      <c r="BQ4" s="18">
        <v>6.4</v>
      </c>
      <c r="BR4" s="18">
        <v>0</v>
      </c>
      <c r="BS4" s="18">
        <v>0</v>
      </c>
      <c r="BT4" s="28"/>
      <c r="BU4" s="11">
        <f>IF(SUM(BA4,BE4)&gt;0,SUM(BA4,BE4),"")</f>
        <v>13.2</v>
      </c>
      <c r="BV4" s="11">
        <f>IF(SUM(AZ4:BA4,BC4:BE4,BG4)-BB4-BF4&gt;0,SUM(AZ4:BA4,BC4:BE4,BG4)-BB4-BF4,"")</f>
        <v>50.3</v>
      </c>
      <c r="BW4" s="11">
        <f>IF(SUM(BH4:BI4,BK4)-BJ4&gt;0,SUM(BH4:BI4,BK4)-BJ4,"")</f>
        <v>24.099999999999998</v>
      </c>
      <c r="BX4" s="11">
        <f>IF(SUM(BA4,BE4,BI4)&gt;0,SUM(BA4,BE4,BI4),"")</f>
        <v>19.2</v>
      </c>
      <c r="BY4" s="11">
        <f>IF(SUM(BV4,BW4)&gt;0,SUM(BV4,BW4),"")</f>
        <v>74.399999999999991</v>
      </c>
      <c r="BZ4" s="11">
        <f>IF(SUM(BM4,BQ4)&gt;0,SUM(BM4,BQ4),"")</f>
        <v>13.2</v>
      </c>
      <c r="CA4" s="11">
        <f>IF(SUM(BL4:BM4,BO4:BQ4,BS4)-SUM(BN4,BR4)&gt;0,SUM(BL4:BM4,BO4:BQ4,BS4)-SUM(BN4,BR4),"")</f>
        <v>51.5</v>
      </c>
      <c r="CB4" s="11">
        <f>IF(SUM(BV4,BW4,CA4)&gt;0,SUM(BV4,BW4,CA4),"")</f>
        <v>125.89999999999999</v>
      </c>
      <c r="CC4" s="19">
        <v>19</v>
      </c>
      <c r="CD4" s="19">
        <v>6.8</v>
      </c>
      <c r="CE4" s="19">
        <v>0</v>
      </c>
      <c r="CF4" s="19">
        <v>0.3</v>
      </c>
      <c r="CG4" s="19">
        <v>18.5</v>
      </c>
      <c r="CH4" s="19">
        <v>6.4</v>
      </c>
      <c r="CI4" s="19">
        <v>0</v>
      </c>
      <c r="CJ4" s="19">
        <v>0</v>
      </c>
      <c r="CK4" s="19">
        <v>18.2</v>
      </c>
      <c r="CL4" s="19">
        <v>5.2</v>
      </c>
      <c r="CM4" s="19">
        <v>0.6</v>
      </c>
      <c r="CN4" s="19">
        <v>0.3</v>
      </c>
      <c r="CO4" s="19">
        <v>18.8</v>
      </c>
      <c r="CP4" s="19">
        <v>6.8</v>
      </c>
      <c r="CQ4" s="19">
        <v>0</v>
      </c>
      <c r="CR4" s="19">
        <v>0.3</v>
      </c>
      <c r="CS4" s="19">
        <v>18.899999999999999</v>
      </c>
      <c r="CT4" s="19">
        <v>6.4</v>
      </c>
      <c r="CU4" s="19">
        <v>0</v>
      </c>
      <c r="CV4" s="19">
        <v>0</v>
      </c>
      <c r="CW4" s="27"/>
      <c r="CX4" s="40">
        <f>IF(SUM(CD4,CH4)&gt;0,SUM(CD4,CH4),"")</f>
        <v>13.2</v>
      </c>
      <c r="CY4" s="40">
        <f>IF(SUM(CC4:CD4,CF4:CH4,CJ4)-CE4-CI4&gt;0,SUM(CC4:CD4,CF4:CH4,CJ4)-CE4-CI4,"")</f>
        <v>51</v>
      </c>
      <c r="CZ4" s="40">
        <f>IF(SUM(CK4:CL4,CN4)-CM4&gt;0,SUM(CK4:CL4,CN4)-CM4,"")</f>
        <v>23.099999999999998</v>
      </c>
      <c r="DA4" s="40">
        <f>IF(SUM(CD4,CH4,CL4)&gt;0,SUM(CD4,CH4,CL4),"")</f>
        <v>18.399999999999999</v>
      </c>
      <c r="DB4" s="40">
        <f>IF(SUM(CY4,CZ4)&gt;0,SUM(CY4,CZ4),"")</f>
        <v>74.099999999999994</v>
      </c>
      <c r="DC4" s="40">
        <f>IF(SUM(CP4,CT4)&gt;0,SUM(CP4,CT4),"")</f>
        <v>13.2</v>
      </c>
      <c r="DD4" s="40">
        <f>IF(SUM(CO4:CP4,CR4:CT4,CV4)-SUM(CQ4,CU4)&gt;0,SUM(CO4:CP4,CR4:CT4,CV4)-SUM(CQ4,CU4),"")</f>
        <v>51.199999999999996</v>
      </c>
      <c r="DE4" s="40">
        <f>IF(SUM(CY4,CZ4,DD4)&gt;0,SUM(CY4,CZ4,DD4),"")</f>
        <v>125.29999999999998</v>
      </c>
      <c r="DF4" s="50" t="str">
        <f>IF(MAX(ED4,FF4,GH4,HJ4,IL4,JN4,KP4,LR4,MT4,NV4,OX4,PZ4)-IF(N4="",0,N4)&gt;0.001,MAX(ED4,FF4,GH4,HJ4,IL4,JN4,KP4,LR4,MT4,NV4,OX4,PZ4)-IF(N4="",0,N4),"")</f>
        <v/>
      </c>
      <c r="DG4" s="50">
        <f>IF(MAX(EE4,FG4,GI4,HK4,IM4,JO4,KQ4,LS4,MU4,NW4,OY4,QA4)-IF(P4="",0,P4)&gt;0.001,MAX(EE4,FG4,GI4,HK4,IM4,JO4,KQ4,LS4,MU4,NW4,OY4,QA4)-IF(P4="",0,P4),"")</f>
        <v>0.90000000000000213</v>
      </c>
      <c r="DH4" s="50" t="str">
        <f>IF(MAX(EI4,FK4,GM4,HO4,IQ4,JS4,KU4,LW4,MY4,OA4,PC4,QE4)-IF(R4="",0,R4)&gt;0.001,MAX(EI4,FK4,GM4,HO4,IQ4,JS4,KU4,LW4,MY4,OA4,PC4,QE4)-IF(R4="",0,R4),"")</f>
        <v/>
      </c>
      <c r="DI4" s="17"/>
      <c r="DJ4" s="17"/>
      <c r="DK4" s="17"/>
      <c r="DL4" s="17"/>
      <c r="DM4" s="17"/>
      <c r="DN4" s="17"/>
      <c r="DO4" s="17"/>
      <c r="DP4" s="17"/>
      <c r="DQ4" s="17"/>
      <c r="DR4" s="17"/>
      <c r="DS4" s="17"/>
      <c r="DT4" s="17"/>
      <c r="DU4" s="17"/>
      <c r="DV4" s="17"/>
      <c r="DW4" s="17"/>
      <c r="DX4" s="17"/>
      <c r="DY4" s="17"/>
      <c r="DZ4" s="17"/>
      <c r="EA4" s="17"/>
      <c r="EB4" s="17"/>
      <c r="EC4" s="40" t="str">
        <f>IF(SUM(DJ4,DN4)&gt;0,SUM(DJ4,DN4),"")</f>
        <v/>
      </c>
      <c r="ED4" s="40" t="str">
        <f>IF(SUM(DI4:DJ4,DL4:DN4,DP4)-DK4-DO4&gt;0,SUM(DI4:DJ4,DL4:DN4,DP4)-DK4-DO4,"")</f>
        <v/>
      </c>
      <c r="EE4" s="40" t="str">
        <f>IF(SUM(DQ4:DR4,DT4)-DS4&gt;0,SUM(DQ4:DR4,DT4)-DS4,"")</f>
        <v/>
      </c>
      <c r="EF4" s="40" t="str">
        <f>IF(SUM(DJ4,DN4,DR4)&gt;0,SUM(DJ4,DN4,DR4),"")</f>
        <v/>
      </c>
      <c r="EG4" s="40" t="str">
        <f>IF(SUM(ED4,EE4)&gt;0,SUM(ED4,EE4),"")</f>
        <v/>
      </c>
      <c r="EH4" s="40" t="str">
        <f>IF(SUM(DV4,DZ4)&gt;0,SUM(DV4,DZ4),"")</f>
        <v/>
      </c>
      <c r="EI4" s="40" t="str">
        <f>IF(SUM(DU4:DV4,DX4:DZ4,EB4)-SUM(DW4,EA4)&gt;0,SUM(DU4:DV4,DX4:DZ4,EB4)-SUM(DW4,EA4),"")</f>
        <v/>
      </c>
      <c r="EJ4" s="40" t="str">
        <f>IF(SUM(ED4,EE4,EI4)&gt;0,SUM(ED4,EE4,EI4),"")</f>
        <v/>
      </c>
      <c r="EK4" s="18"/>
      <c r="EL4" s="18"/>
      <c r="EM4" s="18"/>
      <c r="EN4" s="18"/>
      <c r="EO4" s="18"/>
      <c r="EP4" s="18"/>
      <c r="EQ4" s="18"/>
      <c r="ER4" s="18"/>
      <c r="ES4" s="18"/>
      <c r="ET4" s="18"/>
      <c r="EU4" s="18"/>
      <c r="EV4" s="18"/>
      <c r="EW4" s="18"/>
      <c r="EX4" s="18"/>
      <c r="EY4" s="18"/>
      <c r="EZ4" s="18"/>
      <c r="FA4" s="18"/>
      <c r="FB4" s="18"/>
      <c r="FC4" s="18"/>
      <c r="FD4" s="18"/>
      <c r="FE4" s="11" t="str">
        <f>IF(SUM(EL4,EP4)&gt;0,SUM(EL4,EP4),"")</f>
        <v/>
      </c>
      <c r="FF4" s="11" t="str">
        <f>IF(SUM(EK4:EL4,EN4:EP4,ER4)-EM4-EQ4&gt;0,SUM(EK4:EL4,EN4:EP4,ER4)-EM4-EQ4,"")</f>
        <v/>
      </c>
      <c r="FG4" s="11" t="str">
        <f>IF(SUM(ES4:ET4,EV4)-EU4&gt;0,SUM(ES4:ET4,EV4)-EU4,"")</f>
        <v/>
      </c>
      <c r="FH4" s="11" t="str">
        <f>IF(SUM(EL4,EP4,ET4)&gt;0,SUM(EL4,EP4,ET4),"")</f>
        <v/>
      </c>
      <c r="FI4" s="11" t="str">
        <f>IF(SUM(FF4,FG4)&gt;0,SUM(FF4,FG4),"")</f>
        <v/>
      </c>
      <c r="FJ4" s="11" t="str">
        <f>IF(SUM(EX4,FB4)&gt;0,SUM(EX4,FB4),"")</f>
        <v/>
      </c>
      <c r="FK4" s="11" t="str">
        <f>IF(SUM(EW4:EX4,EZ4:FB4,FD4)-SUM(EY4,FC4)&gt;0,SUM(EW4:EX4,EZ4:FB4,FD4)-SUM(EY4,FC4),"")</f>
        <v/>
      </c>
      <c r="FL4" s="11" t="str">
        <f>IF(SUM(FF4,FG4,FK4)&gt;0,SUM(FF4,FG4,FK4),"")</f>
        <v/>
      </c>
      <c r="FM4" s="17"/>
      <c r="FN4" s="17"/>
      <c r="FO4" s="17"/>
      <c r="FP4" s="17"/>
      <c r="FQ4" s="17"/>
      <c r="FR4" s="17"/>
      <c r="FS4" s="17"/>
      <c r="FT4" s="17"/>
      <c r="FU4" s="17"/>
      <c r="FV4" s="17"/>
      <c r="FW4" s="17"/>
      <c r="FX4" s="17"/>
      <c r="FY4" s="17"/>
      <c r="FZ4" s="17"/>
      <c r="GA4" s="17"/>
      <c r="GB4" s="17"/>
      <c r="GC4" s="17"/>
      <c r="GD4" s="17"/>
      <c r="GE4" s="17"/>
      <c r="GF4" s="17"/>
      <c r="GG4" s="40" t="str">
        <f>IF(SUM(FN4,FR4)&gt;0,SUM(FN4,FR4),"")</f>
        <v/>
      </c>
      <c r="GH4" s="40" t="str">
        <f>IF(SUM(FM4:FN4,FP4:FR4,FT4)-FO4-FS4&gt;0,SUM(FM4:FN4,FP4:FR4,FT4)-FO4-FS4,"")</f>
        <v/>
      </c>
      <c r="GI4" s="40" t="str">
        <f>IF(SUM(FU4:FV4,FX4)-FW4&gt;0,SUM(FU4:FV4,FX4)-FW4,"")</f>
        <v/>
      </c>
      <c r="GJ4" s="40" t="str">
        <f>IF(SUM(FN4,FR4,FV4)&gt;0,SUM(FN4,FR4,FV4),"")</f>
        <v/>
      </c>
      <c r="GK4" s="40" t="str">
        <f>IF(SUM(GH4,GI4)&gt;0,SUM(GH4,GI4),"")</f>
        <v/>
      </c>
      <c r="GL4" s="40" t="str">
        <f>IF(SUM(FZ4,GD4)&gt;0,SUM(FZ4,GD4),"")</f>
        <v/>
      </c>
      <c r="GM4" s="40" t="str">
        <f>IF(SUM(FY4:FZ4,GB4:GD4,GF4)-SUM(GA4,GE4)&gt;0,SUM(FY4:FZ4,GB4:GD4,GF4)-SUM(GA4,GE4),"")</f>
        <v/>
      </c>
      <c r="GN4" s="40" t="str">
        <f>IF(SUM(GH4,GI4,GM4)&gt;0,SUM(GH4,GI4,GM4),"")</f>
        <v/>
      </c>
      <c r="GO4" s="18"/>
      <c r="GP4" s="18"/>
      <c r="GQ4" s="18"/>
      <c r="GR4" s="18"/>
      <c r="GS4" s="18"/>
      <c r="GT4" s="18"/>
      <c r="GU4" s="18"/>
      <c r="GV4" s="18"/>
      <c r="GW4" s="18"/>
      <c r="GX4" s="18"/>
      <c r="GY4" s="18"/>
      <c r="GZ4" s="18"/>
      <c r="HA4" s="18"/>
      <c r="HB4" s="18"/>
      <c r="HC4" s="18"/>
      <c r="HD4" s="18"/>
      <c r="HE4" s="18"/>
      <c r="HF4" s="18"/>
      <c r="HG4" s="18"/>
      <c r="HH4" s="18"/>
      <c r="HI4" s="11" t="str">
        <f>IF(SUM(GP4,GT4)&gt;0,SUM(GP4,GT4),"")</f>
        <v/>
      </c>
      <c r="HJ4" s="11" t="str">
        <f>IF(SUM(GO4:GP4,GR4:GT4,GV4)-GQ4-GU4&gt;0,SUM(GO4:GP4,GR4:GT4,GV4)-GQ4-GU4,"")</f>
        <v/>
      </c>
      <c r="HK4" s="11" t="str">
        <f>IF(SUM(GW4:GX4,GZ4)-GY4&gt;0,SUM(GW4:GX4,GZ4)-GY4,"")</f>
        <v/>
      </c>
      <c r="HL4" s="11" t="str">
        <f>IF(SUM(GP4,GT4,GX4)&gt;0,SUM(GP4,GT4,GX4),"")</f>
        <v/>
      </c>
      <c r="HM4" s="11" t="str">
        <f>IF(SUM(HJ4,HK4)&gt;0,SUM(HJ4,HK4),"")</f>
        <v/>
      </c>
      <c r="HN4" s="11" t="str">
        <f>IF(SUM(HB4,HF4)&gt;0,SUM(HB4,HF4),"")</f>
        <v/>
      </c>
      <c r="HO4" s="11" t="str">
        <f>IF(SUM(HA4:HB4,HD4:HF4,HH4)-SUM(HC4,HG4)&gt;0,SUM(HA4:HB4,HD4:HF4,HH4)-SUM(HC4,HG4),"")</f>
        <v/>
      </c>
      <c r="HP4" s="11" t="str">
        <f>IF(SUM(HJ4,HK4,HO4)&gt;0,SUM(HJ4,HK4,HO4),"")</f>
        <v/>
      </c>
      <c r="HQ4" s="17"/>
      <c r="HR4" s="17"/>
      <c r="HS4" s="17"/>
      <c r="HT4" s="17"/>
      <c r="HU4" s="17"/>
      <c r="HV4" s="17"/>
      <c r="HW4" s="17"/>
      <c r="HX4" s="17"/>
      <c r="HY4" s="17"/>
      <c r="HZ4" s="17"/>
      <c r="IA4" s="17"/>
      <c r="IB4" s="17"/>
      <c r="IC4" s="17"/>
      <c r="ID4" s="17"/>
      <c r="IE4" s="17"/>
      <c r="IF4" s="17"/>
      <c r="IG4" s="17"/>
      <c r="IH4" s="17"/>
      <c r="II4" s="17"/>
      <c r="IJ4" s="17"/>
      <c r="IK4" s="40" t="str">
        <f>IF(SUM(HR4,HV4)&gt;0,SUM(HR4,HV4),"")</f>
        <v/>
      </c>
      <c r="IL4" s="40" t="str">
        <f>IF(SUM(HQ4:HR4,HT4:HV4,HX4)-HS4-HW4&gt;0,SUM(HQ4:HR4,HT4:HV4,HX4)-HS4-HW4,"")</f>
        <v/>
      </c>
      <c r="IM4" s="40" t="str">
        <f>IF(SUM(HY4:HZ4,IB4)-IA4&gt;0,SUM(HY4:HZ4,IB4)-IA4,"")</f>
        <v/>
      </c>
      <c r="IN4" s="40" t="str">
        <f>IF(SUM(HR4,HV4,HZ4)&gt;0,SUM(HR4,HV4,HZ4),"")</f>
        <v/>
      </c>
      <c r="IO4" s="40" t="str">
        <f>IF(SUM(IL4,IM4)&gt;0,SUM(IL4,IM4),"")</f>
        <v/>
      </c>
      <c r="IP4" s="40" t="str">
        <f>IF(SUM(ID4,IH4)&gt;0,SUM(ID4,IH4),"")</f>
        <v/>
      </c>
      <c r="IQ4" s="40" t="str">
        <f>IF(SUM(IC4:ID4,IF4:IH4,IJ4)-SUM(IE4,II4)&gt;0,SUM(IC4:ID4,IF4:IH4,IJ4)-SUM(IE4,II4),"")</f>
        <v/>
      </c>
      <c r="IR4" s="40" t="str">
        <f>IF(SUM(IL4,IM4,IQ4)&gt;0,SUM(IL4,IM4,IQ4),"")</f>
        <v/>
      </c>
      <c r="IS4" s="18"/>
      <c r="IT4" s="18"/>
      <c r="IU4" s="18"/>
      <c r="IV4" s="18"/>
      <c r="IW4" s="18"/>
      <c r="IX4" s="18"/>
      <c r="IY4" s="18"/>
      <c r="IZ4" s="18"/>
      <c r="JA4" s="18">
        <v>18.600000000000001</v>
      </c>
      <c r="JB4" s="18">
        <v>6.4</v>
      </c>
      <c r="JC4" s="18">
        <v>0</v>
      </c>
      <c r="JD4" s="18">
        <v>0</v>
      </c>
      <c r="JE4" s="18">
        <v>18.8</v>
      </c>
      <c r="JF4" s="18">
        <v>5.6</v>
      </c>
      <c r="JG4" s="18">
        <v>0</v>
      </c>
      <c r="JH4" s="18">
        <v>0</v>
      </c>
      <c r="JI4" s="18">
        <v>18.399999999999999</v>
      </c>
      <c r="JJ4" s="18">
        <v>6</v>
      </c>
      <c r="JK4" s="18">
        <v>0</v>
      </c>
      <c r="JL4" s="18">
        <v>0</v>
      </c>
      <c r="JM4" s="11" t="str">
        <f>IF(SUM(IT4,IX4)&gt;0,SUM(IT4,IX4),"")</f>
        <v/>
      </c>
      <c r="JN4" s="11" t="str">
        <f>IF(SUM(IS4:IT4,IV4:IX4,IZ4)-IU4-IY4&gt;0,SUM(IS4:IT4,IV4:IX4,IZ4)-IU4-IY4,"")</f>
        <v/>
      </c>
      <c r="JO4" s="11">
        <f>IF(SUM(JA4:JB4,JD4)-JC4&gt;0,SUM(JA4:JB4,JD4)-JC4,"")</f>
        <v>25</v>
      </c>
      <c r="JP4" s="11">
        <f>IF(SUM(IT4,IX4,JB4)&gt;0,SUM(IT4,IX4,JB4),"")</f>
        <v>6.4</v>
      </c>
      <c r="JQ4" s="11">
        <f>IF(SUM(JN4,JO4)&gt;0,SUM(JN4,JO4),"")</f>
        <v>25</v>
      </c>
      <c r="JR4" s="11">
        <f>IF(SUM(JF4,JJ4)&gt;0,SUM(JF4,JJ4),"")</f>
        <v>11.6</v>
      </c>
      <c r="JS4" s="11">
        <f>IF(SUM(JE4:JF4,JH4:JJ4,JL4)-SUM(JG4,JK4)&gt;0,SUM(JE4:JF4,JH4:JJ4,JL4)-SUM(JG4,JK4),"")</f>
        <v>48.8</v>
      </c>
      <c r="JT4" s="11">
        <f>IF(SUM(JN4,JO4,JS4)&gt;0,SUM(JN4,JO4,JS4),"")</f>
        <v>73.8</v>
      </c>
      <c r="JU4" s="17"/>
      <c r="JV4" s="17"/>
      <c r="JW4" s="17"/>
      <c r="JX4" s="17"/>
      <c r="JY4" s="17"/>
      <c r="JZ4" s="17"/>
      <c r="KA4" s="17"/>
      <c r="KB4" s="17"/>
      <c r="KC4" s="17"/>
      <c r="KD4" s="17"/>
      <c r="KE4" s="17"/>
      <c r="KF4" s="17"/>
      <c r="KG4" s="17"/>
      <c r="KH4" s="17"/>
      <c r="KI4" s="17"/>
      <c r="KJ4" s="17"/>
      <c r="KK4" s="17"/>
      <c r="KL4" s="17"/>
      <c r="KM4" s="17"/>
      <c r="KN4" s="17"/>
      <c r="KO4" s="40" t="str">
        <f>IF(SUM(JV4,JZ4)&gt;0,SUM(JV4,JZ4),"")</f>
        <v/>
      </c>
      <c r="KP4" s="40" t="str">
        <f>IF(SUM(JU4:JV4,JX4:JZ4,KB4)-JW4-KA4&gt;0,SUM(JU4:JV4,JX4:JZ4,KB4)-JW4-KA4,"")</f>
        <v/>
      </c>
      <c r="KQ4" s="40" t="str">
        <f>IF(SUM(KC4:KD4,KF4)-KE4&gt;0,SUM(KC4:KD4,KF4)-KE4,"")</f>
        <v/>
      </c>
      <c r="KR4" s="40" t="str">
        <f>IF(SUM(JV4,JZ4,KD4)&gt;0,SUM(JV4,JZ4,KD4),"")</f>
        <v/>
      </c>
      <c r="KS4" s="40" t="str">
        <f>IF(SUM(KP4,KQ4)&gt;0,SUM(KP4,KQ4),"")</f>
        <v/>
      </c>
      <c r="KT4" s="40" t="str">
        <f>IF(SUM(KH4,KL4)&gt;0,SUM(KH4,KL4),"")</f>
        <v/>
      </c>
      <c r="KU4" s="40" t="str">
        <f>IF(SUM(KG4:KH4,KJ4:KL4,KN4)-SUM(KI4,KM4)&gt;0,SUM(KG4:KH4,KJ4:KL4,KN4)-SUM(KI4,KM4),"")</f>
        <v/>
      </c>
      <c r="KV4" s="40" t="str">
        <f>IF(SUM(KP4,KQ4,KU4)&gt;0,SUM(KP4,KQ4,KU4),"")</f>
        <v/>
      </c>
      <c r="KW4" s="18"/>
      <c r="KX4" s="18"/>
      <c r="KY4" s="18"/>
      <c r="KZ4" s="18"/>
      <c r="LA4" s="18"/>
      <c r="LB4" s="18"/>
      <c r="LC4" s="18"/>
      <c r="LD4" s="18"/>
      <c r="LE4" s="18"/>
      <c r="LF4" s="18"/>
      <c r="LG4" s="18"/>
      <c r="LH4" s="18"/>
      <c r="LI4" s="18"/>
      <c r="LJ4" s="18"/>
      <c r="LK4" s="18"/>
      <c r="LL4" s="18"/>
      <c r="LM4" s="18"/>
      <c r="LN4" s="18"/>
      <c r="LO4" s="18"/>
      <c r="LP4" s="18"/>
      <c r="LQ4" s="11" t="str">
        <f>IF(SUM(KX4,LB4)&gt;0,SUM(KX4,LB4),"")</f>
        <v/>
      </c>
      <c r="LR4" s="11" t="str">
        <f>IF(SUM(KW4:KX4,KZ4:LB4,LD4)-KY4-LC4&gt;0,SUM(KW4:KX4,KZ4:LB4,LD4)-KY4-LC4,"")</f>
        <v/>
      </c>
      <c r="LS4" s="11" t="str">
        <f>IF(SUM(LE4:LF4,LH4)-LG4&gt;0,SUM(LE4:LF4,LH4)-LG4,"")</f>
        <v/>
      </c>
      <c r="LT4" s="11" t="str">
        <f>IF(SUM(KX4,LB4,LF4)&gt;0,SUM(KX4,LB4,LF4),"")</f>
        <v/>
      </c>
      <c r="LU4" s="11" t="str">
        <f>IF(SUM(LR4,LS4)&gt;0,SUM(LR4,LS4),"")</f>
        <v/>
      </c>
      <c r="LV4" s="11" t="str">
        <f>IF(SUM(LJ4,LN4)&gt;0,SUM(LJ4,LN4),"")</f>
        <v/>
      </c>
      <c r="LW4" s="11" t="str">
        <f>IF(SUM(LI4:LJ4,LL4:LN4,LP4)-SUM(LK4,LO4)&gt;0,SUM(LI4:LJ4,LL4:LN4,LP4)-SUM(LK4,LO4),"")</f>
        <v/>
      </c>
      <c r="LX4" s="11" t="str">
        <f>IF(SUM(LR4,LS4,LW4)&gt;0,SUM(LR4,LS4,LW4),"")</f>
        <v/>
      </c>
      <c r="LY4" s="17"/>
      <c r="LZ4" s="17"/>
      <c r="MA4" s="17"/>
      <c r="MB4" s="17"/>
      <c r="MC4" s="17"/>
      <c r="MD4" s="17"/>
      <c r="ME4" s="17"/>
      <c r="MF4" s="17"/>
      <c r="MG4" s="17"/>
      <c r="MH4" s="17"/>
      <c r="MI4" s="17"/>
      <c r="MJ4" s="17"/>
      <c r="MK4" s="17"/>
      <c r="ML4" s="17"/>
      <c r="MM4" s="17"/>
      <c r="MN4" s="17"/>
      <c r="MO4" s="17"/>
      <c r="MP4" s="17"/>
      <c r="MQ4" s="17"/>
      <c r="MR4" s="17"/>
      <c r="MS4" s="40" t="str">
        <f>IF(SUM(LZ4,MD4)&gt;0,SUM(LZ4,MD4),"")</f>
        <v/>
      </c>
      <c r="MT4" s="40" t="str">
        <f>IF(SUM(LY4:LZ4,MB4:MD4,MF4)-MA4-ME4&gt;0,SUM(LY4:LZ4,MB4:MD4,MF4)-MA4-ME4,"")</f>
        <v/>
      </c>
      <c r="MU4" s="40" t="str">
        <f>IF(SUM(MG4:MH4,MJ4)-MI4&gt;0,SUM(MG4:MH4,MJ4)-MI4,"")</f>
        <v/>
      </c>
      <c r="MV4" s="40" t="str">
        <f>IF(SUM(LZ4,MD4,MH4)&gt;0,SUM(LZ4,MD4,MH4),"")</f>
        <v/>
      </c>
      <c r="MW4" s="40" t="str">
        <f>IF(SUM(MT4,MU4)&gt;0,SUM(MT4,MU4),"")</f>
        <v/>
      </c>
      <c r="MX4" s="40" t="str">
        <f>IF(SUM(ML4,MP4)&gt;0,SUM(ML4,MP4),"")</f>
        <v/>
      </c>
      <c r="MY4" s="40" t="str">
        <f>IF(SUM(MK4:ML4,MN4:MP4,MR4)-SUM(MM4,MQ4)&gt;0,SUM(MK4:ML4,MN4:MP4,MR4)-SUM(MM4,MQ4),"")</f>
        <v/>
      </c>
      <c r="MZ4" s="40" t="str">
        <f>IF(SUM(MT4,MU4,MY4)&gt;0,SUM(MT4,MU4,MY4),"")</f>
        <v/>
      </c>
      <c r="NA4" s="18"/>
      <c r="NB4" s="18"/>
      <c r="NC4" s="18"/>
      <c r="ND4" s="18"/>
      <c r="NE4" s="18"/>
      <c r="NF4" s="18"/>
      <c r="NG4" s="18"/>
      <c r="NH4" s="18"/>
      <c r="NI4" s="18"/>
      <c r="NJ4" s="18"/>
      <c r="NK4" s="18"/>
      <c r="NL4" s="18"/>
      <c r="NM4" s="18"/>
      <c r="NN4" s="18"/>
      <c r="NO4" s="18"/>
      <c r="NP4" s="18"/>
      <c r="NQ4" s="18"/>
      <c r="NR4" s="18"/>
      <c r="NS4" s="18"/>
      <c r="NT4" s="18"/>
      <c r="NU4" s="11" t="str">
        <f>IF(SUM(NB4,NF4)&gt;0,SUM(NB4,NF4),"")</f>
        <v/>
      </c>
      <c r="NV4" s="11" t="str">
        <f>IF(SUM(NA4:NB4,ND4:NF4,NH4)-NC4-NG4&gt;0,SUM(NA4:NB4,ND4:NF4,NH4)-NC4-NG4,"")</f>
        <v/>
      </c>
      <c r="NW4" s="11" t="str">
        <f>IF(SUM(NI4:NJ4,NL4)-NK4&gt;0,SUM(NI4:NJ4,NL4)-NK4,"")</f>
        <v/>
      </c>
      <c r="NX4" s="11" t="str">
        <f>IF(SUM(NB4,NF4,NJ4)&gt;0,SUM(NB4,NF4,NJ4),"")</f>
        <v/>
      </c>
      <c r="NY4" s="11" t="str">
        <f>IF(SUM(NV4,NW4)&gt;0,SUM(NV4,NW4),"")</f>
        <v/>
      </c>
      <c r="NZ4" s="11" t="str">
        <f>IF(SUM(NN4,NR4)&gt;0,SUM(NN4,NR4),"")</f>
        <v/>
      </c>
      <c r="OA4" s="11" t="str">
        <f>IF(SUM(NM4:NN4,NP4:NR4,NT4)-SUM(NO4,NS4)&gt;0,SUM(NM4:NN4,NP4:NR4,NT4)-SUM(NO4,NS4),"")</f>
        <v/>
      </c>
      <c r="OB4" s="11" t="str">
        <f>IF(SUM(NV4,NW4,OA4)&gt;0,SUM(NV4,NW4,OA4),"")</f>
        <v/>
      </c>
      <c r="OC4" s="17"/>
      <c r="OD4" s="17"/>
      <c r="OE4" s="17"/>
      <c r="OF4" s="17"/>
      <c r="OG4" s="17"/>
      <c r="OH4" s="17"/>
      <c r="OI4" s="17"/>
      <c r="OJ4" s="17"/>
      <c r="OK4" s="17"/>
      <c r="OL4" s="17"/>
      <c r="OM4" s="17"/>
      <c r="ON4" s="17"/>
      <c r="OO4" s="17"/>
      <c r="OP4" s="17"/>
      <c r="OQ4" s="17"/>
      <c r="OR4" s="17"/>
      <c r="OS4" s="17"/>
      <c r="OT4" s="17"/>
      <c r="OU4" s="17"/>
      <c r="OV4" s="17"/>
      <c r="OW4" s="40" t="str">
        <f>IF(SUM(OD4,OH4)&gt;0,SUM(OD4,OH4),"")</f>
        <v/>
      </c>
      <c r="OX4" s="40" t="str">
        <f>IF(SUM(OC4:OD4,OF4:OH4,OJ4)-OE4-OI4&gt;0,SUM(OC4:OD4,OF4:OH4,OJ4)-OE4-OI4,"")</f>
        <v/>
      </c>
      <c r="OY4" s="40" t="str">
        <f>IF(SUM(OK4:OL4,ON4)-OM4&gt;0,SUM(OK4:OL4,ON4)-OM4,"")</f>
        <v/>
      </c>
      <c r="OZ4" s="40" t="str">
        <f>IF(SUM(OD4,OH4,OL4)&gt;0,SUM(OD4,OH4,OL4),"")</f>
        <v/>
      </c>
      <c r="PA4" s="40" t="str">
        <f>IF(SUM(OX4,OY4)&gt;0,SUM(OX4,OY4),"")</f>
        <v/>
      </c>
      <c r="PB4" s="40" t="str">
        <f>IF(SUM(OP4,OT4)&gt;0,SUM(OP4,OT4),"")</f>
        <v/>
      </c>
      <c r="PC4" s="40" t="str">
        <f>IF(SUM(OO4:OP4,OR4:OT4,OV4)-SUM(OQ4,OU4)&gt;0,SUM(OO4:OP4,OR4:OT4,OV4)-SUM(OQ4,OU4),"")</f>
        <v/>
      </c>
      <c r="PD4" s="40" t="str">
        <f>IF(SUM(OX4,OY4,PC4)&gt;0,SUM(OX4,OY4,PC4),"")</f>
        <v/>
      </c>
      <c r="PE4" s="18"/>
      <c r="PF4" s="18"/>
      <c r="PG4" s="18"/>
      <c r="PH4" s="18"/>
      <c r="PI4" s="18"/>
      <c r="PJ4" s="18"/>
      <c r="PK4" s="18"/>
      <c r="PL4" s="18"/>
      <c r="PM4" s="18"/>
      <c r="PN4" s="18"/>
      <c r="PO4" s="18"/>
      <c r="PP4" s="18"/>
      <c r="PQ4" s="18"/>
      <c r="PR4" s="18"/>
      <c r="PS4" s="18"/>
      <c r="PT4" s="18"/>
      <c r="PU4" s="18"/>
      <c r="PV4" s="18"/>
      <c r="PW4" s="18"/>
      <c r="PX4" s="18"/>
      <c r="PY4" s="11" t="str">
        <f>IF(SUM(PF4,PJ4)&gt;0,SUM(PF4,PJ4),"")</f>
        <v/>
      </c>
      <c r="PZ4" s="11" t="str">
        <f>IF(SUM(PE4:PF4,PH4:PJ4,PL4)-PG4-PK4&gt;0,SUM(PE4:PF4,PH4:PJ4,PL4)-PG4-PK4,"")</f>
        <v/>
      </c>
      <c r="QA4" s="11" t="str">
        <f>IF(SUM(PM4:PN4,PP4)-PO4&gt;0,SUM(PM4:PN4,PP4)-PO4,"")</f>
        <v/>
      </c>
      <c r="QB4" s="11" t="str">
        <f>IF(SUM(PF4,PJ4,PN4)&gt;0,SUM(PF4,PJ4,PN4),"")</f>
        <v/>
      </c>
      <c r="QC4" s="11" t="str">
        <f>IF(SUM(PZ4,QA4)&gt;0,SUM(PZ4,QA4),"")</f>
        <v/>
      </c>
      <c r="QD4" s="11" t="str">
        <f>IF(SUM(PR4,PV4)&gt;0,SUM(PR4,PV4),"")</f>
        <v/>
      </c>
      <c r="QE4" s="11" t="str">
        <f>IF(SUM(PQ4:PR4,PT4:PV4,PX4)-SUM(PS4,PW4)&gt;0,SUM(PQ4:PR4,PT4:PV4,PX4)-SUM(PS4,PW4),"")</f>
        <v/>
      </c>
      <c r="QF4" s="11" t="str">
        <f>IF(SUM(PZ4,QA4,QE4)&gt;0,SUM(PZ4,QA4,QE4),"")</f>
        <v/>
      </c>
      <c r="QG4" s="22">
        <f>IF($CW4="P",CC4,(CC4+AZ4)/2)</f>
        <v>18.899999999999999</v>
      </c>
      <c r="QH4" s="22">
        <f>IF($CW4="P",CD4,(CD4+BA4)/2)</f>
        <v>6.8</v>
      </c>
      <c r="QI4" s="22">
        <f>IF($CW4="P",CE4,(CE4+BB4)/2)</f>
        <v>0</v>
      </c>
      <c r="QJ4" s="22">
        <f>IF($CW4="P",CF4,(CF4+BC4)/2)</f>
        <v>0.3</v>
      </c>
      <c r="QK4" s="22">
        <f>IF($CW4="P",CG4,(CG4+BD4)/2)</f>
        <v>18.55</v>
      </c>
      <c r="QL4" s="22">
        <f>IF($CW4="P",CH4,(CH4+BE4)/2)</f>
        <v>6.4</v>
      </c>
      <c r="QM4" s="22">
        <f>IF($CW4="P",CI4,(CI4+BF4)/2)</f>
        <v>0.3</v>
      </c>
      <c r="QN4" s="22">
        <f>IF($CW4="P",CJ4,(CJ4+BG4)/2)</f>
        <v>0</v>
      </c>
      <c r="QO4" s="22">
        <f>IF($CW4="P",CK4,(CK4+BH4)/2)</f>
        <v>18.299999999999997</v>
      </c>
      <c r="QP4" s="22">
        <f>IF($CW4="P",CL4,(CL4+BI4)/2)</f>
        <v>5.6</v>
      </c>
      <c r="QQ4" s="22">
        <f>IF($CW4="P",CM4,(CM4+BJ4)/2)</f>
        <v>0.6</v>
      </c>
      <c r="QR4" s="22">
        <f>IF($CW4="P",CN4,(CN4+BK4)/2)</f>
        <v>0.3</v>
      </c>
      <c r="QS4" s="22">
        <f>IF($CW4="P",CO4,(CO4+BL4)/2)</f>
        <v>18.899999999999999</v>
      </c>
      <c r="QT4" s="22">
        <f>IF($CW4="P",CP4,(CP4+BM4)/2)</f>
        <v>6.8</v>
      </c>
      <c r="QU4" s="22">
        <f>IF($CW4="P",CQ4,(CQ4+BN4)/2)</f>
        <v>0</v>
      </c>
      <c r="QV4" s="22">
        <f>IF($CW4="P",CR4,(CR4+BO4)/2)</f>
        <v>0.3</v>
      </c>
      <c r="QW4" s="22">
        <f>IF($CW4="P",CS4,(CS4+BP4)/2)</f>
        <v>18.95</v>
      </c>
      <c r="QX4" s="22">
        <f>IF($CW4="P",CT4,(CT4+BQ4)/2)</f>
        <v>6.4</v>
      </c>
      <c r="QY4" s="22">
        <f>IF($CW4="P",CU4,(CU4+BR4)/2)</f>
        <v>0</v>
      </c>
      <c r="QZ4" s="22">
        <f>IF($CW4="P",CV4,(CV4+BS4)/2)</f>
        <v>0</v>
      </c>
      <c r="RA4" s="27" t="s">
        <v>46</v>
      </c>
      <c r="RB4" s="40">
        <f>IF(SUM(QH4,QL4)&gt;0,SUM(QH4,QL4),"")</f>
        <v>13.2</v>
      </c>
      <c r="RC4" s="40">
        <f>IF(SUM(QG4:QH4,QJ4:QL4,QN4)-QI4-QM4&gt;0,SUM(QG4:QH4,QJ4:QL4,QN4)-QI4-QM4,"")</f>
        <v>50.65</v>
      </c>
      <c r="RD4" s="40">
        <f>IF(SUM(QO4:QP4,QR4)-QQ4&gt;0,SUM(QO4:QP4,QR4)-QQ4,"")</f>
        <v>23.599999999999998</v>
      </c>
      <c r="RE4" s="40">
        <f>IF(SUM(QH4,QL4,QP4)&gt;0,SUM(QH4,QL4,QP4),"")</f>
        <v>18.799999999999997</v>
      </c>
      <c r="RF4" s="40">
        <f>IF(SUM(RC4,RD4)&gt;0,SUM(RC4,RD4),"")</f>
        <v>74.25</v>
      </c>
      <c r="RG4" s="40">
        <f>IF(SUM(QT4,QX4)&gt;0,SUM(QT4,QX4),"")</f>
        <v>13.2</v>
      </c>
      <c r="RH4" s="40">
        <f>IF(SUM(QS4:QT4,QV4:QX4,QZ4)-SUM(QU4,QY4)&gt;0,SUM(QS4:QT4,QV4:QX4,QZ4)-SUM(QU4,QY4),"")</f>
        <v>51.35</v>
      </c>
      <c r="RI4" s="40">
        <f>IF(SUM(RC4,RD4,RH4)&gt;0,SUM(RC4,RD4,RH4),"")</f>
        <v>125.6</v>
      </c>
    </row>
    <row r="5" spans="1:477" x14ac:dyDescent="0.2">
      <c r="A5" s="4" cm="1">
        <f t="array" ref="A5">IF(AND(J5&lt;&gt;"",J5&lt;&gt;"No DD"),SUMPRODUCT((J$4:J$34&lt;&gt;"")*(J$4:J$34&lt;&gt;"No DD")*(F$4:F$34&gt;F5))+1,IF(J5="No DD",SUMPRODUCT((J$4:J$34="No DD")*(F$4:F$34&gt;F5))+1+SUMPRODUCT((J$4:J$34&lt;&gt;"")*(J$4:J$34&lt;&gt;"No DD")),""))</f>
        <v>2</v>
      </c>
      <c r="B5" s="4" t="str" cm="1">
        <f t="array" ref="B5">IF(AND(J5&lt;&gt;"",J5&lt;&gt;"No DD",G5=""),SUMPRODUCT((J$4:J$34&lt;&gt;"")*(J$4:J$34&lt;&gt;"No DD")*(G$4:G$34="")*(F$4:F$34&gt;F5))+1,IF(J5="No DD",SUMPRODUCT((J$4:J$34="No DD")*(F$4:F$34&gt;F5)*(G$4:G$34=""))+1+SUMPRODUCT((J$4:J$34&lt;&gt;"")*(G$4:G$34="")*(J$4:J$34&lt;&gt;"No DD")),""))</f>
        <v/>
      </c>
      <c r="C5" s="5" t="s">
        <v>64</v>
      </c>
      <c r="D5" s="4" t="s">
        <v>4</v>
      </c>
      <c r="E5" s="4">
        <v>2003</v>
      </c>
      <c r="F5" s="9">
        <f>SUM(L5:T5)+SUM(L5:P5)*0.0000001+SUM(L5)*0.0000000000001</f>
        <v>172.10001213000481</v>
      </c>
      <c r="G5" s="66" t="s">
        <v>46</v>
      </c>
      <c r="H5" s="3" t="str">
        <f>IF(OR(AND(AR5&gt;=AY$36,AS5&gt;=AY$40,AR5&lt;&gt;"",AQ5=""),AND(AW5&gt;=AY$36,AX5&gt;=AY$40,AW5&lt;&gt;"",AQ5=""),AND(BU5&gt;=CB$36,BV5&gt;=CB$40,BU5&lt;&gt;"",BT5=""),AND(BZ5&gt;=CB$36,CA5&gt;=CB$40,BZ5&lt;&gt;"",BT5=""),AND(CX5&gt;=DE$36,CY5&gt;=DE$40,CX5&lt;&gt;"",CW5=""),AND(DC5&gt;=DE$36,DD5&gt;=DE$40,DC5&lt;&gt;""),AND(EC5&gt;=EJ$36,ED5&gt;=EJ$40,EC5&lt;&gt;""),AND(EH5&gt;=EJ$36,EI5&gt;=EJ$40,EH5&lt;&gt;""),AND(FE5&gt;=FL$36,FF5&gt;=FL$40,FE5&lt;&gt;""),AND(FJ5&gt;=FL$36,FK5&gt;=FL$40,FJ5&lt;&gt;""),AND(GG5&gt;=GN$36,GH5&gt;=GN$40,GG5&lt;&gt;""),AND(GL5&gt;=GN$36,GM5&gt;=GN$40,GL5&lt;&gt;""),AND(HI5&gt;=HP$36,HJ5&gt;=HP$40,HI5&lt;&gt;""),AND(HN5&gt;=HP$36,HO5&gt;=HP$40,HN5&lt;&gt;""),AND(IK5&gt;=IR$36,IL5&gt;=IR$40,IK5&lt;&gt;""),AND(IP5&gt;=IR$36,IQ5&gt;=IR$40,IP5&lt;&gt;""),AND(JM5&gt;=JT$36,JN5&gt;=JT$40,JM5&lt;&gt;""),AND(JR5&gt;=JT$36,JS5&gt;=JT$40,JR5&lt;&gt;""),AND(KO5&gt;=KV$36,KP5&gt;=KV$40,KO5&lt;&gt;""),AND(KT5&gt;=KV$36,KU5&gt;=KV$40,KT5&lt;&gt;""),AND(LQ5&gt;=LX$36,LR5&gt;=LX$40,LQ5&lt;&gt;""),AND(LV5&gt;=LX$36,LW5&gt;=LX$40,LV5&lt;&gt;""),AND(MS5&gt;=MZ$36,MT5&gt;=MZ$40,MS5&lt;&gt;""),AND(MX5&gt;=MZ$36,MY5&gt;=MZ$40,MX5&lt;&gt;""),AND(NU5&gt;=OB$36,NV5&gt;=OB$40,NU5&lt;&gt;""),AND(NZ5&gt;=OB$36,OA5&gt;=OB$40,NZ5&lt;&gt;""),AND(OW5&gt;=PD$36,OX5&gt;=PD$40,OW5&lt;&gt;""),AND(PB5&gt;=PD$36,PC5&gt;=PD$40,PB5&lt;&gt;""),AND(PY5&gt;=QF$36,PZ5&gt;=QF$40,PY5&lt;&gt;""),AND(QD5&gt;=QF$36,QE5&gt;=QF$40,QD5&lt;&gt;"")),"P","")</f>
        <v>P</v>
      </c>
      <c r="I5" s="3" t="str">
        <f>IF(OR(AND(AS5&gt;=AY$40,AS5&lt;&gt;"",AQ5=""),AND(AX5&gt;=AY$40,AX5&lt;&gt;"",AQ5=""),AND(BV5&gt;=CB$40,BV5&lt;&gt;"",BT5=""),AND(CA5&gt;=CB$40,CA5&lt;&gt;"",BT5=""),AND(CY5&gt;=DE$40,CY5&lt;&gt;"",CW5=""),AND(DD5&gt;=DE$40,DD5&lt;&gt;"",CW5=""),AND(ED5&gt;=EJ$40,ED5&lt;&gt;""),AND(EI5&gt;=EJ$40,EI5&lt;&gt;""),AND(FF5&gt;=FL$40,FF5&lt;&gt;""),AND(FK5&gt;=FL$40,FK5&lt;&gt;""),AND(GH5&gt;=GN$40,GH5&lt;&gt;""),AND(GM5&gt;=GN$40,GM5&lt;&gt;""),AND(HJ5&gt;=HP$40,HJ5&lt;&gt;""),AND(HO5&gt;=HP$40,HO5&lt;&gt;""),AND(IL5&gt;=IR$40,IL5&lt;&gt;""),AND(IQ5&gt;=IR$40,IQ5&lt;&gt;""),AND(JN5&gt;=JT$40,JN5&lt;&gt;""),AND(JS5&gt;=JT$40,JS5&lt;&gt;""),AND(KP5&gt;=KV$40,KP5&lt;&gt;""),AND(KU5&gt;=KV$40,KU5&lt;&gt;""),AND(LR5&gt;=LX$40,LR5&lt;&gt;""),AND(LW5&gt;=LX$40,LW5&lt;&gt;""),AND(MT5&gt;=MZ$40,MT5&lt;&gt;""),AND(MY5&gt;=MZ$40,MY5&lt;&gt;""),AND(NV5&gt;=OB$40,NV5&lt;&gt;""),AND(OA5&gt;=OB$40,OA5&lt;&gt;""),AND(OX5&gt;=PD$40,OX5&lt;&gt;""),AND(PC5&gt;=PD$40,PC5&lt;&gt;""),AND(PZ5&gt;=QF$40,PZ5&lt;&gt;""),AND(QE5&gt;=QF$40,QE5&lt;&gt;"")),"P","")</f>
        <v>P</v>
      </c>
      <c r="J5" s="36" t="str">
        <f>IF(AND(I5="P",H5=""),"No DD",IF(OR(AND(AU5&gt;=AY$39,AV5&gt;=AY$43,AU5&lt;&gt;"",AQ5=""),AND(BX5&gt;=CB$39,BY5&gt;=CB$43,BX5&lt;&gt;"",BT5=""),AND(DA5&gt;=DE$39,DB5&gt;=DE$43,DA5&lt;&gt;"",CW5=""),AND(EF5&gt;=EJ$39,EG5&gt;=EJ$43,EF5&lt;&gt;""),AND(FH5&gt;=FL$39,FI5&gt;=FL$43,FH5&lt;&gt;""),AND(GJ5&gt;=GN$39,GK5&gt;=GN$43,GJ5&lt;&gt;""),AND(HL5&gt;=HP$39,HM5&gt;=HP$43,HL5&lt;&gt;""),AND(IN5&gt;=IR$39,IO5&gt;=IR$43,IN5&lt;&gt;""),AND(JP5&gt;=JT$39,JQ5&gt;=JT$43,JP5&lt;&gt;""),AND(KR5&gt;=KV$39,KS5&gt;=KV$43,KR5&lt;&gt;""),AND(LT5&gt;=LX$39,LU5&gt;=LX$43,LT5&lt;&gt;""),AND(MV5&gt;=MZ$39,MW5&gt;=MZ$43,MV5&lt;&gt;""),AND(NX5&gt;=OB$39,NY5&gt;=OB$43,NX5&lt;&gt;""),AND(OZ5&gt;=PD$39,PA5&gt;=PD$43,OZ5&lt;&gt;""),AND(QB5&gt;=QF$39,QC5&gt;=QF$43,QB5&lt;&gt;"")),"Merit",IF(OR(AND(AU5&gt;=AY$38,AV5&gt;=AY$42,AU5&lt;&gt;"",AQ5=""),AND(BX5&gt;=CB$38,BY5&gt;=CB$42,BX5&lt;&gt;"",BT5=""),AND(DA5&gt;=DE$38,DB5&gt;=DE$42,DA5&lt;&gt;"",CW5=""),AND(EF5&gt;=EJ$38,EG5&gt;=EJ$42,EF5&lt;&gt;""),AND(FH5&gt;=FL$38,FI5&gt;=FL$42,FH5&lt;&gt;""),AND(GJ5&gt;=GN$38,GK5&gt;=GN$42,GJ5&lt;&gt;""),AND(HL5&gt;=HP$38,HM5&gt;=HP$42,HL5&lt;&gt;""),AND(IN5&gt;=IR$38,IO5&gt;=IR$42,IN5&lt;&gt;""),AND(JP5&gt;=JT$38,JQ5&gt;=JT$42,JP5&lt;&gt;""),AND(KR5&gt;=KV$38,KS5&gt;=KV$42,KR5&lt;&gt;""),AND(LT5&gt;=LX$38,LU5&gt;=LX$42,LT5&lt;&gt;""),AND(MV5&gt;=MZ$38,MW5&gt;=MZ$42,MV5&lt;&gt;""),AND(NX5&gt;=OB$38,NY5&gt;=OB$42,NX5&lt;&gt;""),AND(OZ5&gt;=PD$38,PA5&gt;=PD$42,OZ5&lt;&gt;""),AND(QB5&gt;=QF$38,QC5&gt;=QF$42,QB5&lt;&gt;"")),"Excellence",IF(K5="P","Worlds Team",IF(H5="P","National Team","")))))</f>
        <v>National Team</v>
      </c>
      <c r="K5" s="3" t="str">
        <f>IF(OR(AND(AU5&gt;=AY$37,AV5&gt;=AY$41,AU5&lt;&gt;"",AQ5=""),AND(BX5&gt;=CB$37,BY5&gt;=CB$41,BX5&lt;&gt;"",BT5=""),AND(DA5&gt;=DE$37,DB5&gt;=DE$41,DA5&lt;&gt;"",CW5=""),AND(EF5&gt;=EJ$37,EG5&gt;=EJ$41,EF5&lt;&gt;""),AND(FH5&gt;=FL$37,FI5&gt;=FL$41,FH5&lt;&gt;""),AND(GJ5&gt;=GN$37,GK5&gt;=GN$41,GJ5&lt;&gt;""),AND(HL5&gt;=HP$37,HM5&gt;=HP$41,HL5&lt;&gt;""),AND(IN5&gt;=IR$37,IO5&gt;=IR$41,IN5&lt;&gt;""),AND(JP5&gt;=JT$37,JQ5&gt;=JT$41,JP5&lt;&gt;""),AND(KR5&gt;=KV$37,KS5&gt;=KV$41,KR5&lt;&gt;""),AND(LT5&gt;=LX$37,LU5&gt;=LX$41,LT5&lt;&gt;""),AND(MV5&gt;=MZ$37,MW5&gt;=MZ$41,MV5&lt;&gt;""),AND(NX5&gt;=OB$37,NY5&gt;=OB$41,NX5&lt;&gt;""),AND(OZ5&gt;=PD$37,PA5&gt;=PD$41,OZ5&lt;&gt;""),AND(QB5&gt;=QF$37,QC5&gt;=QF$41,QB5&lt;&gt;"")),"P","")</f>
        <v/>
      </c>
      <c r="L5" s="8">
        <f>IF(COUNT(AS5,BV5,CY5)&gt;0,LARGE((AS5,BV5,CY5),1),0)</f>
        <v>48.300000000000004</v>
      </c>
      <c r="M5" s="8" t="str">
        <f>IF(L5=0,"",IF(L5=CY5,$CC$1,IF(L5=BV5,$AZ$1,IF(L5=AS5,$W$1,""))))</f>
        <v>2024 Nationals</v>
      </c>
      <c r="N5" s="8">
        <f>IF(COUNT(AS5,BV5,CY5)&gt;1,LARGE((AS5,BV5,CY5),2),0)</f>
        <v>48.3</v>
      </c>
      <c r="O5" s="8" t="str">
        <f>IF(N5=0,"",IF(AND(N5=L5,N5=AS5,N5=BV5),$W$1,IF(AND(N5=L5,N5=AS5,N5=CY5),$W$1,IF(AND(N5=L5,N5=BV5,N5=CY5),$AZ$1,IF(N5=CY5,$CC$1,IF(N5=BV5,$AZ$1,IF(N5=AS5,$W$1,"")))))))</f>
        <v>2023 3rd Domestic Trial</v>
      </c>
      <c r="P5" s="8">
        <f>IF(COUNT(AT5,BW5,CZ5)&gt;0,LARGE((AT5,BW5,CZ5),1),0)</f>
        <v>24.700000000000003</v>
      </c>
      <c r="Q5" s="8" t="str">
        <f>IF(P5=0,"",IF(P5=CZ5,$CC$1,IF(P5=BW5,$AZ$1,IF(P5=AT5,$W$1,""))))</f>
        <v>2023 3rd Domestic Trial</v>
      </c>
      <c r="R5" s="8">
        <f>IF(MAX(AX5,CA5,DD5)&gt;0,MAX(AX5,CA5,DD5),0)</f>
        <v>49.7</v>
      </c>
      <c r="S5" s="8" t="str">
        <f>IF(R5=0,"",IF(R5=DD5,$CC$1,IF(R5=CA5,$AZ$1,IF(R5=AX5,$W$1,""))))</f>
        <v>2023 3rd Domestic Trial</v>
      </c>
      <c r="T5" s="8">
        <f>IF(MAX(DF5:DH5)&gt;0,MAX(DF5:DH5),"")</f>
        <v>1.1000000000000014</v>
      </c>
      <c r="U5" s="11" t="str">
        <f>IF(T5="","",IF(T5=DF5,"("&amp;DF$2&amp;")",IF(T5=DG5,"("&amp;DG$2&amp;")",IF(T5=DH5,"("&amp;DH$2&amp;")"))))</f>
        <v>(Q1)</v>
      </c>
      <c r="V5" s="8" t="str">
        <f>IF(T5="","",IF(T5=DF5,IF(T5+IF(N5="",0,N5)=PZ5,$PE$1,IF(T5+IF(N5="",0,N5)=OX5,$OC$1,IF(T5+IF(N5="",0,N5)=NV5,$NA$1,IF(T5+IF(N5="",0,N5)=MT5,$LY$1,IF(T5+IF(N5="",0,N5)=LR5,$KW$1,IF(T5+IF(N5="",0,N5)=KP5,$JU$1,IF(T5+IF(N5="",0,N5)=JN5,$IS$1,IF(T5+IF(N5="",0,N5)=IL5,$HQ$1,IF(T5+IF(N5="",0,N5)=HJ5,$GO$1,IF(T5+IF(N5="",0,N5)=GH5,$FM$1,IF(T5+IF(N5="",0,N5)=FF5,$EK$1,IF(T5+IF(N5="",0,N5)=ED5,$DI$1)))))))))))),IF(T5=DG5,IF(T5+IF(P5="",0,P5)=QA5,$PE$1,IF(T5+IF(P5="",0,P5)=OY5,$OC$1,IF(T5+IF(P5="",0,P5)=NW5,$NA$1,IF(T5+IF(P5="",0,P5)=MU5,$LY$1,IF(T5+IF(P5="",0,P5)=LS5,$KW$1,IF(T5+IF(P5="",0,P5)=KQ5,$JU$1,IF(T5+IF(P5="",0,P5)=JO5,$IS$1,IF(T5+IF(P5="",0,P5)=IM5,$HQ$1,IF(T5+IF(P5="",0,P5)=HK5,$GO$1,IF(T5+IF(P5="",0,P5)=GI5,$FM$1,IF(T5+IF(P5="",0,P5)=FG5,$EK$1,IF(T5+IF(P5="",0,P5)=EE5,$DI$1)))))))))))),IF(T5=DH5,IF(T5+IF(R5="",0,R5)=QE5,$PE$1,IF(T5+IF(R5="",0,R5)=PC5,$OC$1,IF(T5+IF(R5="",0,R5)=OA5,$NA$1,IF(T5+IF(R5="",0,R5)=MY5,$LY$1,IF(T5+IF(R5="",0,R5)=LW5,$KW$1,IF(T5+IF(R5="",0,R5)=KU5,$JU$1,IF(T5+IF(R5="",0,R5)=JS5,$IS$1,IF(T5+IF(R5="",0,R5)=IQ5,$HQ$1,IF(T5+IF(R5="",0,R5)=HO5,$GO$1,IF(T5+IF(R5="",0,R5)=GM5,$FM$1,IF(T5+IF(R5="",0,R5)=FK5,$EK$1,IF(T5+IF(R5="",0,R5)=EI5,$DI$1))))))))))))))))</f>
        <v>2023 World Championships (Nov 11)</v>
      </c>
      <c r="W5" s="19">
        <v>18</v>
      </c>
      <c r="X5" s="19">
        <v>6</v>
      </c>
      <c r="Y5" s="19">
        <v>0</v>
      </c>
      <c r="Z5" s="19">
        <v>0.3</v>
      </c>
      <c r="AA5" s="19">
        <v>18.8</v>
      </c>
      <c r="AB5" s="19">
        <v>5.2</v>
      </c>
      <c r="AC5" s="19">
        <v>0</v>
      </c>
      <c r="AD5" s="19">
        <v>0</v>
      </c>
      <c r="AE5" s="19">
        <v>18.3</v>
      </c>
      <c r="AF5" s="19">
        <v>6.4</v>
      </c>
      <c r="AG5" s="19">
        <v>0</v>
      </c>
      <c r="AH5" s="19">
        <v>0</v>
      </c>
      <c r="AI5" s="19">
        <v>18.399999999999999</v>
      </c>
      <c r="AJ5" s="19">
        <v>7.2</v>
      </c>
      <c r="AK5" s="19">
        <v>0.2</v>
      </c>
      <c r="AL5" s="19">
        <v>0.3</v>
      </c>
      <c r="AM5" s="19">
        <v>18.600000000000001</v>
      </c>
      <c r="AN5" s="19">
        <v>6</v>
      </c>
      <c r="AO5" s="19">
        <v>0.6</v>
      </c>
      <c r="AP5" s="19">
        <v>0</v>
      </c>
      <c r="AQ5" s="27"/>
      <c r="AR5" s="40">
        <f>IF(SUM(X5,AB5)&gt;0,SUM(X5,AB5),"")</f>
        <v>11.2</v>
      </c>
      <c r="AS5" s="40">
        <f>IF(SUM(W5:X5,Z5:AB5,AD5)-Y5-AC5&gt;0,SUM(W5:X5,Z5:AB5,AD5)-Y5-AC5,"")</f>
        <v>48.300000000000004</v>
      </c>
      <c r="AT5" s="40">
        <f>IF(SUM(AE5:AF5,AH5)-AG5&gt;0,SUM(AE5:AF5,AH5)-AG5,"")</f>
        <v>24.700000000000003</v>
      </c>
      <c r="AU5" s="40">
        <f>IF(SUM(X5,AB5,AF5)&gt;0,SUM(X5,AB5,AF5),"")</f>
        <v>17.600000000000001</v>
      </c>
      <c r="AV5" s="40">
        <f>IF(SUM(AS5,AT5)&gt;0,SUM(AS5,AT5),"")</f>
        <v>73</v>
      </c>
      <c r="AW5" s="40">
        <f>IF(SUM(AJ5,AN5)&gt;0,SUM(AJ5,AN5),"")</f>
        <v>13.2</v>
      </c>
      <c r="AX5" s="40">
        <f>IF(SUM(AI5:AJ5,AL5:AN5,AP5)-SUM(AK5,AO5)&gt;0,SUM(AI5:AJ5,AL5:AN5,AP5)-SUM(AK5,AO5),"")</f>
        <v>49.7</v>
      </c>
      <c r="AY5" s="40">
        <f>IF(SUM(AS5,AT5,AX5)&gt;0,SUM(AS5,AT5,AX5),"")</f>
        <v>122.7</v>
      </c>
      <c r="AZ5" s="18">
        <v>18.5</v>
      </c>
      <c r="BA5" s="18">
        <v>6.4</v>
      </c>
      <c r="BB5" s="18">
        <v>0.6</v>
      </c>
      <c r="BC5" s="18">
        <v>0</v>
      </c>
      <c r="BD5" s="18">
        <v>17.2</v>
      </c>
      <c r="BE5" s="18">
        <v>2.4</v>
      </c>
      <c r="BF5" s="18">
        <v>0</v>
      </c>
      <c r="BG5" s="18">
        <v>0</v>
      </c>
      <c r="BH5" s="18">
        <v>16.399999999999999</v>
      </c>
      <c r="BI5" s="18">
        <v>5.2</v>
      </c>
      <c r="BJ5" s="18">
        <v>0.8</v>
      </c>
      <c r="BK5" s="18">
        <v>0.3</v>
      </c>
      <c r="BL5" s="18">
        <v>18.399999999999999</v>
      </c>
      <c r="BM5" s="18">
        <v>6.4</v>
      </c>
      <c r="BN5" s="18">
        <v>0</v>
      </c>
      <c r="BO5" s="18">
        <v>0.3</v>
      </c>
      <c r="BP5" s="18">
        <v>16.100000000000001</v>
      </c>
      <c r="BQ5" s="18">
        <v>4.4000000000000004</v>
      </c>
      <c r="BR5" s="18">
        <v>0.8</v>
      </c>
      <c r="BS5" s="18">
        <v>0</v>
      </c>
      <c r="BT5" s="28"/>
      <c r="BU5" s="11">
        <f>IF(SUM(BA5,BE5)&gt;0,SUM(BA5,BE5),"")</f>
        <v>8.8000000000000007</v>
      </c>
      <c r="BV5" s="11">
        <f>IF(SUM(AZ5:BA5,BC5:BE5,BG5)-BB5-BF5&gt;0,SUM(AZ5:BA5,BC5:BE5,BG5)-BB5-BF5,"")</f>
        <v>43.899999999999991</v>
      </c>
      <c r="BW5" s="11">
        <f>IF(SUM(BH5:BI5,BK5)-BJ5&gt;0,SUM(BH5:BI5,BK5)-BJ5,"")</f>
        <v>21.099999999999998</v>
      </c>
      <c r="BX5" s="11">
        <f>IF(SUM(BA5,BE5,BI5)&gt;0,SUM(BA5,BE5,BI5),"")</f>
        <v>14</v>
      </c>
      <c r="BY5" s="11">
        <f>IF(SUM(BV5,BW5)&gt;0,SUM(BV5,BW5),"")</f>
        <v>64.999999999999986</v>
      </c>
      <c r="BZ5" s="11">
        <f>IF(SUM(BM5,BQ5)&gt;0,SUM(BM5,BQ5),"")</f>
        <v>10.8</v>
      </c>
      <c r="CA5" s="11">
        <f>IF(SUM(BL5:BM5,BO5:BQ5,BS5)-SUM(BN5,BR5)&gt;0,SUM(BL5:BM5,BO5:BQ5,BS5)-SUM(BN5,BR5),"")</f>
        <v>44.800000000000004</v>
      </c>
      <c r="CB5" s="11">
        <f>IF(SUM(BV5,BW5,CA5)&gt;0,SUM(BV5,BW5,CA5),"")</f>
        <v>109.79999999999998</v>
      </c>
      <c r="CC5" s="19">
        <v>18.100000000000001</v>
      </c>
      <c r="CD5" s="19">
        <v>6.4</v>
      </c>
      <c r="CE5" s="19">
        <v>0.2</v>
      </c>
      <c r="CF5" s="19">
        <v>0</v>
      </c>
      <c r="CG5" s="19">
        <v>18.600000000000001</v>
      </c>
      <c r="CH5" s="19">
        <v>6</v>
      </c>
      <c r="CI5" s="19">
        <v>0.6</v>
      </c>
      <c r="CJ5" s="19">
        <v>0</v>
      </c>
      <c r="CK5" s="19">
        <v>18.3</v>
      </c>
      <c r="CL5" s="19">
        <v>5.2</v>
      </c>
      <c r="CM5" s="19">
        <v>0.6</v>
      </c>
      <c r="CN5" s="19">
        <v>0.3</v>
      </c>
      <c r="CO5" s="19">
        <v>18.5</v>
      </c>
      <c r="CP5" s="19">
        <v>6.4</v>
      </c>
      <c r="CQ5" s="19">
        <v>0</v>
      </c>
      <c r="CR5" s="19">
        <v>0</v>
      </c>
      <c r="CS5" s="19">
        <v>18.600000000000001</v>
      </c>
      <c r="CT5" s="19">
        <v>6</v>
      </c>
      <c r="CU5" s="19">
        <v>0</v>
      </c>
      <c r="CV5" s="19">
        <v>0</v>
      </c>
      <c r="CW5" s="27"/>
      <c r="CX5" s="40">
        <f>IF(SUM(CD5,CH5)&gt;0,SUM(CD5,CH5),"")</f>
        <v>12.4</v>
      </c>
      <c r="CY5" s="40">
        <f>IF(SUM(CC5:CD5,CF5:CH5,CJ5)-CE5-CI5&gt;0,SUM(CC5:CD5,CF5:CH5,CJ5)-CE5-CI5,"")</f>
        <v>48.3</v>
      </c>
      <c r="CZ5" s="40">
        <f>IF(SUM(CK5:CL5,CN5)-CM5&gt;0,SUM(CK5:CL5,CN5)-CM5,"")</f>
        <v>23.2</v>
      </c>
      <c r="DA5" s="40">
        <f>IF(SUM(CD5,CH5,CL5)&gt;0,SUM(CD5,CH5,CL5),"")</f>
        <v>17.600000000000001</v>
      </c>
      <c r="DB5" s="40">
        <f>IF(SUM(CY5,CZ5)&gt;0,SUM(CY5,CZ5),"")</f>
        <v>71.5</v>
      </c>
      <c r="DC5" s="40">
        <f>IF(SUM(CP5,CT5)&gt;0,SUM(CP5,CT5),"")</f>
        <v>12.4</v>
      </c>
      <c r="DD5" s="40">
        <f>IF(SUM(CO5:CP5,CR5:CT5,CV5)-SUM(CQ5,CU5)&gt;0,SUM(CO5:CP5,CR5:CT5,CV5)-SUM(CQ5,CU5),"")</f>
        <v>49.5</v>
      </c>
      <c r="DE5" s="40">
        <f>IF(SUM(CY5,CZ5,DD5)&gt;0,SUM(CY5,CZ5,DD5),"")</f>
        <v>121</v>
      </c>
      <c r="DF5" s="50">
        <f>IF(MAX(ED5,FF5,GH5,HJ5,IL5,JN5,KP5,LR5,MT5,NV5,OX5,PZ5)-IF(N5="",0,N5)&gt;0.001,MAX(ED5,FF5,GH5,HJ5,IL5,JN5,KP5,LR5,MT5,NV5,OX5,PZ5)-IF(N5="",0,N5),"")</f>
        <v>1.1000000000000014</v>
      </c>
      <c r="DG5" s="50" t="str">
        <f>IF(MAX(EE5,FG5,GI5,HK5,IM5,JO5,KQ5,LS5,MU5,NW5,OY5,QA5)-IF(P5="",0,P5)&gt;0.001,MAX(EE5,FG5,GI5,HK5,IM5,JO5,KQ5,LS5,MU5,NW5,OY5,QA5)-IF(P5="",0,P5),"")</f>
        <v/>
      </c>
      <c r="DH5" s="50" t="str">
        <f>IF(MAX(EI5,FK5,GM5,HO5,IQ5,JS5,KU5,LW5,MY5,OA5,PC5,QE5)-IF(R5="",0,R5)&gt;0.001,MAX(EI5,FK5,GM5,HO5,IQ5,JS5,KU5,LW5,MY5,OA5,PC5,QE5)-IF(R5="",0,R5),"")</f>
        <v/>
      </c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40" t="str">
        <f>IF(SUM(DJ5,DN5)&gt;0,SUM(DJ5,DN5),"")</f>
        <v/>
      </c>
      <c r="ED5" s="40" t="str">
        <f>IF(SUM(DI5:DJ5,DL5:DN5,DP5)-DK5-DO5&gt;0,SUM(DI5:DJ5,DL5:DN5,DP5)-DK5-DO5,"")</f>
        <v/>
      </c>
      <c r="EE5" s="40" t="str">
        <f>IF(SUM(DQ5:DR5,DT5)-DS5&gt;0,SUM(DQ5:DR5,DT5)-DS5,"")</f>
        <v/>
      </c>
      <c r="EF5" s="40" t="str">
        <f>IF(SUM(DJ5,DN5,DR5)&gt;0,SUM(DJ5,DN5,DR5),"")</f>
        <v/>
      </c>
      <c r="EG5" s="40" t="str">
        <f>IF(SUM(ED5,EE5)&gt;0,SUM(ED5,EE5),"")</f>
        <v/>
      </c>
      <c r="EH5" s="40" t="str">
        <f>IF(SUM(DV5,DZ5)&gt;0,SUM(DV5,DZ5),"")</f>
        <v/>
      </c>
      <c r="EI5" s="40" t="str">
        <f>IF(SUM(DU5:DV5,DX5:DZ5,EB5)-SUM(DW5,EA5)&gt;0,SUM(DU5:DV5,DX5:DZ5,EB5)-SUM(DW5,EA5),"")</f>
        <v/>
      </c>
      <c r="EJ5" s="40" t="str">
        <f>IF(SUM(ED5,EE5,EI5)&gt;0,SUM(ED5,EE5,EI5),"")</f>
        <v/>
      </c>
      <c r="EK5" s="18"/>
      <c r="EL5" s="18"/>
      <c r="EM5" s="18"/>
      <c r="EN5" s="18"/>
      <c r="EO5" s="18"/>
      <c r="EP5" s="18"/>
      <c r="EQ5" s="18"/>
      <c r="ER5" s="18"/>
      <c r="ES5" s="18"/>
      <c r="ET5" s="18"/>
      <c r="EU5" s="18"/>
      <c r="EV5" s="18"/>
      <c r="EW5" s="18"/>
      <c r="EX5" s="18"/>
      <c r="EY5" s="18"/>
      <c r="EZ5" s="18"/>
      <c r="FA5" s="18"/>
      <c r="FB5" s="18"/>
      <c r="FC5" s="18"/>
      <c r="FD5" s="18"/>
      <c r="FE5" s="11" t="str">
        <f>IF(SUM(EL5,EP5)&gt;0,SUM(EL5,EP5),"")</f>
        <v/>
      </c>
      <c r="FF5" s="11" t="str">
        <f>IF(SUM(EK5:EL5,EN5:EP5,ER5)-EM5-EQ5&gt;0,SUM(EK5:EL5,EN5:EP5,ER5)-EM5-EQ5,"")</f>
        <v/>
      </c>
      <c r="FG5" s="11" t="str">
        <f>IF(SUM(ES5:ET5,EV5)-EU5&gt;0,SUM(ES5:ET5,EV5)-EU5,"")</f>
        <v/>
      </c>
      <c r="FH5" s="11" t="str">
        <f>IF(SUM(EL5,EP5,ET5)&gt;0,SUM(EL5,EP5,ET5),"")</f>
        <v/>
      </c>
      <c r="FI5" s="11" t="str">
        <f>IF(SUM(FF5,FG5)&gt;0,SUM(FF5,FG5),"")</f>
        <v/>
      </c>
      <c r="FJ5" s="11" t="str">
        <f>IF(SUM(EX5,FB5)&gt;0,SUM(EX5,FB5),"")</f>
        <v/>
      </c>
      <c r="FK5" s="11" t="str">
        <f>IF(SUM(EW5:EX5,EZ5:FB5,FD5)-SUM(EY5,FC5)&gt;0,SUM(EW5:EX5,EZ5:FB5,FD5)-SUM(EY5,FC5),"")</f>
        <v/>
      </c>
      <c r="FL5" s="11" t="str">
        <f>IF(SUM(FF5,FG5,FK5)&gt;0,SUM(FF5,FG5,FK5),"")</f>
        <v/>
      </c>
      <c r="FM5" s="17">
        <v>18.100000000000001</v>
      </c>
      <c r="FN5" s="17">
        <v>6.4</v>
      </c>
      <c r="FO5" s="17">
        <v>0</v>
      </c>
      <c r="FP5" s="17">
        <v>0</v>
      </c>
      <c r="FQ5" s="17">
        <v>18.3</v>
      </c>
      <c r="FR5" s="17">
        <v>5.2</v>
      </c>
      <c r="FS5" s="17">
        <v>0.8</v>
      </c>
      <c r="FT5" s="17">
        <v>0</v>
      </c>
      <c r="FU5" s="17"/>
      <c r="FV5" s="17"/>
      <c r="FW5" s="17"/>
      <c r="FX5" s="17"/>
      <c r="FY5" s="17"/>
      <c r="FZ5" s="17"/>
      <c r="GA5" s="17"/>
      <c r="GB5" s="17"/>
      <c r="GC5" s="17"/>
      <c r="GD5" s="17"/>
      <c r="GE5" s="17"/>
      <c r="GF5" s="17"/>
      <c r="GG5" s="40">
        <f>IF(SUM(FN5,FR5)&gt;0,SUM(FN5,FR5),"")</f>
        <v>11.600000000000001</v>
      </c>
      <c r="GH5" s="40">
        <f>IF(SUM(FM5:FN5,FP5:FR5,FT5)-FO5-FS5&gt;0,SUM(FM5:FN5,FP5:FR5,FT5)-FO5-FS5,"")</f>
        <v>47.2</v>
      </c>
      <c r="GI5" s="40" t="str">
        <f>IF(SUM(FU5:FV5,FX5)-FW5&gt;0,SUM(FU5:FV5,FX5)-FW5,"")</f>
        <v/>
      </c>
      <c r="GJ5" s="40">
        <f>IF(SUM(FN5,FR5,FV5)&gt;0,SUM(FN5,FR5,FV5),"")</f>
        <v>11.600000000000001</v>
      </c>
      <c r="GK5" s="40">
        <f>IF(SUM(GH5,GI5)&gt;0,SUM(GH5,GI5),"")</f>
        <v>47.2</v>
      </c>
      <c r="GL5" s="40" t="str">
        <f>IF(SUM(FZ5,GD5)&gt;0,SUM(FZ5,GD5),"")</f>
        <v/>
      </c>
      <c r="GM5" s="40" t="str">
        <f>IF(SUM(FY5:FZ5,GB5:GD5,GF5)-SUM(GA5,GE5)&gt;0,SUM(FY5:FZ5,GB5:GD5,GF5)-SUM(GA5,GE5),"")</f>
        <v/>
      </c>
      <c r="GN5" s="40">
        <f>IF(SUM(GH5,GI5,GM5)&gt;0,SUM(GH5,GI5,GM5),"")</f>
        <v>47.2</v>
      </c>
      <c r="GO5" s="18">
        <v>18.399999999999999</v>
      </c>
      <c r="GP5" s="18">
        <v>7.2</v>
      </c>
      <c r="GQ5" s="18">
        <v>0</v>
      </c>
      <c r="GR5" s="18">
        <v>0</v>
      </c>
      <c r="GS5" s="18">
        <v>18.399999999999999</v>
      </c>
      <c r="GT5" s="18">
        <v>6</v>
      </c>
      <c r="GU5" s="18">
        <v>0.6</v>
      </c>
      <c r="GV5" s="18">
        <v>0</v>
      </c>
      <c r="GW5" s="18">
        <v>18.100000000000001</v>
      </c>
      <c r="GX5" s="18">
        <v>6</v>
      </c>
      <c r="GY5" s="18">
        <v>0</v>
      </c>
      <c r="GZ5" s="18">
        <v>0</v>
      </c>
      <c r="HA5" s="18">
        <v>18.399999999999999</v>
      </c>
      <c r="HB5" s="18">
        <v>6.4</v>
      </c>
      <c r="HC5" s="18">
        <v>0</v>
      </c>
      <c r="HD5" s="18">
        <v>0</v>
      </c>
      <c r="HE5" s="18"/>
      <c r="HF5" s="18"/>
      <c r="HG5" s="18"/>
      <c r="HH5" s="18"/>
      <c r="HI5" s="11">
        <f>IF(SUM(GP5,GT5)&gt;0,SUM(GP5,GT5),"")</f>
        <v>13.2</v>
      </c>
      <c r="HJ5" s="11">
        <f>IF(SUM(GO5:GP5,GR5:GT5,GV5)-GQ5-GU5&gt;0,SUM(GO5:GP5,GR5:GT5,GV5)-GQ5-GU5,"")</f>
        <v>49.4</v>
      </c>
      <c r="HK5" s="11">
        <f>IF(SUM(GW5:GX5,GZ5)-GY5&gt;0,SUM(GW5:GX5,GZ5)-GY5,"")</f>
        <v>24.1</v>
      </c>
      <c r="HL5" s="11">
        <f>IF(SUM(GP5,GT5,GX5)&gt;0,SUM(GP5,GT5,GX5),"")</f>
        <v>19.2</v>
      </c>
      <c r="HM5" s="11">
        <f>IF(SUM(HJ5,HK5)&gt;0,SUM(HJ5,HK5),"")</f>
        <v>73.5</v>
      </c>
      <c r="HN5" s="11">
        <f>IF(SUM(HB5,HF5)&gt;0,SUM(HB5,HF5),"")</f>
        <v>6.4</v>
      </c>
      <c r="HO5" s="11">
        <f>IF(SUM(HA5:HB5,HD5:HF5,HH5)-SUM(HC5,HG5)&gt;0,SUM(HA5:HB5,HD5:HF5,HH5)-SUM(HC5,HG5),"")</f>
        <v>24.799999999999997</v>
      </c>
      <c r="HP5" s="11">
        <f>IF(SUM(HJ5,HK5,HO5)&gt;0,SUM(HJ5,HK5,HO5),"")</f>
        <v>98.3</v>
      </c>
      <c r="HQ5" s="17"/>
      <c r="HR5" s="17"/>
      <c r="HS5" s="17"/>
      <c r="HT5" s="17"/>
      <c r="HU5" s="17"/>
      <c r="HV5" s="17"/>
      <c r="HW5" s="17"/>
      <c r="HX5" s="17"/>
      <c r="HY5" s="17"/>
      <c r="HZ5" s="17"/>
      <c r="IA5" s="17"/>
      <c r="IB5" s="17"/>
      <c r="IC5" s="17"/>
      <c r="ID5" s="17"/>
      <c r="IE5" s="17"/>
      <c r="IF5" s="17"/>
      <c r="IG5" s="17"/>
      <c r="IH5" s="17"/>
      <c r="II5" s="17"/>
      <c r="IJ5" s="17"/>
      <c r="IK5" s="40" t="str">
        <f>IF(SUM(HR5,HV5)&gt;0,SUM(HR5,HV5),"")</f>
        <v/>
      </c>
      <c r="IL5" s="40" t="str">
        <f>IF(SUM(HQ5:HR5,HT5:HV5,HX5)-HS5-HW5&gt;0,SUM(HQ5:HR5,HT5:HV5,HX5)-HS5-HW5,"")</f>
        <v/>
      </c>
      <c r="IM5" s="40" t="str">
        <f>IF(SUM(HY5:HZ5,IB5)-IA5&gt;0,SUM(HY5:HZ5,IB5)-IA5,"")</f>
        <v/>
      </c>
      <c r="IN5" s="40" t="str">
        <f>IF(SUM(HR5,HV5,HZ5)&gt;0,SUM(HR5,HV5,HZ5),"")</f>
        <v/>
      </c>
      <c r="IO5" s="40" t="str">
        <f>IF(SUM(IL5,IM5)&gt;0,SUM(IL5,IM5),"")</f>
        <v/>
      </c>
      <c r="IP5" s="40" t="str">
        <f>IF(SUM(ID5,IH5)&gt;0,SUM(ID5,IH5),"")</f>
        <v/>
      </c>
      <c r="IQ5" s="40" t="str">
        <f>IF(SUM(IC5:ID5,IF5:IH5,IJ5)-SUM(IE5,II5)&gt;0,SUM(IC5:ID5,IF5:IH5,IJ5)-SUM(IE5,II5),"")</f>
        <v/>
      </c>
      <c r="IR5" s="40" t="str">
        <f>IF(SUM(IL5,IM5,IQ5)&gt;0,SUM(IL5,IM5,IQ5),"")</f>
        <v/>
      </c>
      <c r="IS5" s="18"/>
      <c r="IT5" s="18"/>
      <c r="IU5" s="18"/>
      <c r="IV5" s="18"/>
      <c r="IW5" s="18"/>
      <c r="IX5" s="18"/>
      <c r="IY5" s="18"/>
      <c r="IZ5" s="18"/>
      <c r="JA5" s="18"/>
      <c r="JB5" s="18"/>
      <c r="JC5" s="18"/>
      <c r="JD5" s="18"/>
      <c r="JE5" s="18"/>
      <c r="JF5" s="18"/>
      <c r="JG5" s="18"/>
      <c r="JH5" s="18"/>
      <c r="JI5" s="18"/>
      <c r="JJ5" s="18"/>
      <c r="JK5" s="18"/>
      <c r="JL5" s="18"/>
      <c r="JM5" s="11" t="str">
        <f>IF(SUM(IT5,IX5)&gt;0,SUM(IT5,IX5),"")</f>
        <v/>
      </c>
      <c r="JN5" s="11" t="str">
        <f>IF(SUM(IS5:IT5,IV5:IX5,IZ5)-IU5-IY5&gt;0,SUM(IS5:IT5,IV5:IX5,IZ5)-IU5-IY5,"")</f>
        <v/>
      </c>
      <c r="JO5" s="11" t="str">
        <f>IF(SUM(JA5:JB5,JD5)-JC5&gt;0,SUM(JA5:JB5,JD5)-JC5,"")</f>
        <v/>
      </c>
      <c r="JP5" s="11" t="str">
        <f>IF(SUM(IT5,IX5,JB5)&gt;0,SUM(IT5,IX5,JB5),"")</f>
        <v/>
      </c>
      <c r="JQ5" s="11" t="str">
        <f>IF(SUM(JN5,JO5)&gt;0,SUM(JN5,JO5),"")</f>
        <v/>
      </c>
      <c r="JR5" s="11" t="str">
        <f>IF(SUM(JF5,JJ5)&gt;0,SUM(JF5,JJ5),"")</f>
        <v/>
      </c>
      <c r="JS5" s="11" t="str">
        <f>IF(SUM(JE5:JF5,JH5:JJ5,JL5)-SUM(JG5,JK5)&gt;0,SUM(JE5:JF5,JH5:JJ5,JL5)-SUM(JG5,JK5),"")</f>
        <v/>
      </c>
      <c r="JT5" s="11" t="str">
        <f>IF(SUM(JN5,JO5,JS5)&gt;0,SUM(JN5,JO5,JS5),"")</f>
        <v/>
      </c>
      <c r="JU5" s="17"/>
      <c r="JV5" s="17"/>
      <c r="JW5" s="17"/>
      <c r="JX5" s="17"/>
      <c r="JY5" s="17"/>
      <c r="JZ5" s="17"/>
      <c r="KA5" s="17"/>
      <c r="KB5" s="17"/>
      <c r="KC5" s="17"/>
      <c r="KD5" s="17"/>
      <c r="KE5" s="17"/>
      <c r="KF5" s="17"/>
      <c r="KG5" s="17"/>
      <c r="KH5" s="17"/>
      <c r="KI5" s="17"/>
      <c r="KJ5" s="17"/>
      <c r="KK5" s="17"/>
      <c r="KL5" s="17"/>
      <c r="KM5" s="17"/>
      <c r="KN5" s="17"/>
      <c r="KO5" s="40" t="str">
        <f>IF(SUM(JV5,JZ5)&gt;0,SUM(JV5,JZ5),"")</f>
        <v/>
      </c>
      <c r="KP5" s="40" t="str">
        <f>IF(SUM(JU5:JV5,JX5:JZ5,KB5)-JW5-KA5&gt;0,SUM(JU5:JV5,JX5:JZ5,KB5)-JW5-KA5,"")</f>
        <v/>
      </c>
      <c r="KQ5" s="40" t="str">
        <f>IF(SUM(KC5:KD5,KF5)-KE5&gt;0,SUM(KC5:KD5,KF5)-KE5,"")</f>
        <v/>
      </c>
      <c r="KR5" s="40" t="str">
        <f>IF(SUM(JV5,JZ5,KD5)&gt;0,SUM(JV5,JZ5,KD5),"")</f>
        <v/>
      </c>
      <c r="KS5" s="40" t="str">
        <f>IF(SUM(KP5,KQ5)&gt;0,SUM(KP5,KQ5),"")</f>
        <v/>
      </c>
      <c r="KT5" s="40" t="str">
        <f>IF(SUM(KH5,KL5)&gt;0,SUM(KH5,KL5),"")</f>
        <v/>
      </c>
      <c r="KU5" s="40" t="str">
        <f>IF(SUM(KG5:KH5,KJ5:KL5,KN5)-SUM(KI5,KM5)&gt;0,SUM(KG5:KH5,KJ5:KL5,KN5)-SUM(KI5,KM5),"")</f>
        <v/>
      </c>
      <c r="KV5" s="40" t="str">
        <f>IF(SUM(KP5,KQ5,KU5)&gt;0,SUM(KP5,KQ5,KU5),"")</f>
        <v/>
      </c>
      <c r="KW5" s="18"/>
      <c r="KX5" s="18"/>
      <c r="KY5" s="18"/>
      <c r="KZ5" s="18"/>
      <c r="LA5" s="18"/>
      <c r="LB5" s="18"/>
      <c r="LC5" s="18"/>
      <c r="LD5" s="18"/>
      <c r="LE5" s="18"/>
      <c r="LF5" s="18"/>
      <c r="LG5" s="18"/>
      <c r="LH5" s="18"/>
      <c r="LI5" s="18"/>
      <c r="LJ5" s="18"/>
      <c r="LK5" s="18"/>
      <c r="LL5" s="18"/>
      <c r="LM5" s="18"/>
      <c r="LN5" s="18"/>
      <c r="LO5" s="18"/>
      <c r="LP5" s="18"/>
      <c r="LQ5" s="11" t="str">
        <f>IF(SUM(KX5,LB5)&gt;0,SUM(KX5,LB5),"")</f>
        <v/>
      </c>
      <c r="LR5" s="11" t="str">
        <f>IF(SUM(KW5:KX5,KZ5:LB5,LD5)-KY5-LC5&gt;0,SUM(KW5:KX5,KZ5:LB5,LD5)-KY5-LC5,"")</f>
        <v/>
      </c>
      <c r="LS5" s="11" t="str">
        <f>IF(SUM(LE5:LF5,LH5)-LG5&gt;0,SUM(LE5:LF5,LH5)-LG5,"")</f>
        <v/>
      </c>
      <c r="LT5" s="11" t="str">
        <f>IF(SUM(KX5,LB5,LF5)&gt;0,SUM(KX5,LB5,LF5),"")</f>
        <v/>
      </c>
      <c r="LU5" s="11" t="str">
        <f>IF(SUM(LR5,LS5)&gt;0,SUM(LR5,LS5),"")</f>
        <v/>
      </c>
      <c r="LV5" s="11" t="str">
        <f>IF(SUM(LJ5,LN5)&gt;0,SUM(LJ5,LN5),"")</f>
        <v/>
      </c>
      <c r="LW5" s="11" t="str">
        <f>IF(SUM(LI5:LJ5,LL5:LN5,LP5)-SUM(LK5,LO5)&gt;0,SUM(LI5:LJ5,LL5:LN5,LP5)-SUM(LK5,LO5),"")</f>
        <v/>
      </c>
      <c r="LX5" s="11" t="str">
        <f>IF(SUM(LR5,LS5,LW5)&gt;0,SUM(LR5,LS5,LW5),"")</f>
        <v/>
      </c>
      <c r="LY5" s="17"/>
      <c r="LZ5" s="17"/>
      <c r="MA5" s="17"/>
      <c r="MB5" s="17"/>
      <c r="MC5" s="17"/>
      <c r="MD5" s="17"/>
      <c r="ME5" s="17"/>
      <c r="MF5" s="17"/>
      <c r="MG5" s="17"/>
      <c r="MH5" s="17"/>
      <c r="MI5" s="17"/>
      <c r="MJ5" s="17"/>
      <c r="MK5" s="17"/>
      <c r="ML5" s="17"/>
      <c r="MM5" s="17"/>
      <c r="MN5" s="17"/>
      <c r="MO5" s="17"/>
      <c r="MP5" s="17"/>
      <c r="MQ5" s="17"/>
      <c r="MR5" s="17"/>
      <c r="MS5" s="40" t="str">
        <f>IF(SUM(LZ5,MD5)&gt;0,SUM(LZ5,MD5),"")</f>
        <v/>
      </c>
      <c r="MT5" s="40" t="str">
        <f>IF(SUM(LY5:LZ5,MB5:MD5,MF5)-MA5-ME5&gt;0,SUM(LY5:LZ5,MB5:MD5,MF5)-MA5-ME5,"")</f>
        <v/>
      </c>
      <c r="MU5" s="40" t="str">
        <f>IF(SUM(MG5:MH5,MJ5)-MI5&gt;0,SUM(MG5:MH5,MJ5)-MI5,"")</f>
        <v/>
      </c>
      <c r="MV5" s="40" t="str">
        <f>IF(SUM(LZ5,MD5,MH5)&gt;0,SUM(LZ5,MD5,MH5),"")</f>
        <v/>
      </c>
      <c r="MW5" s="40" t="str">
        <f>IF(SUM(MT5,MU5)&gt;0,SUM(MT5,MU5),"")</f>
        <v/>
      </c>
      <c r="MX5" s="40" t="str">
        <f>IF(SUM(ML5,MP5)&gt;0,SUM(ML5,MP5),"")</f>
        <v/>
      </c>
      <c r="MY5" s="40" t="str">
        <f>IF(SUM(MK5:ML5,MN5:MP5,MR5)-SUM(MM5,MQ5)&gt;0,SUM(MK5:ML5,MN5:MP5,MR5)-SUM(MM5,MQ5),"")</f>
        <v/>
      </c>
      <c r="MZ5" s="40" t="str">
        <f>IF(SUM(MT5,MU5,MY5)&gt;0,SUM(MT5,MU5,MY5),"")</f>
        <v/>
      </c>
      <c r="NA5" s="18"/>
      <c r="NB5" s="18"/>
      <c r="NC5" s="18"/>
      <c r="ND5" s="18"/>
      <c r="NE5" s="18"/>
      <c r="NF5" s="18"/>
      <c r="NG5" s="18"/>
      <c r="NH5" s="18"/>
      <c r="NI5" s="18"/>
      <c r="NJ5" s="18"/>
      <c r="NK5" s="18"/>
      <c r="NL5" s="18"/>
      <c r="NM5" s="18"/>
      <c r="NN5" s="18"/>
      <c r="NO5" s="18"/>
      <c r="NP5" s="18"/>
      <c r="NQ5" s="18"/>
      <c r="NR5" s="18"/>
      <c r="NS5" s="18"/>
      <c r="NT5" s="18"/>
      <c r="NU5" s="11" t="str">
        <f>IF(SUM(NB5,NF5)&gt;0,SUM(NB5,NF5),"")</f>
        <v/>
      </c>
      <c r="NV5" s="11" t="str">
        <f>IF(SUM(NA5:NB5,ND5:NF5,NH5)-NC5-NG5&gt;0,SUM(NA5:NB5,ND5:NF5,NH5)-NC5-NG5,"")</f>
        <v/>
      </c>
      <c r="NW5" s="11" t="str">
        <f>IF(SUM(NI5:NJ5,NL5)-NK5&gt;0,SUM(NI5:NJ5,NL5)-NK5,"")</f>
        <v/>
      </c>
      <c r="NX5" s="11" t="str">
        <f>IF(SUM(NB5,NF5,NJ5)&gt;0,SUM(NB5,NF5,NJ5),"")</f>
        <v/>
      </c>
      <c r="NY5" s="11" t="str">
        <f>IF(SUM(NV5,NW5)&gt;0,SUM(NV5,NW5),"")</f>
        <v/>
      </c>
      <c r="NZ5" s="11" t="str">
        <f>IF(SUM(NN5,NR5)&gt;0,SUM(NN5,NR5),"")</f>
        <v/>
      </c>
      <c r="OA5" s="11" t="str">
        <f>IF(SUM(NM5:NN5,NP5:NR5,NT5)-SUM(NO5,NS5)&gt;0,SUM(NM5:NN5,NP5:NR5,NT5)-SUM(NO5,NS5),"")</f>
        <v/>
      </c>
      <c r="OB5" s="11" t="str">
        <f>IF(SUM(NV5,NW5,OA5)&gt;0,SUM(NV5,NW5,OA5),"")</f>
        <v/>
      </c>
      <c r="OC5" s="17"/>
      <c r="OD5" s="17"/>
      <c r="OE5" s="17"/>
      <c r="OF5" s="17"/>
      <c r="OG5" s="17"/>
      <c r="OH5" s="17"/>
      <c r="OI5" s="17"/>
      <c r="OJ5" s="17"/>
      <c r="OK5" s="17"/>
      <c r="OL5" s="17"/>
      <c r="OM5" s="17"/>
      <c r="ON5" s="17"/>
      <c r="OO5" s="17"/>
      <c r="OP5" s="17"/>
      <c r="OQ5" s="17"/>
      <c r="OR5" s="17"/>
      <c r="OS5" s="17"/>
      <c r="OT5" s="17"/>
      <c r="OU5" s="17"/>
      <c r="OV5" s="17"/>
      <c r="OW5" s="40" t="str">
        <f>IF(SUM(OD5,OH5)&gt;0,SUM(OD5,OH5),"")</f>
        <v/>
      </c>
      <c r="OX5" s="40" t="str">
        <f>IF(SUM(OC5:OD5,OF5:OH5,OJ5)-OE5-OI5&gt;0,SUM(OC5:OD5,OF5:OH5,OJ5)-OE5-OI5,"")</f>
        <v/>
      </c>
      <c r="OY5" s="40" t="str">
        <f>IF(SUM(OK5:OL5,ON5)-OM5&gt;0,SUM(OK5:OL5,ON5)-OM5,"")</f>
        <v/>
      </c>
      <c r="OZ5" s="40" t="str">
        <f>IF(SUM(OD5,OH5,OL5)&gt;0,SUM(OD5,OH5,OL5),"")</f>
        <v/>
      </c>
      <c r="PA5" s="40" t="str">
        <f>IF(SUM(OX5,OY5)&gt;0,SUM(OX5,OY5),"")</f>
        <v/>
      </c>
      <c r="PB5" s="40" t="str">
        <f>IF(SUM(OP5,OT5)&gt;0,SUM(OP5,OT5),"")</f>
        <v/>
      </c>
      <c r="PC5" s="40" t="str">
        <f>IF(SUM(OO5:OP5,OR5:OT5,OV5)-SUM(OQ5,OU5)&gt;0,SUM(OO5:OP5,OR5:OT5,OV5)-SUM(OQ5,OU5),"")</f>
        <v/>
      </c>
      <c r="PD5" s="40" t="str">
        <f>IF(SUM(OX5,OY5,PC5)&gt;0,SUM(OX5,OY5,PC5),"")</f>
        <v/>
      </c>
      <c r="PE5" s="18"/>
      <c r="PF5" s="18"/>
      <c r="PG5" s="18"/>
      <c r="PH5" s="18"/>
      <c r="PI5" s="18"/>
      <c r="PJ5" s="18"/>
      <c r="PK5" s="18"/>
      <c r="PL5" s="18"/>
      <c r="PM5" s="18"/>
      <c r="PN5" s="18"/>
      <c r="PO5" s="18"/>
      <c r="PP5" s="18"/>
      <c r="PQ5" s="18"/>
      <c r="PR5" s="18"/>
      <c r="PS5" s="18"/>
      <c r="PT5" s="18"/>
      <c r="PU5" s="18"/>
      <c r="PV5" s="18"/>
      <c r="PW5" s="18"/>
      <c r="PX5" s="18"/>
      <c r="PY5" s="11" t="str">
        <f>IF(SUM(PF5,PJ5)&gt;0,SUM(PF5,PJ5),"")</f>
        <v/>
      </c>
      <c r="PZ5" s="11" t="str">
        <f>IF(SUM(PE5:PF5,PH5:PJ5,PL5)-PG5-PK5&gt;0,SUM(PE5:PF5,PH5:PJ5,PL5)-PG5-PK5,"")</f>
        <v/>
      </c>
      <c r="QA5" s="11" t="str">
        <f>IF(SUM(PM5:PN5,PP5)-PO5&gt;0,SUM(PM5:PN5,PP5)-PO5,"")</f>
        <v/>
      </c>
      <c r="QB5" s="11" t="str">
        <f>IF(SUM(PF5,PJ5,PN5)&gt;0,SUM(PF5,PJ5,PN5),"")</f>
        <v/>
      </c>
      <c r="QC5" s="11" t="str">
        <f>IF(SUM(PZ5,QA5)&gt;0,SUM(PZ5,QA5),"")</f>
        <v/>
      </c>
      <c r="QD5" s="11" t="str">
        <f>IF(SUM(PR5,PV5)&gt;0,SUM(PR5,PV5),"")</f>
        <v/>
      </c>
      <c r="QE5" s="11" t="str">
        <f>IF(SUM(PQ5:PR5,PT5:PV5,PX5)-SUM(PS5,PW5)&gt;0,SUM(PQ5:PR5,PT5:PV5,PX5)-SUM(PS5,PW5),"")</f>
        <v/>
      </c>
      <c r="QF5" s="11" t="str">
        <f>IF(SUM(PZ5,QA5,QE5)&gt;0,SUM(PZ5,QA5,QE5),"")</f>
        <v/>
      </c>
      <c r="QG5" s="22">
        <f>IF($CW5="P",CC5,(CC5+AZ5)/2)</f>
        <v>18.3</v>
      </c>
      <c r="QH5" s="22">
        <f>IF($CW5="P",CD5,(CD5+BA5)/2)</f>
        <v>6.4</v>
      </c>
      <c r="QI5" s="22">
        <f>IF($CW5="P",CE5,(CE5+BB5)/2)</f>
        <v>0.4</v>
      </c>
      <c r="QJ5" s="22">
        <f>IF($CW5="P",CF5,(CF5+BC5)/2)</f>
        <v>0</v>
      </c>
      <c r="QK5" s="22">
        <f>IF($CW5="P",CG5,(CG5+BD5)/2)</f>
        <v>17.899999999999999</v>
      </c>
      <c r="QL5" s="22">
        <f>IF($CW5="P",CH5,(CH5+BE5)/2)</f>
        <v>4.2</v>
      </c>
      <c r="QM5" s="22">
        <f>IF($CW5="P",CI5,(CI5+BF5)/2)</f>
        <v>0.3</v>
      </c>
      <c r="QN5" s="22">
        <f>IF($CW5="P",CJ5,(CJ5+BG5)/2)</f>
        <v>0</v>
      </c>
      <c r="QO5" s="22">
        <f>IF($CW5="P",CK5,(CK5+BH5)/2)</f>
        <v>17.350000000000001</v>
      </c>
      <c r="QP5" s="22">
        <f>IF($CW5="P",CL5,(CL5+BI5)/2)</f>
        <v>5.2</v>
      </c>
      <c r="QQ5" s="22">
        <f>IF($CW5="P",CM5,(CM5+BJ5)/2)</f>
        <v>0.7</v>
      </c>
      <c r="QR5" s="22">
        <f>IF($CW5="P",CN5,(CN5+BK5)/2)</f>
        <v>0.3</v>
      </c>
      <c r="QS5" s="22">
        <f>IF($CW5="P",CO5,(CO5+BL5)/2)</f>
        <v>18.45</v>
      </c>
      <c r="QT5" s="22">
        <f>IF($CW5="P",CP5,(CP5+BM5)/2)</f>
        <v>6.4</v>
      </c>
      <c r="QU5" s="22">
        <f>IF($CW5="P",CQ5,(CQ5+BN5)/2)</f>
        <v>0</v>
      </c>
      <c r="QV5" s="22">
        <f>IF($CW5="P",CR5,(CR5+BO5)/2)</f>
        <v>0.15</v>
      </c>
      <c r="QW5" s="22">
        <f>IF($CW5="P",CS5,(CS5+BP5)/2)</f>
        <v>17.350000000000001</v>
      </c>
      <c r="QX5" s="22">
        <f>IF($CW5="P",CT5,(CT5+BQ5)/2)</f>
        <v>5.2</v>
      </c>
      <c r="QY5" s="22">
        <f>IF($CW5="P",CU5,(CU5+BR5)/2)</f>
        <v>0.4</v>
      </c>
      <c r="QZ5" s="22">
        <f>IF($CW5="P",CV5,(CV5+BS5)/2)</f>
        <v>0</v>
      </c>
      <c r="RA5" s="27" t="s">
        <v>46</v>
      </c>
      <c r="RB5" s="40">
        <f>IF(SUM(QH5,QL5)&gt;0,SUM(QH5,QL5),"")</f>
        <v>10.600000000000001</v>
      </c>
      <c r="RC5" s="40">
        <f>IF(SUM(QG5:QH5,QJ5:QL5,QN5)-QI5-QM5&gt;0,SUM(QG5:QH5,QJ5:QL5,QN5)-QI5-QM5,"")</f>
        <v>46.100000000000009</v>
      </c>
      <c r="RD5" s="40">
        <f>IF(SUM(QO5:QP5,QR5)-QQ5&gt;0,SUM(QO5:QP5,QR5)-QQ5,"")</f>
        <v>22.150000000000002</v>
      </c>
      <c r="RE5" s="40">
        <f>IF(SUM(QH5,QL5,QP5)&gt;0,SUM(QH5,QL5,QP5),"")</f>
        <v>15.8</v>
      </c>
      <c r="RF5" s="40">
        <f>IF(SUM(RC5,RD5)&gt;0,SUM(RC5,RD5),"")</f>
        <v>68.250000000000014</v>
      </c>
      <c r="RG5" s="40">
        <f>IF(SUM(QT5,QX5)&gt;0,SUM(QT5,QX5),"")</f>
        <v>11.600000000000001</v>
      </c>
      <c r="RH5" s="40">
        <f>IF(SUM(QS5:QT5,QV5:QX5,QZ5)-SUM(QU5,QY5)&gt;0,SUM(QS5:QT5,QV5:QX5,QZ5)-SUM(QU5,QY5),"")</f>
        <v>47.150000000000006</v>
      </c>
      <c r="RI5" s="40">
        <f>IF(SUM(RC5,RD5,RH5)&gt;0,SUM(RC5,RD5,RH5),"")</f>
        <v>115.40000000000002</v>
      </c>
    </row>
    <row r="6" spans="1:477" x14ac:dyDescent="0.2">
      <c r="A6" s="4" cm="1">
        <f t="array" ref="A6">IF(AND(J6&lt;&gt;"",J6&lt;&gt;"No DD"),SUMPRODUCT((J$4:J$34&lt;&gt;"")*(J$4:J$34&lt;&gt;"No DD")*(F$4:F$34&gt;F6))+1,IF(J6="No DD",SUMPRODUCT((J$4:J$34="No DD")*(F$4:F$34&gt;F6))+1+SUMPRODUCT((J$4:J$34&lt;&gt;"")*(J$4:J$34&lt;&gt;"No DD")),""))</f>
        <v>3</v>
      </c>
      <c r="B6" s="4" t="str" cm="1">
        <f t="array" ref="B6">IF(AND(J6&lt;&gt;"",J6&lt;&gt;"No DD",G6=""),SUMPRODUCT((J$4:J$34&lt;&gt;"")*(J$4:J$34&lt;&gt;"No DD")*(G$4:G$34="")*(F$4:F$34&gt;F6))+1,IF(J6="No DD",SUMPRODUCT((J$4:J$34="No DD")*(F$4:F$34&gt;F6)*(G$4:G$34=""))+1+SUMPRODUCT((J$4:J$34&lt;&gt;"")*(G$4:G$34="")*(J$4:J$34&lt;&gt;"No DD")),""))</f>
        <v/>
      </c>
      <c r="C6" s="5" t="s">
        <v>69</v>
      </c>
      <c r="D6" s="4" t="s">
        <v>5</v>
      </c>
      <c r="E6" s="4">
        <v>2004</v>
      </c>
      <c r="F6" s="9">
        <f>SUM(L6:T6)+SUM(L6:P6)*0.0000001+SUM(L6)*0.0000000000001</f>
        <v>169.20001215000497</v>
      </c>
      <c r="G6" s="66" t="s">
        <v>46</v>
      </c>
      <c r="H6" s="3" t="str">
        <f>IF(OR(AND(AR6&gt;=AY$36,AS6&gt;=AY$40,AR6&lt;&gt;"",AQ6=""),AND(AW6&gt;=AY$36,AX6&gt;=AY$40,AW6&lt;&gt;"",AQ6=""),AND(BU6&gt;=CB$36,BV6&gt;=CB$40,BU6&lt;&gt;"",BT6=""),AND(BZ6&gt;=CB$36,CA6&gt;=CB$40,BZ6&lt;&gt;"",BT6=""),AND(CX6&gt;=DE$36,CY6&gt;=DE$40,CX6&lt;&gt;"",CW6=""),AND(DC6&gt;=DE$36,DD6&gt;=DE$40,DC6&lt;&gt;""),AND(EC6&gt;=EJ$36,ED6&gt;=EJ$40,EC6&lt;&gt;""),AND(EH6&gt;=EJ$36,EI6&gt;=EJ$40,EH6&lt;&gt;""),AND(FE6&gt;=FL$36,FF6&gt;=FL$40,FE6&lt;&gt;""),AND(FJ6&gt;=FL$36,FK6&gt;=FL$40,FJ6&lt;&gt;""),AND(GG6&gt;=GN$36,GH6&gt;=GN$40,GG6&lt;&gt;""),AND(GL6&gt;=GN$36,GM6&gt;=GN$40,GL6&lt;&gt;""),AND(HI6&gt;=HP$36,HJ6&gt;=HP$40,HI6&lt;&gt;""),AND(HN6&gt;=HP$36,HO6&gt;=HP$40,HN6&lt;&gt;""),AND(IK6&gt;=IR$36,IL6&gt;=IR$40,IK6&lt;&gt;""),AND(IP6&gt;=IR$36,IQ6&gt;=IR$40,IP6&lt;&gt;""),AND(JM6&gt;=JT$36,JN6&gt;=JT$40,JM6&lt;&gt;""),AND(JR6&gt;=JT$36,JS6&gt;=JT$40,JR6&lt;&gt;""),AND(KO6&gt;=KV$36,KP6&gt;=KV$40,KO6&lt;&gt;""),AND(KT6&gt;=KV$36,KU6&gt;=KV$40,KT6&lt;&gt;""),AND(LQ6&gt;=LX$36,LR6&gt;=LX$40,LQ6&lt;&gt;""),AND(LV6&gt;=LX$36,LW6&gt;=LX$40,LV6&lt;&gt;""),AND(MS6&gt;=MZ$36,MT6&gt;=MZ$40,MS6&lt;&gt;""),AND(MX6&gt;=MZ$36,MY6&gt;=MZ$40,MX6&lt;&gt;""),AND(NU6&gt;=OB$36,NV6&gt;=OB$40,NU6&lt;&gt;""),AND(NZ6&gt;=OB$36,OA6&gt;=OB$40,NZ6&lt;&gt;""),AND(OW6&gt;=PD$36,OX6&gt;=PD$40,OW6&lt;&gt;""),AND(PB6&gt;=PD$36,PC6&gt;=PD$40,PB6&lt;&gt;""),AND(PY6&gt;=QF$36,PZ6&gt;=QF$40,PY6&lt;&gt;""),AND(QD6&gt;=QF$36,QE6&gt;=QF$40,QD6&lt;&gt;"")),"P","")</f>
        <v>P</v>
      </c>
      <c r="I6" s="3" t="str">
        <f>IF(OR(AND(AS6&gt;=AY$40,AS6&lt;&gt;"",AQ6=""),AND(AX6&gt;=AY$40,AX6&lt;&gt;"",AQ6=""),AND(BV6&gt;=CB$40,BV6&lt;&gt;"",BT6=""),AND(CA6&gt;=CB$40,CA6&lt;&gt;"",BT6=""),AND(CY6&gt;=DE$40,CY6&lt;&gt;"",CW6=""),AND(DD6&gt;=DE$40,DD6&lt;&gt;"",CW6=""),AND(ED6&gt;=EJ$40,ED6&lt;&gt;""),AND(EI6&gt;=EJ$40,EI6&lt;&gt;""),AND(FF6&gt;=FL$40,FF6&lt;&gt;""),AND(FK6&gt;=FL$40,FK6&lt;&gt;""),AND(GH6&gt;=GN$40,GH6&lt;&gt;""),AND(GM6&gt;=GN$40,GM6&lt;&gt;""),AND(HJ6&gt;=HP$40,HJ6&lt;&gt;""),AND(HO6&gt;=HP$40,HO6&lt;&gt;""),AND(IL6&gt;=IR$40,IL6&lt;&gt;""),AND(IQ6&gt;=IR$40,IQ6&lt;&gt;""),AND(JN6&gt;=JT$40,JN6&lt;&gt;""),AND(JS6&gt;=JT$40,JS6&lt;&gt;""),AND(KP6&gt;=KV$40,KP6&lt;&gt;""),AND(KU6&gt;=KV$40,KU6&lt;&gt;""),AND(LR6&gt;=LX$40,LR6&lt;&gt;""),AND(LW6&gt;=LX$40,LW6&lt;&gt;""),AND(MT6&gt;=MZ$40,MT6&lt;&gt;""),AND(MY6&gt;=MZ$40,MY6&lt;&gt;""),AND(NV6&gt;=OB$40,NV6&lt;&gt;""),AND(OA6&gt;=OB$40,OA6&lt;&gt;""),AND(OX6&gt;=PD$40,OX6&lt;&gt;""),AND(PC6&gt;=PD$40,PC6&lt;&gt;""),AND(PZ6&gt;=QF$40,PZ6&lt;&gt;""),AND(QE6&gt;=QF$40,QE6&lt;&gt;"")),"P","")</f>
        <v>P</v>
      </c>
      <c r="J6" s="36" t="str">
        <f>IF(AND(I6="P",H6=""),"No DD",IF(OR(AND(AU6&gt;=AY$39,AV6&gt;=AY$43,AU6&lt;&gt;"",AQ6=""),AND(BX6&gt;=CB$39,BY6&gt;=CB$43,BX6&lt;&gt;"",BT6=""),AND(DA6&gt;=DE$39,DB6&gt;=DE$43,DA6&lt;&gt;"",CW6=""),AND(EF6&gt;=EJ$39,EG6&gt;=EJ$43,EF6&lt;&gt;""),AND(FH6&gt;=FL$39,FI6&gt;=FL$43,FH6&lt;&gt;""),AND(GJ6&gt;=GN$39,GK6&gt;=GN$43,GJ6&lt;&gt;""),AND(HL6&gt;=HP$39,HM6&gt;=HP$43,HL6&lt;&gt;""),AND(IN6&gt;=IR$39,IO6&gt;=IR$43,IN6&lt;&gt;""),AND(JP6&gt;=JT$39,JQ6&gt;=JT$43,JP6&lt;&gt;""),AND(KR6&gt;=KV$39,KS6&gt;=KV$43,KR6&lt;&gt;""),AND(LT6&gt;=LX$39,LU6&gt;=LX$43,LT6&lt;&gt;""),AND(MV6&gt;=MZ$39,MW6&gt;=MZ$43,MV6&lt;&gt;""),AND(NX6&gt;=OB$39,NY6&gt;=OB$43,NX6&lt;&gt;""),AND(OZ6&gt;=PD$39,PA6&gt;=PD$43,OZ6&lt;&gt;""),AND(QB6&gt;=QF$39,QC6&gt;=QF$43,QB6&lt;&gt;"")),"Merit",IF(OR(AND(AU6&gt;=AY$38,AV6&gt;=AY$42,AU6&lt;&gt;"",AQ6=""),AND(BX6&gt;=CB$38,BY6&gt;=CB$42,BX6&lt;&gt;"",BT6=""),AND(DA6&gt;=DE$38,DB6&gt;=DE$42,DA6&lt;&gt;"",CW6=""),AND(EF6&gt;=EJ$38,EG6&gt;=EJ$42,EF6&lt;&gt;""),AND(FH6&gt;=FL$38,FI6&gt;=FL$42,FH6&lt;&gt;""),AND(GJ6&gt;=GN$38,GK6&gt;=GN$42,GJ6&lt;&gt;""),AND(HL6&gt;=HP$38,HM6&gt;=HP$42,HL6&lt;&gt;""),AND(IN6&gt;=IR$38,IO6&gt;=IR$42,IN6&lt;&gt;""),AND(JP6&gt;=JT$38,JQ6&gt;=JT$42,JP6&lt;&gt;""),AND(KR6&gt;=KV$38,KS6&gt;=KV$42,KR6&lt;&gt;""),AND(LT6&gt;=LX$38,LU6&gt;=LX$42,LT6&lt;&gt;""),AND(MV6&gt;=MZ$38,MW6&gt;=MZ$42,MV6&lt;&gt;""),AND(NX6&gt;=OB$38,NY6&gt;=OB$42,NX6&lt;&gt;""),AND(OZ6&gt;=PD$38,PA6&gt;=PD$42,OZ6&lt;&gt;""),AND(QB6&gt;=QF$38,QC6&gt;=QF$42,QB6&lt;&gt;"")),"Excellence",IF(K6="P","Worlds Team",IF(H6="P","National Team","")))))</f>
        <v>National Team</v>
      </c>
      <c r="K6" s="3" t="str">
        <f>IF(OR(AND(AU6&gt;=AY$37,AV6&gt;=AY$41,AU6&lt;&gt;"",AQ6=""),AND(BX6&gt;=CB$37,BY6&gt;=CB$41,BX6&lt;&gt;"",BT6=""),AND(DA6&gt;=DE$37,DB6&gt;=DE$41,DA6&lt;&gt;"",CW6=""),AND(EF6&gt;=EJ$37,EG6&gt;=EJ$41,EF6&lt;&gt;""),AND(FH6&gt;=FL$37,FI6&gt;=FL$41,FH6&lt;&gt;""),AND(GJ6&gt;=GN$37,GK6&gt;=GN$41,GJ6&lt;&gt;""),AND(HL6&gt;=HP$37,HM6&gt;=HP$41,HL6&lt;&gt;""),AND(IN6&gt;=IR$37,IO6&gt;=IR$41,IN6&lt;&gt;""),AND(JP6&gt;=JT$37,JQ6&gt;=JT$41,JP6&lt;&gt;""),AND(KR6&gt;=KV$37,KS6&gt;=KV$41,KR6&lt;&gt;""),AND(LT6&gt;=LX$37,LU6&gt;=LX$41,LT6&lt;&gt;""),AND(MV6&gt;=MZ$37,MW6&gt;=MZ$41,MV6&lt;&gt;""),AND(NX6&gt;=OB$37,NY6&gt;=OB$41,NX6&lt;&gt;""),AND(OZ6&gt;=PD$37,PA6&gt;=PD$41,OZ6&lt;&gt;""),AND(QB6&gt;=QF$37,QC6&gt;=QF$41,QB6&lt;&gt;"")),"P","")</f>
        <v/>
      </c>
      <c r="L6" s="8">
        <f>IF(COUNT(AS6,BV6,CY6)&gt;0,LARGE((AS6,BV6,CY6),1),0)</f>
        <v>49.699999999999996</v>
      </c>
      <c r="M6" s="8" t="str">
        <f>IF(L6=0,"",IF(L6=CY6,$CC$1,IF(L6=BV6,$AZ$1,IF(L6=AS6,$W$1,""))))</f>
        <v>2024 Elite Canada</v>
      </c>
      <c r="N6" s="8">
        <f>IF(COUNT(AS6,BV6,CY6)&gt;1,LARGE((AS6,BV6,CY6),2),0)</f>
        <v>48</v>
      </c>
      <c r="O6" s="8" t="str">
        <f>IF(N6=0,"",IF(AND(N6=L6,N6=AS6,N6=BV6),$W$1,IF(AND(N6=L6,N6=AS6,N6=CY6),$W$1,IF(AND(N6=L6,N6=BV6,N6=CY6),$AZ$1,IF(N6=CY6,$CC$1,IF(N6=BV6,$AZ$1,IF(N6=AS6,$W$1,"")))))))</f>
        <v>2024 Nationals</v>
      </c>
      <c r="P6" s="8">
        <f>IF(COUNT(AT6,BW6,CZ6)&gt;0,LARGE((AT6,BW6,CZ6),1),0)</f>
        <v>23.8</v>
      </c>
      <c r="Q6" s="8" t="str">
        <f>IF(P6=0,"",IF(P6=CZ6,$CC$1,IF(P6=BW6,$AZ$1,IF(P6=AT6,$W$1,""))))</f>
        <v>2024 Nationals</v>
      </c>
      <c r="R6" s="8">
        <f>IF(MAX(AX6,CA6,DD6)&gt;0,MAX(AX6,CA6,DD6),0)</f>
        <v>47.5</v>
      </c>
      <c r="S6" s="8" t="str">
        <f>IF(R6=0,"",IF(R6=DD6,$CC$1,IF(R6=CA6,$AZ$1,IF(R6=AX6,$W$1,""))))</f>
        <v>2024 Elite Canada</v>
      </c>
      <c r="T6" s="8">
        <f>IF(MAX(DF6:DH6)&gt;0,MAX(DF6:DH6),"")</f>
        <v>0.19999999999999574</v>
      </c>
      <c r="U6" s="11" t="str">
        <f>IF(T6="","",IF(T6=DF6,"("&amp;DF$2&amp;")",IF(T6=DG6,"("&amp;DG$2&amp;")",IF(T6=DH6,"("&amp;DH$2&amp;")"))))</f>
        <v>(Q1)</v>
      </c>
      <c r="V6" s="8" t="str">
        <f>IF(T6="","",IF(T6=DF6,IF(T6+IF(N6="",0,N6)=PZ6,$PE$1,IF(T6+IF(N6="",0,N6)=OX6,$OC$1,IF(T6+IF(N6="",0,N6)=NV6,$NA$1,IF(T6+IF(N6="",0,N6)=MT6,$LY$1,IF(T6+IF(N6="",0,N6)=LR6,$KW$1,IF(T6+IF(N6="",0,N6)=KP6,$JU$1,IF(T6+IF(N6="",0,N6)=JN6,$IS$1,IF(T6+IF(N6="",0,N6)=IL6,$HQ$1,IF(T6+IF(N6="",0,N6)=HJ6,$GO$1,IF(T6+IF(N6="",0,N6)=GH6,$FM$1,IF(T6+IF(N6="",0,N6)=FF6,$EK$1,IF(T6+IF(N6="",0,N6)=ED6,$DI$1)))))))))))),IF(T6=DG6,IF(T6+IF(P6="",0,P6)=QA6,$PE$1,IF(T6+IF(P6="",0,P6)=OY6,$OC$1,IF(T6+IF(P6="",0,P6)=NW6,$NA$1,IF(T6+IF(P6="",0,P6)=MU6,$LY$1,IF(T6+IF(P6="",0,P6)=LS6,$KW$1,IF(T6+IF(P6="",0,P6)=KQ6,$JU$1,IF(T6+IF(P6="",0,P6)=JO6,$IS$1,IF(T6+IF(P6="",0,P6)=IM6,$HQ$1,IF(T6+IF(P6="",0,P6)=HK6,$GO$1,IF(T6+IF(P6="",0,P6)=GI6,$FM$1,IF(T6+IF(P6="",0,P6)=FG6,$EK$1,IF(T6+IF(P6="",0,P6)=EE6,$DI$1)))))))))))),IF(T6=DH6,IF(T6+IF(R6="",0,R6)=QE6,$PE$1,IF(T6+IF(R6="",0,R6)=PC6,$OC$1,IF(T6+IF(R6="",0,R6)=OA6,$NA$1,IF(T6+IF(R6="",0,R6)=MY6,$LY$1,IF(T6+IF(R6="",0,R6)=LW6,$KW$1,IF(T6+IF(R6="",0,R6)=KU6,$JU$1,IF(T6+IF(R6="",0,R6)=JS6,$IS$1,IF(T6+IF(R6="",0,R6)=IQ6,$HQ$1,IF(T6+IF(R6="",0,R6)=HO6,$GO$1,IF(T6+IF(R6="",0,R6)=GM6,$FM$1,IF(T6+IF(R6="",0,R6)=FK6,$EK$1,IF(T6+IF(R6="",0,R6)=EI6,$DI$1))))))))))))))))</f>
        <v>2023 World Cup POR 2 (July 8)</v>
      </c>
      <c r="W6" s="19">
        <v>18.600000000000001</v>
      </c>
      <c r="X6" s="19">
        <v>6.4</v>
      </c>
      <c r="Y6" s="19">
        <v>0</v>
      </c>
      <c r="Z6" s="19">
        <v>0</v>
      </c>
      <c r="AA6" s="19">
        <v>18.100000000000001</v>
      </c>
      <c r="AB6" s="19">
        <v>4.4000000000000004</v>
      </c>
      <c r="AC6" s="19">
        <v>0.6</v>
      </c>
      <c r="AD6" s="19">
        <v>0</v>
      </c>
      <c r="AE6" s="19">
        <v>18.100000000000001</v>
      </c>
      <c r="AF6" s="19">
        <v>5.2</v>
      </c>
      <c r="AG6" s="19">
        <v>0.6</v>
      </c>
      <c r="AH6" s="19">
        <v>0</v>
      </c>
      <c r="AI6" s="19">
        <v>18</v>
      </c>
      <c r="AJ6" s="19">
        <v>6.4</v>
      </c>
      <c r="AK6" s="19">
        <v>0.6</v>
      </c>
      <c r="AL6" s="19">
        <v>0</v>
      </c>
      <c r="AM6" s="19">
        <v>0</v>
      </c>
      <c r="AN6" s="19">
        <v>0</v>
      </c>
      <c r="AO6" s="19">
        <v>0</v>
      </c>
      <c r="AP6" s="19">
        <v>0</v>
      </c>
      <c r="AQ6" s="27"/>
      <c r="AR6" s="40">
        <f>IF(SUM(X6,AB6)&gt;0,SUM(X6,AB6),"")</f>
        <v>10.8</v>
      </c>
      <c r="AS6" s="40">
        <f>IF(SUM(W6:X6,Z6:AB6,AD6)-Y6-AC6&gt;0,SUM(W6:X6,Z6:AB6,AD6)-Y6-AC6,"")</f>
        <v>46.9</v>
      </c>
      <c r="AT6" s="40">
        <f>IF(SUM(AE6:AF6,AH6)-AG6&gt;0,SUM(AE6:AF6,AH6)-AG6,"")</f>
        <v>22.7</v>
      </c>
      <c r="AU6" s="40">
        <f>IF(SUM(X6,AB6,AF6)&gt;0,SUM(X6,AB6,AF6),"")</f>
        <v>16</v>
      </c>
      <c r="AV6" s="40">
        <f>IF(SUM(AS6,AT6)&gt;0,SUM(AS6,AT6),"")</f>
        <v>69.599999999999994</v>
      </c>
      <c r="AW6" s="40">
        <f>IF(SUM(AJ6,AN6)&gt;0,SUM(AJ6,AN6),"")</f>
        <v>6.4</v>
      </c>
      <c r="AX6" s="40">
        <f>IF(SUM(AI6:AJ6,AL6:AN6,AP6)-SUM(AK6,AO6)&gt;0,SUM(AI6:AJ6,AL6:AN6,AP6)-SUM(AK6,AO6),"")</f>
        <v>23.799999999999997</v>
      </c>
      <c r="AY6" s="40">
        <f>IF(SUM(AS6,AT6,AX6)&gt;0,SUM(AS6,AT6,AX6),"")</f>
        <v>93.399999999999991</v>
      </c>
      <c r="AZ6" s="18">
        <v>18.600000000000001</v>
      </c>
      <c r="BA6" s="18">
        <v>6.4</v>
      </c>
      <c r="BB6" s="18">
        <v>0.8</v>
      </c>
      <c r="BC6" s="18">
        <v>0</v>
      </c>
      <c r="BD6" s="18">
        <v>18.600000000000001</v>
      </c>
      <c r="BE6" s="18">
        <v>6.8</v>
      </c>
      <c r="BF6" s="18">
        <v>0.2</v>
      </c>
      <c r="BG6" s="18">
        <v>0.3</v>
      </c>
      <c r="BH6" s="18">
        <v>18.8</v>
      </c>
      <c r="BI6" s="18">
        <v>5.6</v>
      </c>
      <c r="BJ6" s="18">
        <v>0.6</v>
      </c>
      <c r="BK6" s="18">
        <v>0</v>
      </c>
      <c r="BL6" s="18">
        <v>18</v>
      </c>
      <c r="BM6" s="18">
        <v>5.6</v>
      </c>
      <c r="BN6" s="18">
        <v>0.8</v>
      </c>
      <c r="BO6" s="18">
        <v>0</v>
      </c>
      <c r="BP6" s="18">
        <v>18.399999999999999</v>
      </c>
      <c r="BQ6" s="18">
        <v>6</v>
      </c>
      <c r="BR6" s="18">
        <v>0</v>
      </c>
      <c r="BS6" s="18">
        <v>0.3</v>
      </c>
      <c r="BT6" s="28"/>
      <c r="BU6" s="11">
        <f>IF(SUM(BA6,BE6)&gt;0,SUM(BA6,BE6),"")</f>
        <v>13.2</v>
      </c>
      <c r="BV6" s="11">
        <f>IF(SUM(AZ6:BA6,BC6:BE6,BG6)-BB6-BF6&gt;0,SUM(AZ6:BA6,BC6:BE6,BG6)-BB6-BF6,"")</f>
        <v>49.699999999999996</v>
      </c>
      <c r="BW6" s="11">
        <f>IF(SUM(BH6:BI6,BK6)-BJ6&gt;0,SUM(BH6:BI6,BK6)-BJ6,"")</f>
        <v>23.799999999999997</v>
      </c>
      <c r="BX6" s="11">
        <f>IF(SUM(BA6,BE6,BI6)&gt;0,SUM(BA6,BE6,BI6),"")</f>
        <v>18.799999999999997</v>
      </c>
      <c r="BY6" s="11">
        <f>IF(SUM(BV6,BW6)&gt;0,SUM(BV6,BW6),"")</f>
        <v>73.5</v>
      </c>
      <c r="BZ6" s="11">
        <f>IF(SUM(BM6,BQ6)&gt;0,SUM(BM6,BQ6),"")</f>
        <v>11.6</v>
      </c>
      <c r="CA6" s="11">
        <f>IF(SUM(BL6:BM6,BO6:BQ6,BS6)-SUM(BN6,BR6)&gt;0,SUM(BL6:BM6,BO6:BQ6,BS6)-SUM(BN6,BR6),"")</f>
        <v>47.5</v>
      </c>
      <c r="CB6" s="11">
        <f>IF(SUM(BV6,BW6,CA6)&gt;0,SUM(BV6,BW6,CA6),"")</f>
        <v>121</v>
      </c>
      <c r="CC6" s="19">
        <v>17</v>
      </c>
      <c r="CD6" s="19">
        <v>6.8</v>
      </c>
      <c r="CE6" s="19">
        <v>0.8</v>
      </c>
      <c r="CF6" s="19">
        <v>0.3</v>
      </c>
      <c r="CG6" s="19">
        <v>18.600000000000001</v>
      </c>
      <c r="CH6" s="19">
        <v>6</v>
      </c>
      <c r="CI6" s="19">
        <v>0.2</v>
      </c>
      <c r="CJ6" s="19">
        <v>0.3</v>
      </c>
      <c r="CK6" s="19">
        <v>18.399999999999999</v>
      </c>
      <c r="CL6" s="19">
        <v>5.6</v>
      </c>
      <c r="CM6" s="19">
        <v>0.2</v>
      </c>
      <c r="CN6" s="19">
        <v>0</v>
      </c>
      <c r="CO6" s="19">
        <v>17.600000000000001</v>
      </c>
      <c r="CP6" s="19">
        <v>2.4</v>
      </c>
      <c r="CQ6" s="19">
        <v>0</v>
      </c>
      <c r="CR6" s="19">
        <v>0</v>
      </c>
      <c r="CS6" s="19">
        <v>19.100000000000001</v>
      </c>
      <c r="CT6" s="19">
        <v>5.6</v>
      </c>
      <c r="CU6" s="19">
        <v>0</v>
      </c>
      <c r="CV6" s="19">
        <v>0</v>
      </c>
      <c r="CW6" s="27"/>
      <c r="CX6" s="40">
        <f>IF(SUM(CD6,CH6)&gt;0,SUM(CD6,CH6),"")</f>
        <v>12.8</v>
      </c>
      <c r="CY6" s="40">
        <f>IF(SUM(CC6:CD6,CF6:CH6,CJ6)-CE6-CI6&gt;0,SUM(CC6:CD6,CF6:CH6,CJ6)-CE6-CI6,"")</f>
        <v>48</v>
      </c>
      <c r="CZ6" s="40">
        <f>IF(SUM(CK6:CL6,CN6)-CM6&gt;0,SUM(CK6:CL6,CN6)-CM6,"")</f>
        <v>23.8</v>
      </c>
      <c r="DA6" s="40">
        <f>IF(SUM(CD6,CH6,CL6)&gt;0,SUM(CD6,CH6,CL6),"")</f>
        <v>18.399999999999999</v>
      </c>
      <c r="DB6" s="40">
        <f>IF(SUM(CY6,CZ6)&gt;0,SUM(CY6,CZ6),"")</f>
        <v>71.8</v>
      </c>
      <c r="DC6" s="40">
        <f>IF(SUM(CP6,CT6)&gt;0,SUM(CP6,CT6),"")</f>
        <v>8</v>
      </c>
      <c r="DD6" s="40">
        <f>IF(SUM(CO6:CP6,CR6:CT6,CV6)-SUM(CQ6,CU6)&gt;0,SUM(CO6:CP6,CR6:CT6,CV6)-SUM(CQ6,CU6),"")</f>
        <v>44.7</v>
      </c>
      <c r="DE6" s="40">
        <f>IF(SUM(CY6,CZ6,DD6)&gt;0,SUM(CY6,CZ6,DD6),"")</f>
        <v>116.5</v>
      </c>
      <c r="DF6" s="50">
        <f>IF(MAX(ED6,FF6,GH6,HJ6,IL6,JN6,KP6,LR6,MT6,NV6,OX6,PZ6)-IF(N6="",0,N6)&gt;0.001,MAX(ED6,FF6,GH6,HJ6,IL6,JN6,KP6,LR6,MT6,NV6,OX6,PZ6)-IF(N6="",0,N6),"")</f>
        <v>0.19999999999999574</v>
      </c>
      <c r="DG6" s="50" t="str">
        <f>IF(MAX(EE6,FG6,GI6,HK6,IM6,JO6,KQ6,LS6,MU6,NW6,OY6,QA6)-IF(P6="",0,P6)&gt;0.001,MAX(EE6,FG6,GI6,HK6,IM6,JO6,KQ6,LS6,MU6,NW6,OY6,QA6)-IF(P6="",0,P6),"")</f>
        <v/>
      </c>
      <c r="DH6" s="50" t="str">
        <f>IF(MAX(EI6,FK6,GM6,HO6,IQ6,JS6,KU6,LW6,MY6,OA6,PC6,QE6)-IF(R6="",0,R6)&gt;0.001,MAX(EI6,FK6,GM6,HO6,IQ6,JS6,KU6,LW6,MY6,OA6,PC6,QE6)-IF(R6="",0,R6),"")</f>
        <v/>
      </c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40" t="str">
        <f>IF(SUM(DJ6,DN6)&gt;0,SUM(DJ6,DN6),"")</f>
        <v/>
      </c>
      <c r="ED6" s="40" t="str">
        <f>IF(SUM(DI6:DJ6,DL6:DN6,DP6)-DK6-DO6&gt;0,SUM(DI6:DJ6,DL6:DN6,DP6)-DK6-DO6,"")</f>
        <v/>
      </c>
      <c r="EE6" s="40" t="str">
        <f>IF(SUM(DQ6:DR6,DT6)-DS6&gt;0,SUM(DQ6:DR6,DT6)-DS6,"")</f>
        <v/>
      </c>
      <c r="EF6" s="40" t="str">
        <f>IF(SUM(DJ6,DN6,DR6)&gt;0,SUM(DJ6,DN6,DR6),"")</f>
        <v/>
      </c>
      <c r="EG6" s="40" t="str">
        <f>IF(SUM(ED6,EE6)&gt;0,SUM(ED6,EE6),"")</f>
        <v/>
      </c>
      <c r="EH6" s="40" t="str">
        <f>IF(SUM(DV6,DZ6)&gt;0,SUM(DV6,DZ6),"")</f>
        <v/>
      </c>
      <c r="EI6" s="40" t="str">
        <f>IF(SUM(DU6:DV6,DX6:DZ6,EB6)-SUM(DW6,EA6)&gt;0,SUM(DU6:DV6,DX6:DZ6,EB6)-SUM(DW6,EA6),"")</f>
        <v/>
      </c>
      <c r="EJ6" s="40" t="str">
        <f>IF(SUM(ED6,EE6,EI6)&gt;0,SUM(ED6,EE6,EI6),"")</f>
        <v/>
      </c>
      <c r="EK6" s="18">
        <v>18.7</v>
      </c>
      <c r="EL6" s="18">
        <v>6.4</v>
      </c>
      <c r="EM6" s="18">
        <v>0.2</v>
      </c>
      <c r="EN6" s="18">
        <v>0</v>
      </c>
      <c r="EO6" s="18">
        <v>16.600000000000001</v>
      </c>
      <c r="EP6" s="18">
        <v>6.9</v>
      </c>
      <c r="EQ6" s="18">
        <v>0.2</v>
      </c>
      <c r="ER6" s="18">
        <v>0</v>
      </c>
      <c r="ES6" s="18"/>
      <c r="ET6" s="18"/>
      <c r="EU6" s="18"/>
      <c r="EV6" s="18"/>
      <c r="EW6" s="18"/>
      <c r="EX6" s="18"/>
      <c r="EY6" s="18"/>
      <c r="EZ6" s="18"/>
      <c r="FA6" s="18"/>
      <c r="FB6" s="18"/>
      <c r="FC6" s="18"/>
      <c r="FD6" s="18"/>
      <c r="FE6" s="11">
        <f>IF(SUM(EL6,EP6)&gt;0,SUM(EL6,EP6),"")</f>
        <v>13.3</v>
      </c>
      <c r="FF6" s="11">
        <f>IF(SUM(EK6:EL6,EN6:EP6,ER6)-EM6-EQ6&gt;0,SUM(EK6:EL6,EN6:EP6,ER6)-EM6-EQ6,"")</f>
        <v>48.199999999999996</v>
      </c>
      <c r="FG6" s="11" t="str">
        <f>IF(SUM(ES6:ET6,EV6)-EU6&gt;0,SUM(ES6:ET6,EV6)-EU6,"")</f>
        <v/>
      </c>
      <c r="FH6" s="11">
        <f>IF(SUM(EL6,EP6,ET6)&gt;0,SUM(EL6,EP6,ET6),"")</f>
        <v>13.3</v>
      </c>
      <c r="FI6" s="11">
        <f>IF(SUM(FF6,FG6)&gt;0,SUM(FF6,FG6),"")</f>
        <v>48.199999999999996</v>
      </c>
      <c r="FJ6" s="11" t="str">
        <f>IF(SUM(EX6,FB6)&gt;0,SUM(EX6,FB6),"")</f>
        <v/>
      </c>
      <c r="FK6" s="11" t="str">
        <f>IF(SUM(EW6:EX6,EZ6:FB6,FD6)-SUM(EY6,FC6)&gt;0,SUM(EW6:EX6,EZ6:FB6,FD6)-SUM(EY6,FC6),"")</f>
        <v/>
      </c>
      <c r="FL6" s="11">
        <f>IF(SUM(FF6,FG6,FK6)&gt;0,SUM(FF6,FG6,FK6),"")</f>
        <v>48.199999999999996</v>
      </c>
      <c r="FM6" s="17"/>
      <c r="FN6" s="17"/>
      <c r="FO6" s="17"/>
      <c r="FP6" s="17"/>
      <c r="FQ6" s="17"/>
      <c r="FR6" s="17"/>
      <c r="FS6" s="17"/>
      <c r="FT6" s="17"/>
      <c r="FU6" s="17"/>
      <c r="FV6" s="17"/>
      <c r="FW6" s="17"/>
      <c r="FX6" s="17"/>
      <c r="FY6" s="17"/>
      <c r="FZ6" s="17"/>
      <c r="GA6" s="17"/>
      <c r="GB6" s="17"/>
      <c r="GC6" s="17"/>
      <c r="GD6" s="17"/>
      <c r="GE6" s="17"/>
      <c r="GF6" s="17"/>
      <c r="GG6" s="40" t="str">
        <f>IF(SUM(FN6,FR6)&gt;0,SUM(FN6,FR6),"")</f>
        <v/>
      </c>
      <c r="GH6" s="40" t="str">
        <f>IF(SUM(FM6:FN6,FP6:FR6,FT6)-FO6-FS6&gt;0,SUM(FM6:FN6,FP6:FR6,FT6)-FO6-FS6,"")</f>
        <v/>
      </c>
      <c r="GI6" s="40" t="str">
        <f>IF(SUM(FU6:FV6,FX6)-FW6&gt;0,SUM(FU6:FV6,FX6)-FW6,"")</f>
        <v/>
      </c>
      <c r="GJ6" s="40" t="str">
        <f>IF(SUM(FN6,FR6,FV6)&gt;0,SUM(FN6,FR6,FV6),"")</f>
        <v/>
      </c>
      <c r="GK6" s="40" t="str">
        <f>IF(SUM(GH6,GI6)&gt;0,SUM(GH6,GI6),"")</f>
        <v/>
      </c>
      <c r="GL6" s="40" t="str">
        <f>IF(SUM(FZ6,GD6)&gt;0,SUM(FZ6,GD6),"")</f>
        <v/>
      </c>
      <c r="GM6" s="40" t="str">
        <f>IF(SUM(FY6:FZ6,GB6:GD6,GF6)-SUM(GA6,GE6)&gt;0,SUM(FY6:FZ6,GB6:GD6,GF6)-SUM(GA6,GE6),"")</f>
        <v/>
      </c>
      <c r="GN6" s="40" t="str">
        <f>IF(SUM(GH6,GI6,GM6)&gt;0,SUM(GH6,GI6,GM6),"")</f>
        <v/>
      </c>
      <c r="GO6" s="18"/>
      <c r="GP6" s="18"/>
      <c r="GQ6" s="18"/>
      <c r="GR6" s="18"/>
      <c r="GS6" s="18"/>
      <c r="GT6" s="18"/>
      <c r="GU6" s="18"/>
      <c r="GV6" s="18"/>
      <c r="GW6" s="18"/>
      <c r="GX6" s="18"/>
      <c r="GY6" s="18"/>
      <c r="GZ6" s="18"/>
      <c r="HA6" s="18"/>
      <c r="HB6" s="18"/>
      <c r="HC6" s="18"/>
      <c r="HD6" s="18"/>
      <c r="HE6" s="18"/>
      <c r="HF6" s="18"/>
      <c r="HG6" s="18"/>
      <c r="HH6" s="18"/>
      <c r="HI6" s="11" t="str">
        <f>IF(SUM(GP6,GT6)&gt;0,SUM(GP6,GT6),"")</f>
        <v/>
      </c>
      <c r="HJ6" s="11" t="str">
        <f>IF(SUM(GO6:GP6,GR6:GT6,GV6)-GQ6-GU6&gt;0,SUM(GO6:GP6,GR6:GT6,GV6)-GQ6-GU6,"")</f>
        <v/>
      </c>
      <c r="HK6" s="11" t="str">
        <f>IF(SUM(GW6:GX6,GZ6)-GY6&gt;0,SUM(GW6:GX6,GZ6)-GY6,"")</f>
        <v/>
      </c>
      <c r="HL6" s="11" t="str">
        <f>IF(SUM(GP6,GT6,GX6)&gt;0,SUM(GP6,GT6,GX6),"")</f>
        <v/>
      </c>
      <c r="HM6" s="11" t="str">
        <f>IF(SUM(HJ6,HK6)&gt;0,SUM(HJ6,HK6),"")</f>
        <v/>
      </c>
      <c r="HN6" s="11" t="str">
        <f>IF(SUM(HB6,HF6)&gt;0,SUM(HB6,HF6),"")</f>
        <v/>
      </c>
      <c r="HO6" s="11" t="str">
        <f>IF(SUM(HA6:HB6,HD6:HF6,HH6)-SUM(HC6,HG6)&gt;0,SUM(HA6:HB6,HD6:HF6,HH6)-SUM(HC6,HG6),"")</f>
        <v/>
      </c>
      <c r="HP6" s="11" t="str">
        <f>IF(SUM(HJ6,HK6,HO6)&gt;0,SUM(HJ6,HK6,HO6),"")</f>
        <v/>
      </c>
      <c r="HQ6" s="17">
        <v>0</v>
      </c>
      <c r="HR6" s="17">
        <v>0</v>
      </c>
      <c r="HS6" s="17">
        <v>0</v>
      </c>
      <c r="HT6" s="17">
        <v>0</v>
      </c>
      <c r="HU6" s="17">
        <v>17.399999999999999</v>
      </c>
      <c r="HV6" s="17">
        <v>2.8</v>
      </c>
      <c r="HW6" s="17">
        <v>0</v>
      </c>
      <c r="HX6" s="17">
        <v>0</v>
      </c>
      <c r="HY6" s="17"/>
      <c r="HZ6" s="17"/>
      <c r="IA6" s="17"/>
      <c r="IB6" s="17"/>
      <c r="IC6" s="17"/>
      <c r="ID6" s="17"/>
      <c r="IE6" s="17"/>
      <c r="IF6" s="17"/>
      <c r="IG6" s="17"/>
      <c r="IH6" s="17"/>
      <c r="II6" s="17"/>
      <c r="IJ6" s="17"/>
      <c r="IK6" s="40">
        <f>IF(SUM(HR6,HV6)&gt;0,SUM(HR6,HV6),"")</f>
        <v>2.8</v>
      </c>
      <c r="IL6" s="40">
        <f>IF(SUM(HQ6:HR6,HT6:HV6,HX6)-HS6-HW6&gt;0,SUM(HQ6:HR6,HT6:HV6,HX6)-HS6-HW6,"")</f>
        <v>20.2</v>
      </c>
      <c r="IM6" s="40" t="str">
        <f>IF(SUM(HY6:HZ6,IB6)-IA6&gt;0,SUM(HY6:HZ6,IB6)-IA6,"")</f>
        <v/>
      </c>
      <c r="IN6" s="40">
        <f>IF(SUM(HR6,HV6,HZ6)&gt;0,SUM(HR6,HV6,HZ6),"")</f>
        <v>2.8</v>
      </c>
      <c r="IO6" s="40">
        <f>IF(SUM(IL6,IM6)&gt;0,SUM(IL6,IM6),"")</f>
        <v>20.2</v>
      </c>
      <c r="IP6" s="40" t="str">
        <f>IF(SUM(ID6,IH6)&gt;0,SUM(ID6,IH6),"")</f>
        <v/>
      </c>
      <c r="IQ6" s="40" t="str">
        <f>IF(SUM(IC6:ID6,IF6:IH6,IJ6)-SUM(IE6,II6)&gt;0,SUM(IC6:ID6,IF6:IH6,IJ6)-SUM(IE6,II6),"")</f>
        <v/>
      </c>
      <c r="IR6" s="40">
        <f>IF(SUM(IL6,IM6,IQ6)&gt;0,SUM(IL6,IM6,IQ6),"")</f>
        <v>20.2</v>
      </c>
      <c r="IS6" s="18"/>
      <c r="IT6" s="18"/>
      <c r="IU6" s="18"/>
      <c r="IV6" s="18"/>
      <c r="IW6" s="18"/>
      <c r="IX6" s="18"/>
      <c r="IY6" s="18"/>
      <c r="IZ6" s="18"/>
      <c r="JA6" s="18"/>
      <c r="JB6" s="18"/>
      <c r="JC6" s="18"/>
      <c r="JD6" s="18"/>
      <c r="JE6" s="18"/>
      <c r="JF6" s="18"/>
      <c r="JG6" s="18"/>
      <c r="JH6" s="18"/>
      <c r="JI6" s="18"/>
      <c r="JJ6" s="18"/>
      <c r="JK6" s="18"/>
      <c r="JL6" s="18"/>
      <c r="JM6" s="11" t="str">
        <f>IF(SUM(IT6,IX6)&gt;0,SUM(IT6,IX6),"")</f>
        <v/>
      </c>
      <c r="JN6" s="11" t="str">
        <f>IF(SUM(IS6:IT6,IV6:IX6,IZ6)-IU6-IY6&gt;0,SUM(IS6:IT6,IV6:IX6,IZ6)-IU6-IY6,"")</f>
        <v/>
      </c>
      <c r="JO6" s="11" t="str">
        <f>IF(SUM(JA6:JB6,JD6)-JC6&gt;0,SUM(JA6:JB6,JD6)-JC6,"")</f>
        <v/>
      </c>
      <c r="JP6" s="11" t="str">
        <f>IF(SUM(IT6,IX6,JB6)&gt;0,SUM(IT6,IX6,JB6),"")</f>
        <v/>
      </c>
      <c r="JQ6" s="11" t="str">
        <f>IF(SUM(JN6,JO6)&gt;0,SUM(JN6,JO6),"")</f>
        <v/>
      </c>
      <c r="JR6" s="11" t="str">
        <f>IF(SUM(JF6,JJ6)&gt;0,SUM(JF6,JJ6),"")</f>
        <v/>
      </c>
      <c r="JS6" s="11" t="str">
        <f>IF(SUM(JE6:JF6,JH6:JJ6,JL6)-SUM(JG6,JK6)&gt;0,SUM(JE6:JF6,JH6:JJ6,JL6)-SUM(JG6,JK6),"")</f>
        <v/>
      </c>
      <c r="JT6" s="11" t="str">
        <f>IF(SUM(JN6,JO6,JS6)&gt;0,SUM(JN6,JO6,JS6),"")</f>
        <v/>
      </c>
      <c r="JU6" s="17"/>
      <c r="JV6" s="17"/>
      <c r="JW6" s="17"/>
      <c r="JX6" s="17"/>
      <c r="JY6" s="17"/>
      <c r="JZ6" s="17"/>
      <c r="KA6" s="17"/>
      <c r="KB6" s="17"/>
      <c r="KC6" s="17"/>
      <c r="KD6" s="17"/>
      <c r="KE6" s="17"/>
      <c r="KF6" s="17"/>
      <c r="KG6" s="17"/>
      <c r="KH6" s="17"/>
      <c r="KI6" s="17"/>
      <c r="KJ6" s="17"/>
      <c r="KK6" s="17"/>
      <c r="KL6" s="17"/>
      <c r="KM6" s="17"/>
      <c r="KN6" s="17"/>
      <c r="KO6" s="40" t="str">
        <f>IF(SUM(JV6,JZ6)&gt;0,SUM(JV6,JZ6),"")</f>
        <v/>
      </c>
      <c r="KP6" s="40" t="str">
        <f>IF(SUM(JU6:JV6,JX6:JZ6,KB6)-JW6-KA6&gt;0,SUM(JU6:JV6,JX6:JZ6,KB6)-JW6-KA6,"")</f>
        <v/>
      </c>
      <c r="KQ6" s="40" t="str">
        <f>IF(SUM(KC6:KD6,KF6)-KE6&gt;0,SUM(KC6:KD6,KF6)-KE6,"")</f>
        <v/>
      </c>
      <c r="KR6" s="40" t="str">
        <f>IF(SUM(JV6,JZ6,KD6)&gt;0,SUM(JV6,JZ6,KD6),"")</f>
        <v/>
      </c>
      <c r="KS6" s="40" t="str">
        <f>IF(SUM(KP6,KQ6)&gt;0,SUM(KP6,KQ6),"")</f>
        <v/>
      </c>
      <c r="KT6" s="40" t="str">
        <f>IF(SUM(KH6,KL6)&gt;0,SUM(KH6,KL6),"")</f>
        <v/>
      </c>
      <c r="KU6" s="40" t="str">
        <f>IF(SUM(KG6:KH6,KJ6:KL6,KN6)-SUM(KI6,KM6)&gt;0,SUM(KG6:KH6,KJ6:KL6,KN6)-SUM(KI6,KM6),"")</f>
        <v/>
      </c>
      <c r="KV6" s="40" t="str">
        <f>IF(SUM(KP6,KQ6,KU6)&gt;0,SUM(KP6,KQ6,KU6),"")</f>
        <v/>
      </c>
      <c r="KW6" s="18"/>
      <c r="KX6" s="18"/>
      <c r="KY6" s="18"/>
      <c r="KZ6" s="18"/>
      <c r="LA6" s="18"/>
      <c r="LB6" s="18"/>
      <c r="LC6" s="18"/>
      <c r="LD6" s="18"/>
      <c r="LE6" s="18"/>
      <c r="LF6" s="18"/>
      <c r="LG6" s="18"/>
      <c r="LH6" s="18"/>
      <c r="LI6" s="18"/>
      <c r="LJ6" s="18"/>
      <c r="LK6" s="18"/>
      <c r="LL6" s="18"/>
      <c r="LM6" s="18"/>
      <c r="LN6" s="18"/>
      <c r="LO6" s="18"/>
      <c r="LP6" s="18"/>
      <c r="LQ6" s="11" t="str">
        <f>IF(SUM(KX6,LB6)&gt;0,SUM(KX6,LB6),"")</f>
        <v/>
      </c>
      <c r="LR6" s="11" t="str">
        <f>IF(SUM(KW6:KX6,KZ6:LB6,LD6)-KY6-LC6&gt;0,SUM(KW6:KX6,KZ6:LB6,LD6)-KY6-LC6,"")</f>
        <v/>
      </c>
      <c r="LS6" s="11" t="str">
        <f>IF(SUM(LE6:LF6,LH6)-LG6&gt;0,SUM(LE6:LF6,LH6)-LG6,"")</f>
        <v/>
      </c>
      <c r="LT6" s="11" t="str">
        <f>IF(SUM(KX6,LB6,LF6)&gt;0,SUM(KX6,LB6,LF6),"")</f>
        <v/>
      </c>
      <c r="LU6" s="11" t="str">
        <f>IF(SUM(LR6,LS6)&gt;0,SUM(LR6,LS6),"")</f>
        <v/>
      </c>
      <c r="LV6" s="11" t="str">
        <f>IF(SUM(LJ6,LN6)&gt;0,SUM(LJ6,LN6),"")</f>
        <v/>
      </c>
      <c r="LW6" s="11" t="str">
        <f>IF(SUM(LI6:LJ6,LL6:LN6,LP6)-SUM(LK6,LO6)&gt;0,SUM(LI6:LJ6,LL6:LN6,LP6)-SUM(LK6,LO6),"")</f>
        <v/>
      </c>
      <c r="LX6" s="11" t="str">
        <f>IF(SUM(LR6,LS6,LW6)&gt;0,SUM(LR6,LS6,LW6),"")</f>
        <v/>
      </c>
      <c r="LY6" s="17"/>
      <c r="LZ6" s="17"/>
      <c r="MA6" s="17"/>
      <c r="MB6" s="17"/>
      <c r="MC6" s="17"/>
      <c r="MD6" s="17"/>
      <c r="ME6" s="17"/>
      <c r="MF6" s="17"/>
      <c r="MG6" s="17"/>
      <c r="MH6" s="17"/>
      <c r="MI6" s="17"/>
      <c r="MJ6" s="17"/>
      <c r="MK6" s="17"/>
      <c r="ML6" s="17"/>
      <c r="MM6" s="17"/>
      <c r="MN6" s="17"/>
      <c r="MO6" s="17"/>
      <c r="MP6" s="17"/>
      <c r="MQ6" s="17"/>
      <c r="MR6" s="17"/>
      <c r="MS6" s="40" t="str">
        <f>IF(SUM(LZ6,MD6)&gt;0,SUM(LZ6,MD6),"")</f>
        <v/>
      </c>
      <c r="MT6" s="40" t="str">
        <f>IF(SUM(LY6:LZ6,MB6:MD6,MF6)-MA6-ME6&gt;0,SUM(LY6:LZ6,MB6:MD6,MF6)-MA6-ME6,"")</f>
        <v/>
      </c>
      <c r="MU6" s="40" t="str">
        <f>IF(SUM(MG6:MH6,MJ6)-MI6&gt;0,SUM(MG6:MH6,MJ6)-MI6,"")</f>
        <v/>
      </c>
      <c r="MV6" s="40" t="str">
        <f>IF(SUM(LZ6,MD6,MH6)&gt;0,SUM(LZ6,MD6,MH6),"")</f>
        <v/>
      </c>
      <c r="MW6" s="40" t="str">
        <f>IF(SUM(MT6,MU6)&gt;0,SUM(MT6,MU6),"")</f>
        <v/>
      </c>
      <c r="MX6" s="40" t="str">
        <f>IF(SUM(ML6,MP6)&gt;0,SUM(ML6,MP6),"")</f>
        <v/>
      </c>
      <c r="MY6" s="40" t="str">
        <f>IF(SUM(MK6:ML6,MN6:MP6,MR6)-SUM(MM6,MQ6)&gt;0,SUM(MK6:ML6,MN6:MP6,MR6)-SUM(MM6,MQ6),"")</f>
        <v/>
      </c>
      <c r="MZ6" s="40" t="str">
        <f>IF(SUM(MT6,MU6,MY6)&gt;0,SUM(MT6,MU6,MY6),"")</f>
        <v/>
      </c>
      <c r="NA6" s="18"/>
      <c r="NB6" s="18"/>
      <c r="NC6" s="18"/>
      <c r="ND6" s="18"/>
      <c r="NE6" s="18"/>
      <c r="NF6" s="18"/>
      <c r="NG6" s="18"/>
      <c r="NH6" s="18"/>
      <c r="NI6" s="18"/>
      <c r="NJ6" s="18"/>
      <c r="NK6" s="18"/>
      <c r="NL6" s="18"/>
      <c r="NM6" s="18"/>
      <c r="NN6" s="18"/>
      <c r="NO6" s="18"/>
      <c r="NP6" s="18"/>
      <c r="NQ6" s="18"/>
      <c r="NR6" s="18"/>
      <c r="NS6" s="18"/>
      <c r="NT6" s="18"/>
      <c r="NU6" s="11" t="str">
        <f>IF(SUM(NB6,NF6)&gt;0,SUM(NB6,NF6),"")</f>
        <v/>
      </c>
      <c r="NV6" s="11" t="str">
        <f>IF(SUM(NA6:NB6,ND6:NF6,NH6)-NC6-NG6&gt;0,SUM(NA6:NB6,ND6:NF6,NH6)-NC6-NG6,"")</f>
        <v/>
      </c>
      <c r="NW6" s="11" t="str">
        <f>IF(SUM(NI6:NJ6,NL6)-NK6&gt;0,SUM(NI6:NJ6,NL6)-NK6,"")</f>
        <v/>
      </c>
      <c r="NX6" s="11" t="str">
        <f>IF(SUM(NB6,NF6,NJ6)&gt;0,SUM(NB6,NF6,NJ6),"")</f>
        <v/>
      </c>
      <c r="NY6" s="11" t="str">
        <f>IF(SUM(NV6,NW6)&gt;0,SUM(NV6,NW6),"")</f>
        <v/>
      </c>
      <c r="NZ6" s="11" t="str">
        <f>IF(SUM(NN6,NR6)&gt;0,SUM(NN6,NR6),"")</f>
        <v/>
      </c>
      <c r="OA6" s="11" t="str">
        <f>IF(SUM(NM6:NN6,NP6:NR6,NT6)-SUM(NO6,NS6)&gt;0,SUM(NM6:NN6,NP6:NR6,NT6)-SUM(NO6,NS6),"")</f>
        <v/>
      </c>
      <c r="OB6" s="11" t="str">
        <f>IF(SUM(NV6,NW6,OA6)&gt;0,SUM(NV6,NW6,OA6),"")</f>
        <v/>
      </c>
      <c r="OC6" s="17"/>
      <c r="OD6" s="17"/>
      <c r="OE6" s="17"/>
      <c r="OF6" s="17"/>
      <c r="OG6" s="17"/>
      <c r="OH6" s="17"/>
      <c r="OI6" s="17"/>
      <c r="OJ6" s="17"/>
      <c r="OK6" s="17"/>
      <c r="OL6" s="17"/>
      <c r="OM6" s="17"/>
      <c r="ON6" s="17"/>
      <c r="OO6" s="17"/>
      <c r="OP6" s="17"/>
      <c r="OQ6" s="17"/>
      <c r="OR6" s="17"/>
      <c r="OS6" s="17"/>
      <c r="OT6" s="17"/>
      <c r="OU6" s="17"/>
      <c r="OV6" s="17"/>
      <c r="OW6" s="40" t="str">
        <f>IF(SUM(OD6,OH6)&gt;0,SUM(OD6,OH6),"")</f>
        <v/>
      </c>
      <c r="OX6" s="40" t="str">
        <f>IF(SUM(OC6:OD6,OF6:OH6,OJ6)-OE6-OI6&gt;0,SUM(OC6:OD6,OF6:OH6,OJ6)-OE6-OI6,"")</f>
        <v/>
      </c>
      <c r="OY6" s="40" t="str">
        <f>IF(SUM(OK6:OL6,ON6)-OM6&gt;0,SUM(OK6:OL6,ON6)-OM6,"")</f>
        <v/>
      </c>
      <c r="OZ6" s="40" t="str">
        <f>IF(SUM(OD6,OH6,OL6)&gt;0,SUM(OD6,OH6,OL6),"")</f>
        <v/>
      </c>
      <c r="PA6" s="40" t="str">
        <f>IF(SUM(OX6,OY6)&gt;0,SUM(OX6,OY6),"")</f>
        <v/>
      </c>
      <c r="PB6" s="40" t="str">
        <f>IF(SUM(OP6,OT6)&gt;0,SUM(OP6,OT6),"")</f>
        <v/>
      </c>
      <c r="PC6" s="40" t="str">
        <f>IF(SUM(OO6:OP6,OR6:OT6,OV6)-SUM(OQ6,OU6)&gt;0,SUM(OO6:OP6,OR6:OT6,OV6)-SUM(OQ6,OU6),"")</f>
        <v/>
      </c>
      <c r="PD6" s="40" t="str">
        <f>IF(SUM(OX6,OY6,PC6)&gt;0,SUM(OX6,OY6,PC6),"")</f>
        <v/>
      </c>
      <c r="PE6" s="18"/>
      <c r="PF6" s="18"/>
      <c r="PG6" s="18"/>
      <c r="PH6" s="18"/>
      <c r="PI6" s="18"/>
      <c r="PJ6" s="18"/>
      <c r="PK6" s="18"/>
      <c r="PL6" s="18"/>
      <c r="PM6" s="18"/>
      <c r="PN6" s="18"/>
      <c r="PO6" s="18"/>
      <c r="PP6" s="18"/>
      <c r="PQ6" s="18"/>
      <c r="PR6" s="18"/>
      <c r="PS6" s="18"/>
      <c r="PT6" s="18"/>
      <c r="PU6" s="18"/>
      <c r="PV6" s="18"/>
      <c r="PW6" s="18"/>
      <c r="PX6" s="18"/>
      <c r="PY6" s="11" t="str">
        <f>IF(SUM(PF6,PJ6)&gt;0,SUM(PF6,PJ6),"")</f>
        <v/>
      </c>
      <c r="PZ6" s="11" t="str">
        <f>IF(SUM(PE6:PF6,PH6:PJ6,PL6)-PG6-PK6&gt;0,SUM(PE6:PF6,PH6:PJ6,PL6)-PG6-PK6,"")</f>
        <v/>
      </c>
      <c r="QA6" s="11" t="str">
        <f>IF(SUM(PM6:PN6,PP6)-PO6&gt;0,SUM(PM6:PN6,PP6)-PO6,"")</f>
        <v/>
      </c>
      <c r="QB6" s="11" t="str">
        <f>IF(SUM(PF6,PJ6,PN6)&gt;0,SUM(PF6,PJ6,PN6),"")</f>
        <v/>
      </c>
      <c r="QC6" s="11" t="str">
        <f>IF(SUM(PZ6,QA6)&gt;0,SUM(PZ6,QA6),"")</f>
        <v/>
      </c>
      <c r="QD6" s="11" t="str">
        <f>IF(SUM(PR6,PV6)&gt;0,SUM(PR6,PV6),"")</f>
        <v/>
      </c>
      <c r="QE6" s="11" t="str">
        <f>IF(SUM(PQ6:PR6,PT6:PV6,PX6)-SUM(PS6,PW6)&gt;0,SUM(PQ6:PR6,PT6:PV6,PX6)-SUM(PS6,PW6),"")</f>
        <v/>
      </c>
      <c r="QF6" s="11" t="str">
        <f>IF(SUM(PZ6,QA6,QE6)&gt;0,SUM(PZ6,QA6,QE6),"")</f>
        <v/>
      </c>
      <c r="QG6" s="22">
        <f>IF($CW6="P",CC6,(CC6+AZ6)/2)</f>
        <v>17.8</v>
      </c>
      <c r="QH6" s="22">
        <f>IF($CW6="P",CD6,(CD6+BA6)/2)</f>
        <v>6.6</v>
      </c>
      <c r="QI6" s="22">
        <f>IF($CW6="P",CE6,(CE6+BB6)/2)</f>
        <v>0.8</v>
      </c>
      <c r="QJ6" s="22">
        <f>IF($CW6="P",CF6,(CF6+BC6)/2)</f>
        <v>0.15</v>
      </c>
      <c r="QK6" s="22">
        <f>IF($CW6="P",CG6,(CG6+BD6)/2)</f>
        <v>18.600000000000001</v>
      </c>
      <c r="QL6" s="22">
        <f>IF($CW6="P",CH6,(CH6+BE6)/2)</f>
        <v>6.4</v>
      </c>
      <c r="QM6" s="22">
        <f>IF($CW6="P",CI6,(CI6+BF6)/2)</f>
        <v>0.2</v>
      </c>
      <c r="QN6" s="22">
        <f>IF($CW6="P",CJ6,(CJ6+BG6)/2)</f>
        <v>0.3</v>
      </c>
      <c r="QO6" s="22">
        <f>IF($CW6="P",CK6,(CK6+BH6)/2)</f>
        <v>18.600000000000001</v>
      </c>
      <c r="QP6" s="22">
        <f>IF($CW6="P",CL6,(CL6+BI6)/2)</f>
        <v>5.6</v>
      </c>
      <c r="QQ6" s="22">
        <f>IF($CW6="P",CM6,(CM6+BJ6)/2)</f>
        <v>0.4</v>
      </c>
      <c r="QR6" s="22">
        <f>IF($CW6="P",CN6,(CN6+BK6)/2)</f>
        <v>0</v>
      </c>
      <c r="QS6" s="22">
        <f>IF($CW6="P",CO6,(CO6+BL6)/2)</f>
        <v>17.8</v>
      </c>
      <c r="QT6" s="22">
        <f>IF($CW6="P",CP6,(CP6+BM6)/2)</f>
        <v>4</v>
      </c>
      <c r="QU6" s="22">
        <f>IF($CW6="P",CQ6,(CQ6+BN6)/2)</f>
        <v>0.4</v>
      </c>
      <c r="QV6" s="22">
        <f>IF($CW6="P",CR6,(CR6+BO6)/2)</f>
        <v>0</v>
      </c>
      <c r="QW6" s="22">
        <f>IF($CW6="P",CS6,(CS6+BP6)/2)</f>
        <v>18.75</v>
      </c>
      <c r="QX6" s="22">
        <f>IF($CW6="P",CT6,(CT6+BQ6)/2)</f>
        <v>5.8</v>
      </c>
      <c r="QY6" s="22">
        <f>IF($CW6="P",CU6,(CU6+BR6)/2)</f>
        <v>0</v>
      </c>
      <c r="QZ6" s="22">
        <f>IF($CW6="P",CV6,(CV6+BS6)/2)</f>
        <v>0.15</v>
      </c>
      <c r="RA6" s="27" t="s">
        <v>46</v>
      </c>
      <c r="RB6" s="40">
        <f>IF(SUM(QH6,QL6)&gt;0,SUM(QH6,QL6),"")</f>
        <v>13</v>
      </c>
      <c r="RC6" s="40">
        <f>IF(SUM(QG6:QH6,QJ6:QL6,QN6)-QI6-QM6&gt;0,SUM(QG6:QH6,QJ6:QL6,QN6)-QI6-QM6,"")</f>
        <v>48.849999999999994</v>
      </c>
      <c r="RD6" s="40">
        <f>IF(SUM(QO6:QP6,QR6)-QQ6&gt;0,SUM(QO6:QP6,QR6)-QQ6,"")</f>
        <v>23.800000000000004</v>
      </c>
      <c r="RE6" s="40">
        <f>IF(SUM(QH6,QL6,QP6)&gt;0,SUM(QH6,QL6,QP6),"")</f>
        <v>18.600000000000001</v>
      </c>
      <c r="RF6" s="40">
        <f>IF(SUM(RC6,RD6)&gt;0,SUM(RC6,RD6),"")</f>
        <v>72.650000000000006</v>
      </c>
      <c r="RG6" s="40">
        <f>IF(SUM(QT6,QX6)&gt;0,SUM(QT6,QX6),"")</f>
        <v>9.8000000000000007</v>
      </c>
      <c r="RH6" s="40">
        <f>IF(SUM(QS6:QT6,QV6:QX6,QZ6)-SUM(QU6,QY6)&gt;0,SUM(QS6:QT6,QV6:QX6,QZ6)-SUM(QU6,QY6),"")</f>
        <v>46.099999999999994</v>
      </c>
      <c r="RI6" s="40">
        <f>IF(SUM(RC6,RD6,RH6)&gt;0,SUM(RC6,RD6,RH6),"")</f>
        <v>118.75</v>
      </c>
    </row>
    <row r="7" spans="1:477" x14ac:dyDescent="0.2">
      <c r="A7" s="4" cm="1">
        <f t="array" ref="A7">IF(AND(J7&lt;&gt;"",J7&lt;&gt;"No DD"),SUMPRODUCT((J$4:J$34&lt;&gt;"")*(J$4:J$34&lt;&gt;"No DD")*(F$4:F$34&gt;F7))+1,IF(J7="No DD",SUMPRODUCT((J$4:J$34="No DD")*(F$4:F$34&gt;F7))+1+SUMPRODUCT((J$4:J$34&lt;&gt;"")*(J$4:J$34&lt;&gt;"No DD")),""))</f>
        <v>4</v>
      </c>
      <c r="B7" s="4" cm="1">
        <f t="array" ref="B7">IF(AND(J7&lt;&gt;"",J7&lt;&gt;"No DD",G7=""),SUMPRODUCT((J$4:J$34&lt;&gt;"")*(J$4:J$34&lt;&gt;"No DD")*(G$4:G$34="")*(F$4:F$34&gt;F7))+1,IF(J7="No DD",SUMPRODUCT((J$4:J$34="No DD")*(F$4:F$34&gt;F7)*(G$4:G$34=""))+1+SUMPRODUCT((J$4:J$34&lt;&gt;"")*(G$4:G$34="")*(J$4:J$34&lt;&gt;"No DD")),""))</f>
        <v>1</v>
      </c>
      <c r="C7" s="5" t="s">
        <v>139</v>
      </c>
      <c r="D7" s="4" t="s">
        <v>4</v>
      </c>
      <c r="E7" s="4">
        <v>2006</v>
      </c>
      <c r="F7" s="9">
        <f>SUM(L7:T7)+SUM(L7:P7)*0.0000001+SUM(L7)*0.0000000000001</f>
        <v>164.70001170000484</v>
      </c>
      <c r="G7" s="66"/>
      <c r="H7" s="3" t="str">
        <f>IF(OR(AND(AR7&gt;=AY$36,AS7&gt;=AY$40,AR7&lt;&gt;"",AQ7=""),AND(AW7&gt;=AY$36,AX7&gt;=AY$40,AW7&lt;&gt;"",AQ7=""),AND(BU7&gt;=CB$36,BV7&gt;=CB$40,BU7&lt;&gt;"",BT7=""),AND(BZ7&gt;=CB$36,CA7&gt;=CB$40,BZ7&lt;&gt;"",BT7=""),AND(CX7&gt;=DE$36,CY7&gt;=DE$40,CX7&lt;&gt;"",CW7=""),AND(DC7&gt;=DE$36,DD7&gt;=DE$40,DC7&lt;&gt;""),AND(EC7&gt;=EJ$36,ED7&gt;=EJ$40,EC7&lt;&gt;""),AND(EH7&gt;=EJ$36,EI7&gt;=EJ$40,EH7&lt;&gt;""),AND(FE7&gt;=FL$36,FF7&gt;=FL$40,FE7&lt;&gt;""),AND(FJ7&gt;=FL$36,FK7&gt;=FL$40,FJ7&lt;&gt;""),AND(GG7&gt;=GN$36,GH7&gt;=GN$40,GG7&lt;&gt;""),AND(GL7&gt;=GN$36,GM7&gt;=GN$40,GL7&lt;&gt;""),AND(HI7&gt;=HP$36,HJ7&gt;=HP$40,HI7&lt;&gt;""),AND(HN7&gt;=HP$36,HO7&gt;=HP$40,HN7&lt;&gt;""),AND(IK7&gt;=IR$36,IL7&gt;=IR$40,IK7&lt;&gt;""),AND(IP7&gt;=IR$36,IQ7&gt;=IR$40,IP7&lt;&gt;""),AND(JM7&gt;=JT$36,JN7&gt;=JT$40,JM7&lt;&gt;""),AND(JR7&gt;=JT$36,JS7&gt;=JT$40,JR7&lt;&gt;""),AND(KO7&gt;=KV$36,KP7&gt;=KV$40,KO7&lt;&gt;""),AND(KT7&gt;=KV$36,KU7&gt;=KV$40,KT7&lt;&gt;""),AND(LQ7&gt;=LX$36,LR7&gt;=LX$40,LQ7&lt;&gt;""),AND(LV7&gt;=LX$36,LW7&gt;=LX$40,LV7&lt;&gt;""),AND(MS7&gt;=MZ$36,MT7&gt;=MZ$40,MS7&lt;&gt;""),AND(MX7&gt;=MZ$36,MY7&gt;=MZ$40,MX7&lt;&gt;""),AND(NU7&gt;=OB$36,NV7&gt;=OB$40,NU7&lt;&gt;""),AND(NZ7&gt;=OB$36,OA7&gt;=OB$40,NZ7&lt;&gt;""),AND(OW7&gt;=PD$36,OX7&gt;=PD$40,OW7&lt;&gt;""),AND(PB7&gt;=PD$36,PC7&gt;=PD$40,PB7&lt;&gt;""),AND(PY7&gt;=QF$36,PZ7&gt;=QF$40,PY7&lt;&gt;""),AND(QD7&gt;=QF$36,QE7&gt;=QF$40,QD7&lt;&gt;"")),"P","")</f>
        <v>P</v>
      </c>
      <c r="I7" s="3" t="str">
        <f>IF(OR(AND(AS7&gt;=AY$40,AS7&lt;&gt;"",AQ7=""),AND(AX7&gt;=AY$40,AX7&lt;&gt;"",AQ7=""),AND(BV7&gt;=CB$40,BV7&lt;&gt;"",BT7=""),AND(CA7&gt;=CB$40,CA7&lt;&gt;"",BT7=""),AND(CY7&gt;=DE$40,CY7&lt;&gt;"",CW7=""),AND(DD7&gt;=DE$40,DD7&lt;&gt;"",CW7=""),AND(ED7&gt;=EJ$40,ED7&lt;&gt;""),AND(EI7&gt;=EJ$40,EI7&lt;&gt;""),AND(FF7&gt;=FL$40,FF7&lt;&gt;""),AND(FK7&gt;=FL$40,FK7&lt;&gt;""),AND(GH7&gt;=GN$40,GH7&lt;&gt;""),AND(GM7&gt;=GN$40,GM7&lt;&gt;""),AND(HJ7&gt;=HP$40,HJ7&lt;&gt;""),AND(HO7&gt;=HP$40,HO7&lt;&gt;""),AND(IL7&gt;=IR$40,IL7&lt;&gt;""),AND(IQ7&gt;=IR$40,IQ7&lt;&gt;""),AND(JN7&gt;=JT$40,JN7&lt;&gt;""),AND(JS7&gt;=JT$40,JS7&lt;&gt;""),AND(KP7&gt;=KV$40,KP7&lt;&gt;""),AND(KU7&gt;=KV$40,KU7&lt;&gt;""),AND(LR7&gt;=LX$40,LR7&lt;&gt;""),AND(LW7&gt;=LX$40,LW7&lt;&gt;""),AND(MT7&gt;=MZ$40,MT7&lt;&gt;""),AND(MY7&gt;=MZ$40,MY7&lt;&gt;""),AND(NV7&gt;=OB$40,NV7&lt;&gt;""),AND(OA7&gt;=OB$40,OA7&lt;&gt;""),AND(OX7&gt;=PD$40,OX7&lt;&gt;""),AND(PC7&gt;=PD$40,PC7&lt;&gt;""),AND(PZ7&gt;=QF$40,PZ7&lt;&gt;""),AND(QE7&gt;=QF$40,QE7&lt;&gt;"")),"P","")</f>
        <v>P</v>
      </c>
      <c r="J7" s="36" t="str">
        <f>IF(AND(I7="P",H7=""),"No DD",IF(OR(AND(AU7&gt;=AY$39,AV7&gt;=AY$43,AU7&lt;&gt;"",AQ7=""),AND(BX7&gt;=CB$39,BY7&gt;=CB$43,BX7&lt;&gt;"",BT7=""),AND(DA7&gt;=DE$39,DB7&gt;=DE$43,DA7&lt;&gt;"",CW7=""),AND(EF7&gt;=EJ$39,EG7&gt;=EJ$43,EF7&lt;&gt;""),AND(FH7&gt;=FL$39,FI7&gt;=FL$43,FH7&lt;&gt;""),AND(GJ7&gt;=GN$39,GK7&gt;=GN$43,GJ7&lt;&gt;""),AND(HL7&gt;=HP$39,HM7&gt;=HP$43,HL7&lt;&gt;""),AND(IN7&gt;=IR$39,IO7&gt;=IR$43,IN7&lt;&gt;""),AND(JP7&gt;=JT$39,JQ7&gt;=JT$43,JP7&lt;&gt;""),AND(KR7&gt;=KV$39,KS7&gt;=KV$43,KR7&lt;&gt;""),AND(LT7&gt;=LX$39,LU7&gt;=LX$43,LT7&lt;&gt;""),AND(MV7&gt;=MZ$39,MW7&gt;=MZ$43,MV7&lt;&gt;""),AND(NX7&gt;=OB$39,NY7&gt;=OB$43,NX7&lt;&gt;""),AND(OZ7&gt;=PD$39,PA7&gt;=PD$43,OZ7&lt;&gt;""),AND(QB7&gt;=QF$39,QC7&gt;=QF$43,QB7&lt;&gt;"")),"Merit",IF(OR(AND(AU7&gt;=AY$38,AV7&gt;=AY$42,AU7&lt;&gt;"",AQ7=""),AND(BX7&gt;=CB$38,BY7&gt;=CB$42,BX7&lt;&gt;"",BT7=""),AND(DA7&gt;=DE$38,DB7&gt;=DE$42,DA7&lt;&gt;"",CW7=""),AND(EF7&gt;=EJ$38,EG7&gt;=EJ$42,EF7&lt;&gt;""),AND(FH7&gt;=FL$38,FI7&gt;=FL$42,FH7&lt;&gt;""),AND(GJ7&gt;=GN$38,GK7&gt;=GN$42,GJ7&lt;&gt;""),AND(HL7&gt;=HP$38,HM7&gt;=HP$42,HL7&lt;&gt;""),AND(IN7&gt;=IR$38,IO7&gt;=IR$42,IN7&lt;&gt;""),AND(JP7&gt;=JT$38,JQ7&gt;=JT$42,JP7&lt;&gt;""),AND(KR7&gt;=KV$38,KS7&gt;=KV$42,KR7&lt;&gt;""),AND(LT7&gt;=LX$38,LU7&gt;=LX$42,LT7&lt;&gt;""),AND(MV7&gt;=MZ$38,MW7&gt;=MZ$42,MV7&lt;&gt;""),AND(NX7&gt;=OB$38,NY7&gt;=OB$42,NX7&lt;&gt;""),AND(OZ7&gt;=PD$38,PA7&gt;=PD$42,OZ7&lt;&gt;""),AND(QB7&gt;=QF$38,QC7&gt;=QF$42,QB7&lt;&gt;"")),"Excellence",IF(K7="P","Worlds Team",IF(H7="P","National Team","")))))</f>
        <v>National Team</v>
      </c>
      <c r="K7" s="3" t="str">
        <f>IF(OR(AND(AU7&gt;=AY$37,AV7&gt;=AY$41,AU7&lt;&gt;"",AQ7=""),AND(BX7&gt;=CB$37,BY7&gt;=CB$41,BX7&lt;&gt;"",BT7=""),AND(DA7&gt;=DE$37,DB7&gt;=DE$41,DA7&lt;&gt;"",CW7=""),AND(EF7&gt;=EJ$37,EG7&gt;=EJ$41,EF7&lt;&gt;""),AND(FH7&gt;=FL$37,FI7&gt;=FL$41,FH7&lt;&gt;""),AND(GJ7&gt;=GN$37,GK7&gt;=GN$41,GJ7&lt;&gt;""),AND(HL7&gt;=HP$37,HM7&gt;=HP$41,HL7&lt;&gt;""),AND(IN7&gt;=IR$37,IO7&gt;=IR$41,IN7&lt;&gt;""),AND(JP7&gt;=JT$37,JQ7&gt;=JT$41,JP7&lt;&gt;""),AND(KR7&gt;=KV$37,KS7&gt;=KV$41,KR7&lt;&gt;""),AND(LT7&gt;=LX$37,LU7&gt;=LX$41,LT7&lt;&gt;""),AND(MV7&gt;=MZ$37,MW7&gt;=MZ$41,MV7&lt;&gt;""),AND(NX7&gt;=OB$37,NY7&gt;=OB$41,NX7&lt;&gt;""),AND(OZ7&gt;=PD$37,PA7&gt;=PD$41,OZ7&lt;&gt;""),AND(QB7&gt;=QF$37,QC7&gt;=QF$41,QB7&lt;&gt;"")),"P","")</f>
        <v/>
      </c>
      <c r="L7" s="8">
        <f>IF(COUNT(AS7,BV7,CY7)&gt;0,LARGE((AS7,BV7,CY7),1),0)</f>
        <v>48.599999999999994</v>
      </c>
      <c r="M7" s="8" t="str">
        <f>IF(L7=0,"",IF(L7=CY7,$CC$1,IF(L7=BV7,$AZ$1,IF(L7=AS7,$W$1,""))))</f>
        <v>2023 3rd Domestic Trial</v>
      </c>
      <c r="N7" s="8">
        <f>IF(COUNT(AS7,BV7,CY7)&gt;1,LARGE((AS7,BV7,CY7),2),0)</f>
        <v>47.6</v>
      </c>
      <c r="O7" s="8" t="str">
        <f>IF(N7=0,"",IF(AND(N7=L7,N7=AS7,N7=BV7),$W$1,IF(AND(N7=L7,N7=AS7,N7=CY7),$W$1,IF(AND(N7=L7,N7=BV7,N7=CY7),$AZ$1,IF(N7=CY7,$CC$1,IF(N7=BV7,$AZ$1,IF(N7=AS7,$W$1,"")))))))</f>
        <v>2024 Elite Canada</v>
      </c>
      <c r="P7" s="8">
        <f>IF(COUNT(AT7,BW7,CZ7)&gt;0,LARGE((AT7,BW7,CZ7),1),0)</f>
        <v>20.8</v>
      </c>
      <c r="Q7" s="8" t="str">
        <f>IF(P7=0,"",IF(P7=CZ7,$CC$1,IF(P7=BW7,$AZ$1,IF(P7=AT7,$W$1,""))))</f>
        <v>2024 Elite Canada</v>
      </c>
      <c r="R7" s="8">
        <f>IF(MAX(AX7,CA7,DD7)&gt;0,MAX(AX7,CA7,DD7),0)</f>
        <v>47.699999999999996</v>
      </c>
      <c r="S7" s="8" t="str">
        <f>IF(R7=0,"",IF(R7=DD7,$CC$1,IF(R7=CA7,$AZ$1,IF(R7=AX7,$W$1,""))))</f>
        <v>2023 3rd Domestic Trial</v>
      </c>
      <c r="T7" s="8" t="str">
        <f>IF(MAX(DF7:DH7)&gt;0,MAX(DF7:DH7),"")</f>
        <v/>
      </c>
      <c r="U7" s="11" t="str">
        <f>IF(T7="","",IF(T7=DF7,"("&amp;DF$2&amp;")",IF(T7=DG7,"("&amp;DG$2&amp;")",IF(T7=DH7,"("&amp;DH$2&amp;")"))))</f>
        <v/>
      </c>
      <c r="V7" s="8" t="str">
        <f>IF(T7="","",IF(T7=DF7,IF(T7+IF(N7="",0,N7)=PZ7,$PE$1,IF(T7+IF(N7="",0,N7)=OX7,$OC$1,IF(T7+IF(N7="",0,N7)=NV7,$NA$1,IF(T7+IF(N7="",0,N7)=MT7,$LY$1,IF(T7+IF(N7="",0,N7)=LR7,$KW$1,IF(T7+IF(N7="",0,N7)=KP7,$JU$1,IF(T7+IF(N7="",0,N7)=JN7,$IS$1,IF(T7+IF(N7="",0,N7)=IL7,$HQ$1,IF(T7+IF(N7="",0,N7)=HJ7,$GO$1,IF(T7+IF(N7="",0,N7)=GH7,$FM$1,IF(T7+IF(N7="",0,N7)=FF7,$EK$1,IF(T7+IF(N7="",0,N7)=ED7,$DI$1)))))))))))),IF(T7=DG7,IF(T7+IF(P7="",0,P7)=QA7,$PE$1,IF(T7+IF(P7="",0,P7)=OY7,$OC$1,IF(T7+IF(P7="",0,P7)=NW7,$NA$1,IF(T7+IF(P7="",0,P7)=MU7,$LY$1,IF(T7+IF(P7="",0,P7)=LS7,$KW$1,IF(T7+IF(P7="",0,P7)=KQ7,$JU$1,IF(T7+IF(P7="",0,P7)=JO7,$IS$1,IF(T7+IF(P7="",0,P7)=IM7,$HQ$1,IF(T7+IF(P7="",0,P7)=HK7,$GO$1,IF(T7+IF(P7="",0,P7)=GI7,$FM$1,IF(T7+IF(P7="",0,P7)=FG7,$EK$1,IF(T7+IF(P7="",0,P7)=EE7,$DI$1)))))))))))),IF(T7=DH7,IF(T7+IF(R7="",0,R7)=QE7,$PE$1,IF(T7+IF(R7="",0,R7)=PC7,$OC$1,IF(T7+IF(R7="",0,R7)=OA7,$NA$1,IF(T7+IF(R7="",0,R7)=MY7,$LY$1,IF(T7+IF(R7="",0,R7)=LW7,$KW$1,IF(T7+IF(R7="",0,R7)=KU7,$JU$1,IF(T7+IF(R7="",0,R7)=JS7,$IS$1,IF(T7+IF(R7="",0,R7)=IQ7,$HQ$1,IF(T7+IF(R7="",0,R7)=HO7,$GO$1,IF(T7+IF(R7="",0,R7)=GM7,$FM$1,IF(T7+IF(R7="",0,R7)=FK7,$EK$1,IF(T7+IF(R7="",0,R7)=EI7,$DI$1))))))))))))))))</f>
        <v/>
      </c>
      <c r="W7" s="19">
        <v>18.7</v>
      </c>
      <c r="X7" s="19">
        <v>5.6</v>
      </c>
      <c r="Y7" s="19">
        <v>0</v>
      </c>
      <c r="Z7" s="19">
        <v>0</v>
      </c>
      <c r="AA7" s="19">
        <v>18.3</v>
      </c>
      <c r="AB7" s="19">
        <v>6</v>
      </c>
      <c r="AC7" s="19">
        <v>0</v>
      </c>
      <c r="AD7" s="19">
        <v>0</v>
      </c>
      <c r="AE7" s="19">
        <v>17.2</v>
      </c>
      <c r="AF7" s="19">
        <v>2</v>
      </c>
      <c r="AG7" s="19">
        <v>0</v>
      </c>
      <c r="AH7" s="19">
        <v>0</v>
      </c>
      <c r="AI7" s="19">
        <v>18.3</v>
      </c>
      <c r="AJ7" s="19">
        <v>5.6</v>
      </c>
      <c r="AK7" s="19">
        <v>0</v>
      </c>
      <c r="AL7" s="19">
        <v>0</v>
      </c>
      <c r="AM7" s="19">
        <v>18.399999999999999</v>
      </c>
      <c r="AN7" s="19">
        <v>6</v>
      </c>
      <c r="AO7" s="19">
        <v>0.6</v>
      </c>
      <c r="AP7" s="19">
        <v>0</v>
      </c>
      <c r="AQ7" s="27"/>
      <c r="AR7" s="40">
        <f>IF(SUM(X7,AB7)&gt;0,SUM(X7,AB7),"")</f>
        <v>11.6</v>
      </c>
      <c r="AS7" s="40">
        <f>IF(SUM(W7:X7,Z7:AB7,AD7)-Y7-AC7&gt;0,SUM(W7:X7,Z7:AB7,AD7)-Y7-AC7,"")</f>
        <v>48.599999999999994</v>
      </c>
      <c r="AT7" s="40">
        <f>IF(SUM(AE7:AF7,AH7)-AG7&gt;0,SUM(AE7:AF7,AH7)-AG7,"")</f>
        <v>19.2</v>
      </c>
      <c r="AU7" s="40">
        <f>IF(SUM(X7,AB7,AF7)&gt;0,SUM(X7,AB7,AF7),"")</f>
        <v>13.6</v>
      </c>
      <c r="AV7" s="40">
        <f>IF(SUM(AS7,AT7)&gt;0,SUM(AS7,AT7),"")</f>
        <v>67.8</v>
      </c>
      <c r="AW7" s="40">
        <f>IF(SUM(AJ7,AN7)&gt;0,SUM(AJ7,AN7),"")</f>
        <v>11.6</v>
      </c>
      <c r="AX7" s="40">
        <f>IF(SUM(AI7:AJ7,AL7:AN7,AP7)-SUM(AK7,AO7)&gt;0,SUM(AI7:AJ7,AL7:AN7,AP7)-SUM(AK7,AO7),"")</f>
        <v>47.699999999999996</v>
      </c>
      <c r="AY7" s="40">
        <f>IF(SUM(AS7,AT7,AX7)&gt;0,SUM(AS7,AT7,AX7),"")</f>
        <v>115.5</v>
      </c>
      <c r="AZ7" s="18">
        <v>18.549999999999997</v>
      </c>
      <c r="BA7" s="18">
        <v>5.6</v>
      </c>
      <c r="BB7" s="18">
        <v>0.4</v>
      </c>
      <c r="BC7" s="18">
        <v>0</v>
      </c>
      <c r="BD7" s="18">
        <v>18.350000000000001</v>
      </c>
      <c r="BE7" s="18">
        <v>6</v>
      </c>
      <c r="BF7" s="18">
        <v>0.5</v>
      </c>
      <c r="BG7" s="18">
        <v>0</v>
      </c>
      <c r="BH7" s="18">
        <v>17.45</v>
      </c>
      <c r="BI7" s="18">
        <v>3.6</v>
      </c>
      <c r="BJ7" s="18">
        <v>0.4</v>
      </c>
      <c r="BK7" s="18">
        <v>0.15</v>
      </c>
      <c r="BL7" s="18">
        <v>18.149999999999999</v>
      </c>
      <c r="BM7" s="18">
        <v>5.1999999999999993</v>
      </c>
      <c r="BN7" s="18">
        <v>0.1</v>
      </c>
      <c r="BO7" s="18">
        <v>0</v>
      </c>
      <c r="BP7" s="18">
        <v>18.2</v>
      </c>
      <c r="BQ7" s="18">
        <v>5.6</v>
      </c>
      <c r="BR7" s="18">
        <v>0.7</v>
      </c>
      <c r="BS7" s="18">
        <v>0</v>
      </c>
      <c r="BT7" s="28" t="s">
        <v>46</v>
      </c>
      <c r="BU7" s="11">
        <f>IF(SUM(BA7,BE7)&gt;0,SUM(BA7,BE7),"")</f>
        <v>11.6</v>
      </c>
      <c r="BV7" s="11">
        <f>IF(SUM(AZ7:BA7,BC7:BE7,BG7)-BB7-BF7&gt;0,SUM(AZ7:BA7,BC7:BE7,BG7)-BB7-BF7,"")</f>
        <v>47.6</v>
      </c>
      <c r="BW7" s="11">
        <f>IF(SUM(BH7:BI7,BK7)-BJ7&gt;0,SUM(BH7:BI7,BK7)-BJ7,"")</f>
        <v>20.8</v>
      </c>
      <c r="BX7" s="11">
        <f>IF(SUM(BA7,BE7,BI7)&gt;0,SUM(BA7,BE7,BI7),"")</f>
        <v>15.2</v>
      </c>
      <c r="BY7" s="11">
        <f>IF(SUM(BV7,BW7)&gt;0,SUM(BV7,BW7),"")</f>
        <v>68.400000000000006</v>
      </c>
      <c r="BZ7" s="11">
        <f>IF(SUM(BM7,BQ7)&gt;0,SUM(BM7,BQ7),"")</f>
        <v>10.799999999999999</v>
      </c>
      <c r="CA7" s="11">
        <f>IF(SUM(BL7:BM7,BO7:BQ7,BS7)-SUM(BN7,BR7)&gt;0,SUM(BL7:BM7,BO7:BQ7,BS7)-SUM(BN7,BR7),"")</f>
        <v>46.35</v>
      </c>
      <c r="CB7" s="11">
        <f>IF(SUM(BV7,BW7,CA7)&gt;0,SUM(BV7,BW7,CA7),"")</f>
        <v>114.75</v>
      </c>
      <c r="CC7" s="19"/>
      <c r="CD7" s="19"/>
      <c r="CE7" s="19"/>
      <c r="CF7" s="19"/>
      <c r="CG7" s="19"/>
      <c r="CH7" s="19"/>
      <c r="CI7" s="19"/>
      <c r="CJ7" s="19"/>
      <c r="CK7" s="19"/>
      <c r="CL7" s="19"/>
      <c r="CM7" s="19"/>
      <c r="CN7" s="19"/>
      <c r="CO7" s="19"/>
      <c r="CP7" s="19"/>
      <c r="CQ7" s="19"/>
      <c r="CR7" s="19"/>
      <c r="CS7" s="19"/>
      <c r="CT7" s="19"/>
      <c r="CU7" s="19"/>
      <c r="CV7" s="19"/>
      <c r="CW7" s="27"/>
      <c r="CX7" s="40" t="str">
        <f>IF(SUM(CD7,CH7)&gt;0,SUM(CD7,CH7),"")</f>
        <v/>
      </c>
      <c r="CY7" s="40" t="str">
        <f>IF(SUM(CC7:CD7,CF7:CH7,CJ7)-CE7-CI7&gt;0,SUM(CC7:CD7,CF7:CH7,CJ7)-CE7-CI7,"")</f>
        <v/>
      </c>
      <c r="CZ7" s="40" t="str">
        <f>IF(SUM(CK7:CL7,CN7)-CM7&gt;0,SUM(CK7:CL7,CN7)-CM7,"")</f>
        <v/>
      </c>
      <c r="DA7" s="40" t="str">
        <f>IF(SUM(CD7,CH7,CL7)&gt;0,SUM(CD7,CH7,CL7),"")</f>
        <v/>
      </c>
      <c r="DB7" s="40" t="str">
        <f>IF(SUM(CY7,CZ7)&gt;0,SUM(CY7,CZ7),"")</f>
        <v/>
      </c>
      <c r="DC7" s="40" t="str">
        <f>IF(SUM(CP7,CT7)&gt;0,SUM(CP7,CT7),"")</f>
        <v/>
      </c>
      <c r="DD7" s="40" t="str">
        <f>IF(SUM(CO7:CP7,CR7:CT7,CV7)-SUM(CQ7,CU7)&gt;0,SUM(CO7:CP7,CR7:CT7,CV7)-SUM(CQ7,CU7),"")</f>
        <v/>
      </c>
      <c r="DE7" s="40" t="str">
        <f>IF(SUM(CY7,CZ7,DD7)&gt;0,SUM(CY7,CZ7,DD7),"")</f>
        <v/>
      </c>
      <c r="DF7" s="50" t="str">
        <f>IF(MAX(ED7,FF7,GH7,HJ7,IL7,JN7,KP7,LR7,MT7,NV7,OX7,PZ7)-IF(N7="",0,N7)&gt;0.001,MAX(ED7,FF7,GH7,HJ7,IL7,JN7,KP7,LR7,MT7,NV7,OX7,PZ7)-IF(N7="",0,N7),"")</f>
        <v/>
      </c>
      <c r="DG7" s="50" t="str">
        <f>IF(MAX(EE7,FG7,GI7,HK7,IM7,JO7,KQ7,LS7,MU7,NW7,OY7,QA7)-IF(P7="",0,P7)&gt;0.001,MAX(EE7,FG7,GI7,HK7,IM7,JO7,KQ7,LS7,MU7,NW7,OY7,QA7)-IF(P7="",0,P7),"")</f>
        <v/>
      </c>
      <c r="DH7" s="50" t="str">
        <f>IF(MAX(EI7,FK7,GM7,HO7,IQ7,JS7,KU7,LW7,MY7,OA7,PC7,QE7)-IF(R7="",0,R7)&gt;0.001,MAX(EI7,FK7,GM7,HO7,IQ7,JS7,KU7,LW7,MY7,OA7,PC7,QE7)-IF(R7="",0,R7),"")</f>
        <v/>
      </c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40" t="str">
        <f>IF(SUM(DJ7,DN7)&gt;0,SUM(DJ7,DN7),"")</f>
        <v/>
      </c>
      <c r="ED7" s="40" t="str">
        <f>IF(SUM(DI7:DJ7,DL7:DN7,DP7)-DK7-DO7&gt;0,SUM(DI7:DJ7,DL7:DN7,DP7)-DK7-DO7,"")</f>
        <v/>
      </c>
      <c r="EE7" s="40" t="str">
        <f>IF(SUM(DQ7:DR7,DT7)-DS7&gt;0,SUM(DQ7:DR7,DT7)-DS7,"")</f>
        <v/>
      </c>
      <c r="EF7" s="40" t="str">
        <f>IF(SUM(DJ7,DN7,DR7)&gt;0,SUM(DJ7,DN7,DR7),"")</f>
        <v/>
      </c>
      <c r="EG7" s="40" t="str">
        <f>IF(SUM(ED7,EE7)&gt;0,SUM(ED7,EE7),"")</f>
        <v/>
      </c>
      <c r="EH7" s="40" t="str">
        <f>IF(SUM(DV7,DZ7)&gt;0,SUM(DV7,DZ7),"")</f>
        <v/>
      </c>
      <c r="EI7" s="40" t="str">
        <f>IF(SUM(DU7:DV7,DX7:DZ7,EB7)-SUM(DW7,EA7)&gt;0,SUM(DU7:DV7,DX7:DZ7,EB7)-SUM(DW7,EA7),"")</f>
        <v/>
      </c>
      <c r="EJ7" s="40" t="str">
        <f>IF(SUM(ED7,EE7,EI7)&gt;0,SUM(ED7,EE7,EI7),"")</f>
        <v/>
      </c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1" t="str">
        <f>IF(SUM(EL7,EP7)&gt;0,SUM(EL7,EP7),"")</f>
        <v/>
      </c>
      <c r="FF7" s="11" t="str">
        <f>IF(SUM(EK7:EL7,EN7:EP7,ER7)-EM7-EQ7&gt;0,SUM(EK7:EL7,EN7:EP7,ER7)-EM7-EQ7,"")</f>
        <v/>
      </c>
      <c r="FG7" s="11" t="str">
        <f>IF(SUM(ES7:ET7,EV7)-EU7&gt;0,SUM(ES7:ET7,EV7)-EU7,"")</f>
        <v/>
      </c>
      <c r="FH7" s="11" t="str">
        <f>IF(SUM(EL7,EP7,ET7)&gt;0,SUM(EL7,EP7,ET7),"")</f>
        <v/>
      </c>
      <c r="FI7" s="11" t="str">
        <f>IF(SUM(FF7,FG7)&gt;0,SUM(FF7,FG7),"")</f>
        <v/>
      </c>
      <c r="FJ7" s="11" t="str">
        <f>IF(SUM(EX7,FB7)&gt;0,SUM(EX7,FB7),"")</f>
        <v/>
      </c>
      <c r="FK7" s="11" t="str">
        <f>IF(SUM(EW7:EX7,EZ7:FB7,FD7)-SUM(EY7,FC7)&gt;0,SUM(EW7:EX7,EZ7:FB7,FD7)-SUM(EY7,FC7),"")</f>
        <v/>
      </c>
      <c r="FL7" s="11" t="str">
        <f>IF(SUM(FF7,FG7,FK7)&gt;0,SUM(FF7,FG7,FK7),"")</f>
        <v/>
      </c>
      <c r="FM7" s="17"/>
      <c r="FN7" s="17"/>
      <c r="FO7" s="17"/>
      <c r="FP7" s="17"/>
      <c r="FQ7" s="17"/>
      <c r="FR7" s="17"/>
      <c r="FS7" s="17"/>
      <c r="FT7" s="17"/>
      <c r="FU7" s="17"/>
      <c r="FV7" s="17"/>
      <c r="FW7" s="17"/>
      <c r="FX7" s="17"/>
      <c r="FY7" s="17"/>
      <c r="FZ7" s="17"/>
      <c r="GA7" s="17"/>
      <c r="GB7" s="17"/>
      <c r="GC7" s="17"/>
      <c r="GD7" s="17"/>
      <c r="GE7" s="17"/>
      <c r="GF7" s="17"/>
      <c r="GG7" s="40" t="str">
        <f>IF(SUM(FN7,FR7)&gt;0,SUM(FN7,FR7),"")</f>
        <v/>
      </c>
      <c r="GH7" s="40" t="str">
        <f>IF(SUM(FM7:FN7,FP7:FR7,FT7)-FO7-FS7&gt;0,SUM(FM7:FN7,FP7:FR7,FT7)-FO7-FS7,"")</f>
        <v/>
      </c>
      <c r="GI7" s="40" t="str">
        <f>IF(SUM(FU7:FV7,FX7)-FW7&gt;0,SUM(FU7:FV7,FX7)-FW7,"")</f>
        <v/>
      </c>
      <c r="GJ7" s="40" t="str">
        <f>IF(SUM(FN7,FR7,FV7)&gt;0,SUM(FN7,FR7,FV7),"")</f>
        <v/>
      </c>
      <c r="GK7" s="40" t="str">
        <f>IF(SUM(GH7,GI7)&gt;0,SUM(GH7,GI7),"")</f>
        <v/>
      </c>
      <c r="GL7" s="40" t="str">
        <f>IF(SUM(FZ7,GD7)&gt;0,SUM(FZ7,GD7),"")</f>
        <v/>
      </c>
      <c r="GM7" s="40" t="str">
        <f>IF(SUM(FY7:FZ7,GB7:GD7,GF7)-SUM(GA7,GE7)&gt;0,SUM(FY7:FZ7,GB7:GD7,GF7)-SUM(GA7,GE7),"")</f>
        <v/>
      </c>
      <c r="GN7" s="40" t="str">
        <f>IF(SUM(GH7,GI7,GM7)&gt;0,SUM(GH7,GI7,GM7),"")</f>
        <v/>
      </c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1" t="str">
        <f>IF(SUM(GP7,GT7)&gt;0,SUM(GP7,GT7),"")</f>
        <v/>
      </c>
      <c r="HJ7" s="11" t="str">
        <f>IF(SUM(GO7:GP7,GR7:GT7,GV7)-GQ7-GU7&gt;0,SUM(GO7:GP7,GR7:GT7,GV7)-GQ7-GU7,"")</f>
        <v/>
      </c>
      <c r="HK7" s="11" t="str">
        <f>IF(SUM(GW7:GX7,GZ7)-GY7&gt;0,SUM(GW7:GX7,GZ7)-GY7,"")</f>
        <v/>
      </c>
      <c r="HL7" s="11" t="str">
        <f>IF(SUM(GP7,GT7,GX7)&gt;0,SUM(GP7,GT7,GX7),"")</f>
        <v/>
      </c>
      <c r="HM7" s="11" t="str">
        <f>IF(SUM(HJ7,HK7)&gt;0,SUM(HJ7,HK7),"")</f>
        <v/>
      </c>
      <c r="HN7" s="11" t="str">
        <f>IF(SUM(HB7,HF7)&gt;0,SUM(HB7,HF7),"")</f>
        <v/>
      </c>
      <c r="HO7" s="11" t="str">
        <f>IF(SUM(HA7:HB7,HD7:HF7,HH7)-SUM(HC7,HG7)&gt;0,SUM(HA7:HB7,HD7:HF7,HH7)-SUM(HC7,HG7),"")</f>
        <v/>
      </c>
      <c r="HP7" s="11" t="str">
        <f>IF(SUM(HJ7,HK7,HO7)&gt;0,SUM(HJ7,HK7,HO7),"")</f>
        <v/>
      </c>
      <c r="HQ7" s="17"/>
      <c r="HR7" s="17"/>
      <c r="HS7" s="17"/>
      <c r="HT7" s="17"/>
      <c r="HU7" s="17"/>
      <c r="HV7" s="17"/>
      <c r="HW7" s="17"/>
      <c r="HX7" s="17"/>
      <c r="HY7" s="17"/>
      <c r="HZ7" s="17"/>
      <c r="IA7" s="17"/>
      <c r="IB7" s="17"/>
      <c r="IC7" s="17"/>
      <c r="ID7" s="17"/>
      <c r="IE7" s="17"/>
      <c r="IF7" s="17"/>
      <c r="IG7" s="17"/>
      <c r="IH7" s="17"/>
      <c r="II7" s="17"/>
      <c r="IJ7" s="17"/>
      <c r="IK7" s="40" t="str">
        <f>IF(SUM(HR7,HV7)&gt;0,SUM(HR7,HV7),"")</f>
        <v/>
      </c>
      <c r="IL7" s="40" t="str">
        <f>IF(SUM(HQ7:HR7,HT7:HV7,HX7)-HS7-HW7&gt;0,SUM(HQ7:HR7,HT7:HV7,HX7)-HS7-HW7,"")</f>
        <v/>
      </c>
      <c r="IM7" s="40" t="str">
        <f>IF(SUM(HY7:HZ7,IB7)-IA7&gt;0,SUM(HY7:HZ7,IB7)-IA7,"")</f>
        <v/>
      </c>
      <c r="IN7" s="40" t="str">
        <f>IF(SUM(HR7,HV7,HZ7)&gt;0,SUM(HR7,HV7,HZ7),"")</f>
        <v/>
      </c>
      <c r="IO7" s="40" t="str">
        <f>IF(SUM(IL7,IM7)&gt;0,SUM(IL7,IM7),"")</f>
        <v/>
      </c>
      <c r="IP7" s="40" t="str">
        <f>IF(SUM(ID7,IH7)&gt;0,SUM(ID7,IH7),"")</f>
        <v/>
      </c>
      <c r="IQ7" s="40" t="str">
        <f>IF(SUM(IC7:ID7,IF7:IH7,IJ7)-SUM(IE7,II7)&gt;0,SUM(IC7:ID7,IF7:IH7,IJ7)-SUM(IE7,II7),"")</f>
        <v/>
      </c>
      <c r="IR7" s="40" t="str">
        <f>IF(SUM(IL7,IM7,IQ7)&gt;0,SUM(IL7,IM7,IQ7),"")</f>
        <v/>
      </c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8"/>
      <c r="JD7" s="18"/>
      <c r="JE7" s="18"/>
      <c r="JF7" s="18"/>
      <c r="JG7" s="18"/>
      <c r="JH7" s="18"/>
      <c r="JI7" s="18"/>
      <c r="JJ7" s="18"/>
      <c r="JK7" s="18"/>
      <c r="JL7" s="18"/>
      <c r="JM7" s="11" t="str">
        <f>IF(SUM(IT7,IX7)&gt;0,SUM(IT7,IX7),"")</f>
        <v/>
      </c>
      <c r="JN7" s="11" t="str">
        <f>IF(SUM(IS7:IT7,IV7:IX7,IZ7)-IU7-IY7&gt;0,SUM(IS7:IT7,IV7:IX7,IZ7)-IU7-IY7,"")</f>
        <v/>
      </c>
      <c r="JO7" s="11" t="str">
        <f>IF(SUM(JA7:JB7,JD7)-JC7&gt;0,SUM(JA7:JB7,JD7)-JC7,"")</f>
        <v/>
      </c>
      <c r="JP7" s="11" t="str">
        <f>IF(SUM(IT7,IX7,JB7)&gt;0,SUM(IT7,IX7,JB7),"")</f>
        <v/>
      </c>
      <c r="JQ7" s="11" t="str">
        <f>IF(SUM(JN7,JO7)&gt;0,SUM(JN7,JO7),"")</f>
        <v/>
      </c>
      <c r="JR7" s="11" t="str">
        <f>IF(SUM(JF7,JJ7)&gt;0,SUM(JF7,JJ7),"")</f>
        <v/>
      </c>
      <c r="JS7" s="11" t="str">
        <f>IF(SUM(JE7:JF7,JH7:JJ7,JL7)-SUM(JG7,JK7)&gt;0,SUM(JE7:JF7,JH7:JJ7,JL7)-SUM(JG7,JK7),"")</f>
        <v/>
      </c>
      <c r="JT7" s="11" t="str">
        <f>IF(SUM(JN7,JO7,JS7)&gt;0,SUM(JN7,JO7,JS7),"")</f>
        <v/>
      </c>
      <c r="JU7" s="17"/>
      <c r="JV7" s="17"/>
      <c r="JW7" s="17"/>
      <c r="JX7" s="17"/>
      <c r="JY7" s="17"/>
      <c r="JZ7" s="17"/>
      <c r="KA7" s="17"/>
      <c r="KB7" s="17"/>
      <c r="KC7" s="17"/>
      <c r="KD7" s="17"/>
      <c r="KE7" s="17"/>
      <c r="KF7" s="17"/>
      <c r="KG7" s="17"/>
      <c r="KH7" s="17"/>
      <c r="KI7" s="17"/>
      <c r="KJ7" s="17"/>
      <c r="KK7" s="17"/>
      <c r="KL7" s="17"/>
      <c r="KM7" s="17"/>
      <c r="KN7" s="17"/>
      <c r="KO7" s="40" t="str">
        <f>IF(SUM(JV7,JZ7)&gt;0,SUM(JV7,JZ7),"")</f>
        <v/>
      </c>
      <c r="KP7" s="40" t="str">
        <f>IF(SUM(JU7:JV7,JX7:JZ7,KB7)-JW7-KA7&gt;0,SUM(JU7:JV7,JX7:JZ7,KB7)-JW7-KA7,"")</f>
        <v/>
      </c>
      <c r="KQ7" s="40" t="str">
        <f>IF(SUM(KC7:KD7,KF7)-KE7&gt;0,SUM(KC7:KD7,KF7)-KE7,"")</f>
        <v/>
      </c>
      <c r="KR7" s="40" t="str">
        <f>IF(SUM(JV7,JZ7,KD7)&gt;0,SUM(JV7,JZ7,KD7),"")</f>
        <v/>
      </c>
      <c r="KS7" s="40" t="str">
        <f>IF(SUM(KP7,KQ7)&gt;0,SUM(KP7,KQ7),"")</f>
        <v/>
      </c>
      <c r="KT7" s="40" t="str">
        <f>IF(SUM(KH7,KL7)&gt;0,SUM(KH7,KL7),"")</f>
        <v/>
      </c>
      <c r="KU7" s="40" t="str">
        <f>IF(SUM(KG7:KH7,KJ7:KL7,KN7)-SUM(KI7,KM7)&gt;0,SUM(KG7:KH7,KJ7:KL7,KN7)-SUM(KI7,KM7),"")</f>
        <v/>
      </c>
      <c r="KV7" s="40" t="str">
        <f>IF(SUM(KP7,KQ7,KU7)&gt;0,SUM(KP7,KQ7,KU7),"")</f>
        <v/>
      </c>
      <c r="KW7" s="18"/>
      <c r="KX7" s="18"/>
      <c r="KY7" s="18"/>
      <c r="KZ7" s="18"/>
      <c r="LA7" s="18"/>
      <c r="LB7" s="18"/>
      <c r="LC7" s="18"/>
      <c r="LD7" s="18"/>
      <c r="LE7" s="18"/>
      <c r="LF7" s="18"/>
      <c r="LG7" s="18"/>
      <c r="LH7" s="18"/>
      <c r="LI7" s="18"/>
      <c r="LJ7" s="18"/>
      <c r="LK7" s="18"/>
      <c r="LL7" s="18"/>
      <c r="LM7" s="18"/>
      <c r="LN7" s="18"/>
      <c r="LO7" s="18"/>
      <c r="LP7" s="18"/>
      <c r="LQ7" s="11" t="str">
        <f>IF(SUM(KX7,LB7)&gt;0,SUM(KX7,LB7),"")</f>
        <v/>
      </c>
      <c r="LR7" s="11" t="str">
        <f>IF(SUM(KW7:KX7,KZ7:LB7,LD7)-KY7-LC7&gt;0,SUM(KW7:KX7,KZ7:LB7,LD7)-KY7-LC7,"")</f>
        <v/>
      </c>
      <c r="LS7" s="11" t="str">
        <f>IF(SUM(LE7:LF7,LH7)-LG7&gt;0,SUM(LE7:LF7,LH7)-LG7,"")</f>
        <v/>
      </c>
      <c r="LT7" s="11" t="str">
        <f>IF(SUM(KX7,LB7,LF7)&gt;0,SUM(KX7,LB7,LF7),"")</f>
        <v/>
      </c>
      <c r="LU7" s="11" t="str">
        <f>IF(SUM(LR7,LS7)&gt;0,SUM(LR7,LS7),"")</f>
        <v/>
      </c>
      <c r="LV7" s="11" t="str">
        <f>IF(SUM(LJ7,LN7)&gt;0,SUM(LJ7,LN7),"")</f>
        <v/>
      </c>
      <c r="LW7" s="11" t="str">
        <f>IF(SUM(LI7:LJ7,LL7:LN7,LP7)-SUM(LK7,LO7)&gt;0,SUM(LI7:LJ7,LL7:LN7,LP7)-SUM(LK7,LO7),"")</f>
        <v/>
      </c>
      <c r="LX7" s="11" t="str">
        <f>IF(SUM(LR7,LS7,LW7)&gt;0,SUM(LR7,LS7,LW7),"")</f>
        <v/>
      </c>
      <c r="LY7" s="17"/>
      <c r="LZ7" s="17"/>
      <c r="MA7" s="17"/>
      <c r="MB7" s="17"/>
      <c r="MC7" s="17"/>
      <c r="MD7" s="17"/>
      <c r="ME7" s="17"/>
      <c r="MF7" s="17"/>
      <c r="MG7" s="17"/>
      <c r="MH7" s="17"/>
      <c r="MI7" s="17"/>
      <c r="MJ7" s="17"/>
      <c r="MK7" s="17"/>
      <c r="ML7" s="17"/>
      <c r="MM7" s="17"/>
      <c r="MN7" s="17"/>
      <c r="MO7" s="17"/>
      <c r="MP7" s="17"/>
      <c r="MQ7" s="17"/>
      <c r="MR7" s="17"/>
      <c r="MS7" s="40" t="str">
        <f>IF(SUM(LZ7,MD7)&gt;0,SUM(LZ7,MD7),"")</f>
        <v/>
      </c>
      <c r="MT7" s="40" t="str">
        <f>IF(SUM(LY7:LZ7,MB7:MD7,MF7)-MA7-ME7&gt;0,SUM(LY7:LZ7,MB7:MD7,MF7)-MA7-ME7,"")</f>
        <v/>
      </c>
      <c r="MU7" s="40" t="str">
        <f>IF(SUM(MG7:MH7,MJ7)-MI7&gt;0,SUM(MG7:MH7,MJ7)-MI7,"")</f>
        <v/>
      </c>
      <c r="MV7" s="40" t="str">
        <f>IF(SUM(LZ7,MD7,MH7)&gt;0,SUM(LZ7,MD7,MH7),"")</f>
        <v/>
      </c>
      <c r="MW7" s="40" t="str">
        <f>IF(SUM(MT7,MU7)&gt;0,SUM(MT7,MU7),"")</f>
        <v/>
      </c>
      <c r="MX7" s="40" t="str">
        <f>IF(SUM(ML7,MP7)&gt;0,SUM(ML7,MP7),"")</f>
        <v/>
      </c>
      <c r="MY7" s="40" t="str">
        <f>IF(SUM(MK7:ML7,MN7:MP7,MR7)-SUM(MM7,MQ7)&gt;0,SUM(MK7:ML7,MN7:MP7,MR7)-SUM(MM7,MQ7),"")</f>
        <v/>
      </c>
      <c r="MZ7" s="40" t="str">
        <f>IF(SUM(MT7,MU7,MY7)&gt;0,SUM(MT7,MU7,MY7),"")</f>
        <v/>
      </c>
      <c r="NA7" s="18"/>
      <c r="NB7" s="18"/>
      <c r="NC7" s="18"/>
      <c r="ND7" s="18"/>
      <c r="NE7" s="18"/>
      <c r="NF7" s="18"/>
      <c r="NG7" s="18"/>
      <c r="NH7" s="18"/>
      <c r="NI7" s="18"/>
      <c r="NJ7" s="18"/>
      <c r="NK7" s="18"/>
      <c r="NL7" s="18"/>
      <c r="NM7" s="18"/>
      <c r="NN7" s="18"/>
      <c r="NO7" s="18"/>
      <c r="NP7" s="18"/>
      <c r="NQ7" s="18"/>
      <c r="NR7" s="18"/>
      <c r="NS7" s="18"/>
      <c r="NT7" s="18"/>
      <c r="NU7" s="11" t="str">
        <f>IF(SUM(NB7,NF7)&gt;0,SUM(NB7,NF7),"")</f>
        <v/>
      </c>
      <c r="NV7" s="11" t="str">
        <f>IF(SUM(NA7:NB7,ND7:NF7,NH7)-NC7-NG7&gt;0,SUM(NA7:NB7,ND7:NF7,NH7)-NC7-NG7,"")</f>
        <v/>
      </c>
      <c r="NW7" s="11" t="str">
        <f>IF(SUM(NI7:NJ7,NL7)-NK7&gt;0,SUM(NI7:NJ7,NL7)-NK7,"")</f>
        <v/>
      </c>
      <c r="NX7" s="11" t="str">
        <f>IF(SUM(NB7,NF7,NJ7)&gt;0,SUM(NB7,NF7,NJ7),"")</f>
        <v/>
      </c>
      <c r="NY7" s="11" t="str">
        <f>IF(SUM(NV7,NW7)&gt;0,SUM(NV7,NW7),"")</f>
        <v/>
      </c>
      <c r="NZ7" s="11" t="str">
        <f>IF(SUM(NN7,NR7)&gt;0,SUM(NN7,NR7),"")</f>
        <v/>
      </c>
      <c r="OA7" s="11" t="str">
        <f>IF(SUM(NM7:NN7,NP7:NR7,NT7)-SUM(NO7,NS7)&gt;0,SUM(NM7:NN7,NP7:NR7,NT7)-SUM(NO7,NS7),"")</f>
        <v/>
      </c>
      <c r="OB7" s="11" t="str">
        <f>IF(SUM(NV7,NW7,OA7)&gt;0,SUM(NV7,NW7,OA7),"")</f>
        <v/>
      </c>
      <c r="OC7" s="17"/>
      <c r="OD7" s="17"/>
      <c r="OE7" s="17"/>
      <c r="OF7" s="17"/>
      <c r="OG7" s="17"/>
      <c r="OH7" s="17"/>
      <c r="OI7" s="17"/>
      <c r="OJ7" s="17"/>
      <c r="OK7" s="17"/>
      <c r="OL7" s="17"/>
      <c r="OM7" s="17"/>
      <c r="ON7" s="17"/>
      <c r="OO7" s="17"/>
      <c r="OP7" s="17"/>
      <c r="OQ7" s="17"/>
      <c r="OR7" s="17"/>
      <c r="OS7" s="17"/>
      <c r="OT7" s="17"/>
      <c r="OU7" s="17"/>
      <c r="OV7" s="17"/>
      <c r="OW7" s="40" t="str">
        <f>IF(SUM(OD7,OH7)&gt;0,SUM(OD7,OH7),"")</f>
        <v/>
      </c>
      <c r="OX7" s="40" t="str">
        <f>IF(SUM(OC7:OD7,OF7:OH7,OJ7)-OE7-OI7&gt;0,SUM(OC7:OD7,OF7:OH7,OJ7)-OE7-OI7,"")</f>
        <v/>
      </c>
      <c r="OY7" s="40" t="str">
        <f>IF(SUM(OK7:OL7,ON7)-OM7&gt;0,SUM(OK7:OL7,ON7)-OM7,"")</f>
        <v/>
      </c>
      <c r="OZ7" s="40" t="str">
        <f>IF(SUM(OD7,OH7,OL7)&gt;0,SUM(OD7,OH7,OL7),"")</f>
        <v/>
      </c>
      <c r="PA7" s="40" t="str">
        <f>IF(SUM(OX7,OY7)&gt;0,SUM(OX7,OY7),"")</f>
        <v/>
      </c>
      <c r="PB7" s="40" t="str">
        <f>IF(SUM(OP7,OT7)&gt;0,SUM(OP7,OT7),"")</f>
        <v/>
      </c>
      <c r="PC7" s="40" t="str">
        <f>IF(SUM(OO7:OP7,OR7:OT7,OV7)-SUM(OQ7,OU7)&gt;0,SUM(OO7:OP7,OR7:OT7,OV7)-SUM(OQ7,OU7),"")</f>
        <v/>
      </c>
      <c r="PD7" s="40" t="str">
        <f>IF(SUM(OX7,OY7,PC7)&gt;0,SUM(OX7,OY7,PC7),"")</f>
        <v/>
      </c>
      <c r="PE7" s="18"/>
      <c r="PF7" s="18"/>
      <c r="PG7" s="18"/>
      <c r="PH7" s="18"/>
      <c r="PI7" s="18"/>
      <c r="PJ7" s="18"/>
      <c r="PK7" s="18"/>
      <c r="PL7" s="18"/>
      <c r="PM7" s="18"/>
      <c r="PN7" s="18"/>
      <c r="PO7" s="18"/>
      <c r="PP7" s="18"/>
      <c r="PQ7" s="18"/>
      <c r="PR7" s="18"/>
      <c r="PS7" s="18"/>
      <c r="PT7" s="18"/>
      <c r="PU7" s="18"/>
      <c r="PV7" s="18"/>
      <c r="PW7" s="18"/>
      <c r="PX7" s="18"/>
      <c r="PY7" s="11" t="str">
        <f>IF(SUM(PF7,PJ7)&gt;0,SUM(PF7,PJ7),"")</f>
        <v/>
      </c>
      <c r="PZ7" s="11" t="str">
        <f>IF(SUM(PE7:PF7,PH7:PJ7,PL7)-PG7-PK7&gt;0,SUM(PE7:PF7,PH7:PJ7,PL7)-PG7-PK7,"")</f>
        <v/>
      </c>
      <c r="QA7" s="11" t="str">
        <f>IF(SUM(PM7:PN7,PP7)-PO7&gt;0,SUM(PM7:PN7,PP7)-PO7,"")</f>
        <v/>
      </c>
      <c r="QB7" s="11" t="str">
        <f>IF(SUM(PF7,PJ7,PN7)&gt;0,SUM(PF7,PJ7,PN7),"")</f>
        <v/>
      </c>
      <c r="QC7" s="11" t="str">
        <f>IF(SUM(PZ7,QA7)&gt;0,SUM(PZ7,QA7),"")</f>
        <v/>
      </c>
      <c r="QD7" s="11" t="str">
        <f>IF(SUM(PR7,PV7)&gt;0,SUM(PR7,PV7),"")</f>
        <v/>
      </c>
      <c r="QE7" s="11" t="str">
        <f>IF(SUM(PQ7:PR7,PT7:PV7,PX7)-SUM(PS7,PW7)&gt;0,SUM(PQ7:PR7,PT7:PV7,PX7)-SUM(PS7,PW7),"")</f>
        <v/>
      </c>
      <c r="QF7" s="11" t="str">
        <f>IF(SUM(PZ7,QA7,QE7)&gt;0,SUM(PZ7,QA7,QE7),"")</f>
        <v/>
      </c>
      <c r="QG7" s="22">
        <f>IF($CW7="P",CC7,(CC7+AZ7)/2)</f>
        <v>9.2749999999999986</v>
      </c>
      <c r="QH7" s="22">
        <f>IF($CW7="P",CD7,(CD7+BA7)/2)</f>
        <v>2.8</v>
      </c>
      <c r="QI7" s="22">
        <f>IF($CW7="P",CE7,(CE7+BB7)/2)</f>
        <v>0.2</v>
      </c>
      <c r="QJ7" s="22">
        <f>IF($CW7="P",CF7,(CF7+BC7)/2)</f>
        <v>0</v>
      </c>
      <c r="QK7" s="22">
        <f>IF($CW7="P",CG7,(CG7+BD7)/2)</f>
        <v>9.1750000000000007</v>
      </c>
      <c r="QL7" s="22">
        <f>IF($CW7="P",CH7,(CH7+BE7)/2)</f>
        <v>3</v>
      </c>
      <c r="QM7" s="22">
        <f>IF($CW7="P",CI7,(CI7+BF7)/2)</f>
        <v>0.25</v>
      </c>
      <c r="QN7" s="22">
        <f>IF($CW7="P",CJ7,(CJ7+BG7)/2)</f>
        <v>0</v>
      </c>
      <c r="QO7" s="22">
        <f>IF($CW7="P",CK7,(CK7+BH7)/2)</f>
        <v>8.7249999999999996</v>
      </c>
      <c r="QP7" s="22">
        <f>IF($CW7="P",CL7,(CL7+BI7)/2)</f>
        <v>1.8</v>
      </c>
      <c r="QQ7" s="22">
        <f>IF($CW7="P",CM7,(CM7+BJ7)/2)</f>
        <v>0.2</v>
      </c>
      <c r="QR7" s="22">
        <f>IF($CW7="P",CN7,(CN7+BK7)/2)</f>
        <v>7.4999999999999997E-2</v>
      </c>
      <c r="QS7" s="22">
        <f>IF($CW7="P",CO7,(CO7+BL7)/2)</f>
        <v>9.0749999999999993</v>
      </c>
      <c r="QT7" s="22">
        <f>IF($CW7="P",CP7,(CP7+BM7)/2)</f>
        <v>2.5999999999999996</v>
      </c>
      <c r="QU7" s="22">
        <f>IF($CW7="P",CQ7,(CQ7+BN7)/2)</f>
        <v>0.05</v>
      </c>
      <c r="QV7" s="22">
        <f>IF($CW7="P",CR7,(CR7+BO7)/2)</f>
        <v>0</v>
      </c>
      <c r="QW7" s="22">
        <f>IF($CW7="P",CS7,(CS7+BP7)/2)</f>
        <v>9.1</v>
      </c>
      <c r="QX7" s="22">
        <f>IF($CW7="P",CT7,(CT7+BQ7)/2)</f>
        <v>2.8</v>
      </c>
      <c r="QY7" s="22">
        <f>IF($CW7="P",CU7,(CU7+BR7)/2)</f>
        <v>0.35</v>
      </c>
      <c r="QZ7" s="22">
        <f>IF($CW7="P",CV7,(CV7+BS7)/2)</f>
        <v>0</v>
      </c>
      <c r="RA7" s="27" t="s">
        <v>46</v>
      </c>
      <c r="RB7" s="40">
        <f>IF(SUM(QH7,QL7)&gt;0,SUM(QH7,QL7),"")</f>
        <v>5.8</v>
      </c>
      <c r="RC7" s="40">
        <f>IF(SUM(QG7:QH7,QJ7:QL7,QN7)-QI7-QM7&gt;0,SUM(QG7:QH7,QJ7:QL7,QN7)-QI7-QM7,"")</f>
        <v>23.8</v>
      </c>
      <c r="RD7" s="40">
        <f>IF(SUM(QO7:QP7,QR7)-QQ7&gt;0,SUM(QO7:QP7,QR7)-QQ7,"")</f>
        <v>10.4</v>
      </c>
      <c r="RE7" s="40">
        <f>IF(SUM(QH7,QL7,QP7)&gt;0,SUM(QH7,QL7,QP7),"")</f>
        <v>7.6</v>
      </c>
      <c r="RF7" s="40">
        <f>IF(SUM(RC7,RD7)&gt;0,SUM(RC7,RD7),"")</f>
        <v>34.200000000000003</v>
      </c>
      <c r="RG7" s="40">
        <f>IF(SUM(QT7,QX7)&gt;0,SUM(QT7,QX7),"")</f>
        <v>5.3999999999999995</v>
      </c>
      <c r="RH7" s="40">
        <f>IF(SUM(QS7:QT7,QV7:QX7,QZ7)-SUM(QU7,QY7)&gt;0,SUM(QS7:QT7,QV7:QX7,QZ7)-SUM(QU7,QY7),"")</f>
        <v>23.175000000000001</v>
      </c>
      <c r="RI7" s="40">
        <f>IF(SUM(RC7,RD7,RH7)&gt;0,SUM(RC7,RD7,RH7),"")</f>
        <v>57.375</v>
      </c>
    </row>
    <row r="8" spans="1:477" x14ac:dyDescent="0.2">
      <c r="A8" s="4" cm="1">
        <f t="array" ref="A8">IF(AND(J8&lt;&gt;"",J8&lt;&gt;"No DD"),SUMPRODUCT((J$4:J$34&lt;&gt;"")*(J$4:J$34&lt;&gt;"No DD")*(F$4:F$34&gt;F8))+1,IF(J8="No DD",SUMPRODUCT((J$4:J$34="No DD")*(F$4:F$34&gt;F8))+1+SUMPRODUCT((J$4:J$34&lt;&gt;"")*(J$4:J$34&lt;&gt;"No DD")),""))</f>
        <v>5</v>
      </c>
      <c r="B8" s="4" cm="1">
        <f t="array" ref="B8">IF(AND(J8&lt;&gt;"",J8&lt;&gt;"No DD",G8=""),SUMPRODUCT((J$4:J$34&lt;&gt;"")*(J$4:J$34&lt;&gt;"No DD")*(G$4:G$34="")*(F$4:F$34&gt;F8))+1,IF(J8="No DD",SUMPRODUCT((J$4:J$34="No DD")*(F$4:F$34&gt;F8)*(G$4:G$34=""))+1+SUMPRODUCT((J$4:J$34&lt;&gt;"")*(G$4:G$34="")*(J$4:J$34&lt;&gt;"No DD")),""))</f>
        <v>2</v>
      </c>
      <c r="C8" s="5" t="s">
        <v>148</v>
      </c>
      <c r="D8" s="4" t="s">
        <v>5</v>
      </c>
      <c r="E8" s="4">
        <v>2006</v>
      </c>
      <c r="F8" s="9">
        <f>SUM(L8:T8)+SUM(L8:P8)*0.0000001+SUM(L8)*0.0000000000001</f>
        <v>162.30001155000465</v>
      </c>
      <c r="G8" s="66"/>
      <c r="H8" s="3" t="str">
        <f>IF(OR(AND(AR8&gt;=AY$36,AS8&gt;=AY$40,AR8&lt;&gt;"",AQ8=""),AND(AW8&gt;=AY$36,AX8&gt;=AY$40,AW8&lt;&gt;"",AQ8=""),AND(BU8&gt;=CB$36,BV8&gt;=CB$40,BU8&lt;&gt;"",BT8=""),AND(BZ8&gt;=CB$36,CA8&gt;=CB$40,BZ8&lt;&gt;"",BT8=""),AND(CX8&gt;=DE$36,CY8&gt;=DE$40,CX8&lt;&gt;"",CW8=""),AND(DC8&gt;=DE$36,DD8&gt;=DE$40,DC8&lt;&gt;""),AND(EC8&gt;=EJ$36,ED8&gt;=EJ$40,EC8&lt;&gt;""),AND(EH8&gt;=EJ$36,EI8&gt;=EJ$40,EH8&lt;&gt;""),AND(FE8&gt;=FL$36,FF8&gt;=FL$40,FE8&lt;&gt;""),AND(FJ8&gt;=FL$36,FK8&gt;=FL$40,FJ8&lt;&gt;""),AND(GG8&gt;=GN$36,GH8&gt;=GN$40,GG8&lt;&gt;""),AND(GL8&gt;=GN$36,GM8&gt;=GN$40,GL8&lt;&gt;""),AND(HI8&gt;=HP$36,HJ8&gt;=HP$40,HI8&lt;&gt;""),AND(HN8&gt;=HP$36,HO8&gt;=HP$40,HN8&lt;&gt;""),AND(IK8&gt;=IR$36,IL8&gt;=IR$40,IK8&lt;&gt;""),AND(IP8&gt;=IR$36,IQ8&gt;=IR$40,IP8&lt;&gt;""),AND(JM8&gt;=JT$36,JN8&gt;=JT$40,JM8&lt;&gt;""),AND(JR8&gt;=JT$36,JS8&gt;=JT$40,JR8&lt;&gt;""),AND(KO8&gt;=KV$36,KP8&gt;=KV$40,KO8&lt;&gt;""),AND(KT8&gt;=KV$36,KU8&gt;=KV$40,KT8&lt;&gt;""),AND(LQ8&gt;=LX$36,LR8&gt;=LX$40,LQ8&lt;&gt;""),AND(LV8&gt;=LX$36,LW8&gt;=LX$40,LV8&lt;&gt;""),AND(MS8&gt;=MZ$36,MT8&gt;=MZ$40,MS8&lt;&gt;""),AND(MX8&gt;=MZ$36,MY8&gt;=MZ$40,MX8&lt;&gt;""),AND(NU8&gt;=OB$36,NV8&gt;=OB$40,NU8&lt;&gt;""),AND(NZ8&gt;=OB$36,OA8&gt;=OB$40,NZ8&lt;&gt;""),AND(OW8&gt;=PD$36,OX8&gt;=PD$40,OW8&lt;&gt;""),AND(PB8&gt;=PD$36,PC8&gt;=PD$40,PB8&lt;&gt;""),AND(PY8&gt;=QF$36,PZ8&gt;=QF$40,PY8&lt;&gt;""),AND(QD8&gt;=QF$36,QE8&gt;=QF$40,QD8&lt;&gt;"")),"P","")</f>
        <v>P</v>
      </c>
      <c r="I8" s="3" t="str">
        <f>IF(OR(AND(AS8&gt;=AY$40,AS8&lt;&gt;"",AQ8=""),AND(AX8&gt;=AY$40,AX8&lt;&gt;"",AQ8=""),AND(BV8&gt;=CB$40,BV8&lt;&gt;"",BT8=""),AND(CA8&gt;=CB$40,CA8&lt;&gt;"",BT8=""),AND(CY8&gt;=DE$40,CY8&lt;&gt;"",CW8=""),AND(DD8&gt;=DE$40,DD8&lt;&gt;"",CW8=""),AND(ED8&gt;=EJ$40,ED8&lt;&gt;""),AND(EI8&gt;=EJ$40,EI8&lt;&gt;""),AND(FF8&gt;=FL$40,FF8&lt;&gt;""),AND(FK8&gt;=FL$40,FK8&lt;&gt;""),AND(GH8&gt;=GN$40,GH8&lt;&gt;""),AND(GM8&gt;=GN$40,GM8&lt;&gt;""),AND(HJ8&gt;=HP$40,HJ8&lt;&gt;""),AND(HO8&gt;=HP$40,HO8&lt;&gt;""),AND(IL8&gt;=IR$40,IL8&lt;&gt;""),AND(IQ8&gt;=IR$40,IQ8&lt;&gt;""),AND(JN8&gt;=JT$40,JN8&lt;&gt;""),AND(JS8&gt;=JT$40,JS8&lt;&gt;""),AND(KP8&gt;=KV$40,KP8&lt;&gt;""),AND(KU8&gt;=KV$40,KU8&lt;&gt;""),AND(LR8&gt;=LX$40,LR8&lt;&gt;""),AND(LW8&gt;=LX$40,LW8&lt;&gt;""),AND(MT8&gt;=MZ$40,MT8&lt;&gt;""),AND(MY8&gt;=MZ$40,MY8&lt;&gt;""),AND(NV8&gt;=OB$40,NV8&lt;&gt;""),AND(OA8&gt;=OB$40,OA8&lt;&gt;""),AND(OX8&gt;=PD$40,OX8&lt;&gt;""),AND(PC8&gt;=PD$40,PC8&lt;&gt;""),AND(PZ8&gt;=QF$40,PZ8&lt;&gt;""),AND(QE8&gt;=QF$40,QE8&lt;&gt;"")),"P","")</f>
        <v>P</v>
      </c>
      <c r="J8" s="36" t="str">
        <f>IF(AND(I8="P",H8=""),"No DD",IF(OR(AND(AU8&gt;=AY$39,AV8&gt;=AY$43,AU8&lt;&gt;"",AQ8=""),AND(BX8&gt;=CB$39,BY8&gt;=CB$43,BX8&lt;&gt;"",BT8=""),AND(DA8&gt;=DE$39,DB8&gt;=DE$43,DA8&lt;&gt;"",CW8=""),AND(EF8&gt;=EJ$39,EG8&gt;=EJ$43,EF8&lt;&gt;""),AND(FH8&gt;=FL$39,FI8&gt;=FL$43,FH8&lt;&gt;""),AND(GJ8&gt;=GN$39,GK8&gt;=GN$43,GJ8&lt;&gt;""),AND(HL8&gt;=HP$39,HM8&gt;=HP$43,HL8&lt;&gt;""),AND(IN8&gt;=IR$39,IO8&gt;=IR$43,IN8&lt;&gt;""),AND(JP8&gt;=JT$39,JQ8&gt;=JT$43,JP8&lt;&gt;""),AND(KR8&gt;=KV$39,KS8&gt;=KV$43,KR8&lt;&gt;""),AND(LT8&gt;=LX$39,LU8&gt;=LX$43,LT8&lt;&gt;""),AND(MV8&gt;=MZ$39,MW8&gt;=MZ$43,MV8&lt;&gt;""),AND(NX8&gt;=OB$39,NY8&gt;=OB$43,NX8&lt;&gt;""),AND(OZ8&gt;=PD$39,PA8&gt;=PD$43,OZ8&lt;&gt;""),AND(QB8&gt;=QF$39,QC8&gt;=QF$43,QB8&lt;&gt;"")),"Merit",IF(OR(AND(AU8&gt;=AY$38,AV8&gt;=AY$42,AU8&lt;&gt;"",AQ8=""),AND(BX8&gt;=CB$38,BY8&gt;=CB$42,BX8&lt;&gt;"",BT8=""),AND(DA8&gt;=DE$38,DB8&gt;=DE$42,DA8&lt;&gt;"",CW8=""),AND(EF8&gt;=EJ$38,EG8&gt;=EJ$42,EF8&lt;&gt;""),AND(FH8&gt;=FL$38,FI8&gt;=FL$42,FH8&lt;&gt;""),AND(GJ8&gt;=GN$38,GK8&gt;=GN$42,GJ8&lt;&gt;""),AND(HL8&gt;=HP$38,HM8&gt;=HP$42,HL8&lt;&gt;""),AND(IN8&gt;=IR$38,IO8&gt;=IR$42,IN8&lt;&gt;""),AND(JP8&gt;=JT$38,JQ8&gt;=JT$42,JP8&lt;&gt;""),AND(KR8&gt;=KV$38,KS8&gt;=KV$42,KR8&lt;&gt;""),AND(LT8&gt;=LX$38,LU8&gt;=LX$42,LT8&lt;&gt;""),AND(MV8&gt;=MZ$38,MW8&gt;=MZ$42,MV8&lt;&gt;""),AND(NX8&gt;=OB$38,NY8&gt;=OB$42,NX8&lt;&gt;""),AND(OZ8&gt;=PD$38,PA8&gt;=PD$42,OZ8&lt;&gt;""),AND(QB8&gt;=QF$38,QC8&gt;=QF$42,QB8&lt;&gt;"")),"Excellence",IF(K8="P","Worlds Team",IF(H8="P","National Team","")))))</f>
        <v>National Team</v>
      </c>
      <c r="K8" s="3" t="str">
        <f>IF(OR(AND(AU8&gt;=AY$37,AV8&gt;=AY$41,AU8&lt;&gt;"",AQ8=""),AND(BX8&gt;=CB$37,BY8&gt;=CB$41,BX8&lt;&gt;"",BT8=""),AND(DA8&gt;=DE$37,DB8&gt;=DE$41,DA8&lt;&gt;"",CW8=""),AND(EF8&gt;=EJ$37,EG8&gt;=EJ$41,EF8&lt;&gt;""),AND(FH8&gt;=FL$37,FI8&gt;=FL$41,FH8&lt;&gt;""),AND(GJ8&gt;=GN$37,GK8&gt;=GN$41,GJ8&lt;&gt;""),AND(HL8&gt;=HP$37,HM8&gt;=HP$41,HL8&lt;&gt;""),AND(IN8&gt;=IR$37,IO8&gt;=IR$41,IN8&lt;&gt;""),AND(JP8&gt;=JT$37,JQ8&gt;=JT$41,JP8&lt;&gt;""),AND(KR8&gt;=KV$37,KS8&gt;=KV$41,KR8&lt;&gt;""),AND(LT8&gt;=LX$37,LU8&gt;=LX$41,LT8&lt;&gt;""),AND(MV8&gt;=MZ$37,MW8&gt;=MZ$41,MV8&lt;&gt;""),AND(NX8&gt;=OB$37,NY8&gt;=OB$41,NX8&lt;&gt;""),AND(OZ8&gt;=PD$37,PA8&gt;=PD$41,OZ8&lt;&gt;""),AND(QB8&gt;=QF$37,QC8&gt;=QF$41,QB8&lt;&gt;"")),"P","")</f>
        <v/>
      </c>
      <c r="L8" s="8">
        <f>IF(COUNT(AS8,BV8,CY8)&gt;0,LARGE((AS8,BV8,CY8),1),0)</f>
        <v>46.699999999999989</v>
      </c>
      <c r="M8" s="8" t="str">
        <f>IF(L8=0,"",IF(L8=CY8,$CC$1,IF(L8=BV8,$AZ$1,IF(L8=AS8,$W$1,""))))</f>
        <v>2024 Nationals</v>
      </c>
      <c r="N8" s="8">
        <f>IF(COUNT(AS8,BV8,CY8)&gt;1,LARGE((AS8,BV8,CY8),2),0)</f>
        <v>45.599999999999994</v>
      </c>
      <c r="O8" s="8" t="str">
        <f>IF(N8=0,"",IF(AND(N8=L8,N8=AS8,N8=BV8),$W$1,IF(AND(N8=L8,N8=AS8,N8=CY8),$W$1,IF(AND(N8=L8,N8=BV8,N8=CY8),$AZ$1,IF(N8=CY8,$CC$1,IF(N8=BV8,$AZ$1,IF(N8=AS8,$W$1,"")))))))</f>
        <v>2024 Elite Canada</v>
      </c>
      <c r="P8" s="8">
        <f>IF(COUNT(AT8,BW8,CZ8)&gt;0,LARGE((AT8,BW8,CZ8),1),0)</f>
        <v>23.200000000000003</v>
      </c>
      <c r="Q8" s="8" t="str">
        <f>IF(P8=0,"",IF(P8=CZ8,$CC$1,IF(P8=BW8,$AZ$1,IF(P8=AT8,$W$1,""))))</f>
        <v>2024 Nationals</v>
      </c>
      <c r="R8" s="8">
        <f>IF(MAX(AX8,CA8,DD8)&gt;0,MAX(AX8,CA8,DD8),0)</f>
        <v>46.800000000000004</v>
      </c>
      <c r="S8" s="8" t="str">
        <f>IF(R8=0,"",IF(R8=DD8,$CC$1,IF(R8=CA8,$AZ$1,IF(R8=AX8,$W$1,""))))</f>
        <v>2024 Nationals</v>
      </c>
      <c r="T8" s="8" t="str">
        <f>IF(MAX(DF8:DH8)&gt;0,MAX(DF8:DH8),"")</f>
        <v/>
      </c>
      <c r="U8" s="11" t="str">
        <f>IF(T8="","",IF(T8=DF8,"("&amp;DF$2&amp;")",IF(T8=DG8,"("&amp;DG$2&amp;")",IF(T8=DH8,"("&amp;DH$2&amp;")"))))</f>
        <v/>
      </c>
      <c r="V8" s="8" t="str">
        <f>IF(T8="","",IF(T8=DF8,IF(T8+IF(N8="",0,N8)=PZ8,$PE$1,IF(T8+IF(N8="",0,N8)=OX8,$OC$1,IF(T8+IF(N8="",0,N8)=NV8,$NA$1,IF(T8+IF(N8="",0,N8)=MT8,$LY$1,IF(T8+IF(N8="",0,N8)=LR8,$KW$1,IF(T8+IF(N8="",0,N8)=KP8,$JU$1,IF(T8+IF(N8="",0,N8)=JN8,$IS$1,IF(T8+IF(N8="",0,N8)=IL8,$HQ$1,IF(T8+IF(N8="",0,N8)=HJ8,$GO$1,IF(T8+IF(N8="",0,N8)=GH8,$FM$1,IF(T8+IF(N8="",0,N8)=FF8,$EK$1,IF(T8+IF(N8="",0,N8)=ED8,$DI$1)))))))))))),IF(T8=DG8,IF(T8+IF(P8="",0,P8)=QA8,$PE$1,IF(T8+IF(P8="",0,P8)=OY8,$OC$1,IF(T8+IF(P8="",0,P8)=NW8,$NA$1,IF(T8+IF(P8="",0,P8)=MU8,$LY$1,IF(T8+IF(P8="",0,P8)=LS8,$KW$1,IF(T8+IF(P8="",0,P8)=KQ8,$JU$1,IF(T8+IF(P8="",0,P8)=JO8,$IS$1,IF(T8+IF(P8="",0,P8)=IM8,$HQ$1,IF(T8+IF(P8="",0,P8)=HK8,$GO$1,IF(T8+IF(P8="",0,P8)=GI8,$FM$1,IF(T8+IF(P8="",0,P8)=FG8,$EK$1,IF(T8+IF(P8="",0,P8)=EE8,$DI$1)))))))))))),IF(T8=DH8,IF(T8+IF(R8="",0,R8)=QE8,$PE$1,IF(T8+IF(R8="",0,R8)=PC8,$OC$1,IF(T8+IF(R8="",0,R8)=OA8,$NA$1,IF(T8+IF(R8="",0,R8)=MY8,$LY$1,IF(T8+IF(R8="",0,R8)=LW8,$KW$1,IF(T8+IF(R8="",0,R8)=KU8,$JU$1,IF(T8+IF(R8="",0,R8)=JS8,$IS$1,IF(T8+IF(R8="",0,R8)=IQ8,$HQ$1,IF(T8+IF(R8="",0,R8)=HO8,$GO$1,IF(T8+IF(R8="",0,R8)=GM8,$FM$1,IF(T8+IF(R8="",0,R8)=FK8,$EK$1,IF(T8+IF(R8="",0,R8)=EI8,$DI$1))))))))))))))))</f>
        <v/>
      </c>
      <c r="W8" s="19">
        <v>18.5</v>
      </c>
      <c r="X8" s="19">
        <v>4.4000000000000004</v>
      </c>
      <c r="Y8" s="19">
        <v>0.2</v>
      </c>
      <c r="Z8" s="19">
        <v>0</v>
      </c>
      <c r="AA8" s="19">
        <v>18</v>
      </c>
      <c r="AB8" s="19">
        <v>2.8</v>
      </c>
      <c r="AC8" s="19">
        <v>0.2</v>
      </c>
      <c r="AD8" s="19">
        <v>0.3</v>
      </c>
      <c r="AE8" s="19">
        <v>19.100000000000001</v>
      </c>
      <c r="AF8" s="19">
        <v>1.2999999999999998</v>
      </c>
      <c r="AG8" s="19">
        <v>3.6</v>
      </c>
      <c r="AH8" s="19">
        <v>0</v>
      </c>
      <c r="AI8" s="19">
        <v>0</v>
      </c>
      <c r="AJ8" s="19">
        <v>0</v>
      </c>
      <c r="AK8" s="19">
        <v>0</v>
      </c>
      <c r="AL8" s="19">
        <v>0</v>
      </c>
      <c r="AM8" s="19">
        <v>0</v>
      </c>
      <c r="AN8" s="19">
        <v>0</v>
      </c>
      <c r="AO8" s="19">
        <v>0</v>
      </c>
      <c r="AP8" s="19">
        <v>0</v>
      </c>
      <c r="AQ8" s="27"/>
      <c r="AR8" s="40">
        <f>IF(SUM(X8,AB8)&gt;0,SUM(X8,AB8),"")</f>
        <v>7.2</v>
      </c>
      <c r="AS8" s="40">
        <f>IF(SUM(W8:X8,Z8:AB8,AD8)-Y8-AC8&gt;0,SUM(W8:X8,Z8:AB8,AD8)-Y8-AC8,"")</f>
        <v>43.599999999999987</v>
      </c>
      <c r="AT8" s="40">
        <f>IF(SUM(AE8:AF8,AH8)-AG8&gt;0,SUM(AE8:AF8,AH8)-AG8,"")</f>
        <v>16.8</v>
      </c>
      <c r="AU8" s="40">
        <f>IF(SUM(X8,AB8,AF8)&gt;0,SUM(X8,AB8,AF8),"")</f>
        <v>8.5</v>
      </c>
      <c r="AV8" s="40">
        <f>IF(SUM(AS8,AT8)&gt;0,SUM(AS8,AT8),"")</f>
        <v>60.399999999999991</v>
      </c>
      <c r="AW8" s="40" t="str">
        <f>IF(SUM(AJ8,AN8)&gt;0,SUM(AJ8,AN8),"")</f>
        <v/>
      </c>
      <c r="AX8" s="40" t="str">
        <f>IF(SUM(AI8:AJ8,AL8:AN8,AP8)-SUM(AK8,AO8)&gt;0,SUM(AI8:AJ8,AL8:AN8,AP8)-SUM(AK8,AO8),"")</f>
        <v/>
      </c>
      <c r="AY8" s="40">
        <f>IF(SUM(AS8,AT8,AX8)&gt;0,SUM(AS8,AT8,AX8),"")</f>
        <v>60.399999999999991</v>
      </c>
      <c r="AZ8" s="18">
        <v>18.8</v>
      </c>
      <c r="BA8" s="18">
        <v>5.2</v>
      </c>
      <c r="BB8" s="18">
        <v>0.6</v>
      </c>
      <c r="BC8" s="18">
        <v>0</v>
      </c>
      <c r="BD8" s="18">
        <v>17.899999999999999</v>
      </c>
      <c r="BE8" s="18">
        <v>4.8</v>
      </c>
      <c r="BF8" s="18">
        <v>0.8</v>
      </c>
      <c r="BG8" s="18">
        <v>0.3</v>
      </c>
      <c r="BH8" s="18">
        <v>17.8</v>
      </c>
      <c r="BI8" s="18">
        <v>0.7</v>
      </c>
      <c r="BJ8" s="18">
        <v>0</v>
      </c>
      <c r="BK8" s="18">
        <v>0</v>
      </c>
      <c r="BL8" s="18">
        <v>18.399999999999999</v>
      </c>
      <c r="BM8" s="18">
        <v>4.4000000000000004</v>
      </c>
      <c r="BN8" s="18">
        <v>0</v>
      </c>
      <c r="BO8" s="18">
        <v>0</v>
      </c>
      <c r="BP8" s="18">
        <v>18.3</v>
      </c>
      <c r="BQ8" s="18">
        <v>5.6</v>
      </c>
      <c r="BR8" s="18">
        <v>0.8</v>
      </c>
      <c r="BS8" s="18">
        <v>0.3</v>
      </c>
      <c r="BT8" s="28"/>
      <c r="BU8" s="11">
        <f>IF(SUM(BA8,BE8)&gt;0,SUM(BA8,BE8),"")</f>
        <v>10</v>
      </c>
      <c r="BV8" s="11">
        <f>IF(SUM(AZ8:BA8,BC8:BE8,BG8)-BB8-BF8&gt;0,SUM(AZ8:BA8,BC8:BE8,BG8)-BB8-BF8,"")</f>
        <v>45.599999999999994</v>
      </c>
      <c r="BW8" s="11">
        <f>IF(SUM(BH8:BI8,BK8)-BJ8&gt;0,SUM(BH8:BI8,BK8)-BJ8,"")</f>
        <v>18.5</v>
      </c>
      <c r="BX8" s="11">
        <f>IF(SUM(BA8,BE8,BI8)&gt;0,SUM(BA8,BE8,BI8),"")</f>
        <v>10.7</v>
      </c>
      <c r="BY8" s="11">
        <f>IF(SUM(BV8,BW8)&gt;0,SUM(BV8,BW8),"")</f>
        <v>64.099999999999994</v>
      </c>
      <c r="BZ8" s="11">
        <f>IF(SUM(BM8,BQ8)&gt;0,SUM(BM8,BQ8),"")</f>
        <v>10</v>
      </c>
      <c r="CA8" s="11">
        <f>IF(SUM(BL8:BM8,BO8:BQ8,BS8)-SUM(BN8,BR8)&gt;0,SUM(BL8:BM8,BO8:BQ8,BS8)-SUM(BN8,BR8),"")</f>
        <v>46.199999999999996</v>
      </c>
      <c r="CB8" s="11">
        <f>IF(SUM(BV8,BW8,CA8)&gt;0,SUM(BV8,BW8,CA8),"")</f>
        <v>110.29999999999998</v>
      </c>
      <c r="CC8" s="19">
        <v>19</v>
      </c>
      <c r="CD8" s="19">
        <v>5.2</v>
      </c>
      <c r="CE8" s="19">
        <v>0.2</v>
      </c>
      <c r="CF8" s="19">
        <v>0</v>
      </c>
      <c r="CG8" s="19">
        <v>18.399999999999999</v>
      </c>
      <c r="CH8" s="19">
        <v>4.8</v>
      </c>
      <c r="CI8" s="19">
        <v>0.8</v>
      </c>
      <c r="CJ8" s="19">
        <v>0.3</v>
      </c>
      <c r="CK8" s="19">
        <v>19.100000000000001</v>
      </c>
      <c r="CL8" s="19">
        <v>4.3</v>
      </c>
      <c r="CM8" s="19">
        <v>0.2</v>
      </c>
      <c r="CN8" s="19">
        <v>0</v>
      </c>
      <c r="CO8" s="19">
        <v>18.899999999999999</v>
      </c>
      <c r="CP8" s="19">
        <v>5.2</v>
      </c>
      <c r="CQ8" s="19">
        <v>0.6</v>
      </c>
      <c r="CR8" s="19">
        <v>0</v>
      </c>
      <c r="CS8" s="19">
        <v>18.600000000000001</v>
      </c>
      <c r="CT8" s="19">
        <v>5.2</v>
      </c>
      <c r="CU8" s="19">
        <v>0.8</v>
      </c>
      <c r="CV8" s="19">
        <v>0.3</v>
      </c>
      <c r="CW8" s="27"/>
      <c r="CX8" s="40">
        <f>IF(SUM(CD8,CH8)&gt;0,SUM(CD8,CH8),"")</f>
        <v>10</v>
      </c>
      <c r="CY8" s="40">
        <f>IF(SUM(CC8:CD8,CF8:CH8,CJ8)-CE8-CI8&gt;0,SUM(CC8:CD8,CF8:CH8,CJ8)-CE8-CI8,"")</f>
        <v>46.699999999999989</v>
      </c>
      <c r="CZ8" s="40">
        <f>IF(SUM(CK8:CL8,CN8)-CM8&gt;0,SUM(CK8:CL8,CN8)-CM8,"")</f>
        <v>23.200000000000003</v>
      </c>
      <c r="DA8" s="40">
        <f>IF(SUM(CD8,CH8,CL8)&gt;0,SUM(CD8,CH8,CL8),"")</f>
        <v>14.3</v>
      </c>
      <c r="DB8" s="40">
        <f>IF(SUM(CY8,CZ8)&gt;0,SUM(CY8,CZ8),"")</f>
        <v>69.899999999999991</v>
      </c>
      <c r="DC8" s="40">
        <f>IF(SUM(CP8,CT8)&gt;0,SUM(CP8,CT8),"")</f>
        <v>10.4</v>
      </c>
      <c r="DD8" s="40">
        <f>IF(SUM(CO8:CP8,CR8:CT8,CV8)-SUM(CQ8,CU8)&gt;0,SUM(CO8:CP8,CR8:CT8,CV8)-SUM(CQ8,CU8),"")</f>
        <v>46.800000000000004</v>
      </c>
      <c r="DE8" s="40">
        <f>IF(SUM(CY8,CZ8,DD8)&gt;0,SUM(CY8,CZ8,DD8),"")</f>
        <v>116.69999999999999</v>
      </c>
      <c r="DF8" s="50" t="str">
        <f>IF(MAX(ED8,FF8,GH8,HJ8,IL8,JN8,KP8,LR8,MT8,NV8,OX8,PZ8)-IF(N8="",0,N8)&gt;0.001,MAX(ED8,FF8,GH8,HJ8,IL8,JN8,KP8,LR8,MT8,NV8,OX8,PZ8)-IF(N8="",0,N8),"")</f>
        <v/>
      </c>
      <c r="DG8" s="50" t="str">
        <f>IF(MAX(EE8,FG8,GI8,HK8,IM8,JO8,KQ8,LS8,MU8,NW8,OY8,QA8)-IF(P8="",0,P8)&gt;0.001,MAX(EE8,FG8,GI8,HK8,IM8,JO8,KQ8,LS8,MU8,NW8,OY8,QA8)-IF(P8="",0,P8),"")</f>
        <v/>
      </c>
      <c r="DH8" s="50" t="str">
        <f>IF(MAX(EI8,FK8,GM8,HO8,IQ8,JS8,KU8,LW8,MY8,OA8,PC8,QE8)-IF(R8="",0,R8)&gt;0.001,MAX(EI8,FK8,GM8,HO8,IQ8,JS8,KU8,LW8,MY8,OA8,PC8,QE8)-IF(R8="",0,R8),"")</f>
        <v/>
      </c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40" t="str">
        <f>IF(SUM(DJ8,DN8)&gt;0,SUM(DJ8,DN8),"")</f>
        <v/>
      </c>
      <c r="ED8" s="40" t="str">
        <f>IF(SUM(DI8:DJ8,DL8:DN8,DP8)-DK8-DO8&gt;0,SUM(DI8:DJ8,DL8:DN8,DP8)-DK8-DO8,"")</f>
        <v/>
      </c>
      <c r="EE8" s="40" t="str">
        <f>IF(SUM(DQ8:DR8,DT8)-DS8&gt;0,SUM(DQ8:DR8,DT8)-DS8,"")</f>
        <v/>
      </c>
      <c r="EF8" s="40" t="str">
        <f>IF(SUM(DJ8,DN8,DR8)&gt;0,SUM(DJ8,DN8,DR8),"")</f>
        <v/>
      </c>
      <c r="EG8" s="40" t="str">
        <f>IF(SUM(ED8,EE8)&gt;0,SUM(ED8,EE8),"")</f>
        <v/>
      </c>
      <c r="EH8" s="40" t="str">
        <f>IF(SUM(DV8,DZ8)&gt;0,SUM(DV8,DZ8),"")</f>
        <v/>
      </c>
      <c r="EI8" s="40" t="str">
        <f>IF(SUM(DU8:DV8,DX8:DZ8,EB8)-SUM(DW8,EA8)&gt;0,SUM(DU8:DV8,DX8:DZ8,EB8)-SUM(DW8,EA8),"")</f>
        <v/>
      </c>
      <c r="EJ8" s="40" t="str">
        <f>IF(SUM(ED8,EE8,EI8)&gt;0,SUM(ED8,EE8,EI8),"")</f>
        <v/>
      </c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1" t="str">
        <f>IF(SUM(EL8,EP8)&gt;0,SUM(EL8,EP8),"")</f>
        <v/>
      </c>
      <c r="FF8" s="11" t="str">
        <f>IF(SUM(EK8:EL8,EN8:EP8,ER8)-EM8-EQ8&gt;0,SUM(EK8:EL8,EN8:EP8,ER8)-EM8-EQ8,"")</f>
        <v/>
      </c>
      <c r="FG8" s="11" t="str">
        <f>IF(SUM(ES8:ET8,EV8)-EU8&gt;0,SUM(ES8:ET8,EV8)-EU8,"")</f>
        <v/>
      </c>
      <c r="FH8" s="11" t="str">
        <f>IF(SUM(EL8,EP8,ET8)&gt;0,SUM(EL8,EP8,ET8),"")</f>
        <v/>
      </c>
      <c r="FI8" s="11" t="str">
        <f>IF(SUM(FF8,FG8)&gt;0,SUM(FF8,FG8),"")</f>
        <v/>
      </c>
      <c r="FJ8" s="11" t="str">
        <f>IF(SUM(EX8,FB8)&gt;0,SUM(EX8,FB8),"")</f>
        <v/>
      </c>
      <c r="FK8" s="11" t="str">
        <f>IF(SUM(EW8:EX8,EZ8:FB8,FD8)-SUM(EY8,FC8)&gt;0,SUM(EW8:EX8,EZ8:FB8,FD8)-SUM(EY8,FC8),"")</f>
        <v/>
      </c>
      <c r="FL8" s="11" t="str">
        <f>IF(SUM(FF8,FG8,FK8)&gt;0,SUM(FF8,FG8,FK8),"")</f>
        <v/>
      </c>
      <c r="FM8" s="17"/>
      <c r="FN8" s="17"/>
      <c r="FO8" s="17"/>
      <c r="FP8" s="17"/>
      <c r="FQ8" s="17"/>
      <c r="FR8" s="17"/>
      <c r="FS8" s="17"/>
      <c r="FT8" s="17"/>
      <c r="FU8" s="17"/>
      <c r="FV8" s="17"/>
      <c r="FW8" s="17"/>
      <c r="FX8" s="17"/>
      <c r="FY8" s="17"/>
      <c r="FZ8" s="17"/>
      <c r="GA8" s="17"/>
      <c r="GB8" s="17"/>
      <c r="GC8" s="17"/>
      <c r="GD8" s="17"/>
      <c r="GE8" s="17"/>
      <c r="GF8" s="17"/>
      <c r="GG8" s="40" t="str">
        <f>IF(SUM(FN8,FR8)&gt;0,SUM(FN8,FR8),"")</f>
        <v/>
      </c>
      <c r="GH8" s="40" t="str">
        <f>IF(SUM(FM8:FN8,FP8:FR8,FT8)-FO8-FS8&gt;0,SUM(FM8:FN8,FP8:FR8,FT8)-FO8-FS8,"")</f>
        <v/>
      </c>
      <c r="GI8" s="40" t="str">
        <f>IF(SUM(FU8:FV8,FX8)-FW8&gt;0,SUM(FU8:FV8,FX8)-FW8,"")</f>
        <v/>
      </c>
      <c r="GJ8" s="40" t="str">
        <f>IF(SUM(FN8,FR8,FV8)&gt;0,SUM(FN8,FR8,FV8),"")</f>
        <v/>
      </c>
      <c r="GK8" s="40" t="str">
        <f>IF(SUM(GH8,GI8)&gt;0,SUM(GH8,GI8),"")</f>
        <v/>
      </c>
      <c r="GL8" s="40" t="str">
        <f>IF(SUM(FZ8,GD8)&gt;0,SUM(FZ8,GD8),"")</f>
        <v/>
      </c>
      <c r="GM8" s="40" t="str">
        <f>IF(SUM(FY8:FZ8,GB8:GD8,GF8)-SUM(GA8,GE8)&gt;0,SUM(FY8:FZ8,GB8:GD8,GF8)-SUM(GA8,GE8),"")</f>
        <v/>
      </c>
      <c r="GN8" s="40" t="str">
        <f>IF(SUM(GH8,GI8,GM8)&gt;0,SUM(GH8,GI8,GM8),"")</f>
        <v/>
      </c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1" t="str">
        <f>IF(SUM(GP8,GT8)&gt;0,SUM(GP8,GT8),"")</f>
        <v/>
      </c>
      <c r="HJ8" s="11" t="str">
        <f>IF(SUM(GO8:GP8,GR8:GT8,GV8)-GQ8-GU8&gt;0,SUM(GO8:GP8,GR8:GT8,GV8)-GQ8-GU8,"")</f>
        <v/>
      </c>
      <c r="HK8" s="11" t="str">
        <f>IF(SUM(GW8:GX8,GZ8)-GY8&gt;0,SUM(GW8:GX8,GZ8)-GY8,"")</f>
        <v/>
      </c>
      <c r="HL8" s="11" t="str">
        <f>IF(SUM(GP8,GT8,GX8)&gt;0,SUM(GP8,GT8,GX8),"")</f>
        <v/>
      </c>
      <c r="HM8" s="11" t="str">
        <f>IF(SUM(HJ8,HK8)&gt;0,SUM(HJ8,HK8),"")</f>
        <v/>
      </c>
      <c r="HN8" s="11" t="str">
        <f>IF(SUM(HB8,HF8)&gt;0,SUM(HB8,HF8),"")</f>
        <v/>
      </c>
      <c r="HO8" s="11" t="str">
        <f>IF(SUM(HA8:HB8,HD8:HF8,HH8)-SUM(HC8,HG8)&gt;0,SUM(HA8:HB8,HD8:HF8,HH8)-SUM(HC8,HG8),"")</f>
        <v/>
      </c>
      <c r="HP8" s="11" t="str">
        <f>IF(SUM(HJ8,HK8,HO8)&gt;0,SUM(HJ8,HK8,HO8),"")</f>
        <v/>
      </c>
      <c r="HQ8" s="17"/>
      <c r="HR8" s="17"/>
      <c r="HS8" s="17"/>
      <c r="HT8" s="17"/>
      <c r="HU8" s="17"/>
      <c r="HV8" s="17"/>
      <c r="HW8" s="17"/>
      <c r="HX8" s="17"/>
      <c r="HY8" s="17"/>
      <c r="HZ8" s="17"/>
      <c r="IA8" s="17"/>
      <c r="IB8" s="17"/>
      <c r="IC8" s="17"/>
      <c r="ID8" s="17"/>
      <c r="IE8" s="17"/>
      <c r="IF8" s="17"/>
      <c r="IG8" s="17"/>
      <c r="IH8" s="17"/>
      <c r="II8" s="17"/>
      <c r="IJ8" s="17"/>
      <c r="IK8" s="40" t="str">
        <f>IF(SUM(HR8,HV8)&gt;0,SUM(HR8,HV8),"")</f>
        <v/>
      </c>
      <c r="IL8" s="40" t="str">
        <f>IF(SUM(HQ8:HR8,HT8:HV8,HX8)-HS8-HW8&gt;0,SUM(HQ8:HR8,HT8:HV8,HX8)-HS8-HW8,"")</f>
        <v/>
      </c>
      <c r="IM8" s="40" t="str">
        <f>IF(SUM(HY8:HZ8,IB8)-IA8&gt;0,SUM(HY8:HZ8,IB8)-IA8,"")</f>
        <v/>
      </c>
      <c r="IN8" s="40" t="str">
        <f>IF(SUM(HR8,HV8,HZ8)&gt;0,SUM(HR8,HV8,HZ8),"")</f>
        <v/>
      </c>
      <c r="IO8" s="40" t="str">
        <f>IF(SUM(IL8,IM8)&gt;0,SUM(IL8,IM8),"")</f>
        <v/>
      </c>
      <c r="IP8" s="40" t="str">
        <f>IF(SUM(ID8,IH8)&gt;0,SUM(ID8,IH8),"")</f>
        <v/>
      </c>
      <c r="IQ8" s="40" t="str">
        <f>IF(SUM(IC8:ID8,IF8:IH8,IJ8)-SUM(IE8,II8)&gt;0,SUM(IC8:ID8,IF8:IH8,IJ8)-SUM(IE8,II8),"")</f>
        <v/>
      </c>
      <c r="IR8" s="40" t="str">
        <f>IF(SUM(IL8,IM8,IQ8)&gt;0,SUM(IL8,IM8,IQ8),"")</f>
        <v/>
      </c>
      <c r="IS8" s="18"/>
      <c r="IT8" s="18"/>
      <c r="IU8" s="18"/>
      <c r="IV8" s="18"/>
      <c r="IW8" s="18"/>
      <c r="IX8" s="18"/>
      <c r="IY8" s="18"/>
      <c r="IZ8" s="18"/>
      <c r="JA8" s="18"/>
      <c r="JB8" s="18"/>
      <c r="JC8" s="18"/>
      <c r="JD8" s="18"/>
      <c r="JE8" s="18"/>
      <c r="JF8" s="18"/>
      <c r="JG8" s="18"/>
      <c r="JH8" s="18"/>
      <c r="JI8" s="18"/>
      <c r="JJ8" s="18"/>
      <c r="JK8" s="18"/>
      <c r="JL8" s="18"/>
      <c r="JM8" s="11" t="str">
        <f>IF(SUM(IT8,IX8)&gt;0,SUM(IT8,IX8),"")</f>
        <v/>
      </c>
      <c r="JN8" s="11" t="str">
        <f>IF(SUM(IS8:IT8,IV8:IX8,IZ8)-IU8-IY8&gt;0,SUM(IS8:IT8,IV8:IX8,IZ8)-IU8-IY8,"")</f>
        <v/>
      </c>
      <c r="JO8" s="11" t="str">
        <f>IF(SUM(JA8:JB8,JD8)-JC8&gt;0,SUM(JA8:JB8,JD8)-JC8,"")</f>
        <v/>
      </c>
      <c r="JP8" s="11" t="str">
        <f>IF(SUM(IT8,IX8,JB8)&gt;0,SUM(IT8,IX8,JB8),"")</f>
        <v/>
      </c>
      <c r="JQ8" s="11" t="str">
        <f>IF(SUM(JN8,JO8)&gt;0,SUM(JN8,JO8),"")</f>
        <v/>
      </c>
      <c r="JR8" s="11" t="str">
        <f>IF(SUM(JF8,JJ8)&gt;0,SUM(JF8,JJ8),"")</f>
        <v/>
      </c>
      <c r="JS8" s="11" t="str">
        <f>IF(SUM(JE8:JF8,JH8:JJ8,JL8)-SUM(JG8,JK8)&gt;0,SUM(JE8:JF8,JH8:JJ8,JL8)-SUM(JG8,JK8),"")</f>
        <v/>
      </c>
      <c r="JT8" s="11" t="str">
        <f>IF(SUM(JN8,JO8,JS8)&gt;0,SUM(JN8,JO8,JS8),"")</f>
        <v/>
      </c>
      <c r="JU8" s="17"/>
      <c r="JV8" s="17"/>
      <c r="JW8" s="17"/>
      <c r="JX8" s="17"/>
      <c r="JY8" s="17"/>
      <c r="JZ8" s="17"/>
      <c r="KA8" s="17"/>
      <c r="KB8" s="17"/>
      <c r="KC8" s="17"/>
      <c r="KD8" s="17"/>
      <c r="KE8" s="17"/>
      <c r="KF8" s="17"/>
      <c r="KG8" s="17"/>
      <c r="KH8" s="17"/>
      <c r="KI8" s="17"/>
      <c r="KJ8" s="17"/>
      <c r="KK8" s="17"/>
      <c r="KL8" s="17"/>
      <c r="KM8" s="17"/>
      <c r="KN8" s="17"/>
      <c r="KO8" s="40" t="str">
        <f>IF(SUM(JV8,JZ8)&gt;0,SUM(JV8,JZ8),"")</f>
        <v/>
      </c>
      <c r="KP8" s="40" t="str">
        <f>IF(SUM(JU8:JV8,JX8:JZ8,KB8)-JW8-KA8&gt;0,SUM(JU8:JV8,JX8:JZ8,KB8)-JW8-KA8,"")</f>
        <v/>
      </c>
      <c r="KQ8" s="40" t="str">
        <f>IF(SUM(KC8:KD8,KF8)-KE8&gt;0,SUM(KC8:KD8,KF8)-KE8,"")</f>
        <v/>
      </c>
      <c r="KR8" s="40" t="str">
        <f>IF(SUM(JV8,JZ8,KD8)&gt;0,SUM(JV8,JZ8,KD8),"")</f>
        <v/>
      </c>
      <c r="KS8" s="40" t="str">
        <f>IF(SUM(KP8,KQ8)&gt;0,SUM(KP8,KQ8),"")</f>
        <v/>
      </c>
      <c r="KT8" s="40" t="str">
        <f>IF(SUM(KH8,KL8)&gt;0,SUM(KH8,KL8),"")</f>
        <v/>
      </c>
      <c r="KU8" s="40" t="str">
        <f>IF(SUM(KG8:KH8,KJ8:KL8,KN8)-SUM(KI8,KM8)&gt;0,SUM(KG8:KH8,KJ8:KL8,KN8)-SUM(KI8,KM8),"")</f>
        <v/>
      </c>
      <c r="KV8" s="40" t="str">
        <f>IF(SUM(KP8,KQ8,KU8)&gt;0,SUM(KP8,KQ8,KU8),"")</f>
        <v/>
      </c>
      <c r="KW8" s="18"/>
      <c r="KX8" s="18"/>
      <c r="KY8" s="18"/>
      <c r="KZ8" s="18"/>
      <c r="LA8" s="18"/>
      <c r="LB8" s="18"/>
      <c r="LC8" s="18"/>
      <c r="LD8" s="18"/>
      <c r="LE8" s="18"/>
      <c r="LF8" s="18"/>
      <c r="LG8" s="18"/>
      <c r="LH8" s="18"/>
      <c r="LI8" s="18"/>
      <c r="LJ8" s="18"/>
      <c r="LK8" s="18"/>
      <c r="LL8" s="18"/>
      <c r="LM8" s="18"/>
      <c r="LN8" s="18"/>
      <c r="LO8" s="18"/>
      <c r="LP8" s="18"/>
      <c r="LQ8" s="11" t="str">
        <f>IF(SUM(KX8,LB8)&gt;0,SUM(KX8,LB8),"")</f>
        <v/>
      </c>
      <c r="LR8" s="11" t="str">
        <f>IF(SUM(KW8:KX8,KZ8:LB8,LD8)-KY8-LC8&gt;0,SUM(KW8:KX8,KZ8:LB8,LD8)-KY8-LC8,"")</f>
        <v/>
      </c>
      <c r="LS8" s="11" t="str">
        <f>IF(SUM(LE8:LF8,LH8)-LG8&gt;0,SUM(LE8:LF8,LH8)-LG8,"")</f>
        <v/>
      </c>
      <c r="LT8" s="11" t="str">
        <f>IF(SUM(KX8,LB8,LF8)&gt;0,SUM(KX8,LB8,LF8),"")</f>
        <v/>
      </c>
      <c r="LU8" s="11" t="str">
        <f>IF(SUM(LR8,LS8)&gt;0,SUM(LR8,LS8),"")</f>
        <v/>
      </c>
      <c r="LV8" s="11" t="str">
        <f>IF(SUM(LJ8,LN8)&gt;0,SUM(LJ8,LN8),"")</f>
        <v/>
      </c>
      <c r="LW8" s="11" t="str">
        <f>IF(SUM(LI8:LJ8,LL8:LN8,LP8)-SUM(LK8,LO8)&gt;0,SUM(LI8:LJ8,LL8:LN8,LP8)-SUM(LK8,LO8),"")</f>
        <v/>
      </c>
      <c r="LX8" s="11" t="str">
        <f>IF(SUM(LR8,LS8,LW8)&gt;0,SUM(LR8,LS8,LW8),"")</f>
        <v/>
      </c>
      <c r="LY8" s="17"/>
      <c r="LZ8" s="17"/>
      <c r="MA8" s="17"/>
      <c r="MB8" s="17"/>
      <c r="MC8" s="17"/>
      <c r="MD8" s="17"/>
      <c r="ME8" s="17"/>
      <c r="MF8" s="17"/>
      <c r="MG8" s="17"/>
      <c r="MH8" s="17"/>
      <c r="MI8" s="17"/>
      <c r="MJ8" s="17"/>
      <c r="MK8" s="17"/>
      <c r="ML8" s="17"/>
      <c r="MM8" s="17"/>
      <c r="MN8" s="17"/>
      <c r="MO8" s="17"/>
      <c r="MP8" s="17"/>
      <c r="MQ8" s="17"/>
      <c r="MR8" s="17"/>
      <c r="MS8" s="40" t="str">
        <f>IF(SUM(LZ8,MD8)&gt;0,SUM(LZ8,MD8),"")</f>
        <v/>
      </c>
      <c r="MT8" s="40" t="str">
        <f>IF(SUM(LY8:LZ8,MB8:MD8,MF8)-MA8-ME8&gt;0,SUM(LY8:LZ8,MB8:MD8,MF8)-MA8-ME8,"")</f>
        <v/>
      </c>
      <c r="MU8" s="40" t="str">
        <f>IF(SUM(MG8:MH8,MJ8)-MI8&gt;0,SUM(MG8:MH8,MJ8)-MI8,"")</f>
        <v/>
      </c>
      <c r="MV8" s="40" t="str">
        <f>IF(SUM(LZ8,MD8,MH8)&gt;0,SUM(LZ8,MD8,MH8),"")</f>
        <v/>
      </c>
      <c r="MW8" s="40" t="str">
        <f>IF(SUM(MT8,MU8)&gt;0,SUM(MT8,MU8),"")</f>
        <v/>
      </c>
      <c r="MX8" s="40" t="str">
        <f>IF(SUM(ML8,MP8)&gt;0,SUM(ML8,MP8),"")</f>
        <v/>
      </c>
      <c r="MY8" s="40" t="str">
        <f>IF(SUM(MK8:ML8,MN8:MP8,MR8)-SUM(MM8,MQ8)&gt;0,SUM(MK8:ML8,MN8:MP8,MR8)-SUM(MM8,MQ8),"")</f>
        <v/>
      </c>
      <c r="MZ8" s="40" t="str">
        <f>IF(SUM(MT8,MU8,MY8)&gt;0,SUM(MT8,MU8,MY8),"")</f>
        <v/>
      </c>
      <c r="NA8" s="18"/>
      <c r="NB8" s="18"/>
      <c r="NC8" s="18"/>
      <c r="ND8" s="18"/>
      <c r="NE8" s="18"/>
      <c r="NF8" s="18"/>
      <c r="NG8" s="18"/>
      <c r="NH8" s="18"/>
      <c r="NI8" s="18"/>
      <c r="NJ8" s="18"/>
      <c r="NK8" s="18"/>
      <c r="NL8" s="18"/>
      <c r="NM8" s="18"/>
      <c r="NN8" s="18"/>
      <c r="NO8" s="18"/>
      <c r="NP8" s="18"/>
      <c r="NQ8" s="18"/>
      <c r="NR8" s="18"/>
      <c r="NS8" s="18"/>
      <c r="NT8" s="18"/>
      <c r="NU8" s="11" t="str">
        <f>IF(SUM(NB8,NF8)&gt;0,SUM(NB8,NF8),"")</f>
        <v/>
      </c>
      <c r="NV8" s="11" t="str">
        <f>IF(SUM(NA8:NB8,ND8:NF8,NH8)-NC8-NG8&gt;0,SUM(NA8:NB8,ND8:NF8,NH8)-NC8-NG8,"")</f>
        <v/>
      </c>
      <c r="NW8" s="11" t="str">
        <f>IF(SUM(NI8:NJ8,NL8)-NK8&gt;0,SUM(NI8:NJ8,NL8)-NK8,"")</f>
        <v/>
      </c>
      <c r="NX8" s="11" t="str">
        <f>IF(SUM(NB8,NF8,NJ8)&gt;0,SUM(NB8,NF8,NJ8),"")</f>
        <v/>
      </c>
      <c r="NY8" s="11" t="str">
        <f>IF(SUM(NV8,NW8)&gt;0,SUM(NV8,NW8),"")</f>
        <v/>
      </c>
      <c r="NZ8" s="11" t="str">
        <f>IF(SUM(NN8,NR8)&gt;0,SUM(NN8,NR8),"")</f>
        <v/>
      </c>
      <c r="OA8" s="11" t="str">
        <f>IF(SUM(NM8:NN8,NP8:NR8,NT8)-SUM(NO8,NS8)&gt;0,SUM(NM8:NN8,NP8:NR8,NT8)-SUM(NO8,NS8),"")</f>
        <v/>
      </c>
      <c r="OB8" s="11" t="str">
        <f>IF(SUM(NV8,NW8,OA8)&gt;0,SUM(NV8,NW8,OA8),"")</f>
        <v/>
      </c>
      <c r="OC8" s="17"/>
      <c r="OD8" s="17"/>
      <c r="OE8" s="17"/>
      <c r="OF8" s="17"/>
      <c r="OG8" s="17"/>
      <c r="OH8" s="17"/>
      <c r="OI8" s="17"/>
      <c r="OJ8" s="17"/>
      <c r="OK8" s="17"/>
      <c r="OL8" s="17"/>
      <c r="OM8" s="17"/>
      <c r="ON8" s="17"/>
      <c r="OO8" s="17"/>
      <c r="OP8" s="17"/>
      <c r="OQ8" s="17"/>
      <c r="OR8" s="17"/>
      <c r="OS8" s="17"/>
      <c r="OT8" s="17"/>
      <c r="OU8" s="17"/>
      <c r="OV8" s="17"/>
      <c r="OW8" s="40" t="str">
        <f>IF(SUM(OD8,OH8)&gt;0,SUM(OD8,OH8),"")</f>
        <v/>
      </c>
      <c r="OX8" s="40" t="str">
        <f>IF(SUM(OC8:OD8,OF8:OH8,OJ8)-OE8-OI8&gt;0,SUM(OC8:OD8,OF8:OH8,OJ8)-OE8-OI8,"")</f>
        <v/>
      </c>
      <c r="OY8" s="40" t="str">
        <f>IF(SUM(OK8:OL8,ON8)-OM8&gt;0,SUM(OK8:OL8,ON8)-OM8,"")</f>
        <v/>
      </c>
      <c r="OZ8" s="40" t="str">
        <f>IF(SUM(OD8,OH8,OL8)&gt;0,SUM(OD8,OH8,OL8),"")</f>
        <v/>
      </c>
      <c r="PA8" s="40" t="str">
        <f>IF(SUM(OX8,OY8)&gt;0,SUM(OX8,OY8),"")</f>
        <v/>
      </c>
      <c r="PB8" s="40" t="str">
        <f>IF(SUM(OP8,OT8)&gt;0,SUM(OP8,OT8),"")</f>
        <v/>
      </c>
      <c r="PC8" s="40" t="str">
        <f>IF(SUM(OO8:OP8,OR8:OT8,OV8)-SUM(OQ8,OU8)&gt;0,SUM(OO8:OP8,OR8:OT8,OV8)-SUM(OQ8,OU8),"")</f>
        <v/>
      </c>
      <c r="PD8" s="40" t="str">
        <f>IF(SUM(OX8,OY8,PC8)&gt;0,SUM(OX8,OY8,PC8),"")</f>
        <v/>
      </c>
      <c r="PE8" s="18"/>
      <c r="PF8" s="18"/>
      <c r="PG8" s="18"/>
      <c r="PH8" s="18"/>
      <c r="PI8" s="18"/>
      <c r="PJ8" s="18"/>
      <c r="PK8" s="18"/>
      <c r="PL8" s="18"/>
      <c r="PM8" s="18"/>
      <c r="PN8" s="18"/>
      <c r="PO8" s="18"/>
      <c r="PP8" s="18"/>
      <c r="PQ8" s="18"/>
      <c r="PR8" s="18"/>
      <c r="PS8" s="18"/>
      <c r="PT8" s="18"/>
      <c r="PU8" s="18"/>
      <c r="PV8" s="18"/>
      <c r="PW8" s="18"/>
      <c r="PX8" s="18"/>
      <c r="PY8" s="11" t="str">
        <f>IF(SUM(PF8,PJ8)&gt;0,SUM(PF8,PJ8),"")</f>
        <v/>
      </c>
      <c r="PZ8" s="11" t="str">
        <f>IF(SUM(PE8:PF8,PH8:PJ8,PL8)-PG8-PK8&gt;0,SUM(PE8:PF8,PH8:PJ8,PL8)-PG8-PK8,"")</f>
        <v/>
      </c>
      <c r="QA8" s="11" t="str">
        <f>IF(SUM(PM8:PN8,PP8)-PO8&gt;0,SUM(PM8:PN8,PP8)-PO8,"")</f>
        <v/>
      </c>
      <c r="QB8" s="11" t="str">
        <f>IF(SUM(PF8,PJ8,PN8)&gt;0,SUM(PF8,PJ8,PN8),"")</f>
        <v/>
      </c>
      <c r="QC8" s="11" t="str">
        <f>IF(SUM(PZ8,QA8)&gt;0,SUM(PZ8,QA8),"")</f>
        <v/>
      </c>
      <c r="QD8" s="11" t="str">
        <f>IF(SUM(PR8,PV8)&gt;0,SUM(PR8,PV8),"")</f>
        <v/>
      </c>
      <c r="QE8" s="11" t="str">
        <f>IF(SUM(PQ8:PR8,PT8:PV8,PX8)-SUM(PS8,PW8)&gt;0,SUM(PQ8:PR8,PT8:PV8,PX8)-SUM(PS8,PW8),"")</f>
        <v/>
      </c>
      <c r="QF8" s="11" t="str">
        <f>IF(SUM(PZ8,QA8,QE8)&gt;0,SUM(PZ8,QA8,QE8),"")</f>
        <v/>
      </c>
      <c r="QG8" s="22">
        <f>IF($CW8="P",CC8,(CC8+AZ8)/2)</f>
        <v>18.899999999999999</v>
      </c>
      <c r="QH8" s="22">
        <f>IF($CW8="P",CD8,(CD8+BA8)/2)</f>
        <v>5.2</v>
      </c>
      <c r="QI8" s="22">
        <f>IF($CW8="P",CE8,(CE8+BB8)/2)</f>
        <v>0.4</v>
      </c>
      <c r="QJ8" s="22">
        <f>IF($CW8="P",CF8,(CF8+BC8)/2)</f>
        <v>0</v>
      </c>
      <c r="QK8" s="22">
        <f>IF($CW8="P",CG8,(CG8+BD8)/2)</f>
        <v>18.149999999999999</v>
      </c>
      <c r="QL8" s="22">
        <f>IF($CW8="P",CH8,(CH8+BE8)/2)</f>
        <v>4.8</v>
      </c>
      <c r="QM8" s="22">
        <f>IF($CW8="P",CI8,(CI8+BF8)/2)</f>
        <v>0.8</v>
      </c>
      <c r="QN8" s="22">
        <f>IF($CW8="P",CJ8,(CJ8+BG8)/2)</f>
        <v>0.3</v>
      </c>
      <c r="QO8" s="22">
        <f>IF($CW8="P",CK8,(CK8+BH8)/2)</f>
        <v>18.450000000000003</v>
      </c>
      <c r="QP8" s="22">
        <f>IF($CW8="P",CL8,(CL8+BI8)/2)</f>
        <v>2.5</v>
      </c>
      <c r="QQ8" s="22">
        <f>IF($CW8="P",CM8,(CM8+BJ8)/2)</f>
        <v>0.1</v>
      </c>
      <c r="QR8" s="22">
        <f>IF($CW8="P",CN8,(CN8+BK8)/2)</f>
        <v>0</v>
      </c>
      <c r="QS8" s="22">
        <f>IF($CW8="P",CO8,(CO8+BL8)/2)</f>
        <v>18.649999999999999</v>
      </c>
      <c r="QT8" s="22">
        <f>IF($CW8="P",CP8,(CP8+BM8)/2)</f>
        <v>4.8000000000000007</v>
      </c>
      <c r="QU8" s="22">
        <f>IF($CW8="P",CQ8,(CQ8+BN8)/2)</f>
        <v>0.3</v>
      </c>
      <c r="QV8" s="22">
        <f>IF($CW8="P",CR8,(CR8+BO8)/2)</f>
        <v>0</v>
      </c>
      <c r="QW8" s="22">
        <f>IF($CW8="P",CS8,(CS8+BP8)/2)</f>
        <v>18.450000000000003</v>
      </c>
      <c r="QX8" s="22">
        <f>IF($CW8="P",CT8,(CT8+BQ8)/2)</f>
        <v>5.4</v>
      </c>
      <c r="QY8" s="22">
        <f>IF($CW8="P",CU8,(CU8+BR8)/2)</f>
        <v>0.8</v>
      </c>
      <c r="QZ8" s="22">
        <f>IF($CW8="P",CV8,(CV8+BS8)/2)</f>
        <v>0.3</v>
      </c>
      <c r="RA8" s="27" t="s">
        <v>46</v>
      </c>
      <c r="RB8" s="40">
        <f>IF(SUM(QH8,QL8)&gt;0,SUM(QH8,QL8),"")</f>
        <v>10</v>
      </c>
      <c r="RC8" s="40">
        <f>IF(SUM(QG8:QH8,QJ8:QL8,QN8)-QI8-QM8&gt;0,SUM(QG8:QH8,QJ8:QL8,QN8)-QI8-QM8,"")</f>
        <v>46.15</v>
      </c>
      <c r="RD8" s="40">
        <f>IF(SUM(QO8:QP8,QR8)-QQ8&gt;0,SUM(QO8:QP8,QR8)-QQ8,"")</f>
        <v>20.85</v>
      </c>
      <c r="RE8" s="40">
        <f>IF(SUM(QH8,QL8,QP8)&gt;0,SUM(QH8,QL8,QP8),"")</f>
        <v>12.5</v>
      </c>
      <c r="RF8" s="40">
        <f>IF(SUM(RC8,RD8)&gt;0,SUM(RC8,RD8),"")</f>
        <v>67</v>
      </c>
      <c r="RG8" s="40">
        <f>IF(SUM(QT8,QX8)&gt;0,SUM(QT8,QX8),"")</f>
        <v>10.200000000000001</v>
      </c>
      <c r="RH8" s="40">
        <f>IF(SUM(QS8:QT8,QV8:QX8,QZ8)-SUM(QU8,QY8)&gt;0,SUM(QS8:QT8,QV8:QX8,QZ8)-SUM(QU8,QY8),"")</f>
        <v>46.5</v>
      </c>
      <c r="RI8" s="40">
        <f>IF(SUM(RC8,RD8,RH8)&gt;0,SUM(RC8,RD8,RH8),"")</f>
        <v>113.5</v>
      </c>
    </row>
    <row r="9" spans="1:477" x14ac:dyDescent="0.2">
      <c r="A9" s="4" cm="1">
        <f t="array" ref="A9">IF(AND(J9&lt;&gt;"",J9&lt;&gt;"No DD"),SUMPRODUCT((J$4:J$34&lt;&gt;"")*(J$4:J$34&lt;&gt;"No DD")*(F$4:F$34&gt;F9))+1,IF(J9="No DD",SUMPRODUCT((J$4:J$34="No DD")*(F$4:F$34&gt;F9))+1+SUMPRODUCT((J$4:J$34&lt;&gt;"")*(J$4:J$34&lt;&gt;"No DD")),""))</f>
        <v>6</v>
      </c>
      <c r="B9" s="4" cm="1">
        <f t="array" ref="B9">IF(AND(J9&lt;&gt;"",J9&lt;&gt;"No DD",G9=""),SUMPRODUCT((J$4:J$34&lt;&gt;"")*(J$4:J$34&lt;&gt;"No DD")*(G$4:G$34="")*(F$4:F$34&gt;F9))+1,IF(J9="No DD",SUMPRODUCT((J$4:J$34="No DD")*(F$4:F$34&gt;F9)*(G$4:G$34=""))+1+SUMPRODUCT((J$4:J$34&lt;&gt;"")*(G$4:G$34="")*(J$4:J$34&lt;&gt;"No DD")),""))</f>
        <v>3</v>
      </c>
      <c r="C9" s="5" t="s">
        <v>116</v>
      </c>
      <c r="D9" s="4" t="s">
        <v>31</v>
      </c>
      <c r="E9" s="4">
        <v>2003</v>
      </c>
      <c r="F9" s="9">
        <f>SUM(L9:T9)+SUM(L9:P9)*0.0000001+SUM(L9)*0.0000000000001</f>
        <v>161.30001145000463</v>
      </c>
      <c r="G9" s="66"/>
      <c r="H9" s="3" t="str">
        <f>IF(OR(AND(AR9&gt;=AY$36,AS9&gt;=AY$40,AR9&lt;&gt;"",AQ9=""),AND(AW9&gt;=AY$36,AX9&gt;=AY$40,AW9&lt;&gt;"",AQ9=""),AND(BU9&gt;=CB$36,BV9&gt;=CB$40,BU9&lt;&gt;"",BT9=""),AND(BZ9&gt;=CB$36,CA9&gt;=CB$40,BZ9&lt;&gt;"",BT9=""),AND(CX9&gt;=DE$36,CY9&gt;=DE$40,CX9&lt;&gt;"",CW9=""),AND(DC9&gt;=DE$36,DD9&gt;=DE$40,DC9&lt;&gt;""),AND(EC9&gt;=EJ$36,ED9&gt;=EJ$40,EC9&lt;&gt;""),AND(EH9&gt;=EJ$36,EI9&gt;=EJ$40,EH9&lt;&gt;""),AND(FE9&gt;=FL$36,FF9&gt;=FL$40,FE9&lt;&gt;""),AND(FJ9&gt;=FL$36,FK9&gt;=FL$40,FJ9&lt;&gt;""),AND(GG9&gt;=GN$36,GH9&gt;=GN$40,GG9&lt;&gt;""),AND(GL9&gt;=GN$36,GM9&gt;=GN$40,GL9&lt;&gt;""),AND(HI9&gt;=HP$36,HJ9&gt;=HP$40,HI9&lt;&gt;""),AND(HN9&gt;=HP$36,HO9&gt;=HP$40,HN9&lt;&gt;""),AND(IK9&gt;=IR$36,IL9&gt;=IR$40,IK9&lt;&gt;""),AND(IP9&gt;=IR$36,IQ9&gt;=IR$40,IP9&lt;&gt;""),AND(JM9&gt;=JT$36,JN9&gt;=JT$40,JM9&lt;&gt;""),AND(JR9&gt;=JT$36,JS9&gt;=JT$40,JR9&lt;&gt;""),AND(KO9&gt;=KV$36,KP9&gt;=KV$40,KO9&lt;&gt;""),AND(KT9&gt;=KV$36,KU9&gt;=KV$40,KT9&lt;&gt;""),AND(LQ9&gt;=LX$36,LR9&gt;=LX$40,LQ9&lt;&gt;""),AND(LV9&gt;=LX$36,LW9&gt;=LX$40,LV9&lt;&gt;""),AND(MS9&gt;=MZ$36,MT9&gt;=MZ$40,MS9&lt;&gt;""),AND(MX9&gt;=MZ$36,MY9&gt;=MZ$40,MX9&lt;&gt;""),AND(NU9&gt;=OB$36,NV9&gt;=OB$40,NU9&lt;&gt;""),AND(NZ9&gt;=OB$36,OA9&gt;=OB$40,NZ9&lt;&gt;""),AND(OW9&gt;=PD$36,OX9&gt;=PD$40,OW9&lt;&gt;""),AND(PB9&gt;=PD$36,PC9&gt;=PD$40,PB9&lt;&gt;""),AND(PY9&gt;=QF$36,PZ9&gt;=QF$40,PY9&lt;&gt;""),AND(QD9&gt;=QF$36,QE9&gt;=QF$40,QD9&lt;&gt;"")),"P","")</f>
        <v>P</v>
      </c>
      <c r="I9" s="3" t="str">
        <f>IF(OR(AND(AS9&gt;=AY$40,AS9&lt;&gt;"",AQ9=""),AND(AX9&gt;=AY$40,AX9&lt;&gt;"",AQ9=""),AND(BV9&gt;=CB$40,BV9&lt;&gt;"",BT9=""),AND(CA9&gt;=CB$40,CA9&lt;&gt;"",BT9=""),AND(CY9&gt;=DE$40,CY9&lt;&gt;"",CW9=""),AND(DD9&gt;=DE$40,DD9&lt;&gt;"",CW9=""),AND(ED9&gt;=EJ$40,ED9&lt;&gt;""),AND(EI9&gt;=EJ$40,EI9&lt;&gt;""),AND(FF9&gt;=FL$40,FF9&lt;&gt;""),AND(FK9&gt;=FL$40,FK9&lt;&gt;""),AND(GH9&gt;=GN$40,GH9&lt;&gt;""),AND(GM9&gt;=GN$40,GM9&lt;&gt;""),AND(HJ9&gt;=HP$40,HJ9&lt;&gt;""),AND(HO9&gt;=HP$40,HO9&lt;&gt;""),AND(IL9&gt;=IR$40,IL9&lt;&gt;""),AND(IQ9&gt;=IR$40,IQ9&lt;&gt;""),AND(JN9&gt;=JT$40,JN9&lt;&gt;""),AND(JS9&gt;=JT$40,JS9&lt;&gt;""),AND(KP9&gt;=KV$40,KP9&lt;&gt;""),AND(KU9&gt;=KV$40,KU9&lt;&gt;""),AND(LR9&gt;=LX$40,LR9&lt;&gt;""),AND(LW9&gt;=LX$40,LW9&lt;&gt;""),AND(MT9&gt;=MZ$40,MT9&lt;&gt;""),AND(MY9&gt;=MZ$40,MY9&lt;&gt;""),AND(NV9&gt;=OB$40,NV9&lt;&gt;""),AND(OA9&gt;=OB$40,OA9&lt;&gt;""),AND(OX9&gt;=PD$40,OX9&lt;&gt;""),AND(PC9&gt;=PD$40,PC9&lt;&gt;""),AND(PZ9&gt;=QF$40,PZ9&lt;&gt;""),AND(QE9&gt;=QF$40,QE9&lt;&gt;"")),"P","")</f>
        <v>P</v>
      </c>
      <c r="J9" s="36" t="str">
        <f>IF(AND(I9="P",H9=""),"No DD",IF(OR(AND(AU9&gt;=AY$39,AV9&gt;=AY$43,AU9&lt;&gt;"",AQ9=""),AND(BX9&gt;=CB$39,BY9&gt;=CB$43,BX9&lt;&gt;"",BT9=""),AND(DA9&gt;=DE$39,DB9&gt;=DE$43,DA9&lt;&gt;"",CW9=""),AND(EF9&gt;=EJ$39,EG9&gt;=EJ$43,EF9&lt;&gt;""),AND(FH9&gt;=FL$39,FI9&gt;=FL$43,FH9&lt;&gt;""),AND(GJ9&gt;=GN$39,GK9&gt;=GN$43,GJ9&lt;&gt;""),AND(HL9&gt;=HP$39,HM9&gt;=HP$43,HL9&lt;&gt;""),AND(IN9&gt;=IR$39,IO9&gt;=IR$43,IN9&lt;&gt;""),AND(JP9&gt;=JT$39,JQ9&gt;=JT$43,JP9&lt;&gt;""),AND(KR9&gt;=KV$39,KS9&gt;=KV$43,KR9&lt;&gt;""),AND(LT9&gt;=LX$39,LU9&gt;=LX$43,LT9&lt;&gt;""),AND(MV9&gt;=MZ$39,MW9&gt;=MZ$43,MV9&lt;&gt;""),AND(NX9&gt;=OB$39,NY9&gt;=OB$43,NX9&lt;&gt;""),AND(OZ9&gt;=PD$39,PA9&gt;=PD$43,OZ9&lt;&gt;""),AND(QB9&gt;=QF$39,QC9&gt;=QF$43,QB9&lt;&gt;"")),"Merit",IF(OR(AND(AU9&gt;=AY$38,AV9&gt;=AY$42,AU9&lt;&gt;"",AQ9=""),AND(BX9&gt;=CB$38,BY9&gt;=CB$42,BX9&lt;&gt;"",BT9=""),AND(DA9&gt;=DE$38,DB9&gt;=DE$42,DA9&lt;&gt;"",CW9=""),AND(EF9&gt;=EJ$38,EG9&gt;=EJ$42,EF9&lt;&gt;""),AND(FH9&gt;=FL$38,FI9&gt;=FL$42,FH9&lt;&gt;""),AND(GJ9&gt;=GN$38,GK9&gt;=GN$42,GJ9&lt;&gt;""),AND(HL9&gt;=HP$38,HM9&gt;=HP$42,HL9&lt;&gt;""),AND(IN9&gt;=IR$38,IO9&gt;=IR$42,IN9&lt;&gt;""),AND(JP9&gt;=JT$38,JQ9&gt;=JT$42,JP9&lt;&gt;""),AND(KR9&gt;=KV$38,KS9&gt;=KV$42,KR9&lt;&gt;""),AND(LT9&gt;=LX$38,LU9&gt;=LX$42,LT9&lt;&gt;""),AND(MV9&gt;=MZ$38,MW9&gt;=MZ$42,MV9&lt;&gt;""),AND(NX9&gt;=OB$38,NY9&gt;=OB$42,NX9&lt;&gt;""),AND(OZ9&gt;=PD$38,PA9&gt;=PD$42,OZ9&lt;&gt;""),AND(QB9&gt;=QF$38,QC9&gt;=QF$42,QB9&lt;&gt;"")),"Excellence",IF(K9="P","Worlds Team",IF(H9="P","National Team","")))))</f>
        <v>National Team</v>
      </c>
      <c r="K9" s="3" t="str">
        <f>IF(OR(AND(AU9&gt;=AY$37,AV9&gt;=AY$41,AU9&lt;&gt;"",AQ9=""),AND(BX9&gt;=CB$37,BY9&gt;=CB$41,BX9&lt;&gt;"",BT9=""),AND(DA9&gt;=DE$37,DB9&gt;=DE$41,DA9&lt;&gt;"",CW9=""),AND(EF9&gt;=EJ$37,EG9&gt;=EJ$41,EF9&lt;&gt;""),AND(FH9&gt;=FL$37,FI9&gt;=FL$41,FH9&lt;&gt;""),AND(GJ9&gt;=GN$37,GK9&gt;=GN$41,GJ9&lt;&gt;""),AND(HL9&gt;=HP$37,HM9&gt;=HP$41,HL9&lt;&gt;""),AND(IN9&gt;=IR$37,IO9&gt;=IR$41,IN9&lt;&gt;""),AND(JP9&gt;=JT$37,JQ9&gt;=JT$41,JP9&lt;&gt;""),AND(KR9&gt;=KV$37,KS9&gt;=KV$41,KR9&lt;&gt;""),AND(LT9&gt;=LX$37,LU9&gt;=LX$41,LT9&lt;&gt;""),AND(MV9&gt;=MZ$37,MW9&gt;=MZ$41,MV9&lt;&gt;""),AND(NX9&gt;=OB$37,NY9&gt;=OB$41,NX9&lt;&gt;""),AND(OZ9&gt;=PD$37,PA9&gt;=PD$41,OZ9&lt;&gt;""),AND(QB9&gt;=QF$37,QC9&gt;=QF$41,QB9&lt;&gt;"")),"P","")</f>
        <v/>
      </c>
      <c r="L9" s="8">
        <f>IF(COUNT(AS9,BV9,CY9)&gt;0,LARGE((AS9,BV9,CY9),1),0)</f>
        <v>46.4</v>
      </c>
      <c r="M9" s="8" t="str">
        <f>IF(L9=0,"",IF(L9=CY9,$CC$1,IF(L9=BV9,$AZ$1,IF(L9=AS9,$W$1,""))))</f>
        <v>2024 Elite Canada</v>
      </c>
      <c r="N9" s="8">
        <f>IF(COUNT(AS9,BV9,CY9)&gt;1,LARGE((AS9,BV9,CY9),2),0)</f>
        <v>45.6</v>
      </c>
      <c r="O9" s="8" t="str">
        <f>IF(N9=0,"",IF(AND(N9=L9,N9=AS9,N9=BV9),$W$1,IF(AND(N9=L9,N9=AS9,N9=CY9),$W$1,IF(AND(N9=L9,N9=BV9,N9=CY9),$AZ$1,IF(N9=CY9,$CC$1,IF(N9=BV9,$AZ$1,IF(N9=AS9,$W$1,"")))))))</f>
        <v>2024 Nationals</v>
      </c>
      <c r="P9" s="8">
        <f>IF(COUNT(AT9,BW9,CZ9)&gt;0,LARGE((AT9,BW9,CZ9),1),0)</f>
        <v>22.5</v>
      </c>
      <c r="Q9" s="8" t="str">
        <f>IF(P9=0,"",IF(P9=CZ9,$CC$1,IF(P9=BW9,$AZ$1,IF(P9=AT9,$W$1,""))))</f>
        <v>2024 Nationals</v>
      </c>
      <c r="R9" s="8">
        <f>IF(MAX(AX9,CA9,DD9)&gt;0,MAX(AX9,CA9,DD9),0)</f>
        <v>46.8</v>
      </c>
      <c r="S9" s="8" t="str">
        <f>IF(R9=0,"",IF(R9=DD9,$CC$1,IF(R9=CA9,$AZ$1,IF(R9=AX9,$W$1,""))))</f>
        <v>2024 Nationals</v>
      </c>
      <c r="T9" s="8" t="str">
        <f>IF(MAX(DF9:DH9)&gt;0,MAX(DF9:DH9),"")</f>
        <v/>
      </c>
      <c r="U9" s="11" t="str">
        <f>IF(T9="","",IF(T9=DF9,"("&amp;DF$2&amp;")",IF(T9=DG9,"("&amp;DG$2&amp;")",IF(T9=DH9,"("&amp;DH$2&amp;")"))))</f>
        <v/>
      </c>
      <c r="V9" s="8" t="str">
        <f>IF(T9="","",IF(T9=DF9,IF(T9+IF(N9="",0,N9)=PZ9,$PE$1,IF(T9+IF(N9="",0,N9)=OX9,$OC$1,IF(T9+IF(N9="",0,N9)=NV9,$NA$1,IF(T9+IF(N9="",0,N9)=MT9,$LY$1,IF(T9+IF(N9="",0,N9)=LR9,$KW$1,IF(T9+IF(N9="",0,N9)=KP9,$JU$1,IF(T9+IF(N9="",0,N9)=JN9,$IS$1,IF(T9+IF(N9="",0,N9)=IL9,$HQ$1,IF(T9+IF(N9="",0,N9)=HJ9,$GO$1,IF(T9+IF(N9="",0,N9)=GH9,$FM$1,IF(T9+IF(N9="",0,N9)=FF9,$EK$1,IF(T9+IF(N9="",0,N9)=ED9,$DI$1)))))))))))),IF(T9=DG9,IF(T9+IF(P9="",0,P9)=QA9,$PE$1,IF(T9+IF(P9="",0,P9)=OY9,$OC$1,IF(T9+IF(P9="",0,P9)=NW9,$NA$1,IF(T9+IF(P9="",0,P9)=MU9,$LY$1,IF(T9+IF(P9="",0,P9)=LS9,$KW$1,IF(T9+IF(P9="",0,P9)=KQ9,$JU$1,IF(T9+IF(P9="",0,P9)=JO9,$IS$1,IF(T9+IF(P9="",0,P9)=IM9,$HQ$1,IF(T9+IF(P9="",0,P9)=HK9,$GO$1,IF(T9+IF(P9="",0,P9)=GI9,$FM$1,IF(T9+IF(P9="",0,P9)=FG9,$EK$1,IF(T9+IF(P9="",0,P9)=EE9,$DI$1)))))))))))),IF(T9=DH9,IF(T9+IF(R9="",0,R9)=QE9,$PE$1,IF(T9+IF(R9="",0,R9)=PC9,$OC$1,IF(T9+IF(R9="",0,R9)=OA9,$NA$1,IF(T9+IF(R9="",0,R9)=MY9,$LY$1,IF(T9+IF(R9="",0,R9)=LW9,$KW$1,IF(T9+IF(R9="",0,R9)=KU9,$JU$1,IF(T9+IF(R9="",0,R9)=JS9,$IS$1,IF(T9+IF(R9="",0,R9)=IQ9,$HQ$1,IF(T9+IF(R9="",0,R9)=HO9,$GO$1,IF(T9+IF(R9="",0,R9)=GM9,$FM$1,IF(T9+IF(R9="",0,R9)=FK9,$EK$1,IF(T9+IF(R9="",0,R9)=EI9,$DI$1))))))))))))))))</f>
        <v/>
      </c>
      <c r="W9" s="19">
        <v>17.600000000000001</v>
      </c>
      <c r="X9" s="19">
        <v>5.1999999999999993</v>
      </c>
      <c r="Y9" s="19">
        <v>0.8</v>
      </c>
      <c r="Z9" s="19">
        <v>0</v>
      </c>
      <c r="AA9" s="19">
        <v>17.2</v>
      </c>
      <c r="AB9" s="19">
        <v>2.8</v>
      </c>
      <c r="AC9" s="19">
        <v>0.2</v>
      </c>
      <c r="AD9" s="19">
        <v>0</v>
      </c>
      <c r="AE9" s="19">
        <v>18.600000000000001</v>
      </c>
      <c r="AF9" s="19">
        <v>3.6999999999999997</v>
      </c>
      <c r="AG9" s="19">
        <v>0</v>
      </c>
      <c r="AH9" s="19">
        <v>0</v>
      </c>
      <c r="AI9" s="19">
        <v>18.2</v>
      </c>
      <c r="AJ9" s="19">
        <v>4.4000000000000004</v>
      </c>
      <c r="AK9" s="19">
        <v>0.4</v>
      </c>
      <c r="AL9" s="19">
        <v>0</v>
      </c>
      <c r="AM9" s="19">
        <v>17.2</v>
      </c>
      <c r="AN9" s="19">
        <v>0</v>
      </c>
      <c r="AO9" s="19">
        <v>0</v>
      </c>
      <c r="AP9" s="19">
        <v>0</v>
      </c>
      <c r="AQ9" s="27"/>
      <c r="AR9" s="40">
        <f>IF(SUM(X9,AB9)&gt;0,SUM(X9,AB9),"")</f>
        <v>7.9999999999999991</v>
      </c>
      <c r="AS9" s="40">
        <f>IF(SUM(W9:X9,Z9:AB9,AD9)-Y9-AC9&gt;0,SUM(W9:X9,Z9:AB9,AD9)-Y9-AC9,"")</f>
        <v>41.8</v>
      </c>
      <c r="AT9" s="40">
        <f>IF(SUM(AE9:AF9,AH9)-AG9&gt;0,SUM(AE9:AF9,AH9)-AG9,"")</f>
        <v>22.3</v>
      </c>
      <c r="AU9" s="40">
        <f>IF(SUM(X9,AB9,AF9)&gt;0,SUM(X9,AB9,AF9),"")</f>
        <v>11.7</v>
      </c>
      <c r="AV9" s="40">
        <f>IF(SUM(AS9,AT9)&gt;0,SUM(AS9,AT9),"")</f>
        <v>64.099999999999994</v>
      </c>
      <c r="AW9" s="40">
        <f>IF(SUM(AJ9,AN9)&gt;0,SUM(AJ9,AN9),"")</f>
        <v>4.4000000000000004</v>
      </c>
      <c r="AX9" s="40">
        <f>IF(SUM(AI9:AJ9,AL9:AN9,AP9)-SUM(AK9,AO9)&gt;0,SUM(AI9:AJ9,AL9:AN9,AP9)-SUM(AK9,AO9),"")</f>
        <v>39.4</v>
      </c>
      <c r="AY9" s="40">
        <f>IF(SUM(AS9,AT9,AX9)&gt;0,SUM(AS9,AT9,AX9),"")</f>
        <v>103.5</v>
      </c>
      <c r="AZ9" s="18">
        <v>18.100000000000001</v>
      </c>
      <c r="BA9" s="18">
        <v>5.2</v>
      </c>
      <c r="BB9" s="18">
        <v>0</v>
      </c>
      <c r="BC9" s="18">
        <v>0</v>
      </c>
      <c r="BD9" s="18">
        <v>17.8</v>
      </c>
      <c r="BE9" s="18">
        <v>5.2</v>
      </c>
      <c r="BF9" s="18">
        <v>0.2</v>
      </c>
      <c r="BG9" s="18">
        <v>0.3</v>
      </c>
      <c r="BH9" s="18">
        <v>18</v>
      </c>
      <c r="BI9" s="18">
        <v>3.7</v>
      </c>
      <c r="BJ9" s="18">
        <v>0.8</v>
      </c>
      <c r="BK9" s="18">
        <v>0</v>
      </c>
      <c r="BL9" s="18">
        <v>18.3</v>
      </c>
      <c r="BM9" s="18">
        <v>5.2</v>
      </c>
      <c r="BN9" s="18">
        <v>0.2</v>
      </c>
      <c r="BO9" s="18">
        <v>0</v>
      </c>
      <c r="BP9" s="18">
        <v>18</v>
      </c>
      <c r="BQ9" s="18">
        <v>5.2</v>
      </c>
      <c r="BR9" s="18">
        <v>0.2</v>
      </c>
      <c r="BS9" s="18">
        <v>0.3</v>
      </c>
      <c r="BT9" s="28"/>
      <c r="BU9" s="11">
        <f>IF(SUM(BA9,BE9)&gt;0,SUM(BA9,BE9),"")</f>
        <v>10.4</v>
      </c>
      <c r="BV9" s="11">
        <f>IF(SUM(AZ9:BA9,BC9:BE9,BG9)-BB9-BF9&gt;0,SUM(AZ9:BA9,BC9:BE9,BG9)-BB9-BF9,"")</f>
        <v>46.4</v>
      </c>
      <c r="BW9" s="11">
        <f>IF(SUM(BH9:BI9,BK9)-BJ9&gt;0,SUM(BH9:BI9,BK9)-BJ9,"")</f>
        <v>20.9</v>
      </c>
      <c r="BX9" s="11">
        <f>IF(SUM(BA9,BE9,BI9)&gt;0,SUM(BA9,BE9,BI9),"")</f>
        <v>14.100000000000001</v>
      </c>
      <c r="BY9" s="11">
        <f>IF(SUM(BV9,BW9)&gt;0,SUM(BV9,BW9),"")</f>
        <v>67.3</v>
      </c>
      <c r="BZ9" s="11">
        <f>IF(SUM(BM9,BQ9)&gt;0,SUM(BM9,BQ9),"")</f>
        <v>10.4</v>
      </c>
      <c r="CA9" s="11">
        <f>IF(SUM(BL9:BM9,BO9:BQ9,BS9)-SUM(BN9,BR9)&gt;0,SUM(BL9:BM9,BO9:BQ9,BS9)-SUM(BN9,BR9),"")</f>
        <v>46.6</v>
      </c>
      <c r="CB9" s="11">
        <f>IF(SUM(BV9,BW9,CA9)&gt;0,SUM(BV9,BW9,CA9),"")</f>
        <v>113.9</v>
      </c>
      <c r="CC9" s="19">
        <v>18.100000000000001</v>
      </c>
      <c r="CD9" s="19">
        <v>4.4000000000000004</v>
      </c>
      <c r="CE9" s="19">
        <v>0.8</v>
      </c>
      <c r="CF9" s="19">
        <v>0</v>
      </c>
      <c r="CG9" s="19">
        <v>18.600000000000001</v>
      </c>
      <c r="CH9" s="19">
        <v>5.2</v>
      </c>
      <c r="CI9" s="19">
        <v>0.2</v>
      </c>
      <c r="CJ9" s="19">
        <v>0.3</v>
      </c>
      <c r="CK9" s="19">
        <v>18.8</v>
      </c>
      <c r="CL9" s="19">
        <v>3.7</v>
      </c>
      <c r="CM9" s="19">
        <v>0</v>
      </c>
      <c r="CN9" s="19">
        <v>0</v>
      </c>
      <c r="CO9" s="19">
        <v>18.2</v>
      </c>
      <c r="CP9" s="19">
        <v>5.2</v>
      </c>
      <c r="CQ9" s="19">
        <v>0</v>
      </c>
      <c r="CR9" s="19">
        <v>0</v>
      </c>
      <c r="CS9" s="19">
        <v>18.100000000000001</v>
      </c>
      <c r="CT9" s="19">
        <v>5.2</v>
      </c>
      <c r="CU9" s="19">
        <v>0.2</v>
      </c>
      <c r="CV9" s="19">
        <v>0.3</v>
      </c>
      <c r="CW9" s="27"/>
      <c r="CX9" s="40">
        <f>IF(SUM(CD9,CH9)&gt;0,SUM(CD9,CH9),"")</f>
        <v>9.6000000000000014</v>
      </c>
      <c r="CY9" s="40">
        <f>IF(SUM(CC9:CD9,CF9:CH9,CJ9)-CE9-CI9&gt;0,SUM(CC9:CD9,CF9:CH9,CJ9)-CE9-CI9,"")</f>
        <v>45.6</v>
      </c>
      <c r="CZ9" s="40">
        <f>IF(SUM(CK9:CL9,CN9)-CM9&gt;0,SUM(CK9:CL9,CN9)-CM9,"")</f>
        <v>22.5</v>
      </c>
      <c r="DA9" s="40">
        <f>IF(SUM(CD9,CH9,CL9)&gt;0,SUM(CD9,CH9,CL9),"")</f>
        <v>13.3</v>
      </c>
      <c r="DB9" s="40">
        <f>IF(SUM(CY9,CZ9)&gt;0,SUM(CY9,CZ9),"")</f>
        <v>68.099999999999994</v>
      </c>
      <c r="DC9" s="40">
        <f>IF(SUM(CP9,CT9)&gt;0,SUM(CP9,CT9),"")</f>
        <v>10.4</v>
      </c>
      <c r="DD9" s="40">
        <f>IF(SUM(CO9:CP9,CR9:CT9,CV9)-SUM(CQ9,CU9)&gt;0,SUM(CO9:CP9,CR9:CT9,CV9)-SUM(CQ9,CU9),"")</f>
        <v>46.8</v>
      </c>
      <c r="DE9" s="40">
        <f>IF(SUM(CY9,CZ9,DD9)&gt;0,SUM(CY9,CZ9,DD9),"")</f>
        <v>114.89999999999999</v>
      </c>
      <c r="DF9" s="50" t="str">
        <f>IF(MAX(ED9,FF9,GH9,HJ9,IL9,JN9,KP9,LR9,MT9,NV9,OX9,PZ9)-IF(N9="",0,N9)&gt;0.001,MAX(ED9,FF9,GH9,HJ9,IL9,JN9,KP9,LR9,MT9,NV9,OX9,PZ9)-IF(N9="",0,N9),"")</f>
        <v/>
      </c>
      <c r="DG9" s="50" t="str">
        <f>IF(MAX(EE9,FG9,GI9,HK9,IM9,JO9,KQ9,LS9,MU9,NW9,OY9,QA9)-IF(P9="",0,P9)&gt;0.001,MAX(EE9,FG9,GI9,HK9,IM9,JO9,KQ9,LS9,MU9,NW9,OY9,QA9)-IF(P9="",0,P9),"")</f>
        <v/>
      </c>
      <c r="DH9" s="50" t="str">
        <f>IF(MAX(EI9,FK9,GM9,HO9,IQ9,JS9,KU9,LW9,MY9,OA9,PC9,QE9)-IF(R9="",0,R9)&gt;0.001,MAX(EI9,FK9,GM9,HO9,IQ9,JS9,KU9,LW9,MY9,OA9,PC9,QE9)-IF(R9="",0,R9),"")</f>
        <v/>
      </c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40" t="str">
        <f>IF(SUM(DJ9,DN9)&gt;0,SUM(DJ9,DN9),"")</f>
        <v/>
      </c>
      <c r="ED9" s="40" t="str">
        <f>IF(SUM(DI9:DJ9,DL9:DN9,DP9)-DK9-DO9&gt;0,SUM(DI9:DJ9,DL9:DN9,DP9)-DK9-DO9,"")</f>
        <v/>
      </c>
      <c r="EE9" s="40" t="str">
        <f>IF(SUM(DQ9:DR9,DT9)-DS9&gt;0,SUM(DQ9:DR9,DT9)-DS9,"")</f>
        <v/>
      </c>
      <c r="EF9" s="40" t="str">
        <f>IF(SUM(DJ9,DN9,DR9)&gt;0,SUM(DJ9,DN9,DR9),"")</f>
        <v/>
      </c>
      <c r="EG9" s="40" t="str">
        <f>IF(SUM(ED9,EE9)&gt;0,SUM(ED9,EE9),"")</f>
        <v/>
      </c>
      <c r="EH9" s="40" t="str">
        <f>IF(SUM(DV9,DZ9)&gt;0,SUM(DV9,DZ9),"")</f>
        <v/>
      </c>
      <c r="EI9" s="40" t="str">
        <f>IF(SUM(DU9:DV9,DX9:DZ9,EB9)-SUM(DW9,EA9)&gt;0,SUM(DU9:DV9,DX9:DZ9,EB9)-SUM(DW9,EA9),"")</f>
        <v/>
      </c>
      <c r="EJ9" s="40" t="str">
        <f>IF(SUM(ED9,EE9,EI9)&gt;0,SUM(ED9,EE9,EI9),"")</f>
        <v/>
      </c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1" t="str">
        <f>IF(SUM(EL9,EP9)&gt;0,SUM(EL9,EP9),"")</f>
        <v/>
      </c>
      <c r="FF9" s="11" t="str">
        <f>IF(SUM(EK9:EL9,EN9:EP9,ER9)-EM9-EQ9&gt;0,SUM(EK9:EL9,EN9:EP9,ER9)-EM9-EQ9,"")</f>
        <v/>
      </c>
      <c r="FG9" s="11" t="str">
        <f>IF(SUM(ES9:ET9,EV9)-EU9&gt;0,SUM(ES9:ET9,EV9)-EU9,"")</f>
        <v/>
      </c>
      <c r="FH9" s="11" t="str">
        <f>IF(SUM(EL9,EP9,ET9)&gt;0,SUM(EL9,EP9,ET9),"")</f>
        <v/>
      </c>
      <c r="FI9" s="11" t="str">
        <f>IF(SUM(FF9,FG9)&gt;0,SUM(FF9,FG9),"")</f>
        <v/>
      </c>
      <c r="FJ9" s="11" t="str">
        <f>IF(SUM(EX9,FB9)&gt;0,SUM(EX9,FB9),"")</f>
        <v/>
      </c>
      <c r="FK9" s="11" t="str">
        <f>IF(SUM(EW9:EX9,EZ9:FB9,FD9)-SUM(EY9,FC9)&gt;0,SUM(EW9:EX9,EZ9:FB9,FD9)-SUM(EY9,FC9),"")</f>
        <v/>
      </c>
      <c r="FL9" s="11" t="str">
        <f>IF(SUM(FF9,FG9,FK9)&gt;0,SUM(FF9,FG9,FK9),"")</f>
        <v/>
      </c>
      <c r="FM9" s="17"/>
      <c r="FN9" s="17"/>
      <c r="FO9" s="17"/>
      <c r="FP9" s="17"/>
      <c r="FQ9" s="17"/>
      <c r="FR9" s="17"/>
      <c r="FS9" s="17"/>
      <c r="FT9" s="17"/>
      <c r="FU9" s="17"/>
      <c r="FV9" s="17"/>
      <c r="FW9" s="17"/>
      <c r="FX9" s="17"/>
      <c r="FY9" s="17"/>
      <c r="FZ9" s="17"/>
      <c r="GA9" s="17"/>
      <c r="GB9" s="17"/>
      <c r="GC9" s="17"/>
      <c r="GD9" s="17"/>
      <c r="GE9" s="17"/>
      <c r="GF9" s="17"/>
      <c r="GG9" s="40" t="str">
        <f>IF(SUM(FN9,FR9)&gt;0,SUM(FN9,FR9),"")</f>
        <v/>
      </c>
      <c r="GH9" s="40" t="str">
        <f>IF(SUM(FM9:FN9,FP9:FR9,FT9)-FO9-FS9&gt;0,SUM(FM9:FN9,FP9:FR9,FT9)-FO9-FS9,"")</f>
        <v/>
      </c>
      <c r="GI9" s="40" t="str">
        <f>IF(SUM(FU9:FV9,FX9)-FW9&gt;0,SUM(FU9:FV9,FX9)-FW9,"")</f>
        <v/>
      </c>
      <c r="GJ9" s="40" t="str">
        <f>IF(SUM(FN9,FR9,FV9)&gt;0,SUM(FN9,FR9,FV9),"")</f>
        <v/>
      </c>
      <c r="GK9" s="40" t="str">
        <f>IF(SUM(GH9,GI9)&gt;0,SUM(GH9,GI9),"")</f>
        <v/>
      </c>
      <c r="GL9" s="40" t="str">
        <f>IF(SUM(FZ9,GD9)&gt;0,SUM(FZ9,GD9),"")</f>
        <v/>
      </c>
      <c r="GM9" s="40" t="str">
        <f>IF(SUM(FY9:FZ9,GB9:GD9,GF9)-SUM(GA9,GE9)&gt;0,SUM(FY9:FZ9,GB9:GD9,GF9)-SUM(GA9,GE9),"")</f>
        <v/>
      </c>
      <c r="GN9" s="40" t="str">
        <f>IF(SUM(GH9,GI9,GM9)&gt;0,SUM(GH9,GI9,GM9),"")</f>
        <v/>
      </c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1" t="str">
        <f>IF(SUM(GP9,GT9)&gt;0,SUM(GP9,GT9),"")</f>
        <v/>
      </c>
      <c r="HJ9" s="11" t="str">
        <f>IF(SUM(GO9:GP9,GR9:GT9,GV9)-GQ9-GU9&gt;0,SUM(GO9:GP9,GR9:GT9,GV9)-GQ9-GU9,"")</f>
        <v/>
      </c>
      <c r="HK9" s="11" t="str">
        <f>IF(SUM(GW9:GX9,GZ9)-GY9&gt;0,SUM(GW9:GX9,GZ9)-GY9,"")</f>
        <v/>
      </c>
      <c r="HL9" s="11" t="str">
        <f>IF(SUM(GP9,GT9,GX9)&gt;0,SUM(GP9,GT9,GX9),"")</f>
        <v/>
      </c>
      <c r="HM9" s="11" t="str">
        <f>IF(SUM(HJ9,HK9)&gt;0,SUM(HJ9,HK9),"")</f>
        <v/>
      </c>
      <c r="HN9" s="11" t="str">
        <f>IF(SUM(HB9,HF9)&gt;0,SUM(HB9,HF9),"")</f>
        <v/>
      </c>
      <c r="HO9" s="11" t="str">
        <f>IF(SUM(HA9:HB9,HD9:HF9,HH9)-SUM(HC9,HG9)&gt;0,SUM(HA9:HB9,HD9:HF9,HH9)-SUM(HC9,HG9),"")</f>
        <v/>
      </c>
      <c r="HP9" s="11" t="str">
        <f>IF(SUM(HJ9,HK9,HO9)&gt;0,SUM(HJ9,HK9,HO9),"")</f>
        <v/>
      </c>
      <c r="HQ9" s="17"/>
      <c r="HR9" s="17"/>
      <c r="HS9" s="17"/>
      <c r="HT9" s="17"/>
      <c r="HU9" s="17"/>
      <c r="HV9" s="17"/>
      <c r="HW9" s="17"/>
      <c r="HX9" s="17"/>
      <c r="HY9" s="17"/>
      <c r="HZ9" s="17"/>
      <c r="IA9" s="17"/>
      <c r="IB9" s="17"/>
      <c r="IC9" s="17"/>
      <c r="ID9" s="17"/>
      <c r="IE9" s="17"/>
      <c r="IF9" s="17"/>
      <c r="IG9" s="17"/>
      <c r="IH9" s="17"/>
      <c r="II9" s="17"/>
      <c r="IJ9" s="17"/>
      <c r="IK9" s="40" t="str">
        <f>IF(SUM(HR9,HV9)&gt;0,SUM(HR9,HV9),"")</f>
        <v/>
      </c>
      <c r="IL9" s="40" t="str">
        <f>IF(SUM(HQ9:HR9,HT9:HV9,HX9)-HS9-HW9&gt;0,SUM(HQ9:HR9,HT9:HV9,HX9)-HS9-HW9,"")</f>
        <v/>
      </c>
      <c r="IM9" s="40" t="str">
        <f>IF(SUM(HY9:HZ9,IB9)-IA9&gt;0,SUM(HY9:HZ9,IB9)-IA9,"")</f>
        <v/>
      </c>
      <c r="IN9" s="40" t="str">
        <f>IF(SUM(HR9,HV9,HZ9)&gt;0,SUM(HR9,HV9,HZ9),"")</f>
        <v/>
      </c>
      <c r="IO9" s="40" t="str">
        <f>IF(SUM(IL9,IM9)&gt;0,SUM(IL9,IM9),"")</f>
        <v/>
      </c>
      <c r="IP9" s="40" t="str">
        <f>IF(SUM(ID9,IH9)&gt;0,SUM(ID9,IH9),"")</f>
        <v/>
      </c>
      <c r="IQ9" s="40" t="str">
        <f>IF(SUM(IC9:ID9,IF9:IH9,IJ9)-SUM(IE9,II9)&gt;0,SUM(IC9:ID9,IF9:IH9,IJ9)-SUM(IE9,II9),"")</f>
        <v/>
      </c>
      <c r="IR9" s="40" t="str">
        <f>IF(SUM(IL9,IM9,IQ9)&gt;0,SUM(IL9,IM9,IQ9),"")</f>
        <v/>
      </c>
      <c r="IS9" s="18"/>
      <c r="IT9" s="18"/>
      <c r="IU9" s="18"/>
      <c r="IV9" s="18"/>
      <c r="IW9" s="18"/>
      <c r="IX9" s="18"/>
      <c r="IY9" s="18"/>
      <c r="IZ9" s="18"/>
      <c r="JA9" s="18"/>
      <c r="JB9" s="18"/>
      <c r="JC9" s="18"/>
      <c r="JD9" s="18"/>
      <c r="JE9" s="18"/>
      <c r="JF9" s="18"/>
      <c r="JG9" s="18"/>
      <c r="JH9" s="18"/>
      <c r="JI9" s="18"/>
      <c r="JJ9" s="18"/>
      <c r="JK9" s="18"/>
      <c r="JL9" s="18"/>
      <c r="JM9" s="11" t="str">
        <f>IF(SUM(IT9,IX9)&gt;0,SUM(IT9,IX9),"")</f>
        <v/>
      </c>
      <c r="JN9" s="11" t="str">
        <f>IF(SUM(IS9:IT9,IV9:IX9,IZ9)-IU9-IY9&gt;0,SUM(IS9:IT9,IV9:IX9,IZ9)-IU9-IY9,"")</f>
        <v/>
      </c>
      <c r="JO9" s="11" t="str">
        <f>IF(SUM(JA9:JB9,JD9)-JC9&gt;0,SUM(JA9:JB9,JD9)-JC9,"")</f>
        <v/>
      </c>
      <c r="JP9" s="11" t="str">
        <f>IF(SUM(IT9,IX9,JB9)&gt;0,SUM(IT9,IX9,JB9),"")</f>
        <v/>
      </c>
      <c r="JQ9" s="11" t="str">
        <f>IF(SUM(JN9,JO9)&gt;0,SUM(JN9,JO9),"")</f>
        <v/>
      </c>
      <c r="JR9" s="11" t="str">
        <f>IF(SUM(JF9,JJ9)&gt;0,SUM(JF9,JJ9),"")</f>
        <v/>
      </c>
      <c r="JS9" s="11" t="str">
        <f>IF(SUM(JE9:JF9,JH9:JJ9,JL9)-SUM(JG9,JK9)&gt;0,SUM(JE9:JF9,JH9:JJ9,JL9)-SUM(JG9,JK9),"")</f>
        <v/>
      </c>
      <c r="JT9" s="11" t="str">
        <f>IF(SUM(JN9,JO9,JS9)&gt;0,SUM(JN9,JO9,JS9),"")</f>
        <v/>
      </c>
      <c r="JU9" s="17"/>
      <c r="JV9" s="17"/>
      <c r="JW9" s="17"/>
      <c r="JX9" s="17"/>
      <c r="JY9" s="17"/>
      <c r="JZ9" s="17"/>
      <c r="KA9" s="17"/>
      <c r="KB9" s="17"/>
      <c r="KC9" s="17"/>
      <c r="KD9" s="17"/>
      <c r="KE9" s="17"/>
      <c r="KF9" s="17"/>
      <c r="KG9" s="17"/>
      <c r="KH9" s="17"/>
      <c r="KI9" s="17"/>
      <c r="KJ9" s="17"/>
      <c r="KK9" s="17"/>
      <c r="KL9" s="17"/>
      <c r="KM9" s="17"/>
      <c r="KN9" s="17"/>
      <c r="KO9" s="40" t="str">
        <f>IF(SUM(JV9,JZ9)&gt;0,SUM(JV9,JZ9),"")</f>
        <v/>
      </c>
      <c r="KP9" s="40" t="str">
        <f>IF(SUM(JU9:JV9,JX9:JZ9,KB9)-JW9-KA9&gt;0,SUM(JU9:JV9,JX9:JZ9,KB9)-JW9-KA9,"")</f>
        <v/>
      </c>
      <c r="KQ9" s="40" t="str">
        <f>IF(SUM(KC9:KD9,KF9)-KE9&gt;0,SUM(KC9:KD9,KF9)-KE9,"")</f>
        <v/>
      </c>
      <c r="KR9" s="40" t="str">
        <f>IF(SUM(JV9,JZ9,KD9)&gt;0,SUM(JV9,JZ9,KD9),"")</f>
        <v/>
      </c>
      <c r="KS9" s="40" t="str">
        <f>IF(SUM(KP9,KQ9)&gt;0,SUM(KP9,KQ9),"")</f>
        <v/>
      </c>
      <c r="KT9" s="40" t="str">
        <f>IF(SUM(KH9,KL9)&gt;0,SUM(KH9,KL9),"")</f>
        <v/>
      </c>
      <c r="KU9" s="40" t="str">
        <f>IF(SUM(KG9:KH9,KJ9:KL9,KN9)-SUM(KI9,KM9)&gt;0,SUM(KG9:KH9,KJ9:KL9,KN9)-SUM(KI9,KM9),"")</f>
        <v/>
      </c>
      <c r="KV9" s="40" t="str">
        <f>IF(SUM(KP9,KQ9,KU9)&gt;0,SUM(KP9,KQ9,KU9),"")</f>
        <v/>
      </c>
      <c r="KW9" s="18"/>
      <c r="KX9" s="18"/>
      <c r="KY9" s="18"/>
      <c r="KZ9" s="18"/>
      <c r="LA9" s="18"/>
      <c r="LB9" s="18"/>
      <c r="LC9" s="18"/>
      <c r="LD9" s="18"/>
      <c r="LE9" s="18"/>
      <c r="LF9" s="18"/>
      <c r="LG9" s="18"/>
      <c r="LH9" s="18"/>
      <c r="LI9" s="18"/>
      <c r="LJ9" s="18"/>
      <c r="LK9" s="18"/>
      <c r="LL9" s="18"/>
      <c r="LM9" s="18"/>
      <c r="LN9" s="18"/>
      <c r="LO9" s="18"/>
      <c r="LP9" s="18"/>
      <c r="LQ9" s="11" t="str">
        <f>IF(SUM(KX9,LB9)&gt;0,SUM(KX9,LB9),"")</f>
        <v/>
      </c>
      <c r="LR9" s="11" t="str">
        <f>IF(SUM(KW9:KX9,KZ9:LB9,LD9)-KY9-LC9&gt;0,SUM(KW9:KX9,KZ9:LB9,LD9)-KY9-LC9,"")</f>
        <v/>
      </c>
      <c r="LS9" s="11" t="str">
        <f>IF(SUM(LE9:LF9,LH9)-LG9&gt;0,SUM(LE9:LF9,LH9)-LG9,"")</f>
        <v/>
      </c>
      <c r="LT9" s="11" t="str">
        <f>IF(SUM(KX9,LB9,LF9)&gt;0,SUM(KX9,LB9,LF9),"")</f>
        <v/>
      </c>
      <c r="LU9" s="11" t="str">
        <f>IF(SUM(LR9,LS9)&gt;0,SUM(LR9,LS9),"")</f>
        <v/>
      </c>
      <c r="LV9" s="11" t="str">
        <f>IF(SUM(LJ9,LN9)&gt;0,SUM(LJ9,LN9),"")</f>
        <v/>
      </c>
      <c r="LW9" s="11" t="str">
        <f>IF(SUM(LI9:LJ9,LL9:LN9,LP9)-SUM(LK9,LO9)&gt;0,SUM(LI9:LJ9,LL9:LN9,LP9)-SUM(LK9,LO9),"")</f>
        <v/>
      </c>
      <c r="LX9" s="11" t="str">
        <f>IF(SUM(LR9,LS9,LW9)&gt;0,SUM(LR9,LS9,LW9),"")</f>
        <v/>
      </c>
      <c r="LY9" s="17"/>
      <c r="LZ9" s="17"/>
      <c r="MA9" s="17"/>
      <c r="MB9" s="17"/>
      <c r="MC9" s="17"/>
      <c r="MD9" s="17"/>
      <c r="ME9" s="17"/>
      <c r="MF9" s="17"/>
      <c r="MG9" s="17"/>
      <c r="MH9" s="17"/>
      <c r="MI9" s="17"/>
      <c r="MJ9" s="17"/>
      <c r="MK9" s="17"/>
      <c r="ML9" s="17"/>
      <c r="MM9" s="17"/>
      <c r="MN9" s="17"/>
      <c r="MO9" s="17"/>
      <c r="MP9" s="17"/>
      <c r="MQ9" s="17"/>
      <c r="MR9" s="17"/>
      <c r="MS9" s="40" t="str">
        <f>IF(SUM(LZ9,MD9)&gt;0,SUM(LZ9,MD9),"")</f>
        <v/>
      </c>
      <c r="MT9" s="40" t="str">
        <f>IF(SUM(LY9:LZ9,MB9:MD9,MF9)-MA9-ME9&gt;0,SUM(LY9:LZ9,MB9:MD9,MF9)-MA9-ME9,"")</f>
        <v/>
      </c>
      <c r="MU9" s="40" t="str">
        <f>IF(SUM(MG9:MH9,MJ9)-MI9&gt;0,SUM(MG9:MH9,MJ9)-MI9,"")</f>
        <v/>
      </c>
      <c r="MV9" s="40" t="str">
        <f>IF(SUM(LZ9,MD9,MH9)&gt;0,SUM(LZ9,MD9,MH9),"")</f>
        <v/>
      </c>
      <c r="MW9" s="40" t="str">
        <f>IF(SUM(MT9,MU9)&gt;0,SUM(MT9,MU9),"")</f>
        <v/>
      </c>
      <c r="MX9" s="40" t="str">
        <f>IF(SUM(ML9,MP9)&gt;0,SUM(ML9,MP9),"")</f>
        <v/>
      </c>
      <c r="MY9" s="40" t="str">
        <f>IF(SUM(MK9:ML9,MN9:MP9,MR9)-SUM(MM9,MQ9)&gt;0,SUM(MK9:ML9,MN9:MP9,MR9)-SUM(MM9,MQ9),"")</f>
        <v/>
      </c>
      <c r="MZ9" s="40" t="str">
        <f>IF(SUM(MT9,MU9,MY9)&gt;0,SUM(MT9,MU9,MY9),"")</f>
        <v/>
      </c>
      <c r="NA9" s="18"/>
      <c r="NB9" s="18"/>
      <c r="NC9" s="18"/>
      <c r="ND9" s="18"/>
      <c r="NE9" s="18"/>
      <c r="NF9" s="18"/>
      <c r="NG9" s="18"/>
      <c r="NH9" s="18"/>
      <c r="NI9" s="18"/>
      <c r="NJ9" s="18"/>
      <c r="NK9" s="18"/>
      <c r="NL9" s="18"/>
      <c r="NM9" s="18"/>
      <c r="NN9" s="18"/>
      <c r="NO9" s="18"/>
      <c r="NP9" s="18"/>
      <c r="NQ9" s="18"/>
      <c r="NR9" s="18"/>
      <c r="NS9" s="18"/>
      <c r="NT9" s="18"/>
      <c r="NU9" s="11" t="str">
        <f>IF(SUM(NB9,NF9)&gt;0,SUM(NB9,NF9),"")</f>
        <v/>
      </c>
      <c r="NV9" s="11" t="str">
        <f>IF(SUM(NA9:NB9,ND9:NF9,NH9)-NC9-NG9&gt;0,SUM(NA9:NB9,ND9:NF9,NH9)-NC9-NG9,"")</f>
        <v/>
      </c>
      <c r="NW9" s="11" t="str">
        <f>IF(SUM(NI9:NJ9,NL9)-NK9&gt;0,SUM(NI9:NJ9,NL9)-NK9,"")</f>
        <v/>
      </c>
      <c r="NX9" s="11" t="str">
        <f>IF(SUM(NB9,NF9,NJ9)&gt;0,SUM(NB9,NF9,NJ9),"")</f>
        <v/>
      </c>
      <c r="NY9" s="11" t="str">
        <f>IF(SUM(NV9,NW9)&gt;0,SUM(NV9,NW9),"")</f>
        <v/>
      </c>
      <c r="NZ9" s="11" t="str">
        <f>IF(SUM(NN9,NR9)&gt;0,SUM(NN9,NR9),"")</f>
        <v/>
      </c>
      <c r="OA9" s="11" t="str">
        <f>IF(SUM(NM9:NN9,NP9:NR9,NT9)-SUM(NO9,NS9)&gt;0,SUM(NM9:NN9,NP9:NR9,NT9)-SUM(NO9,NS9),"")</f>
        <v/>
      </c>
      <c r="OB9" s="11" t="str">
        <f>IF(SUM(NV9,NW9,OA9)&gt;0,SUM(NV9,NW9,OA9),"")</f>
        <v/>
      </c>
      <c r="OC9" s="17"/>
      <c r="OD9" s="17"/>
      <c r="OE9" s="17"/>
      <c r="OF9" s="17"/>
      <c r="OG9" s="17"/>
      <c r="OH9" s="17"/>
      <c r="OI9" s="17"/>
      <c r="OJ9" s="17"/>
      <c r="OK9" s="17"/>
      <c r="OL9" s="17"/>
      <c r="OM9" s="17"/>
      <c r="ON9" s="17"/>
      <c r="OO9" s="17"/>
      <c r="OP9" s="17"/>
      <c r="OQ9" s="17"/>
      <c r="OR9" s="17"/>
      <c r="OS9" s="17"/>
      <c r="OT9" s="17"/>
      <c r="OU9" s="17"/>
      <c r="OV9" s="17"/>
      <c r="OW9" s="40" t="str">
        <f>IF(SUM(OD9,OH9)&gt;0,SUM(OD9,OH9),"")</f>
        <v/>
      </c>
      <c r="OX9" s="40" t="str">
        <f>IF(SUM(OC9:OD9,OF9:OH9,OJ9)-OE9-OI9&gt;0,SUM(OC9:OD9,OF9:OH9,OJ9)-OE9-OI9,"")</f>
        <v/>
      </c>
      <c r="OY9" s="40" t="str">
        <f>IF(SUM(OK9:OL9,ON9)-OM9&gt;0,SUM(OK9:OL9,ON9)-OM9,"")</f>
        <v/>
      </c>
      <c r="OZ9" s="40" t="str">
        <f>IF(SUM(OD9,OH9,OL9)&gt;0,SUM(OD9,OH9,OL9),"")</f>
        <v/>
      </c>
      <c r="PA9" s="40" t="str">
        <f>IF(SUM(OX9,OY9)&gt;0,SUM(OX9,OY9),"")</f>
        <v/>
      </c>
      <c r="PB9" s="40" t="str">
        <f>IF(SUM(OP9,OT9)&gt;0,SUM(OP9,OT9),"")</f>
        <v/>
      </c>
      <c r="PC9" s="40" t="str">
        <f>IF(SUM(OO9:OP9,OR9:OT9,OV9)-SUM(OQ9,OU9)&gt;0,SUM(OO9:OP9,OR9:OT9,OV9)-SUM(OQ9,OU9),"")</f>
        <v/>
      </c>
      <c r="PD9" s="40" t="str">
        <f>IF(SUM(OX9,OY9,PC9)&gt;0,SUM(OX9,OY9,PC9),"")</f>
        <v/>
      </c>
      <c r="PE9" s="18"/>
      <c r="PF9" s="18"/>
      <c r="PG9" s="18"/>
      <c r="PH9" s="18"/>
      <c r="PI9" s="18"/>
      <c r="PJ9" s="18"/>
      <c r="PK9" s="18"/>
      <c r="PL9" s="18"/>
      <c r="PM9" s="18"/>
      <c r="PN9" s="18"/>
      <c r="PO9" s="18"/>
      <c r="PP9" s="18"/>
      <c r="PQ9" s="18"/>
      <c r="PR9" s="18"/>
      <c r="PS9" s="18"/>
      <c r="PT9" s="18"/>
      <c r="PU9" s="18"/>
      <c r="PV9" s="18"/>
      <c r="PW9" s="18"/>
      <c r="PX9" s="18"/>
      <c r="PY9" s="11" t="str">
        <f>IF(SUM(PF9,PJ9)&gt;0,SUM(PF9,PJ9),"")</f>
        <v/>
      </c>
      <c r="PZ9" s="11" t="str">
        <f>IF(SUM(PE9:PF9,PH9:PJ9,PL9)-PG9-PK9&gt;0,SUM(PE9:PF9,PH9:PJ9,PL9)-PG9-PK9,"")</f>
        <v/>
      </c>
      <c r="QA9" s="11" t="str">
        <f>IF(SUM(PM9:PN9,PP9)-PO9&gt;0,SUM(PM9:PN9,PP9)-PO9,"")</f>
        <v/>
      </c>
      <c r="QB9" s="11" t="str">
        <f>IF(SUM(PF9,PJ9,PN9)&gt;0,SUM(PF9,PJ9,PN9),"")</f>
        <v/>
      </c>
      <c r="QC9" s="11" t="str">
        <f>IF(SUM(PZ9,QA9)&gt;0,SUM(PZ9,QA9),"")</f>
        <v/>
      </c>
      <c r="QD9" s="11" t="str">
        <f>IF(SUM(PR9,PV9)&gt;0,SUM(PR9,PV9),"")</f>
        <v/>
      </c>
      <c r="QE9" s="11" t="str">
        <f>IF(SUM(PQ9:PR9,PT9:PV9,PX9)-SUM(PS9,PW9)&gt;0,SUM(PQ9:PR9,PT9:PV9,PX9)-SUM(PS9,PW9),"")</f>
        <v/>
      </c>
      <c r="QF9" s="11" t="str">
        <f>IF(SUM(PZ9,QA9,QE9)&gt;0,SUM(PZ9,QA9,QE9),"")</f>
        <v/>
      </c>
      <c r="QG9" s="22">
        <f>IF($CW9="P",CC9,(CC9+AZ9)/2)</f>
        <v>18.100000000000001</v>
      </c>
      <c r="QH9" s="22">
        <f>IF($CW9="P",CD9,(CD9+BA9)/2)</f>
        <v>4.8000000000000007</v>
      </c>
      <c r="QI9" s="22">
        <f>IF($CW9="P",CE9,(CE9+BB9)/2)</f>
        <v>0.4</v>
      </c>
      <c r="QJ9" s="22">
        <f>IF($CW9="P",CF9,(CF9+BC9)/2)</f>
        <v>0</v>
      </c>
      <c r="QK9" s="22">
        <f>IF($CW9="P",CG9,(CG9+BD9)/2)</f>
        <v>18.200000000000003</v>
      </c>
      <c r="QL9" s="22">
        <f>IF($CW9="P",CH9,(CH9+BE9)/2)</f>
        <v>5.2</v>
      </c>
      <c r="QM9" s="22">
        <f>IF($CW9="P",CI9,(CI9+BF9)/2)</f>
        <v>0.2</v>
      </c>
      <c r="QN9" s="22">
        <f>IF($CW9="P",CJ9,(CJ9+BG9)/2)</f>
        <v>0.3</v>
      </c>
      <c r="QO9" s="22">
        <f>IF($CW9="P",CK9,(CK9+BH9)/2)</f>
        <v>18.399999999999999</v>
      </c>
      <c r="QP9" s="22">
        <f>IF($CW9="P",CL9,(CL9+BI9)/2)</f>
        <v>3.7</v>
      </c>
      <c r="QQ9" s="22">
        <f>IF($CW9="P",CM9,(CM9+BJ9)/2)</f>
        <v>0.4</v>
      </c>
      <c r="QR9" s="22">
        <f>IF($CW9="P",CN9,(CN9+BK9)/2)</f>
        <v>0</v>
      </c>
      <c r="QS9" s="22">
        <f>IF($CW9="P",CO9,(CO9+BL9)/2)</f>
        <v>18.25</v>
      </c>
      <c r="QT9" s="22">
        <f>IF($CW9="P",CP9,(CP9+BM9)/2)</f>
        <v>5.2</v>
      </c>
      <c r="QU9" s="22">
        <f>IF($CW9="P",CQ9,(CQ9+BN9)/2)</f>
        <v>0.1</v>
      </c>
      <c r="QV9" s="22">
        <f>IF($CW9="P",CR9,(CR9+BO9)/2)</f>
        <v>0</v>
      </c>
      <c r="QW9" s="22">
        <f>IF($CW9="P",CS9,(CS9+BP9)/2)</f>
        <v>18.05</v>
      </c>
      <c r="QX9" s="22">
        <f>IF($CW9="P",CT9,(CT9+BQ9)/2)</f>
        <v>5.2</v>
      </c>
      <c r="QY9" s="22">
        <f>IF($CW9="P",CU9,(CU9+BR9)/2)</f>
        <v>0.2</v>
      </c>
      <c r="QZ9" s="22">
        <f>IF($CW9="P",CV9,(CV9+BS9)/2)</f>
        <v>0.3</v>
      </c>
      <c r="RA9" s="27" t="s">
        <v>46</v>
      </c>
      <c r="RB9" s="40">
        <f>IF(SUM(QH9,QL9)&gt;0,SUM(QH9,QL9),"")</f>
        <v>10</v>
      </c>
      <c r="RC9" s="40">
        <f>IF(SUM(QG9:QH9,QJ9:QL9,QN9)-QI9-QM9&gt;0,SUM(QG9:QH9,QJ9:QL9,QN9)-QI9-QM9,"")</f>
        <v>46.000000000000007</v>
      </c>
      <c r="RD9" s="40">
        <f>IF(SUM(QO9:QP9,QR9)-QQ9&gt;0,SUM(QO9:QP9,QR9)-QQ9,"")</f>
        <v>21.7</v>
      </c>
      <c r="RE9" s="40">
        <f>IF(SUM(QH9,QL9,QP9)&gt;0,SUM(QH9,QL9,QP9),"")</f>
        <v>13.7</v>
      </c>
      <c r="RF9" s="40">
        <f>IF(SUM(RC9,RD9)&gt;0,SUM(RC9,RD9),"")</f>
        <v>67.7</v>
      </c>
      <c r="RG9" s="40">
        <f>IF(SUM(QT9,QX9)&gt;0,SUM(QT9,QX9),"")</f>
        <v>10.4</v>
      </c>
      <c r="RH9" s="40">
        <f>IF(SUM(QS9:QT9,QV9:QX9,QZ9)-SUM(QU9,QY9)&gt;0,SUM(QS9:QT9,QV9:QX9,QZ9)-SUM(QU9,QY9),"")</f>
        <v>46.7</v>
      </c>
      <c r="RI9" s="40">
        <f>IF(SUM(RC9,RD9,RH9)&gt;0,SUM(RC9,RD9,RH9),"")</f>
        <v>114.4</v>
      </c>
    </row>
    <row r="10" spans="1:477" x14ac:dyDescent="0.2">
      <c r="A10" s="4" cm="1">
        <f t="array" ref="A10">IF(AND(J10&lt;&gt;"",J10&lt;&gt;"No DD"),SUMPRODUCT((J$4:J$34&lt;&gt;"")*(J$4:J$34&lt;&gt;"No DD")*(F$4:F$34&gt;F10))+1,IF(J10="No DD",SUMPRODUCT((J$4:J$34="No DD")*(F$4:F$34&gt;F10))+1+SUMPRODUCT((J$4:J$34&lt;&gt;"")*(J$4:J$34&lt;&gt;"No DD")),""))</f>
        <v>7</v>
      </c>
      <c r="B10" s="4" cm="1">
        <f t="array" ref="B10">IF(AND(J10&lt;&gt;"",J10&lt;&gt;"No DD",G10=""),SUMPRODUCT((J$4:J$34&lt;&gt;"")*(J$4:J$34&lt;&gt;"No DD")*(G$4:G$34="")*(F$4:F$34&gt;F10))+1,IF(J10="No DD",SUMPRODUCT((J$4:J$34="No DD")*(F$4:F$34&gt;F10)*(G$4:G$34=""))+1+SUMPRODUCT((J$4:J$34&lt;&gt;"")*(G$4:G$34="")*(J$4:J$34&lt;&gt;"No DD")),""))</f>
        <v>4</v>
      </c>
      <c r="C10" s="5" t="s">
        <v>140</v>
      </c>
      <c r="D10" s="4" t="s">
        <v>4</v>
      </c>
      <c r="E10" s="4">
        <v>2005</v>
      </c>
      <c r="F10" s="9">
        <f>SUM(L10:T10)+SUM(L10:P10)*0.0000001+SUM(L10)*0.0000000000001</f>
        <v>144.00000687000247</v>
      </c>
      <c r="G10" s="66"/>
      <c r="H10" s="3" t="str">
        <f>IF(OR(AND(AR10&gt;=AY$36,AS10&gt;=AY$40,AR10&lt;&gt;"",AQ10=""),AND(AW10&gt;=AY$36,AX10&gt;=AY$40,AW10&lt;&gt;"",AQ10=""),AND(BU10&gt;=CB$36,BV10&gt;=CB$40,BU10&lt;&gt;"",BT10=""),AND(BZ10&gt;=CB$36,CA10&gt;=CB$40,BZ10&lt;&gt;"",BT10=""),AND(CX10&gt;=DE$36,CY10&gt;=DE$40,CX10&lt;&gt;"",CW10=""),AND(DC10&gt;=DE$36,DD10&gt;=DE$40,DC10&lt;&gt;""),AND(EC10&gt;=EJ$36,ED10&gt;=EJ$40,EC10&lt;&gt;""),AND(EH10&gt;=EJ$36,EI10&gt;=EJ$40,EH10&lt;&gt;""),AND(FE10&gt;=FL$36,FF10&gt;=FL$40,FE10&lt;&gt;""),AND(FJ10&gt;=FL$36,FK10&gt;=FL$40,FJ10&lt;&gt;""),AND(GG10&gt;=GN$36,GH10&gt;=GN$40,GG10&lt;&gt;""),AND(GL10&gt;=GN$36,GM10&gt;=GN$40,GL10&lt;&gt;""),AND(HI10&gt;=HP$36,HJ10&gt;=HP$40,HI10&lt;&gt;""),AND(HN10&gt;=HP$36,HO10&gt;=HP$40,HN10&lt;&gt;""),AND(IK10&gt;=IR$36,IL10&gt;=IR$40,IK10&lt;&gt;""),AND(IP10&gt;=IR$36,IQ10&gt;=IR$40,IP10&lt;&gt;""),AND(JM10&gt;=JT$36,JN10&gt;=JT$40,JM10&lt;&gt;""),AND(JR10&gt;=JT$36,JS10&gt;=JT$40,JR10&lt;&gt;""),AND(KO10&gt;=KV$36,KP10&gt;=KV$40,KO10&lt;&gt;""),AND(KT10&gt;=KV$36,KU10&gt;=KV$40,KT10&lt;&gt;""),AND(LQ10&gt;=LX$36,LR10&gt;=LX$40,LQ10&lt;&gt;""),AND(LV10&gt;=LX$36,LW10&gt;=LX$40,LV10&lt;&gt;""),AND(MS10&gt;=MZ$36,MT10&gt;=MZ$40,MS10&lt;&gt;""),AND(MX10&gt;=MZ$36,MY10&gt;=MZ$40,MX10&lt;&gt;""),AND(NU10&gt;=OB$36,NV10&gt;=OB$40,NU10&lt;&gt;""),AND(NZ10&gt;=OB$36,OA10&gt;=OB$40,NZ10&lt;&gt;""),AND(OW10&gt;=PD$36,OX10&gt;=PD$40,OW10&lt;&gt;""),AND(PB10&gt;=PD$36,PC10&gt;=PD$40,PB10&lt;&gt;""),AND(PY10&gt;=QF$36,PZ10&gt;=QF$40,PY10&lt;&gt;""),AND(QD10&gt;=QF$36,QE10&gt;=QF$40,QD10&lt;&gt;"")),"P","")</f>
        <v>P</v>
      </c>
      <c r="I10" s="3" t="str">
        <f>IF(OR(AND(AS10&gt;=AY$40,AS10&lt;&gt;"",AQ10=""),AND(AX10&gt;=AY$40,AX10&lt;&gt;"",AQ10=""),AND(BV10&gt;=CB$40,BV10&lt;&gt;"",BT10=""),AND(CA10&gt;=CB$40,CA10&lt;&gt;"",BT10=""),AND(CY10&gt;=DE$40,CY10&lt;&gt;"",CW10=""),AND(DD10&gt;=DE$40,DD10&lt;&gt;"",CW10=""),AND(ED10&gt;=EJ$40,ED10&lt;&gt;""),AND(EI10&gt;=EJ$40,EI10&lt;&gt;""),AND(FF10&gt;=FL$40,FF10&lt;&gt;""),AND(FK10&gt;=FL$40,FK10&lt;&gt;""),AND(GH10&gt;=GN$40,GH10&lt;&gt;""),AND(GM10&gt;=GN$40,GM10&lt;&gt;""),AND(HJ10&gt;=HP$40,HJ10&lt;&gt;""),AND(HO10&gt;=HP$40,HO10&lt;&gt;""),AND(IL10&gt;=IR$40,IL10&lt;&gt;""),AND(IQ10&gt;=IR$40,IQ10&lt;&gt;""),AND(JN10&gt;=JT$40,JN10&lt;&gt;""),AND(JS10&gt;=JT$40,JS10&lt;&gt;""),AND(KP10&gt;=KV$40,KP10&lt;&gt;""),AND(KU10&gt;=KV$40,KU10&lt;&gt;""),AND(LR10&gt;=LX$40,LR10&lt;&gt;""),AND(LW10&gt;=LX$40,LW10&lt;&gt;""),AND(MT10&gt;=MZ$40,MT10&lt;&gt;""),AND(MY10&gt;=MZ$40,MY10&lt;&gt;""),AND(NV10&gt;=OB$40,NV10&lt;&gt;""),AND(OA10&gt;=OB$40,OA10&lt;&gt;""),AND(OX10&gt;=PD$40,OX10&lt;&gt;""),AND(PC10&gt;=PD$40,PC10&lt;&gt;""),AND(PZ10&gt;=QF$40,PZ10&lt;&gt;""),AND(QE10&gt;=QF$40,QE10&lt;&gt;"")),"P","")</f>
        <v>P</v>
      </c>
      <c r="J10" s="36" t="str">
        <f>IF(AND(I10="P",H10=""),"No DD",IF(OR(AND(AU10&gt;=AY$39,AV10&gt;=AY$43,AU10&lt;&gt;"",AQ10=""),AND(BX10&gt;=CB$39,BY10&gt;=CB$43,BX10&lt;&gt;"",BT10=""),AND(DA10&gt;=DE$39,DB10&gt;=DE$43,DA10&lt;&gt;"",CW10=""),AND(EF10&gt;=EJ$39,EG10&gt;=EJ$43,EF10&lt;&gt;""),AND(FH10&gt;=FL$39,FI10&gt;=FL$43,FH10&lt;&gt;""),AND(GJ10&gt;=GN$39,GK10&gt;=GN$43,GJ10&lt;&gt;""),AND(HL10&gt;=HP$39,HM10&gt;=HP$43,HL10&lt;&gt;""),AND(IN10&gt;=IR$39,IO10&gt;=IR$43,IN10&lt;&gt;""),AND(JP10&gt;=JT$39,JQ10&gt;=JT$43,JP10&lt;&gt;""),AND(KR10&gt;=KV$39,KS10&gt;=KV$43,KR10&lt;&gt;""),AND(LT10&gt;=LX$39,LU10&gt;=LX$43,LT10&lt;&gt;""),AND(MV10&gt;=MZ$39,MW10&gt;=MZ$43,MV10&lt;&gt;""),AND(NX10&gt;=OB$39,NY10&gt;=OB$43,NX10&lt;&gt;""),AND(OZ10&gt;=PD$39,PA10&gt;=PD$43,OZ10&lt;&gt;""),AND(QB10&gt;=QF$39,QC10&gt;=QF$43,QB10&lt;&gt;"")),"Merit",IF(OR(AND(AU10&gt;=AY$38,AV10&gt;=AY$42,AU10&lt;&gt;"",AQ10=""),AND(BX10&gt;=CB$38,BY10&gt;=CB$42,BX10&lt;&gt;"",BT10=""),AND(DA10&gt;=DE$38,DB10&gt;=DE$42,DA10&lt;&gt;"",CW10=""),AND(EF10&gt;=EJ$38,EG10&gt;=EJ$42,EF10&lt;&gt;""),AND(FH10&gt;=FL$38,FI10&gt;=FL$42,FH10&lt;&gt;""),AND(GJ10&gt;=GN$38,GK10&gt;=GN$42,GJ10&lt;&gt;""),AND(HL10&gt;=HP$38,HM10&gt;=HP$42,HL10&lt;&gt;""),AND(IN10&gt;=IR$38,IO10&gt;=IR$42,IN10&lt;&gt;""),AND(JP10&gt;=JT$38,JQ10&gt;=JT$42,JP10&lt;&gt;""),AND(KR10&gt;=KV$38,KS10&gt;=KV$42,KR10&lt;&gt;""),AND(LT10&gt;=LX$38,LU10&gt;=LX$42,LT10&lt;&gt;""),AND(MV10&gt;=MZ$38,MW10&gt;=MZ$42,MV10&lt;&gt;""),AND(NX10&gt;=OB$38,NY10&gt;=OB$42,NX10&lt;&gt;""),AND(OZ10&gt;=PD$38,PA10&gt;=PD$42,OZ10&lt;&gt;""),AND(QB10&gt;=QF$38,QC10&gt;=QF$42,QB10&lt;&gt;"")),"Excellence",IF(K10="P","Worlds Team",IF(H10="P","National Team","")))))</f>
        <v>National Team</v>
      </c>
      <c r="K10" s="3" t="str">
        <f>IF(OR(AND(AU10&gt;=AY$37,AV10&gt;=AY$41,AU10&lt;&gt;"",AQ10=""),AND(BX10&gt;=CB$37,BY10&gt;=CB$41,BX10&lt;&gt;"",BT10=""),AND(DA10&gt;=DE$37,DB10&gt;=DE$41,DA10&lt;&gt;"",CW10=""),AND(EF10&gt;=EJ$37,EG10&gt;=EJ$41,EF10&lt;&gt;""),AND(FH10&gt;=FL$37,FI10&gt;=FL$41,FH10&lt;&gt;""),AND(GJ10&gt;=GN$37,GK10&gt;=GN$41,GJ10&lt;&gt;""),AND(HL10&gt;=HP$37,HM10&gt;=HP$41,HL10&lt;&gt;""),AND(IN10&gt;=IR$37,IO10&gt;=IR$41,IN10&lt;&gt;""),AND(JP10&gt;=JT$37,JQ10&gt;=JT$41,JP10&lt;&gt;""),AND(KR10&gt;=KV$37,KS10&gt;=KV$41,KR10&lt;&gt;""),AND(LT10&gt;=LX$37,LU10&gt;=LX$41,LT10&lt;&gt;""),AND(MV10&gt;=MZ$37,MW10&gt;=MZ$41,MV10&lt;&gt;""),AND(NX10&gt;=OB$37,NY10&gt;=OB$41,NX10&lt;&gt;""),AND(OZ10&gt;=PD$37,PA10&gt;=PD$41,OZ10&lt;&gt;""),AND(QB10&gt;=QF$37,QC10&gt;=QF$41,QB10&lt;&gt;"")),"P","")</f>
        <v/>
      </c>
      <c r="L10" s="8">
        <f>IF(COUNT(AS10,BV10,CY10)&gt;0,LARGE((AS10,BV10,CY10),1),0)</f>
        <v>24.7</v>
      </c>
      <c r="M10" s="8" t="str">
        <f>IF(L10=0,"",IF(L10=CY10,$CC$1,IF(L10=BV10,$AZ$1,IF(L10=AS10,$W$1,""))))</f>
        <v>2024 Elite Canada</v>
      </c>
      <c r="N10" s="8">
        <f>IF(COUNT(AS10,BV10,CY10)&gt;1,LARGE((AS10,BV10,CY10),2),0)</f>
        <v>19.799999999999997</v>
      </c>
      <c r="O10" s="8" t="str">
        <f>IF(N10=0,"",IF(AND(N10=L10,N10=AS10,N10=BV10),$W$1,IF(AND(N10=L10,N10=AS10,N10=CY10),$W$1,IF(AND(N10=L10,N10=BV10,N10=CY10),$AZ$1,IF(N10=CY10,$CC$1,IF(N10=BV10,$AZ$1,IF(N10=AS10,$W$1,"")))))))</f>
        <v>2024 Nationals</v>
      </c>
      <c r="P10" s="8">
        <f>IF(COUNT(AT10,BW10,CZ10)&gt;0,LARGE((AT10,BW10,CZ10),1),0)</f>
        <v>24.2</v>
      </c>
      <c r="Q10" s="8" t="str">
        <f>IF(P10=0,"",IF(P10=CZ10,$CC$1,IF(P10=BW10,$AZ$1,IF(P10=AT10,$W$1,""))))</f>
        <v>2024 Elite Canada</v>
      </c>
      <c r="R10" s="8">
        <f>IF(MAX(AX10,CA10,DD10)&gt;0,MAX(AX10,CA10,DD10),0)</f>
        <v>47.300000000000004</v>
      </c>
      <c r="S10" s="8" t="str">
        <f>IF(R10=0,"",IF(R10=DD10,$CC$1,IF(R10=CA10,$AZ$1,IF(R10=AX10,$W$1,""))))</f>
        <v>2024 Elite Canada</v>
      </c>
      <c r="T10" s="8">
        <f>IF(MAX(DF10:DH10)&gt;0,MAX(DF10:DH10),"")</f>
        <v>28.000000000000007</v>
      </c>
      <c r="U10" s="11" t="str">
        <f>IF(T10="","",IF(T10=DF10,"("&amp;DF$2&amp;")",IF(T10=DG10,"("&amp;DG$2&amp;")",IF(T10=DH10,"("&amp;DH$2&amp;")"))))</f>
        <v>(Q1)</v>
      </c>
      <c r="V10" s="8" t="str">
        <f>IF(T10="","",IF(T10=DF10,IF(T10+IF(N10="",0,N10)=PZ10,$PE$1,IF(T10+IF(N10="",0,N10)=OX10,$OC$1,IF(T10+IF(N10="",0,N10)=NV10,$NA$1,IF(T10+IF(N10="",0,N10)=MT10,$LY$1,IF(T10+IF(N10="",0,N10)=LR10,$KW$1,IF(T10+IF(N10="",0,N10)=KP10,$JU$1,IF(T10+IF(N10="",0,N10)=JN10,$IS$1,IF(T10+IF(N10="",0,N10)=IL10,$HQ$1,IF(T10+IF(N10="",0,N10)=HJ10,$GO$1,IF(T10+IF(N10="",0,N10)=GH10,$FM$1,IF(T10+IF(N10="",0,N10)=FF10,$EK$1,IF(T10+IF(N10="",0,N10)=ED10,$DI$1)))))))))))),IF(T10=DG10,IF(T10+IF(P10="",0,P10)=QA10,$PE$1,IF(T10+IF(P10="",0,P10)=OY10,$OC$1,IF(T10+IF(P10="",0,P10)=NW10,$NA$1,IF(T10+IF(P10="",0,P10)=MU10,$LY$1,IF(T10+IF(P10="",0,P10)=LS10,$KW$1,IF(T10+IF(P10="",0,P10)=KQ10,$JU$1,IF(T10+IF(P10="",0,P10)=JO10,$IS$1,IF(T10+IF(P10="",0,P10)=IM10,$HQ$1,IF(T10+IF(P10="",0,P10)=HK10,$GO$1,IF(T10+IF(P10="",0,P10)=GI10,$FM$1,IF(T10+IF(P10="",0,P10)=FG10,$EK$1,IF(T10+IF(P10="",0,P10)=EE10,$DI$1)))))))))))),IF(T10=DH10,IF(T10+IF(R10="",0,R10)=QE10,$PE$1,IF(T10+IF(R10="",0,R10)=PC10,$OC$1,IF(T10+IF(R10="",0,R10)=OA10,$NA$1,IF(T10+IF(R10="",0,R10)=MY10,$LY$1,IF(T10+IF(R10="",0,R10)=LW10,$KW$1,IF(T10+IF(R10="",0,R10)=KU10,$JU$1,IF(T10+IF(R10="",0,R10)=JS10,$IS$1,IF(T10+IF(R10="",0,R10)=IQ10,$HQ$1,IF(T10+IF(R10="",0,R10)=HO10,$GO$1,IF(T10+IF(R10="",0,R10)=GM10,$FM$1,IF(T10+IF(R10="",0,R10)=FK10,$EK$1,IF(T10+IF(R10="",0,R10)=EI10,$DI$1))))))))))))))))</f>
        <v>2023 WAGC (Nov 17)</v>
      </c>
      <c r="W10" s="19"/>
      <c r="X10" s="19"/>
      <c r="Y10" s="19"/>
      <c r="Z10" s="19"/>
      <c r="AA10" s="19"/>
      <c r="AB10" s="19"/>
      <c r="AC10" s="19"/>
      <c r="AD10" s="19"/>
      <c r="AE10" s="19"/>
      <c r="AF10" s="19"/>
      <c r="AG10" s="19"/>
      <c r="AH10" s="19"/>
      <c r="AI10" s="19"/>
      <c r="AJ10" s="19"/>
      <c r="AK10" s="19"/>
      <c r="AL10" s="19"/>
      <c r="AM10" s="19"/>
      <c r="AN10" s="19"/>
      <c r="AO10" s="19"/>
      <c r="AP10" s="19"/>
      <c r="AQ10" s="27"/>
      <c r="AR10" s="40" t="str">
        <f>IF(SUM(X10,AB10)&gt;0,SUM(X10,AB10),"")</f>
        <v/>
      </c>
      <c r="AS10" s="40" t="str">
        <f>IF(SUM(W10:X10,Z10:AB10,AD10)-Y10-AC10&gt;0,SUM(W10:X10,Z10:AB10,AD10)-Y10-AC10,"")</f>
        <v/>
      </c>
      <c r="AT10" s="40" t="str">
        <f>IF(SUM(AE10:AF10,AH10)-AG10&gt;0,SUM(AE10:AF10,AH10)-AG10,"")</f>
        <v/>
      </c>
      <c r="AU10" s="40" t="str">
        <f>IF(SUM(X10,AB10,AF10)&gt;0,SUM(X10,AB10,AF10),"")</f>
        <v/>
      </c>
      <c r="AV10" s="40" t="str">
        <f>IF(SUM(AS10,AT10)&gt;0,SUM(AS10,AT10),"")</f>
        <v/>
      </c>
      <c r="AW10" s="40" t="str">
        <f>IF(SUM(AJ10,AN10)&gt;0,SUM(AJ10,AN10),"")</f>
        <v/>
      </c>
      <c r="AX10" s="40" t="str">
        <f>IF(SUM(AI10:AJ10,AL10:AN10,AP10)-SUM(AK10,AO10)&gt;0,SUM(AI10:AJ10,AL10:AN10,AP10)-SUM(AK10,AO10),"")</f>
        <v/>
      </c>
      <c r="AY10" s="40" t="str">
        <f>IF(SUM(AS10,AT10,AX10)&gt;0,SUM(AS10,AT10,AX10),"")</f>
        <v/>
      </c>
      <c r="AZ10" s="18">
        <v>0</v>
      </c>
      <c r="BA10" s="18">
        <v>0</v>
      </c>
      <c r="BB10" s="18">
        <v>0</v>
      </c>
      <c r="BC10" s="18">
        <v>0</v>
      </c>
      <c r="BD10" s="18">
        <v>18.399999999999999</v>
      </c>
      <c r="BE10" s="18">
        <v>6.8</v>
      </c>
      <c r="BF10" s="18">
        <v>0.8</v>
      </c>
      <c r="BG10" s="18">
        <v>0.3</v>
      </c>
      <c r="BH10" s="18">
        <v>18.600000000000001</v>
      </c>
      <c r="BI10" s="18">
        <v>6.4</v>
      </c>
      <c r="BJ10" s="18">
        <v>0.8</v>
      </c>
      <c r="BK10" s="18">
        <v>0</v>
      </c>
      <c r="BL10" s="18">
        <v>16.600000000000001</v>
      </c>
      <c r="BM10" s="18">
        <v>6.8</v>
      </c>
      <c r="BN10" s="18">
        <v>0.8</v>
      </c>
      <c r="BO10" s="18">
        <v>0.3</v>
      </c>
      <c r="BP10" s="18">
        <v>18.600000000000001</v>
      </c>
      <c r="BQ10" s="18">
        <v>6.4</v>
      </c>
      <c r="BR10" s="18">
        <v>0.6</v>
      </c>
      <c r="BS10" s="18">
        <v>0</v>
      </c>
      <c r="BT10" s="28"/>
      <c r="BU10" s="11">
        <f>IF(SUM(BA10,BE10)&gt;0,SUM(BA10,BE10),"")</f>
        <v>6.8</v>
      </c>
      <c r="BV10" s="11">
        <f>IF(SUM(AZ10:BA10,BC10:BE10,BG10)-BB10-BF10&gt;0,SUM(AZ10:BA10,BC10:BE10,BG10)-BB10-BF10,"")</f>
        <v>24.7</v>
      </c>
      <c r="BW10" s="11">
        <f>IF(SUM(BH10:BI10,BK10)-BJ10&gt;0,SUM(BH10:BI10,BK10)-BJ10,"")</f>
        <v>24.2</v>
      </c>
      <c r="BX10" s="11">
        <f>IF(SUM(BA10,BE10,BI10)&gt;0,SUM(BA10,BE10,BI10),"")</f>
        <v>13.2</v>
      </c>
      <c r="BY10" s="11">
        <f>IF(SUM(BV10,BW10)&gt;0,SUM(BV10,BW10),"")</f>
        <v>48.9</v>
      </c>
      <c r="BZ10" s="11">
        <f>IF(SUM(BM10,BQ10)&gt;0,SUM(BM10,BQ10),"")</f>
        <v>13.2</v>
      </c>
      <c r="CA10" s="11">
        <f>IF(SUM(BL10:BM10,BO10:BQ10,BS10)-SUM(BN10,BR10)&gt;0,SUM(BL10:BM10,BO10:BQ10,BS10)-SUM(BN10,BR10),"")</f>
        <v>47.300000000000004</v>
      </c>
      <c r="CB10" s="11">
        <f>IF(SUM(BV10,BW10,CA10)&gt;0,SUM(BV10,BW10,CA10),"")</f>
        <v>96.2</v>
      </c>
      <c r="CC10" s="19">
        <v>17.399999999999999</v>
      </c>
      <c r="CD10" s="19">
        <v>2.4</v>
      </c>
      <c r="CE10" s="19">
        <v>0</v>
      </c>
      <c r="CF10" s="19">
        <v>0</v>
      </c>
      <c r="CG10" s="19"/>
      <c r="CH10" s="19"/>
      <c r="CI10" s="19"/>
      <c r="CJ10" s="19"/>
      <c r="CK10" s="19"/>
      <c r="CL10" s="19"/>
      <c r="CM10" s="19"/>
      <c r="CN10" s="19"/>
      <c r="CO10" s="19"/>
      <c r="CP10" s="19"/>
      <c r="CQ10" s="19"/>
      <c r="CR10" s="19"/>
      <c r="CS10" s="19"/>
      <c r="CT10" s="19"/>
      <c r="CU10" s="19"/>
      <c r="CV10" s="19"/>
      <c r="CW10" s="27"/>
      <c r="CX10" s="40">
        <f>IF(SUM(CD10,CH10)&gt;0,SUM(CD10,CH10),"")</f>
        <v>2.4</v>
      </c>
      <c r="CY10" s="40">
        <f>IF(SUM(CC10:CD10,CF10:CH10,CJ10)-CE10-CI10&gt;0,SUM(CC10:CD10,CF10:CH10,CJ10)-CE10-CI10,"")</f>
        <v>19.799999999999997</v>
      </c>
      <c r="CZ10" s="40" t="str">
        <f>IF(SUM(CK10:CL10,CN10)-CM10&gt;0,SUM(CK10:CL10,CN10)-CM10,"")</f>
        <v/>
      </c>
      <c r="DA10" s="40">
        <f>IF(SUM(CD10,CH10,CL10)&gt;0,SUM(CD10,CH10,CL10),"")</f>
        <v>2.4</v>
      </c>
      <c r="DB10" s="40">
        <f>IF(SUM(CY10,CZ10)&gt;0,SUM(CY10,CZ10),"")</f>
        <v>19.799999999999997</v>
      </c>
      <c r="DC10" s="40" t="str">
        <f>IF(SUM(CP10,CT10)&gt;0,SUM(CP10,CT10),"")</f>
        <v/>
      </c>
      <c r="DD10" s="40" t="str">
        <f>IF(SUM(CO10:CP10,CR10:CT10,CV10)-SUM(CQ10,CU10)&gt;0,SUM(CO10:CP10,CR10:CT10,CV10)-SUM(CQ10,CU10),"")</f>
        <v/>
      </c>
      <c r="DE10" s="40">
        <f>IF(SUM(CY10,CZ10,DD10)&gt;0,SUM(CY10,CZ10,DD10),"")</f>
        <v>19.799999999999997</v>
      </c>
      <c r="DF10" s="50">
        <f>IF(MAX(ED10,FF10,GH10,HJ10,IL10,JN10,KP10,LR10,MT10,NV10,OX10,PZ10)-IF(N10="",0,N10)&gt;0.001,MAX(ED10,FF10,GH10,HJ10,IL10,JN10,KP10,LR10,MT10,NV10,OX10,PZ10)-IF(N10="",0,N10),"")</f>
        <v>28.000000000000007</v>
      </c>
      <c r="DG10" s="50" t="str">
        <f>IF(MAX(EE10,FG10,GI10,HK10,IM10,JO10,KQ10,LS10,MU10,NW10,OY10,QA10)-IF(P10="",0,P10)&gt;0.001,MAX(EE10,FG10,GI10,HK10,IM10,JO10,KQ10,LS10,MU10,NW10,OY10,QA10)-IF(P10="",0,P10),"")</f>
        <v/>
      </c>
      <c r="DH10" s="50" t="str">
        <f>IF(MAX(EI10,FK10,GM10,HO10,IQ10,JS10,KU10,LW10,MY10,OA10,PC10,QE10)-IF(R10="",0,R10)&gt;0.001,MAX(EI10,FK10,GM10,HO10,IQ10,JS10,KU10,LW10,MY10,OA10,PC10,QE10)-IF(R10="",0,R10),"")</f>
        <v/>
      </c>
      <c r="DI10" s="17"/>
      <c r="DJ10" s="17"/>
      <c r="DK10" s="17"/>
      <c r="DL10" s="17"/>
      <c r="DM10" s="17"/>
      <c r="DN10" s="17"/>
      <c r="DO10" s="17"/>
      <c r="DP10" s="17"/>
      <c r="DQ10" s="17"/>
      <c r="DR10" s="17"/>
      <c r="DS10" s="17"/>
      <c r="DT10" s="17"/>
      <c r="DU10" s="17"/>
      <c r="DV10" s="17"/>
      <c r="DW10" s="17"/>
      <c r="DX10" s="17"/>
      <c r="DY10" s="17"/>
      <c r="DZ10" s="17"/>
      <c r="EA10" s="17"/>
      <c r="EB10" s="17"/>
      <c r="EC10" s="40" t="str">
        <f>IF(SUM(DJ10,DN10)&gt;0,SUM(DJ10,DN10),"")</f>
        <v/>
      </c>
      <c r="ED10" s="40" t="str">
        <f>IF(SUM(DI10:DJ10,DL10:DN10,DP10)-DK10-DO10&gt;0,SUM(DI10:DJ10,DL10:DN10,DP10)-DK10-DO10,"")</f>
        <v/>
      </c>
      <c r="EE10" s="40" t="str">
        <f>IF(SUM(DQ10:DR10,DT10)-DS10&gt;0,SUM(DQ10:DR10,DT10)-DS10,"")</f>
        <v/>
      </c>
      <c r="EF10" s="40" t="str">
        <f>IF(SUM(DJ10,DN10,DR10)&gt;0,SUM(DJ10,DN10,DR10),"")</f>
        <v/>
      </c>
      <c r="EG10" s="40" t="str">
        <f>IF(SUM(ED10,EE10)&gt;0,SUM(ED10,EE10),"")</f>
        <v/>
      </c>
      <c r="EH10" s="40" t="str">
        <f>IF(SUM(DV10,DZ10)&gt;0,SUM(DV10,DZ10),"")</f>
        <v/>
      </c>
      <c r="EI10" s="40" t="str">
        <f>IF(SUM(DU10:DV10,DX10:DZ10,EB10)-SUM(DW10,EA10)&gt;0,SUM(DU10:DV10,DX10:DZ10,EB10)-SUM(DW10,EA10),"")</f>
        <v/>
      </c>
      <c r="EJ10" s="40" t="str">
        <f>IF(SUM(ED10,EE10,EI10)&gt;0,SUM(ED10,EE10,EI10),"")</f>
        <v/>
      </c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1" t="str">
        <f>IF(SUM(EL10,EP10)&gt;0,SUM(EL10,EP10),"")</f>
        <v/>
      </c>
      <c r="FF10" s="11" t="str">
        <f>IF(SUM(EK10:EL10,EN10:EP10,ER10)-EM10-EQ10&gt;0,SUM(EK10:EL10,EN10:EP10,ER10)-EM10-EQ10,"")</f>
        <v/>
      </c>
      <c r="FG10" s="11" t="str">
        <f>IF(SUM(ES10:ET10,EV10)-EU10&gt;0,SUM(ES10:ET10,EV10)-EU10,"")</f>
        <v/>
      </c>
      <c r="FH10" s="11" t="str">
        <f>IF(SUM(EL10,EP10,ET10)&gt;0,SUM(EL10,EP10,ET10),"")</f>
        <v/>
      </c>
      <c r="FI10" s="11" t="str">
        <f>IF(SUM(FF10,FG10)&gt;0,SUM(FF10,FG10),"")</f>
        <v/>
      </c>
      <c r="FJ10" s="11" t="str">
        <f>IF(SUM(EX10,FB10)&gt;0,SUM(EX10,FB10),"")</f>
        <v/>
      </c>
      <c r="FK10" s="11" t="str">
        <f>IF(SUM(EW10:EX10,EZ10:FB10,FD10)-SUM(EY10,FC10)&gt;0,SUM(EW10:EX10,EZ10:FB10,FD10)-SUM(EY10,FC10),"")</f>
        <v/>
      </c>
      <c r="FL10" s="11" t="str">
        <f>IF(SUM(FF10,FG10,FK10)&gt;0,SUM(FF10,FG10,FK10),"")</f>
        <v/>
      </c>
      <c r="FM10" s="17"/>
      <c r="FN10" s="17"/>
      <c r="FO10" s="17"/>
      <c r="FP10" s="17"/>
      <c r="FQ10" s="17"/>
      <c r="FR10" s="17"/>
      <c r="FS10" s="17"/>
      <c r="FT10" s="17"/>
      <c r="FU10" s="17"/>
      <c r="FV10" s="17"/>
      <c r="FW10" s="17"/>
      <c r="FX10" s="17"/>
      <c r="FY10" s="17"/>
      <c r="FZ10" s="17"/>
      <c r="GA10" s="17"/>
      <c r="GB10" s="17"/>
      <c r="GC10" s="17"/>
      <c r="GD10" s="17"/>
      <c r="GE10" s="17"/>
      <c r="GF10" s="17"/>
      <c r="GG10" s="40" t="str">
        <f>IF(SUM(FN10,FR10)&gt;0,SUM(FN10,FR10),"")</f>
        <v/>
      </c>
      <c r="GH10" s="40" t="str">
        <f>IF(SUM(FM10:FN10,FP10:FR10,FT10)-FO10-FS10&gt;0,SUM(FM10:FN10,FP10:FR10,FT10)-FO10-FS10,"")</f>
        <v/>
      </c>
      <c r="GI10" s="40" t="str">
        <f>IF(SUM(FU10:FV10,FX10)-FW10&gt;0,SUM(FU10:FV10,FX10)-FW10,"")</f>
        <v/>
      </c>
      <c r="GJ10" s="40" t="str">
        <f>IF(SUM(FN10,FR10,FV10)&gt;0,SUM(FN10,FR10,FV10),"")</f>
        <v/>
      </c>
      <c r="GK10" s="40" t="str">
        <f>IF(SUM(GH10,GI10)&gt;0,SUM(GH10,GI10),"")</f>
        <v/>
      </c>
      <c r="GL10" s="40" t="str">
        <f>IF(SUM(FZ10,GD10)&gt;0,SUM(FZ10,GD10),"")</f>
        <v/>
      </c>
      <c r="GM10" s="40" t="str">
        <f>IF(SUM(FY10:FZ10,GB10:GD10,GF10)-SUM(GA10,GE10)&gt;0,SUM(FY10:FZ10,GB10:GD10,GF10)-SUM(GA10,GE10),"")</f>
        <v/>
      </c>
      <c r="GN10" s="40" t="str">
        <f>IF(SUM(GH10,GI10,GM10)&gt;0,SUM(GH10,GI10,GM10),"")</f>
        <v/>
      </c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1" t="str">
        <f>IF(SUM(GP10,GT10)&gt;0,SUM(GP10,GT10),"")</f>
        <v/>
      </c>
      <c r="HJ10" s="11" t="str">
        <f>IF(SUM(GO10:GP10,GR10:GT10,GV10)-GQ10-GU10&gt;0,SUM(GO10:GP10,GR10:GT10,GV10)-GQ10-GU10,"")</f>
        <v/>
      </c>
      <c r="HK10" s="11" t="str">
        <f>IF(SUM(GW10:GX10,GZ10)-GY10&gt;0,SUM(GW10:GX10,GZ10)-GY10,"")</f>
        <v/>
      </c>
      <c r="HL10" s="11" t="str">
        <f>IF(SUM(GP10,GT10,GX10)&gt;0,SUM(GP10,GT10,GX10),"")</f>
        <v/>
      </c>
      <c r="HM10" s="11" t="str">
        <f>IF(SUM(HJ10,HK10)&gt;0,SUM(HJ10,HK10),"")</f>
        <v/>
      </c>
      <c r="HN10" s="11" t="str">
        <f>IF(SUM(HB10,HF10)&gt;0,SUM(HB10,HF10),"")</f>
        <v/>
      </c>
      <c r="HO10" s="11" t="str">
        <f>IF(SUM(HA10:HB10,HD10:HF10,HH10)-SUM(HC10,HG10)&gt;0,SUM(HA10:HB10,HD10:HF10,HH10)-SUM(HC10,HG10),"")</f>
        <v/>
      </c>
      <c r="HP10" s="11" t="str">
        <f>IF(SUM(HJ10,HK10,HO10)&gt;0,SUM(HJ10,HK10,HO10),"")</f>
        <v/>
      </c>
      <c r="HQ10" s="17">
        <v>18.3</v>
      </c>
      <c r="HR10" s="17">
        <v>6</v>
      </c>
      <c r="HS10" s="17">
        <v>0.8</v>
      </c>
      <c r="HT10" s="17">
        <v>0</v>
      </c>
      <c r="HU10" s="17">
        <v>18.7</v>
      </c>
      <c r="HV10" s="17">
        <v>5.6</v>
      </c>
      <c r="HW10" s="17">
        <v>0</v>
      </c>
      <c r="HX10" s="17">
        <v>0</v>
      </c>
      <c r="HY10" s="17"/>
      <c r="HZ10" s="17"/>
      <c r="IA10" s="17"/>
      <c r="IB10" s="17"/>
      <c r="IC10" s="17">
        <v>18.2</v>
      </c>
      <c r="ID10" s="17">
        <v>6</v>
      </c>
      <c r="IE10" s="17">
        <v>0.8</v>
      </c>
      <c r="IF10" s="17">
        <v>0</v>
      </c>
      <c r="IG10" s="17"/>
      <c r="IH10" s="17"/>
      <c r="II10" s="17"/>
      <c r="IJ10" s="17"/>
      <c r="IK10" s="40">
        <f>IF(SUM(HR10,HV10)&gt;0,SUM(HR10,HV10),"")</f>
        <v>11.6</v>
      </c>
      <c r="IL10" s="40">
        <f>IF(SUM(HQ10:HR10,HT10:HV10,HX10)-HS10-HW10&gt;0,SUM(HQ10:HR10,HT10:HV10,HX10)-HS10-HW10,"")</f>
        <v>47.800000000000004</v>
      </c>
      <c r="IM10" s="40" t="str">
        <f>IF(SUM(HY10:HZ10,IB10)-IA10&gt;0,SUM(HY10:HZ10,IB10)-IA10,"")</f>
        <v/>
      </c>
      <c r="IN10" s="40">
        <f>IF(SUM(HR10,HV10,HZ10)&gt;0,SUM(HR10,HV10,HZ10),"")</f>
        <v>11.6</v>
      </c>
      <c r="IO10" s="40">
        <f>IF(SUM(IL10,IM10)&gt;0,SUM(IL10,IM10),"")</f>
        <v>47.800000000000004</v>
      </c>
      <c r="IP10" s="40">
        <f>IF(SUM(ID10,IH10)&gt;0,SUM(ID10,IH10),"")</f>
        <v>6</v>
      </c>
      <c r="IQ10" s="40">
        <f>IF(SUM(IC10:ID10,IF10:IH10,IJ10)-SUM(IE10,II10)&gt;0,SUM(IC10:ID10,IF10:IH10,IJ10)-SUM(IE10,II10),"")</f>
        <v>23.4</v>
      </c>
      <c r="IR10" s="40">
        <f>IF(SUM(IL10,IM10,IQ10)&gt;0,SUM(IL10,IM10,IQ10),"")</f>
        <v>71.2</v>
      </c>
      <c r="IS10" s="18"/>
      <c r="IT10" s="18"/>
      <c r="IU10" s="18"/>
      <c r="IV10" s="18"/>
      <c r="IW10" s="18"/>
      <c r="IX10" s="18"/>
      <c r="IY10" s="18"/>
      <c r="IZ10" s="18"/>
      <c r="JA10" s="18"/>
      <c r="JB10" s="18"/>
      <c r="JC10" s="18"/>
      <c r="JD10" s="18"/>
      <c r="JE10" s="18"/>
      <c r="JF10" s="18"/>
      <c r="JG10" s="18"/>
      <c r="JH10" s="18"/>
      <c r="JI10" s="18"/>
      <c r="JJ10" s="18"/>
      <c r="JK10" s="18"/>
      <c r="JL10" s="18"/>
      <c r="JM10" s="11" t="str">
        <f>IF(SUM(IT10,IX10)&gt;0,SUM(IT10,IX10),"")</f>
        <v/>
      </c>
      <c r="JN10" s="11" t="str">
        <f>IF(SUM(IS10:IT10,IV10:IX10,IZ10)-IU10-IY10&gt;0,SUM(IS10:IT10,IV10:IX10,IZ10)-IU10-IY10,"")</f>
        <v/>
      </c>
      <c r="JO10" s="11" t="str">
        <f>IF(SUM(JA10:JB10,JD10)-JC10&gt;0,SUM(JA10:JB10,JD10)-JC10,"")</f>
        <v/>
      </c>
      <c r="JP10" s="11" t="str">
        <f>IF(SUM(IT10,IX10,JB10)&gt;0,SUM(IT10,IX10,JB10),"")</f>
        <v/>
      </c>
      <c r="JQ10" s="11" t="str">
        <f>IF(SUM(JN10,JO10)&gt;0,SUM(JN10,JO10),"")</f>
        <v/>
      </c>
      <c r="JR10" s="11" t="str">
        <f>IF(SUM(JF10,JJ10)&gt;0,SUM(JF10,JJ10),"")</f>
        <v/>
      </c>
      <c r="JS10" s="11" t="str">
        <f>IF(SUM(JE10:JF10,JH10:JJ10,JL10)-SUM(JG10,JK10)&gt;0,SUM(JE10:JF10,JH10:JJ10,JL10)-SUM(JG10,JK10),"")</f>
        <v/>
      </c>
      <c r="JT10" s="11" t="str">
        <f>IF(SUM(JN10,JO10,JS10)&gt;0,SUM(JN10,JO10,JS10),"")</f>
        <v/>
      </c>
      <c r="JU10" s="17"/>
      <c r="JV10" s="17"/>
      <c r="JW10" s="17"/>
      <c r="JX10" s="17"/>
      <c r="JY10" s="17"/>
      <c r="JZ10" s="17"/>
      <c r="KA10" s="17"/>
      <c r="KB10" s="17"/>
      <c r="KC10" s="17"/>
      <c r="KD10" s="17"/>
      <c r="KE10" s="17"/>
      <c r="KF10" s="17"/>
      <c r="KG10" s="17"/>
      <c r="KH10" s="17"/>
      <c r="KI10" s="17"/>
      <c r="KJ10" s="17"/>
      <c r="KK10" s="17"/>
      <c r="KL10" s="17"/>
      <c r="KM10" s="17"/>
      <c r="KN10" s="17"/>
      <c r="KO10" s="40" t="str">
        <f>IF(SUM(JV10,JZ10)&gt;0,SUM(JV10,JZ10),"")</f>
        <v/>
      </c>
      <c r="KP10" s="40" t="str">
        <f>IF(SUM(JU10:JV10,JX10:JZ10,KB10)-JW10-KA10&gt;0,SUM(JU10:JV10,JX10:JZ10,KB10)-JW10-KA10,"")</f>
        <v/>
      </c>
      <c r="KQ10" s="40" t="str">
        <f>IF(SUM(KC10:KD10,KF10)-KE10&gt;0,SUM(KC10:KD10,KF10)-KE10,"")</f>
        <v/>
      </c>
      <c r="KR10" s="40" t="str">
        <f>IF(SUM(JV10,JZ10,KD10)&gt;0,SUM(JV10,JZ10,KD10),"")</f>
        <v/>
      </c>
      <c r="KS10" s="40" t="str">
        <f>IF(SUM(KP10,KQ10)&gt;0,SUM(KP10,KQ10),"")</f>
        <v/>
      </c>
      <c r="KT10" s="40" t="str">
        <f>IF(SUM(KH10,KL10)&gt;0,SUM(KH10,KL10),"")</f>
        <v/>
      </c>
      <c r="KU10" s="40" t="str">
        <f>IF(SUM(KG10:KH10,KJ10:KL10,KN10)-SUM(KI10,KM10)&gt;0,SUM(KG10:KH10,KJ10:KL10,KN10)-SUM(KI10,KM10),"")</f>
        <v/>
      </c>
      <c r="KV10" s="40" t="str">
        <f>IF(SUM(KP10,KQ10,KU10)&gt;0,SUM(KP10,KQ10,KU10),"")</f>
        <v/>
      </c>
      <c r="KW10" s="18"/>
      <c r="KX10" s="18"/>
      <c r="KY10" s="18"/>
      <c r="KZ10" s="18"/>
      <c r="LA10" s="18"/>
      <c r="LB10" s="18"/>
      <c r="LC10" s="18"/>
      <c r="LD10" s="18"/>
      <c r="LE10" s="18"/>
      <c r="LF10" s="18"/>
      <c r="LG10" s="18"/>
      <c r="LH10" s="18"/>
      <c r="LI10" s="18"/>
      <c r="LJ10" s="18"/>
      <c r="LK10" s="18"/>
      <c r="LL10" s="18"/>
      <c r="LM10" s="18"/>
      <c r="LN10" s="18"/>
      <c r="LO10" s="18"/>
      <c r="LP10" s="18"/>
      <c r="LQ10" s="11" t="str">
        <f>IF(SUM(KX10,LB10)&gt;0,SUM(KX10,LB10),"")</f>
        <v/>
      </c>
      <c r="LR10" s="11" t="str">
        <f>IF(SUM(KW10:KX10,KZ10:LB10,LD10)-KY10-LC10&gt;0,SUM(KW10:KX10,KZ10:LB10,LD10)-KY10-LC10,"")</f>
        <v/>
      </c>
      <c r="LS10" s="11" t="str">
        <f>IF(SUM(LE10:LF10,LH10)-LG10&gt;0,SUM(LE10:LF10,LH10)-LG10,"")</f>
        <v/>
      </c>
      <c r="LT10" s="11" t="str">
        <f>IF(SUM(KX10,LB10,LF10)&gt;0,SUM(KX10,LB10,LF10),"")</f>
        <v/>
      </c>
      <c r="LU10" s="11" t="str">
        <f>IF(SUM(LR10,LS10)&gt;0,SUM(LR10,LS10),"")</f>
        <v/>
      </c>
      <c r="LV10" s="11" t="str">
        <f>IF(SUM(LJ10,LN10)&gt;0,SUM(LJ10,LN10),"")</f>
        <v/>
      </c>
      <c r="LW10" s="11" t="str">
        <f>IF(SUM(LI10:LJ10,LL10:LN10,LP10)-SUM(LK10,LO10)&gt;0,SUM(LI10:LJ10,LL10:LN10,LP10)-SUM(LK10,LO10),"")</f>
        <v/>
      </c>
      <c r="LX10" s="11" t="str">
        <f>IF(SUM(LR10,LS10,LW10)&gt;0,SUM(LR10,LS10,LW10),"")</f>
        <v/>
      </c>
      <c r="LY10" s="17"/>
      <c r="LZ10" s="17"/>
      <c r="MA10" s="17"/>
      <c r="MB10" s="17"/>
      <c r="MC10" s="17"/>
      <c r="MD10" s="17"/>
      <c r="ME10" s="17"/>
      <c r="MF10" s="17"/>
      <c r="MG10" s="17"/>
      <c r="MH10" s="17"/>
      <c r="MI10" s="17"/>
      <c r="MJ10" s="17"/>
      <c r="MK10" s="17"/>
      <c r="ML10" s="17"/>
      <c r="MM10" s="17"/>
      <c r="MN10" s="17"/>
      <c r="MO10" s="17"/>
      <c r="MP10" s="17"/>
      <c r="MQ10" s="17"/>
      <c r="MR10" s="17"/>
      <c r="MS10" s="40" t="str">
        <f>IF(SUM(LZ10,MD10)&gt;0,SUM(LZ10,MD10),"")</f>
        <v/>
      </c>
      <c r="MT10" s="40" t="str">
        <f>IF(SUM(LY10:LZ10,MB10:MD10,MF10)-MA10-ME10&gt;0,SUM(LY10:LZ10,MB10:MD10,MF10)-MA10-ME10,"")</f>
        <v/>
      </c>
      <c r="MU10" s="40" t="str">
        <f>IF(SUM(MG10:MH10,MJ10)-MI10&gt;0,SUM(MG10:MH10,MJ10)-MI10,"")</f>
        <v/>
      </c>
      <c r="MV10" s="40" t="str">
        <f>IF(SUM(LZ10,MD10,MH10)&gt;0,SUM(LZ10,MD10,MH10),"")</f>
        <v/>
      </c>
      <c r="MW10" s="40" t="str">
        <f>IF(SUM(MT10,MU10)&gt;0,SUM(MT10,MU10),"")</f>
        <v/>
      </c>
      <c r="MX10" s="40" t="str">
        <f>IF(SUM(ML10,MP10)&gt;0,SUM(ML10,MP10),"")</f>
        <v/>
      </c>
      <c r="MY10" s="40" t="str">
        <f>IF(SUM(MK10:ML10,MN10:MP10,MR10)-SUM(MM10,MQ10)&gt;0,SUM(MK10:ML10,MN10:MP10,MR10)-SUM(MM10,MQ10),"")</f>
        <v/>
      </c>
      <c r="MZ10" s="40" t="str">
        <f>IF(SUM(MT10,MU10,MY10)&gt;0,SUM(MT10,MU10,MY10),"")</f>
        <v/>
      </c>
      <c r="NA10" s="18"/>
      <c r="NB10" s="18"/>
      <c r="NC10" s="18"/>
      <c r="ND10" s="18"/>
      <c r="NE10" s="18"/>
      <c r="NF10" s="18"/>
      <c r="NG10" s="18"/>
      <c r="NH10" s="18"/>
      <c r="NI10" s="18"/>
      <c r="NJ10" s="18"/>
      <c r="NK10" s="18"/>
      <c r="NL10" s="18"/>
      <c r="NM10" s="18"/>
      <c r="NN10" s="18"/>
      <c r="NO10" s="18"/>
      <c r="NP10" s="18"/>
      <c r="NQ10" s="18"/>
      <c r="NR10" s="18"/>
      <c r="NS10" s="18"/>
      <c r="NT10" s="18"/>
      <c r="NU10" s="11" t="str">
        <f>IF(SUM(NB10,NF10)&gt;0,SUM(NB10,NF10),"")</f>
        <v/>
      </c>
      <c r="NV10" s="11" t="str">
        <f>IF(SUM(NA10:NB10,ND10:NF10,NH10)-NC10-NG10&gt;0,SUM(NA10:NB10,ND10:NF10,NH10)-NC10-NG10,"")</f>
        <v/>
      </c>
      <c r="NW10" s="11" t="str">
        <f>IF(SUM(NI10:NJ10,NL10)-NK10&gt;0,SUM(NI10:NJ10,NL10)-NK10,"")</f>
        <v/>
      </c>
      <c r="NX10" s="11" t="str">
        <f>IF(SUM(NB10,NF10,NJ10)&gt;0,SUM(NB10,NF10,NJ10),"")</f>
        <v/>
      </c>
      <c r="NY10" s="11" t="str">
        <f>IF(SUM(NV10,NW10)&gt;0,SUM(NV10,NW10),"")</f>
        <v/>
      </c>
      <c r="NZ10" s="11" t="str">
        <f>IF(SUM(NN10,NR10)&gt;0,SUM(NN10,NR10),"")</f>
        <v/>
      </c>
      <c r="OA10" s="11" t="str">
        <f>IF(SUM(NM10:NN10,NP10:NR10,NT10)-SUM(NO10,NS10)&gt;0,SUM(NM10:NN10,NP10:NR10,NT10)-SUM(NO10,NS10),"")</f>
        <v/>
      </c>
      <c r="OB10" s="11" t="str">
        <f>IF(SUM(NV10,NW10,OA10)&gt;0,SUM(NV10,NW10,OA10),"")</f>
        <v/>
      </c>
      <c r="OC10" s="17"/>
      <c r="OD10" s="17"/>
      <c r="OE10" s="17"/>
      <c r="OF10" s="17"/>
      <c r="OG10" s="17"/>
      <c r="OH10" s="17"/>
      <c r="OI10" s="17"/>
      <c r="OJ10" s="17"/>
      <c r="OK10" s="17"/>
      <c r="OL10" s="17"/>
      <c r="OM10" s="17"/>
      <c r="ON10" s="17"/>
      <c r="OO10" s="17"/>
      <c r="OP10" s="17"/>
      <c r="OQ10" s="17"/>
      <c r="OR10" s="17"/>
      <c r="OS10" s="17"/>
      <c r="OT10" s="17"/>
      <c r="OU10" s="17"/>
      <c r="OV10" s="17"/>
      <c r="OW10" s="40" t="str">
        <f>IF(SUM(OD10,OH10)&gt;0,SUM(OD10,OH10),"")</f>
        <v/>
      </c>
      <c r="OX10" s="40" t="str">
        <f>IF(SUM(OC10:OD10,OF10:OH10,OJ10)-OE10-OI10&gt;0,SUM(OC10:OD10,OF10:OH10,OJ10)-OE10-OI10,"")</f>
        <v/>
      </c>
      <c r="OY10" s="40" t="str">
        <f>IF(SUM(OK10:OL10,ON10)-OM10&gt;0,SUM(OK10:OL10,ON10)-OM10,"")</f>
        <v/>
      </c>
      <c r="OZ10" s="40" t="str">
        <f>IF(SUM(OD10,OH10,OL10)&gt;0,SUM(OD10,OH10,OL10),"")</f>
        <v/>
      </c>
      <c r="PA10" s="40" t="str">
        <f>IF(SUM(OX10,OY10)&gt;0,SUM(OX10,OY10),"")</f>
        <v/>
      </c>
      <c r="PB10" s="40" t="str">
        <f>IF(SUM(OP10,OT10)&gt;0,SUM(OP10,OT10),"")</f>
        <v/>
      </c>
      <c r="PC10" s="40" t="str">
        <f>IF(SUM(OO10:OP10,OR10:OT10,OV10)-SUM(OQ10,OU10)&gt;0,SUM(OO10:OP10,OR10:OT10,OV10)-SUM(OQ10,OU10),"")</f>
        <v/>
      </c>
      <c r="PD10" s="40" t="str">
        <f>IF(SUM(OX10,OY10,PC10)&gt;0,SUM(OX10,OY10,PC10),"")</f>
        <v/>
      </c>
      <c r="PE10" s="18"/>
      <c r="PF10" s="18"/>
      <c r="PG10" s="18"/>
      <c r="PH10" s="18"/>
      <c r="PI10" s="18"/>
      <c r="PJ10" s="18"/>
      <c r="PK10" s="18"/>
      <c r="PL10" s="18"/>
      <c r="PM10" s="18"/>
      <c r="PN10" s="18"/>
      <c r="PO10" s="18"/>
      <c r="PP10" s="18"/>
      <c r="PQ10" s="18"/>
      <c r="PR10" s="18"/>
      <c r="PS10" s="18"/>
      <c r="PT10" s="18"/>
      <c r="PU10" s="18"/>
      <c r="PV10" s="18"/>
      <c r="PW10" s="18"/>
      <c r="PX10" s="18"/>
      <c r="PY10" s="11" t="str">
        <f>IF(SUM(PF10,PJ10)&gt;0,SUM(PF10,PJ10),"")</f>
        <v/>
      </c>
      <c r="PZ10" s="11" t="str">
        <f>IF(SUM(PE10:PF10,PH10:PJ10,PL10)-PG10-PK10&gt;0,SUM(PE10:PF10,PH10:PJ10,PL10)-PG10-PK10,"")</f>
        <v/>
      </c>
      <c r="QA10" s="11" t="str">
        <f>IF(SUM(PM10:PN10,PP10)-PO10&gt;0,SUM(PM10:PN10,PP10)-PO10,"")</f>
        <v/>
      </c>
      <c r="QB10" s="11" t="str">
        <f>IF(SUM(PF10,PJ10,PN10)&gt;0,SUM(PF10,PJ10,PN10),"")</f>
        <v/>
      </c>
      <c r="QC10" s="11" t="str">
        <f>IF(SUM(PZ10,QA10)&gt;0,SUM(PZ10,QA10),"")</f>
        <v/>
      </c>
      <c r="QD10" s="11" t="str">
        <f>IF(SUM(PR10,PV10)&gt;0,SUM(PR10,PV10),"")</f>
        <v/>
      </c>
      <c r="QE10" s="11" t="str">
        <f>IF(SUM(PQ10:PR10,PT10:PV10,PX10)-SUM(PS10,PW10)&gt;0,SUM(PQ10:PR10,PT10:PV10,PX10)-SUM(PS10,PW10),"")</f>
        <v/>
      </c>
      <c r="QF10" s="11" t="str">
        <f>IF(SUM(PZ10,QA10,QE10)&gt;0,SUM(PZ10,QA10,QE10),"")</f>
        <v/>
      </c>
      <c r="QG10" s="22">
        <f>IF($CW10="P",CC10,(CC10+AZ10)/2)</f>
        <v>8.6999999999999993</v>
      </c>
      <c r="QH10" s="22">
        <f>IF($CW10="P",CD10,(CD10+BA10)/2)</f>
        <v>1.2</v>
      </c>
      <c r="QI10" s="22">
        <f>IF($CW10="P",CE10,(CE10+BB10)/2)</f>
        <v>0</v>
      </c>
      <c r="QJ10" s="22">
        <f>IF($CW10="P",CF10,(CF10+BC10)/2)</f>
        <v>0</v>
      </c>
      <c r="QK10" s="22">
        <f>IF($CW10="P",CG10,(CG10+BD10)/2)</f>
        <v>9.1999999999999993</v>
      </c>
      <c r="QL10" s="22">
        <f>IF($CW10="P",CH10,(CH10+BE10)/2)</f>
        <v>3.4</v>
      </c>
      <c r="QM10" s="22">
        <f>IF($CW10="P",CI10,(CI10+BF10)/2)</f>
        <v>0.4</v>
      </c>
      <c r="QN10" s="22">
        <f>IF($CW10="P",CJ10,(CJ10+BG10)/2)</f>
        <v>0.15</v>
      </c>
      <c r="QO10" s="22">
        <f>IF($CW10="P",CK10,(CK10+BH10)/2)</f>
        <v>9.3000000000000007</v>
      </c>
      <c r="QP10" s="22">
        <f>IF($CW10="P",CL10,(CL10+BI10)/2)</f>
        <v>3.2</v>
      </c>
      <c r="QQ10" s="22">
        <f>IF($CW10="P",CM10,(CM10+BJ10)/2)</f>
        <v>0.4</v>
      </c>
      <c r="QR10" s="22">
        <f>IF($CW10="P",CN10,(CN10+BK10)/2)</f>
        <v>0</v>
      </c>
      <c r="QS10" s="22">
        <f>IF($CW10="P",CO10,(CO10+BL10)/2)</f>
        <v>8.3000000000000007</v>
      </c>
      <c r="QT10" s="22">
        <f>IF($CW10="P",CP10,(CP10+BM10)/2)</f>
        <v>3.4</v>
      </c>
      <c r="QU10" s="22">
        <f>IF($CW10="P",CQ10,(CQ10+BN10)/2)</f>
        <v>0.4</v>
      </c>
      <c r="QV10" s="22">
        <f>IF($CW10="P",CR10,(CR10+BO10)/2)</f>
        <v>0.15</v>
      </c>
      <c r="QW10" s="22">
        <f>IF($CW10="P",CS10,(CS10+BP10)/2)</f>
        <v>9.3000000000000007</v>
      </c>
      <c r="QX10" s="22">
        <f>IF($CW10="P",CT10,(CT10+BQ10)/2)</f>
        <v>3.2</v>
      </c>
      <c r="QY10" s="22">
        <f>IF($CW10="P",CU10,(CU10+BR10)/2)</f>
        <v>0.3</v>
      </c>
      <c r="QZ10" s="22">
        <f>IF($CW10="P",CV10,(CV10+BS10)/2)</f>
        <v>0</v>
      </c>
      <c r="RA10" s="27" t="s">
        <v>46</v>
      </c>
      <c r="RB10" s="40">
        <f>IF(SUM(QH10,QL10)&gt;0,SUM(QH10,QL10),"")</f>
        <v>4.5999999999999996</v>
      </c>
      <c r="RC10" s="40">
        <f>IF(SUM(QG10:QH10,QJ10:QL10,QN10)-QI10-QM10&gt;0,SUM(QG10:QH10,QJ10:QL10,QN10)-QI10-QM10,"")</f>
        <v>22.249999999999996</v>
      </c>
      <c r="RD10" s="40">
        <f>IF(SUM(QO10:QP10,QR10)-QQ10&gt;0,SUM(QO10:QP10,QR10)-QQ10,"")</f>
        <v>12.1</v>
      </c>
      <c r="RE10" s="40">
        <f>IF(SUM(QH10,QL10,QP10)&gt;0,SUM(QH10,QL10,QP10),"")</f>
        <v>7.8</v>
      </c>
      <c r="RF10" s="40">
        <f>IF(SUM(RC10,RD10)&gt;0,SUM(RC10,RD10),"")</f>
        <v>34.349999999999994</v>
      </c>
      <c r="RG10" s="40">
        <f>IF(SUM(QT10,QX10)&gt;0,SUM(QT10,QX10),"")</f>
        <v>6.6</v>
      </c>
      <c r="RH10" s="40">
        <f>IF(SUM(QS10:QT10,QV10:QX10,QZ10)-SUM(QU10,QY10)&gt;0,SUM(QS10:QT10,QV10:QX10,QZ10)-SUM(QU10,QY10),"")</f>
        <v>23.650000000000002</v>
      </c>
      <c r="RI10" s="40">
        <f>IF(SUM(RC10,RD10,RH10)&gt;0,SUM(RC10,RD10,RH10),"")</f>
        <v>58</v>
      </c>
    </row>
    <row r="11" spans="1:477" x14ac:dyDescent="0.2">
      <c r="A11" s="4" cm="1">
        <f t="array" ref="A11">IF(AND(J11&lt;&gt;"",J11&lt;&gt;"No DD"),SUMPRODUCT((J$4:J$34&lt;&gt;"")*(J$4:J$34&lt;&gt;"No DD")*(F$4:F$34&gt;F11))+1,IF(J11="No DD",SUMPRODUCT((J$4:J$34="No DD")*(F$4:F$34&gt;F11))+1+SUMPRODUCT((J$4:J$34&lt;&gt;"")*(J$4:J$34&lt;&gt;"No DD")),""))</f>
        <v>8</v>
      </c>
      <c r="B11" s="4" cm="1">
        <f t="array" ref="B11">IF(AND(J11&lt;&gt;"",J11&lt;&gt;"No DD",G11=""),SUMPRODUCT((J$4:J$34&lt;&gt;"")*(J$4:J$34&lt;&gt;"No DD")*(G$4:G$34="")*(F$4:F$34&gt;F11))+1,IF(J11="No DD",SUMPRODUCT((J$4:J$34="No DD")*(F$4:F$34&gt;F11)*(G$4:G$34=""))+1+SUMPRODUCT((J$4:J$34&lt;&gt;"")*(G$4:G$34="")*(J$4:J$34&lt;&gt;"No DD")),""))</f>
        <v>5</v>
      </c>
      <c r="C11" s="5" t="s">
        <v>151</v>
      </c>
      <c r="D11" s="4" t="s">
        <v>5</v>
      </c>
      <c r="E11" s="4">
        <v>2005</v>
      </c>
      <c r="F11" s="9">
        <f>SUM(L11:T11)+SUM(L11:P11)*0.0000001+SUM(L11)*0.0000000000001</f>
        <v>130.20000661000469</v>
      </c>
      <c r="G11" s="66"/>
      <c r="H11" s="3" t="str">
        <f>IF(OR(AND(AR11&gt;=AY$36,AS11&gt;=AY$40,AR11&lt;&gt;"",AQ11=""),AND(AW11&gt;=AY$36,AX11&gt;=AY$40,AW11&lt;&gt;"",AQ11=""),AND(BU11&gt;=CB$36,BV11&gt;=CB$40,BU11&lt;&gt;"",BT11=""),AND(BZ11&gt;=CB$36,CA11&gt;=CB$40,BZ11&lt;&gt;"",BT11=""),AND(CX11&gt;=DE$36,CY11&gt;=DE$40,CX11&lt;&gt;"",CW11=""),AND(DC11&gt;=DE$36,DD11&gt;=DE$40,DC11&lt;&gt;""),AND(EC11&gt;=EJ$36,ED11&gt;=EJ$40,EC11&lt;&gt;""),AND(EH11&gt;=EJ$36,EI11&gt;=EJ$40,EH11&lt;&gt;""),AND(FE11&gt;=FL$36,FF11&gt;=FL$40,FE11&lt;&gt;""),AND(FJ11&gt;=FL$36,FK11&gt;=FL$40,FJ11&lt;&gt;""),AND(GG11&gt;=GN$36,GH11&gt;=GN$40,GG11&lt;&gt;""),AND(GL11&gt;=GN$36,GM11&gt;=GN$40,GL11&lt;&gt;""),AND(HI11&gt;=HP$36,HJ11&gt;=HP$40,HI11&lt;&gt;""),AND(HN11&gt;=HP$36,HO11&gt;=HP$40,HN11&lt;&gt;""),AND(IK11&gt;=IR$36,IL11&gt;=IR$40,IK11&lt;&gt;""),AND(IP11&gt;=IR$36,IQ11&gt;=IR$40,IP11&lt;&gt;""),AND(JM11&gt;=JT$36,JN11&gt;=JT$40,JM11&lt;&gt;""),AND(JR11&gt;=JT$36,JS11&gt;=JT$40,JR11&lt;&gt;""),AND(KO11&gt;=KV$36,KP11&gt;=KV$40,KO11&lt;&gt;""),AND(KT11&gt;=KV$36,KU11&gt;=KV$40,KT11&lt;&gt;""),AND(LQ11&gt;=LX$36,LR11&gt;=LX$40,LQ11&lt;&gt;""),AND(LV11&gt;=LX$36,LW11&gt;=LX$40,LV11&lt;&gt;""),AND(MS11&gt;=MZ$36,MT11&gt;=MZ$40,MS11&lt;&gt;""),AND(MX11&gt;=MZ$36,MY11&gt;=MZ$40,MX11&lt;&gt;""),AND(NU11&gt;=OB$36,NV11&gt;=OB$40,NU11&lt;&gt;""),AND(NZ11&gt;=OB$36,OA11&gt;=OB$40,NZ11&lt;&gt;""),AND(OW11&gt;=PD$36,OX11&gt;=PD$40,OW11&lt;&gt;""),AND(PB11&gt;=PD$36,PC11&gt;=PD$40,PB11&lt;&gt;""),AND(PY11&gt;=QF$36,PZ11&gt;=QF$40,PY11&lt;&gt;""),AND(QD11&gt;=QF$36,QE11&gt;=QF$40,QD11&lt;&gt;"")),"P","")</f>
        <v>P</v>
      </c>
      <c r="I11" s="3" t="str">
        <f>IF(OR(AND(AS11&gt;=AY$40,AS11&lt;&gt;"",AQ11=""),AND(AX11&gt;=AY$40,AX11&lt;&gt;"",AQ11=""),AND(BV11&gt;=CB$40,BV11&lt;&gt;"",BT11=""),AND(CA11&gt;=CB$40,CA11&lt;&gt;"",BT11=""),AND(CY11&gt;=DE$40,CY11&lt;&gt;"",CW11=""),AND(DD11&gt;=DE$40,DD11&lt;&gt;"",CW11=""),AND(ED11&gt;=EJ$40,ED11&lt;&gt;""),AND(EI11&gt;=EJ$40,EI11&lt;&gt;""),AND(FF11&gt;=FL$40,FF11&lt;&gt;""),AND(FK11&gt;=FL$40,FK11&lt;&gt;""),AND(GH11&gt;=GN$40,GH11&lt;&gt;""),AND(GM11&gt;=GN$40,GM11&lt;&gt;""),AND(HJ11&gt;=HP$40,HJ11&lt;&gt;""),AND(HO11&gt;=HP$40,HO11&lt;&gt;""),AND(IL11&gt;=IR$40,IL11&lt;&gt;""),AND(IQ11&gt;=IR$40,IQ11&lt;&gt;""),AND(JN11&gt;=JT$40,JN11&lt;&gt;""),AND(JS11&gt;=JT$40,JS11&lt;&gt;""),AND(KP11&gt;=KV$40,KP11&lt;&gt;""),AND(KU11&gt;=KV$40,KU11&lt;&gt;""),AND(LR11&gt;=LX$40,LR11&lt;&gt;""),AND(LW11&gt;=LX$40,LW11&lt;&gt;""),AND(MT11&gt;=MZ$40,MT11&lt;&gt;""),AND(MY11&gt;=MZ$40,MY11&lt;&gt;""),AND(NV11&gt;=OB$40,NV11&lt;&gt;""),AND(OA11&gt;=OB$40,OA11&lt;&gt;""),AND(OX11&gt;=PD$40,OX11&lt;&gt;""),AND(PC11&gt;=PD$40,PC11&lt;&gt;""),AND(PZ11&gt;=QF$40,PZ11&lt;&gt;""),AND(QE11&gt;=QF$40,QE11&lt;&gt;"")),"P","")</f>
        <v>P</v>
      </c>
      <c r="J11" s="36" t="str">
        <f>IF(AND(I11="P",H11=""),"No DD",IF(OR(AND(AU11&gt;=AY$39,AV11&gt;=AY$43,AU11&lt;&gt;"",AQ11=""),AND(BX11&gt;=CB$39,BY11&gt;=CB$43,BX11&lt;&gt;"",BT11=""),AND(DA11&gt;=DE$39,DB11&gt;=DE$43,DA11&lt;&gt;"",CW11=""),AND(EF11&gt;=EJ$39,EG11&gt;=EJ$43,EF11&lt;&gt;""),AND(FH11&gt;=FL$39,FI11&gt;=FL$43,FH11&lt;&gt;""),AND(GJ11&gt;=GN$39,GK11&gt;=GN$43,GJ11&lt;&gt;""),AND(HL11&gt;=HP$39,HM11&gt;=HP$43,HL11&lt;&gt;""),AND(IN11&gt;=IR$39,IO11&gt;=IR$43,IN11&lt;&gt;""),AND(JP11&gt;=JT$39,JQ11&gt;=JT$43,JP11&lt;&gt;""),AND(KR11&gt;=KV$39,KS11&gt;=KV$43,KR11&lt;&gt;""),AND(LT11&gt;=LX$39,LU11&gt;=LX$43,LT11&lt;&gt;""),AND(MV11&gt;=MZ$39,MW11&gt;=MZ$43,MV11&lt;&gt;""),AND(NX11&gt;=OB$39,NY11&gt;=OB$43,NX11&lt;&gt;""),AND(OZ11&gt;=PD$39,PA11&gt;=PD$43,OZ11&lt;&gt;""),AND(QB11&gt;=QF$39,QC11&gt;=QF$43,QB11&lt;&gt;"")),"Merit",IF(OR(AND(AU11&gt;=AY$38,AV11&gt;=AY$42,AU11&lt;&gt;"",AQ11=""),AND(BX11&gt;=CB$38,BY11&gt;=CB$42,BX11&lt;&gt;"",BT11=""),AND(DA11&gt;=DE$38,DB11&gt;=DE$42,DA11&lt;&gt;"",CW11=""),AND(EF11&gt;=EJ$38,EG11&gt;=EJ$42,EF11&lt;&gt;""),AND(FH11&gt;=FL$38,FI11&gt;=FL$42,FH11&lt;&gt;""),AND(GJ11&gt;=GN$38,GK11&gt;=GN$42,GJ11&lt;&gt;""),AND(HL11&gt;=HP$38,HM11&gt;=HP$42,HL11&lt;&gt;""),AND(IN11&gt;=IR$38,IO11&gt;=IR$42,IN11&lt;&gt;""),AND(JP11&gt;=JT$38,JQ11&gt;=JT$42,JP11&lt;&gt;""),AND(KR11&gt;=KV$38,KS11&gt;=KV$42,KR11&lt;&gt;""),AND(LT11&gt;=LX$38,LU11&gt;=LX$42,LT11&lt;&gt;""),AND(MV11&gt;=MZ$38,MW11&gt;=MZ$42,MV11&lt;&gt;""),AND(NX11&gt;=OB$38,NY11&gt;=OB$42,NX11&lt;&gt;""),AND(OZ11&gt;=PD$38,PA11&gt;=PD$42,OZ11&lt;&gt;""),AND(QB11&gt;=QF$38,QC11&gt;=QF$42,QB11&lt;&gt;"")),"Excellence",IF(K11="P","Worlds Team",IF(H11="P","National Team","")))))</f>
        <v>National Team</v>
      </c>
      <c r="K11" s="3" t="str">
        <f>IF(OR(AND(AU11&gt;=AY$37,AV11&gt;=AY$41,AU11&lt;&gt;"",AQ11=""),AND(BX11&gt;=CB$37,BY11&gt;=CB$41,BX11&lt;&gt;"",BT11=""),AND(DA11&gt;=DE$37,DB11&gt;=DE$41,DA11&lt;&gt;"",CW11=""),AND(EF11&gt;=EJ$37,EG11&gt;=EJ$41,EF11&lt;&gt;""),AND(FH11&gt;=FL$37,FI11&gt;=FL$41,FH11&lt;&gt;""),AND(GJ11&gt;=GN$37,GK11&gt;=GN$41,GJ11&lt;&gt;""),AND(HL11&gt;=HP$37,HM11&gt;=HP$41,HL11&lt;&gt;""),AND(IN11&gt;=IR$37,IO11&gt;=IR$41,IN11&lt;&gt;""),AND(JP11&gt;=JT$37,JQ11&gt;=JT$41,JP11&lt;&gt;""),AND(KR11&gt;=KV$37,KS11&gt;=KV$41,KR11&lt;&gt;""),AND(LT11&gt;=LX$37,LU11&gt;=LX$41,LT11&lt;&gt;""),AND(MV11&gt;=MZ$37,MW11&gt;=MZ$41,MV11&lt;&gt;""),AND(NX11&gt;=OB$37,NY11&gt;=OB$41,NX11&lt;&gt;""),AND(OZ11&gt;=PD$37,PA11&gt;=PD$41,OZ11&lt;&gt;""),AND(QB11&gt;=QF$37,QC11&gt;=QF$41,QB11&lt;&gt;"")),"P","")</f>
        <v/>
      </c>
      <c r="L11" s="8">
        <f>IF(COUNT(AS11,BV11,CY11)&gt;0,LARGE((AS11,BV11,CY11),1),0)</f>
        <v>47</v>
      </c>
      <c r="M11" s="8" t="str">
        <f>IF(L11=0,"",IF(L11=CY11,$CC$1,IF(L11=BV11,$AZ$1,IF(L11=AS11,$W$1,""))))</f>
        <v>2023 3rd Domestic Trial</v>
      </c>
      <c r="N11" s="8">
        <f>IF(COUNT(AS11,BV11,CY11)&gt;1,LARGE((AS11,BV11,CY11),2),0)</f>
        <v>0</v>
      </c>
      <c r="O11" s="8" t="str">
        <f>IF(N11=0,"",IF(AND(N11=L11,N11=AS11,N11=BV11),$W$1,IF(AND(N11=L11,N11=AS11,N11=CY11),$W$1,IF(AND(N11=L11,N11=BV11,N11=CY11),$AZ$1,IF(N11=CY11,$CC$1,IF(N11=BV11,$AZ$1,IF(N11=AS11,$W$1,"")))))))</f>
        <v/>
      </c>
      <c r="P11" s="8">
        <f>IF(COUNT(AT11,BW11,CZ11)&gt;0,LARGE((AT11,BW11,CZ11),1),0)</f>
        <v>19.100000000000001</v>
      </c>
      <c r="Q11" s="8" t="str">
        <f>IF(P11=0,"",IF(P11=CZ11,$CC$1,IF(P11=BW11,$AZ$1,IF(P11=AT11,$W$1,""))))</f>
        <v>2023 3rd Domestic Trial</v>
      </c>
      <c r="R11" s="8">
        <f>IF(MAX(AX11,CA11,DD11)&gt;0,MAX(AX11,CA11,DD11),0)</f>
        <v>21.2</v>
      </c>
      <c r="S11" s="8" t="str">
        <f>IF(R11=0,"",IF(R11=DD11,$CC$1,IF(R11=CA11,$AZ$1,IF(R11=AX11,$W$1,""))))</f>
        <v>2023 3rd Domestic Trial</v>
      </c>
      <c r="T11" s="8">
        <f>IF(MAX(DF11:DH11)&gt;0,MAX(DF11:DH11),"")</f>
        <v>42.900000000000006</v>
      </c>
      <c r="U11" s="11" t="str">
        <f>IF(T11="","",IF(T11=DF11,"("&amp;DF$2&amp;")",IF(T11=DG11,"("&amp;DG$2&amp;")",IF(T11=DH11,"("&amp;DH$2&amp;")"))))</f>
        <v>(Q1)</v>
      </c>
      <c r="V11" s="8" t="str">
        <f>IF(T11="","",IF(T11=DF11,IF(T11+IF(N11="",0,N11)=PZ11,$PE$1,IF(T11+IF(N11="",0,N11)=OX11,$OC$1,IF(T11+IF(N11="",0,N11)=NV11,$NA$1,IF(T11+IF(N11="",0,N11)=MT11,$LY$1,IF(T11+IF(N11="",0,N11)=LR11,$KW$1,IF(T11+IF(N11="",0,N11)=KP11,$JU$1,IF(T11+IF(N11="",0,N11)=JN11,$IS$1,IF(T11+IF(N11="",0,N11)=IL11,$HQ$1,IF(T11+IF(N11="",0,N11)=HJ11,$GO$1,IF(T11+IF(N11="",0,N11)=GH11,$FM$1,IF(T11+IF(N11="",0,N11)=FF11,$EK$1,IF(T11+IF(N11="",0,N11)=ED11,$DI$1)))))))))))),IF(T11=DG11,IF(T11+IF(P11="",0,P11)=QA11,$PE$1,IF(T11+IF(P11="",0,P11)=OY11,$OC$1,IF(T11+IF(P11="",0,P11)=NW11,$NA$1,IF(T11+IF(P11="",0,P11)=MU11,$LY$1,IF(T11+IF(P11="",0,P11)=LS11,$KW$1,IF(T11+IF(P11="",0,P11)=KQ11,$JU$1,IF(T11+IF(P11="",0,P11)=JO11,$IS$1,IF(T11+IF(P11="",0,P11)=IM11,$HQ$1,IF(T11+IF(P11="",0,P11)=HK11,$GO$1,IF(T11+IF(P11="",0,P11)=GI11,$FM$1,IF(T11+IF(P11="",0,P11)=FG11,$EK$1,IF(T11+IF(P11="",0,P11)=EE11,$DI$1)))))))))))),IF(T11=DH11,IF(T11+IF(R11="",0,R11)=QE11,$PE$1,IF(T11+IF(R11="",0,R11)=PC11,$OC$1,IF(T11+IF(R11="",0,R11)=OA11,$NA$1,IF(T11+IF(R11="",0,R11)=MY11,$LY$1,IF(T11+IF(R11="",0,R11)=LW11,$KW$1,IF(T11+IF(R11="",0,R11)=KU11,$JU$1,IF(T11+IF(R11="",0,R11)=JS11,$IS$1,IF(T11+IF(R11="",0,R11)=IQ11,$HQ$1,IF(T11+IF(R11="",0,R11)=HO11,$GO$1,IF(T11+IF(R11="",0,R11)=GM11,$FM$1,IF(T11+IF(R11="",0,R11)=FK11,$EK$1,IF(T11+IF(R11="",0,R11)=EI11,$DI$1))))))))))))))))</f>
        <v>2023 WAGC (Nov 17)</v>
      </c>
      <c r="W11" s="19">
        <v>18.600000000000001</v>
      </c>
      <c r="X11" s="19">
        <v>5.1999999999999993</v>
      </c>
      <c r="Y11" s="19">
        <v>0.2</v>
      </c>
      <c r="Z11" s="19">
        <v>0</v>
      </c>
      <c r="AA11" s="19">
        <v>18.7</v>
      </c>
      <c r="AB11" s="19">
        <v>5.1999999999999993</v>
      </c>
      <c r="AC11" s="19">
        <v>0.8</v>
      </c>
      <c r="AD11" s="19">
        <v>0.3</v>
      </c>
      <c r="AE11" s="19">
        <v>16.8</v>
      </c>
      <c r="AF11" s="19">
        <v>3.3</v>
      </c>
      <c r="AG11" s="19">
        <v>1</v>
      </c>
      <c r="AH11" s="19">
        <v>0</v>
      </c>
      <c r="AI11" s="19">
        <v>16.8</v>
      </c>
      <c r="AJ11" s="19">
        <v>5.1999999999999993</v>
      </c>
      <c r="AK11" s="19">
        <v>0.8</v>
      </c>
      <c r="AL11" s="19">
        <v>0</v>
      </c>
      <c r="AM11" s="19">
        <v>0</v>
      </c>
      <c r="AN11" s="19">
        <v>0</v>
      </c>
      <c r="AO11" s="19">
        <v>0</v>
      </c>
      <c r="AP11" s="19">
        <v>0</v>
      </c>
      <c r="AQ11" s="27"/>
      <c r="AR11" s="40">
        <f>IF(SUM(X11,AB11)&gt;0,SUM(X11,AB11),"")</f>
        <v>10.399999999999999</v>
      </c>
      <c r="AS11" s="40">
        <f>IF(SUM(W11:X11,Z11:AB11,AD11)-Y11-AC11&gt;0,SUM(W11:X11,Z11:AB11,AD11)-Y11-AC11,"")</f>
        <v>47</v>
      </c>
      <c r="AT11" s="40">
        <f>IF(SUM(AE11:AF11,AH11)-AG11&gt;0,SUM(AE11:AF11,AH11)-AG11,"")</f>
        <v>19.100000000000001</v>
      </c>
      <c r="AU11" s="40">
        <f>IF(SUM(X11,AB11,AF11)&gt;0,SUM(X11,AB11,AF11),"")</f>
        <v>13.7</v>
      </c>
      <c r="AV11" s="40">
        <f>IF(SUM(AS11,AT11)&gt;0,SUM(AS11,AT11),"")</f>
        <v>66.099999999999994</v>
      </c>
      <c r="AW11" s="40">
        <f>IF(SUM(AJ11,AN11)&gt;0,SUM(AJ11,AN11),"")</f>
        <v>5.1999999999999993</v>
      </c>
      <c r="AX11" s="40">
        <f>IF(SUM(AI11:AJ11,AL11:AN11,AP11)-SUM(AK11,AO11)&gt;0,SUM(AI11:AJ11,AL11:AN11,AP11)-SUM(AK11,AO11),"")</f>
        <v>21.2</v>
      </c>
      <c r="AY11" s="40">
        <f>IF(SUM(AS11,AT11,AX11)&gt;0,SUM(AS11,AT11,AX11),"")</f>
        <v>87.3</v>
      </c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28"/>
      <c r="BU11" s="11" t="str">
        <f>IF(SUM(BA11,BE11)&gt;0,SUM(BA11,BE11),"")</f>
        <v/>
      </c>
      <c r="BV11" s="11" t="str">
        <f>IF(SUM(AZ11:BA11,BC11:BE11,BG11)-BB11-BF11&gt;0,SUM(AZ11:BA11,BC11:BE11,BG11)-BB11-BF11,"")</f>
        <v/>
      </c>
      <c r="BW11" s="11" t="str">
        <f>IF(SUM(BH11:BI11,BK11)-BJ11&gt;0,SUM(BH11:BI11,BK11)-BJ11,"")</f>
        <v/>
      </c>
      <c r="BX11" s="11" t="str">
        <f>IF(SUM(BA11,BE11,BI11)&gt;0,SUM(BA11,BE11,BI11),"")</f>
        <v/>
      </c>
      <c r="BY11" s="11" t="str">
        <f>IF(SUM(BV11,BW11)&gt;0,SUM(BV11,BW11),"")</f>
        <v/>
      </c>
      <c r="BZ11" s="11" t="str">
        <f>IF(SUM(BM11,BQ11)&gt;0,SUM(BM11,BQ11),"")</f>
        <v/>
      </c>
      <c r="CA11" s="11" t="str">
        <f>IF(SUM(BL11:BM11,BO11:BQ11,BS11)-SUM(BN11,BR11)&gt;0,SUM(BL11:BM11,BO11:BQ11,BS11)-SUM(BN11,BR11),"")</f>
        <v/>
      </c>
      <c r="CB11" s="11" t="str">
        <f>IF(SUM(BV11,BW11,CA11)&gt;0,SUM(BV11,BW11,CA11),"")</f>
        <v/>
      </c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27"/>
      <c r="CX11" s="40" t="str">
        <f>IF(SUM(CD11,CH11)&gt;0,SUM(CD11,CH11),"")</f>
        <v/>
      </c>
      <c r="CY11" s="40" t="str">
        <f>IF(SUM(CC11:CD11,CF11:CH11,CJ11)-CE11-CI11&gt;0,SUM(CC11:CD11,CF11:CH11,CJ11)-CE11-CI11,"")</f>
        <v/>
      </c>
      <c r="CZ11" s="40" t="str">
        <f>IF(SUM(CK11:CL11,CN11)-CM11&gt;0,SUM(CK11:CL11,CN11)-CM11,"")</f>
        <v/>
      </c>
      <c r="DA11" s="40" t="str">
        <f>IF(SUM(CD11,CH11,CL11)&gt;0,SUM(CD11,CH11,CL11),"")</f>
        <v/>
      </c>
      <c r="DB11" s="40" t="str">
        <f>IF(SUM(CY11,CZ11)&gt;0,SUM(CY11,CZ11),"")</f>
        <v/>
      </c>
      <c r="DC11" s="40" t="str">
        <f>IF(SUM(CP11,CT11)&gt;0,SUM(CP11,CT11),"")</f>
        <v/>
      </c>
      <c r="DD11" s="40" t="str">
        <f>IF(SUM(CO11:CP11,CR11:CT11,CV11)-SUM(CQ11,CU11)&gt;0,SUM(CO11:CP11,CR11:CT11,CV11)-SUM(CQ11,CU11),"")</f>
        <v/>
      </c>
      <c r="DE11" s="40" t="str">
        <f>IF(SUM(CY11,CZ11,DD11)&gt;0,SUM(CY11,CZ11,DD11),"")</f>
        <v/>
      </c>
      <c r="DF11" s="50">
        <f>IF(MAX(ED11,FF11,GH11,HJ11,IL11,JN11,KP11,LR11,MT11,NV11,OX11,PZ11)-IF(N11="",0,N11)&gt;0.001,MAX(ED11,FF11,GH11,HJ11,IL11,JN11,KP11,LR11,MT11,NV11,OX11,PZ11)-IF(N11="",0,N11),"")</f>
        <v>42.900000000000006</v>
      </c>
      <c r="DG11" s="50" t="str">
        <f>IF(MAX(EE11,FG11,GI11,HK11,IM11,JO11,KQ11,LS11,MU11,NW11,OY11,QA11)-IF(P11="",0,P11)&gt;0.001,MAX(EE11,FG11,GI11,HK11,IM11,JO11,KQ11,LS11,MU11,NW11,OY11,QA11)-IF(P11="",0,P11),"")</f>
        <v/>
      </c>
      <c r="DH11" s="50" t="str">
        <f>IF(MAX(EI11,FK11,GM11,HO11,IQ11,JS11,KU11,LW11,MY11,OA11,PC11,QE11)-IF(R11="",0,R11)&gt;0.001,MAX(EI11,FK11,GM11,HO11,IQ11,JS11,KU11,LW11,MY11,OA11,PC11,QE11)-IF(R11="",0,R11),"")</f>
        <v/>
      </c>
      <c r="DI11" s="17"/>
      <c r="DJ11" s="17"/>
      <c r="DK11" s="17"/>
      <c r="DL11" s="17"/>
      <c r="DM11" s="17"/>
      <c r="DN11" s="17"/>
      <c r="DO11" s="17"/>
      <c r="DP11" s="17"/>
      <c r="DQ11" s="17"/>
      <c r="DR11" s="17"/>
      <c r="DS11" s="17"/>
      <c r="DT11" s="17"/>
      <c r="DU11" s="17"/>
      <c r="DV11" s="17"/>
      <c r="DW11" s="17"/>
      <c r="DX11" s="17"/>
      <c r="DY11" s="17"/>
      <c r="DZ11" s="17"/>
      <c r="EA11" s="17"/>
      <c r="EB11" s="17"/>
      <c r="EC11" s="40" t="str">
        <f>IF(SUM(DJ11,DN11)&gt;0,SUM(DJ11,DN11),"")</f>
        <v/>
      </c>
      <c r="ED11" s="40" t="str">
        <f>IF(SUM(DI11:DJ11,DL11:DN11,DP11)-DK11-DO11&gt;0,SUM(DI11:DJ11,DL11:DN11,DP11)-DK11-DO11,"")</f>
        <v/>
      </c>
      <c r="EE11" s="40" t="str">
        <f>IF(SUM(DQ11:DR11,DT11)-DS11&gt;0,SUM(DQ11:DR11,DT11)-DS11,"")</f>
        <v/>
      </c>
      <c r="EF11" s="40" t="str">
        <f>IF(SUM(DJ11,DN11,DR11)&gt;0,SUM(DJ11,DN11,DR11),"")</f>
        <v/>
      </c>
      <c r="EG11" s="40" t="str">
        <f>IF(SUM(ED11,EE11)&gt;0,SUM(ED11,EE11),"")</f>
        <v/>
      </c>
      <c r="EH11" s="40" t="str">
        <f>IF(SUM(DV11,DZ11)&gt;0,SUM(DV11,DZ11),"")</f>
        <v/>
      </c>
      <c r="EI11" s="40" t="str">
        <f>IF(SUM(DU11:DV11,DX11:DZ11,EB11)-SUM(DW11,EA11)&gt;0,SUM(DU11:DV11,DX11:DZ11,EB11)-SUM(DW11,EA11),"")</f>
        <v/>
      </c>
      <c r="EJ11" s="40" t="str">
        <f>IF(SUM(ED11,EE11,EI11)&gt;0,SUM(ED11,EE11,EI11),"")</f>
        <v/>
      </c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1" t="str">
        <f>IF(SUM(EL11,EP11)&gt;0,SUM(EL11,EP11),"")</f>
        <v/>
      </c>
      <c r="FF11" s="11" t="str">
        <f>IF(SUM(EK11:EL11,EN11:EP11,ER11)-EM11-EQ11&gt;0,SUM(EK11:EL11,EN11:EP11,ER11)-EM11-EQ11,"")</f>
        <v/>
      </c>
      <c r="FG11" s="11" t="str">
        <f>IF(SUM(ES11:ET11,EV11)-EU11&gt;0,SUM(ES11:ET11,EV11)-EU11,"")</f>
        <v/>
      </c>
      <c r="FH11" s="11" t="str">
        <f>IF(SUM(EL11,EP11,ET11)&gt;0,SUM(EL11,EP11,ET11),"")</f>
        <v/>
      </c>
      <c r="FI11" s="11" t="str">
        <f>IF(SUM(FF11,FG11)&gt;0,SUM(FF11,FG11),"")</f>
        <v/>
      </c>
      <c r="FJ11" s="11" t="str">
        <f>IF(SUM(EX11,FB11)&gt;0,SUM(EX11,FB11),"")</f>
        <v/>
      </c>
      <c r="FK11" s="11" t="str">
        <f>IF(SUM(EW11:EX11,EZ11:FB11,FD11)-SUM(EY11,FC11)&gt;0,SUM(EW11:EX11,EZ11:FB11,FD11)-SUM(EY11,FC11),"")</f>
        <v/>
      </c>
      <c r="FL11" s="11" t="str">
        <f>IF(SUM(FF11,FG11,FK11)&gt;0,SUM(FF11,FG11,FK11),"")</f>
        <v/>
      </c>
      <c r="FM11" s="17"/>
      <c r="FN11" s="17"/>
      <c r="FO11" s="17"/>
      <c r="FP11" s="17"/>
      <c r="FQ11" s="17"/>
      <c r="FR11" s="17"/>
      <c r="FS11" s="17"/>
      <c r="FT11" s="17"/>
      <c r="FU11" s="17"/>
      <c r="FV11" s="17"/>
      <c r="FW11" s="17"/>
      <c r="FX11" s="17"/>
      <c r="FY11" s="17"/>
      <c r="FZ11" s="17"/>
      <c r="GA11" s="17"/>
      <c r="GB11" s="17"/>
      <c r="GC11" s="17"/>
      <c r="GD11" s="17"/>
      <c r="GE11" s="17"/>
      <c r="GF11" s="17"/>
      <c r="GG11" s="40" t="str">
        <f>IF(SUM(FN11,FR11)&gt;0,SUM(FN11,FR11),"")</f>
        <v/>
      </c>
      <c r="GH11" s="40" t="str">
        <f>IF(SUM(FM11:FN11,FP11:FR11,FT11)-FO11-FS11&gt;0,SUM(FM11:FN11,FP11:FR11,FT11)-FO11-FS11,"")</f>
        <v/>
      </c>
      <c r="GI11" s="40" t="str">
        <f>IF(SUM(FU11:FV11,FX11)-FW11&gt;0,SUM(FU11:FV11,FX11)-FW11,"")</f>
        <v/>
      </c>
      <c r="GJ11" s="40" t="str">
        <f>IF(SUM(FN11,FR11,FV11)&gt;0,SUM(FN11,FR11,FV11),"")</f>
        <v/>
      </c>
      <c r="GK11" s="40" t="str">
        <f>IF(SUM(GH11,GI11)&gt;0,SUM(GH11,GI11),"")</f>
        <v/>
      </c>
      <c r="GL11" s="40" t="str">
        <f>IF(SUM(FZ11,GD11)&gt;0,SUM(FZ11,GD11),"")</f>
        <v/>
      </c>
      <c r="GM11" s="40" t="str">
        <f>IF(SUM(FY11:FZ11,GB11:GD11,GF11)-SUM(GA11,GE11)&gt;0,SUM(FY11:FZ11,GB11:GD11,GF11)-SUM(GA11,GE11),"")</f>
        <v/>
      </c>
      <c r="GN11" s="40" t="str">
        <f>IF(SUM(GH11,GI11,GM11)&gt;0,SUM(GH11,GI11,GM11),"")</f>
        <v/>
      </c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1" t="str">
        <f>IF(SUM(GP11,GT11)&gt;0,SUM(GP11,GT11),"")</f>
        <v/>
      </c>
      <c r="HJ11" s="11" t="str">
        <f>IF(SUM(GO11:GP11,GR11:GT11,GV11)-GQ11-GU11&gt;0,SUM(GO11:GP11,GR11:GT11,GV11)-GQ11-GU11,"")</f>
        <v/>
      </c>
      <c r="HK11" s="11" t="str">
        <f>IF(SUM(GW11:GX11,GZ11)-GY11&gt;0,SUM(GW11:GX11,GZ11)-GY11,"")</f>
        <v/>
      </c>
      <c r="HL11" s="11" t="str">
        <f>IF(SUM(GP11,GT11,GX11)&gt;0,SUM(GP11,GT11,GX11),"")</f>
        <v/>
      </c>
      <c r="HM11" s="11" t="str">
        <f>IF(SUM(HJ11,HK11)&gt;0,SUM(HJ11,HK11),"")</f>
        <v/>
      </c>
      <c r="HN11" s="11" t="str">
        <f>IF(SUM(HB11,HF11)&gt;0,SUM(HB11,HF11),"")</f>
        <v/>
      </c>
      <c r="HO11" s="11" t="str">
        <f>IF(SUM(HA11:HB11,HD11:HF11,HH11)-SUM(HC11,HG11)&gt;0,SUM(HA11:HB11,HD11:HF11,HH11)-SUM(HC11,HG11),"")</f>
        <v/>
      </c>
      <c r="HP11" s="11" t="str">
        <f>IF(SUM(HJ11,HK11,HO11)&gt;0,SUM(HJ11,HK11,HO11),"")</f>
        <v/>
      </c>
      <c r="HQ11" s="17">
        <v>16.8</v>
      </c>
      <c r="HR11" s="17">
        <v>5.2</v>
      </c>
      <c r="HS11" s="17">
        <v>0.8</v>
      </c>
      <c r="HT11" s="17">
        <v>0</v>
      </c>
      <c r="HU11" s="17">
        <v>16.7</v>
      </c>
      <c r="HV11" s="17">
        <v>5.2</v>
      </c>
      <c r="HW11" s="17">
        <v>0.2</v>
      </c>
      <c r="HX11" s="17">
        <v>0</v>
      </c>
      <c r="HY11" s="17"/>
      <c r="HZ11" s="17"/>
      <c r="IA11" s="17"/>
      <c r="IB11" s="17"/>
      <c r="IC11" s="17"/>
      <c r="ID11" s="17"/>
      <c r="IE11" s="17"/>
      <c r="IF11" s="17"/>
      <c r="IG11" s="17"/>
      <c r="IH11" s="17"/>
      <c r="II11" s="17"/>
      <c r="IJ11" s="17"/>
      <c r="IK11" s="40">
        <f>IF(SUM(HR11,HV11)&gt;0,SUM(HR11,HV11),"")</f>
        <v>10.4</v>
      </c>
      <c r="IL11" s="40">
        <f>IF(SUM(HQ11:HR11,HT11:HV11,HX11)-HS11-HW11&gt;0,SUM(HQ11:HR11,HT11:HV11,HX11)-HS11-HW11,"")</f>
        <v>42.900000000000006</v>
      </c>
      <c r="IM11" s="40" t="str">
        <f>IF(SUM(HY11:HZ11,IB11)-IA11&gt;0,SUM(HY11:HZ11,IB11)-IA11,"")</f>
        <v/>
      </c>
      <c r="IN11" s="40">
        <f>IF(SUM(HR11,HV11,HZ11)&gt;0,SUM(HR11,HV11,HZ11),"")</f>
        <v>10.4</v>
      </c>
      <c r="IO11" s="40">
        <f>IF(SUM(IL11,IM11)&gt;0,SUM(IL11,IM11),"")</f>
        <v>42.900000000000006</v>
      </c>
      <c r="IP11" s="40" t="str">
        <f>IF(SUM(ID11,IH11)&gt;0,SUM(ID11,IH11),"")</f>
        <v/>
      </c>
      <c r="IQ11" s="40" t="str">
        <f>IF(SUM(IC11:ID11,IF11:IH11,IJ11)-SUM(IE11,II11)&gt;0,SUM(IC11:ID11,IF11:IH11,IJ11)-SUM(IE11,II11),"")</f>
        <v/>
      </c>
      <c r="IR11" s="40">
        <f>IF(SUM(IL11,IM11,IQ11)&gt;0,SUM(IL11,IM11,IQ11),"")</f>
        <v>42.900000000000006</v>
      </c>
      <c r="IS11" s="18"/>
      <c r="IT11" s="18"/>
      <c r="IU11" s="18"/>
      <c r="IV11" s="18"/>
      <c r="IW11" s="18"/>
      <c r="IX11" s="18"/>
      <c r="IY11" s="18"/>
      <c r="IZ11" s="18"/>
      <c r="JA11" s="18"/>
      <c r="JB11" s="18"/>
      <c r="JC11" s="18"/>
      <c r="JD11" s="18"/>
      <c r="JE11" s="18"/>
      <c r="JF11" s="18"/>
      <c r="JG11" s="18"/>
      <c r="JH11" s="18"/>
      <c r="JI11" s="18"/>
      <c r="JJ11" s="18"/>
      <c r="JK11" s="18"/>
      <c r="JL11" s="18"/>
      <c r="JM11" s="11" t="str">
        <f>IF(SUM(IT11,IX11)&gt;0,SUM(IT11,IX11),"")</f>
        <v/>
      </c>
      <c r="JN11" s="11" t="str">
        <f>IF(SUM(IS11:IT11,IV11:IX11,IZ11)-IU11-IY11&gt;0,SUM(IS11:IT11,IV11:IX11,IZ11)-IU11-IY11,"")</f>
        <v/>
      </c>
      <c r="JO11" s="11" t="str">
        <f>IF(SUM(JA11:JB11,JD11)-JC11&gt;0,SUM(JA11:JB11,JD11)-JC11,"")</f>
        <v/>
      </c>
      <c r="JP11" s="11" t="str">
        <f>IF(SUM(IT11,IX11,JB11)&gt;0,SUM(IT11,IX11,JB11),"")</f>
        <v/>
      </c>
      <c r="JQ11" s="11" t="str">
        <f>IF(SUM(JN11,JO11)&gt;0,SUM(JN11,JO11),"")</f>
        <v/>
      </c>
      <c r="JR11" s="11" t="str">
        <f>IF(SUM(JF11,JJ11)&gt;0,SUM(JF11,JJ11),"")</f>
        <v/>
      </c>
      <c r="JS11" s="11" t="str">
        <f>IF(SUM(JE11:JF11,JH11:JJ11,JL11)-SUM(JG11,JK11)&gt;0,SUM(JE11:JF11,JH11:JJ11,JL11)-SUM(JG11,JK11),"")</f>
        <v/>
      </c>
      <c r="JT11" s="11" t="str">
        <f>IF(SUM(JN11,JO11,JS11)&gt;0,SUM(JN11,JO11,JS11),"")</f>
        <v/>
      </c>
      <c r="JU11" s="17"/>
      <c r="JV11" s="17"/>
      <c r="JW11" s="17"/>
      <c r="JX11" s="17"/>
      <c r="JY11" s="17"/>
      <c r="JZ11" s="17"/>
      <c r="KA11" s="17"/>
      <c r="KB11" s="17"/>
      <c r="KC11" s="17"/>
      <c r="KD11" s="17"/>
      <c r="KE11" s="17"/>
      <c r="KF11" s="17"/>
      <c r="KG11" s="17"/>
      <c r="KH11" s="17"/>
      <c r="KI11" s="17"/>
      <c r="KJ11" s="17"/>
      <c r="KK11" s="17"/>
      <c r="KL11" s="17"/>
      <c r="KM11" s="17"/>
      <c r="KN11" s="17"/>
      <c r="KO11" s="40" t="str">
        <f>IF(SUM(JV11,JZ11)&gt;0,SUM(JV11,JZ11),"")</f>
        <v/>
      </c>
      <c r="KP11" s="40" t="str">
        <f>IF(SUM(JU11:JV11,JX11:JZ11,KB11)-JW11-KA11&gt;0,SUM(JU11:JV11,JX11:JZ11,KB11)-JW11-KA11,"")</f>
        <v/>
      </c>
      <c r="KQ11" s="40" t="str">
        <f>IF(SUM(KC11:KD11,KF11)-KE11&gt;0,SUM(KC11:KD11,KF11)-KE11,"")</f>
        <v/>
      </c>
      <c r="KR11" s="40" t="str">
        <f>IF(SUM(JV11,JZ11,KD11)&gt;0,SUM(JV11,JZ11,KD11),"")</f>
        <v/>
      </c>
      <c r="KS11" s="40" t="str">
        <f>IF(SUM(KP11,KQ11)&gt;0,SUM(KP11,KQ11),"")</f>
        <v/>
      </c>
      <c r="KT11" s="40" t="str">
        <f>IF(SUM(KH11,KL11)&gt;0,SUM(KH11,KL11),"")</f>
        <v/>
      </c>
      <c r="KU11" s="40" t="str">
        <f>IF(SUM(KG11:KH11,KJ11:KL11,KN11)-SUM(KI11,KM11)&gt;0,SUM(KG11:KH11,KJ11:KL11,KN11)-SUM(KI11,KM11),"")</f>
        <v/>
      </c>
      <c r="KV11" s="40" t="str">
        <f>IF(SUM(KP11,KQ11,KU11)&gt;0,SUM(KP11,KQ11,KU11),"")</f>
        <v/>
      </c>
      <c r="KW11" s="18"/>
      <c r="KX11" s="18"/>
      <c r="KY11" s="18"/>
      <c r="KZ11" s="18"/>
      <c r="LA11" s="18"/>
      <c r="LB11" s="18"/>
      <c r="LC11" s="18"/>
      <c r="LD11" s="18"/>
      <c r="LE11" s="18"/>
      <c r="LF11" s="18"/>
      <c r="LG11" s="18"/>
      <c r="LH11" s="18"/>
      <c r="LI11" s="18"/>
      <c r="LJ11" s="18"/>
      <c r="LK11" s="18"/>
      <c r="LL11" s="18"/>
      <c r="LM11" s="18"/>
      <c r="LN11" s="18"/>
      <c r="LO11" s="18"/>
      <c r="LP11" s="18"/>
      <c r="LQ11" s="11" t="str">
        <f>IF(SUM(KX11,LB11)&gt;0,SUM(KX11,LB11),"")</f>
        <v/>
      </c>
      <c r="LR11" s="11" t="str">
        <f>IF(SUM(KW11:KX11,KZ11:LB11,LD11)-KY11-LC11&gt;0,SUM(KW11:KX11,KZ11:LB11,LD11)-KY11-LC11,"")</f>
        <v/>
      </c>
      <c r="LS11" s="11" t="str">
        <f>IF(SUM(LE11:LF11,LH11)-LG11&gt;0,SUM(LE11:LF11,LH11)-LG11,"")</f>
        <v/>
      </c>
      <c r="LT11" s="11" t="str">
        <f>IF(SUM(KX11,LB11,LF11)&gt;0,SUM(KX11,LB11,LF11),"")</f>
        <v/>
      </c>
      <c r="LU11" s="11" t="str">
        <f>IF(SUM(LR11,LS11)&gt;0,SUM(LR11,LS11),"")</f>
        <v/>
      </c>
      <c r="LV11" s="11" t="str">
        <f>IF(SUM(LJ11,LN11)&gt;0,SUM(LJ11,LN11),"")</f>
        <v/>
      </c>
      <c r="LW11" s="11" t="str">
        <f>IF(SUM(LI11:LJ11,LL11:LN11,LP11)-SUM(LK11,LO11)&gt;0,SUM(LI11:LJ11,LL11:LN11,LP11)-SUM(LK11,LO11),"")</f>
        <v/>
      </c>
      <c r="LX11" s="11" t="str">
        <f>IF(SUM(LR11,LS11,LW11)&gt;0,SUM(LR11,LS11,LW11),"")</f>
        <v/>
      </c>
      <c r="LY11" s="17"/>
      <c r="LZ11" s="17"/>
      <c r="MA11" s="17"/>
      <c r="MB11" s="17"/>
      <c r="MC11" s="17"/>
      <c r="MD11" s="17"/>
      <c r="ME11" s="17"/>
      <c r="MF11" s="17"/>
      <c r="MG11" s="17"/>
      <c r="MH11" s="17"/>
      <c r="MI11" s="17"/>
      <c r="MJ11" s="17"/>
      <c r="MK11" s="17"/>
      <c r="ML11" s="17"/>
      <c r="MM11" s="17"/>
      <c r="MN11" s="17"/>
      <c r="MO11" s="17"/>
      <c r="MP11" s="17"/>
      <c r="MQ11" s="17"/>
      <c r="MR11" s="17"/>
      <c r="MS11" s="40" t="str">
        <f>IF(SUM(LZ11,MD11)&gt;0,SUM(LZ11,MD11),"")</f>
        <v/>
      </c>
      <c r="MT11" s="40" t="str">
        <f>IF(SUM(LY11:LZ11,MB11:MD11,MF11)-MA11-ME11&gt;0,SUM(LY11:LZ11,MB11:MD11,MF11)-MA11-ME11,"")</f>
        <v/>
      </c>
      <c r="MU11" s="40" t="str">
        <f>IF(SUM(MG11:MH11,MJ11)-MI11&gt;0,SUM(MG11:MH11,MJ11)-MI11,"")</f>
        <v/>
      </c>
      <c r="MV11" s="40" t="str">
        <f>IF(SUM(LZ11,MD11,MH11)&gt;0,SUM(LZ11,MD11,MH11),"")</f>
        <v/>
      </c>
      <c r="MW11" s="40" t="str">
        <f>IF(SUM(MT11,MU11)&gt;0,SUM(MT11,MU11),"")</f>
        <v/>
      </c>
      <c r="MX11" s="40" t="str">
        <f>IF(SUM(ML11,MP11)&gt;0,SUM(ML11,MP11),"")</f>
        <v/>
      </c>
      <c r="MY11" s="40" t="str">
        <f>IF(SUM(MK11:ML11,MN11:MP11,MR11)-SUM(MM11,MQ11)&gt;0,SUM(MK11:ML11,MN11:MP11,MR11)-SUM(MM11,MQ11),"")</f>
        <v/>
      </c>
      <c r="MZ11" s="40" t="str">
        <f>IF(SUM(MT11,MU11,MY11)&gt;0,SUM(MT11,MU11,MY11),"")</f>
        <v/>
      </c>
      <c r="NA11" s="18"/>
      <c r="NB11" s="18"/>
      <c r="NC11" s="18"/>
      <c r="ND11" s="18"/>
      <c r="NE11" s="18"/>
      <c r="NF11" s="18"/>
      <c r="NG11" s="18"/>
      <c r="NH11" s="18"/>
      <c r="NI11" s="18"/>
      <c r="NJ11" s="18"/>
      <c r="NK11" s="18"/>
      <c r="NL11" s="18"/>
      <c r="NM11" s="18"/>
      <c r="NN11" s="18"/>
      <c r="NO11" s="18"/>
      <c r="NP11" s="18"/>
      <c r="NQ11" s="18"/>
      <c r="NR11" s="18"/>
      <c r="NS11" s="18"/>
      <c r="NT11" s="18"/>
      <c r="NU11" s="11" t="str">
        <f>IF(SUM(NB11,NF11)&gt;0,SUM(NB11,NF11),"")</f>
        <v/>
      </c>
      <c r="NV11" s="11" t="str">
        <f>IF(SUM(NA11:NB11,ND11:NF11,NH11)-NC11-NG11&gt;0,SUM(NA11:NB11,ND11:NF11,NH11)-NC11-NG11,"")</f>
        <v/>
      </c>
      <c r="NW11" s="11" t="str">
        <f>IF(SUM(NI11:NJ11,NL11)-NK11&gt;0,SUM(NI11:NJ11,NL11)-NK11,"")</f>
        <v/>
      </c>
      <c r="NX11" s="11" t="str">
        <f>IF(SUM(NB11,NF11,NJ11)&gt;0,SUM(NB11,NF11,NJ11),"")</f>
        <v/>
      </c>
      <c r="NY11" s="11" t="str">
        <f>IF(SUM(NV11,NW11)&gt;0,SUM(NV11,NW11),"")</f>
        <v/>
      </c>
      <c r="NZ11" s="11" t="str">
        <f>IF(SUM(NN11,NR11)&gt;0,SUM(NN11,NR11),"")</f>
        <v/>
      </c>
      <c r="OA11" s="11" t="str">
        <f>IF(SUM(NM11:NN11,NP11:NR11,NT11)-SUM(NO11,NS11)&gt;0,SUM(NM11:NN11,NP11:NR11,NT11)-SUM(NO11,NS11),"")</f>
        <v/>
      </c>
      <c r="OB11" s="11" t="str">
        <f>IF(SUM(NV11,NW11,OA11)&gt;0,SUM(NV11,NW11,OA11),"")</f>
        <v/>
      </c>
      <c r="OC11" s="17"/>
      <c r="OD11" s="17"/>
      <c r="OE11" s="17"/>
      <c r="OF11" s="17"/>
      <c r="OG11" s="17"/>
      <c r="OH11" s="17"/>
      <c r="OI11" s="17"/>
      <c r="OJ11" s="17"/>
      <c r="OK11" s="17"/>
      <c r="OL11" s="17"/>
      <c r="OM11" s="17"/>
      <c r="ON11" s="17"/>
      <c r="OO11" s="17"/>
      <c r="OP11" s="17"/>
      <c r="OQ11" s="17"/>
      <c r="OR11" s="17"/>
      <c r="OS11" s="17"/>
      <c r="OT11" s="17"/>
      <c r="OU11" s="17"/>
      <c r="OV11" s="17"/>
      <c r="OW11" s="40" t="str">
        <f>IF(SUM(OD11,OH11)&gt;0,SUM(OD11,OH11),"")</f>
        <v/>
      </c>
      <c r="OX11" s="40" t="str">
        <f>IF(SUM(OC11:OD11,OF11:OH11,OJ11)-OE11-OI11&gt;0,SUM(OC11:OD11,OF11:OH11,OJ11)-OE11-OI11,"")</f>
        <v/>
      </c>
      <c r="OY11" s="40" t="str">
        <f>IF(SUM(OK11:OL11,ON11)-OM11&gt;0,SUM(OK11:OL11,ON11)-OM11,"")</f>
        <v/>
      </c>
      <c r="OZ11" s="40" t="str">
        <f>IF(SUM(OD11,OH11,OL11)&gt;0,SUM(OD11,OH11,OL11),"")</f>
        <v/>
      </c>
      <c r="PA11" s="40" t="str">
        <f>IF(SUM(OX11,OY11)&gt;0,SUM(OX11,OY11),"")</f>
        <v/>
      </c>
      <c r="PB11" s="40" t="str">
        <f>IF(SUM(OP11,OT11)&gt;0,SUM(OP11,OT11),"")</f>
        <v/>
      </c>
      <c r="PC11" s="40" t="str">
        <f>IF(SUM(OO11:OP11,OR11:OT11,OV11)-SUM(OQ11,OU11)&gt;0,SUM(OO11:OP11,OR11:OT11,OV11)-SUM(OQ11,OU11),"")</f>
        <v/>
      </c>
      <c r="PD11" s="40" t="str">
        <f>IF(SUM(OX11,OY11,PC11)&gt;0,SUM(OX11,OY11,PC11),"")</f>
        <v/>
      </c>
      <c r="PE11" s="18"/>
      <c r="PF11" s="18"/>
      <c r="PG11" s="18"/>
      <c r="PH11" s="18"/>
      <c r="PI11" s="18"/>
      <c r="PJ11" s="18"/>
      <c r="PK11" s="18"/>
      <c r="PL11" s="18"/>
      <c r="PM11" s="18"/>
      <c r="PN11" s="18"/>
      <c r="PO11" s="18"/>
      <c r="PP11" s="18"/>
      <c r="PQ11" s="18"/>
      <c r="PR11" s="18"/>
      <c r="PS11" s="18"/>
      <c r="PT11" s="18"/>
      <c r="PU11" s="18"/>
      <c r="PV11" s="18"/>
      <c r="PW11" s="18"/>
      <c r="PX11" s="18"/>
      <c r="PY11" s="11" t="str">
        <f>IF(SUM(PF11,PJ11)&gt;0,SUM(PF11,PJ11),"")</f>
        <v/>
      </c>
      <c r="PZ11" s="11" t="str">
        <f>IF(SUM(PE11:PF11,PH11:PJ11,PL11)-PG11-PK11&gt;0,SUM(PE11:PF11,PH11:PJ11,PL11)-PG11-PK11,"")</f>
        <v/>
      </c>
      <c r="QA11" s="11" t="str">
        <f>IF(SUM(PM11:PN11,PP11)-PO11&gt;0,SUM(PM11:PN11,PP11)-PO11,"")</f>
        <v/>
      </c>
      <c r="QB11" s="11" t="str">
        <f>IF(SUM(PF11,PJ11,PN11)&gt;0,SUM(PF11,PJ11,PN11),"")</f>
        <v/>
      </c>
      <c r="QC11" s="11" t="str">
        <f>IF(SUM(PZ11,QA11)&gt;0,SUM(PZ11,QA11),"")</f>
        <v/>
      </c>
      <c r="QD11" s="11" t="str">
        <f>IF(SUM(PR11,PV11)&gt;0,SUM(PR11,PV11),"")</f>
        <v/>
      </c>
      <c r="QE11" s="11" t="str">
        <f>IF(SUM(PQ11:PR11,PT11:PV11,PX11)-SUM(PS11,PW11)&gt;0,SUM(PQ11:PR11,PT11:PV11,PX11)-SUM(PS11,PW11),"")</f>
        <v/>
      </c>
      <c r="QF11" s="11" t="str">
        <f>IF(SUM(PZ11,QA11,QE11)&gt;0,SUM(PZ11,QA11,QE11),"")</f>
        <v/>
      </c>
      <c r="QG11" s="22">
        <f>IF($CW11="P",CC11,(CC11+AZ11)/2)</f>
        <v>0</v>
      </c>
      <c r="QH11" s="22">
        <f>IF($CW11="P",CD11,(CD11+BA11)/2)</f>
        <v>0</v>
      </c>
      <c r="QI11" s="22">
        <f>IF($CW11="P",CE11,(CE11+BB11)/2)</f>
        <v>0</v>
      </c>
      <c r="QJ11" s="22">
        <f>IF($CW11="P",CF11,(CF11+BC11)/2)</f>
        <v>0</v>
      </c>
      <c r="QK11" s="22">
        <f>IF($CW11="P",CG11,(CG11+BD11)/2)</f>
        <v>0</v>
      </c>
      <c r="QL11" s="22">
        <f>IF($CW11="P",CH11,(CH11+BE11)/2)</f>
        <v>0</v>
      </c>
      <c r="QM11" s="22">
        <f>IF($CW11="P",CI11,(CI11+BF11)/2)</f>
        <v>0</v>
      </c>
      <c r="QN11" s="22">
        <f>IF($CW11="P",CJ11,(CJ11+BG11)/2)</f>
        <v>0</v>
      </c>
      <c r="QO11" s="22">
        <f>IF($CW11="P",CK11,(CK11+BH11)/2)</f>
        <v>0</v>
      </c>
      <c r="QP11" s="22">
        <f>IF($CW11="P",CL11,(CL11+BI11)/2)</f>
        <v>0</v>
      </c>
      <c r="QQ11" s="22">
        <f>IF($CW11="P",CM11,(CM11+BJ11)/2)</f>
        <v>0</v>
      </c>
      <c r="QR11" s="22">
        <f>IF($CW11="P",CN11,(CN11+BK11)/2)</f>
        <v>0</v>
      </c>
      <c r="QS11" s="22">
        <f>IF($CW11="P",CO11,(CO11+BL11)/2)</f>
        <v>0</v>
      </c>
      <c r="QT11" s="22">
        <f>IF($CW11="P",CP11,(CP11+BM11)/2)</f>
        <v>0</v>
      </c>
      <c r="QU11" s="22">
        <f>IF($CW11="P",CQ11,(CQ11+BN11)/2)</f>
        <v>0</v>
      </c>
      <c r="QV11" s="22">
        <f>IF($CW11="P",CR11,(CR11+BO11)/2)</f>
        <v>0</v>
      </c>
      <c r="QW11" s="22">
        <f>IF($CW11="P",CS11,(CS11+BP11)/2)</f>
        <v>0</v>
      </c>
      <c r="QX11" s="22">
        <f>IF($CW11="P",CT11,(CT11+BQ11)/2)</f>
        <v>0</v>
      </c>
      <c r="QY11" s="22">
        <f>IF($CW11="P",CU11,(CU11+BR11)/2)</f>
        <v>0</v>
      </c>
      <c r="QZ11" s="22">
        <f>IF($CW11="P",CV11,(CV11+BS11)/2)</f>
        <v>0</v>
      </c>
      <c r="RA11" s="27" t="s">
        <v>46</v>
      </c>
      <c r="RB11" s="40" t="str">
        <f>IF(SUM(QH11,QL11)&gt;0,SUM(QH11,QL11),"")</f>
        <v/>
      </c>
      <c r="RC11" s="40" t="str">
        <f>IF(SUM(QG11:QH11,QJ11:QL11,QN11)-QI11-QM11&gt;0,SUM(QG11:QH11,QJ11:QL11,QN11)-QI11-QM11,"")</f>
        <v/>
      </c>
      <c r="RD11" s="40" t="str">
        <f>IF(SUM(QO11:QP11,QR11)-QQ11&gt;0,SUM(QO11:QP11,QR11)-QQ11,"")</f>
        <v/>
      </c>
      <c r="RE11" s="40" t="str">
        <f>IF(SUM(QH11,QL11,QP11)&gt;0,SUM(QH11,QL11,QP11),"")</f>
        <v/>
      </c>
      <c r="RF11" s="40" t="str">
        <f>IF(SUM(RC11,RD11)&gt;0,SUM(RC11,RD11),"")</f>
        <v/>
      </c>
      <c r="RG11" s="40" t="str">
        <f>IF(SUM(QT11,QX11)&gt;0,SUM(QT11,QX11),"")</f>
        <v/>
      </c>
      <c r="RH11" s="40" t="str">
        <f>IF(SUM(QS11:QT11,QV11:QX11,QZ11)-SUM(QU11,QY11)&gt;0,SUM(QS11:QT11,QV11:QX11,QZ11)-SUM(QU11,QY11),"")</f>
        <v/>
      </c>
      <c r="RI11" s="40" t="str">
        <f>IF(SUM(RC11,RD11,RH11)&gt;0,SUM(RC11,RD11,RH11),"")</f>
        <v/>
      </c>
    </row>
    <row r="12" spans="1:477" x14ac:dyDescent="0.2">
      <c r="A12" s="4" t="str" cm="1">
        <f t="array" ref="A12">IF(AND(J12&lt;&gt;"",J12&lt;&gt;"No DD"),SUMPRODUCT((J$4:J$34&lt;&gt;"")*(J$4:J$34&lt;&gt;"No DD")*(F$4:F$34&gt;F12))+1,IF(J12="No DD",SUMPRODUCT((J$4:J$34="No DD")*(F$4:F$34&gt;F12))+1+SUMPRODUCT((J$4:J$34&lt;&gt;"")*(J$4:J$34&lt;&gt;"No DD")),""))</f>
        <v/>
      </c>
      <c r="B12" s="4" t="str" cm="1">
        <f t="array" ref="B12">IF(AND(J12&lt;&gt;"",J12&lt;&gt;"No DD",G12=""),SUMPRODUCT((J$4:J$34&lt;&gt;"")*(J$4:J$34&lt;&gt;"No DD")*(G$4:G$34="")*(F$4:F$34&gt;F12))+1,IF(J12="No DD",SUMPRODUCT((J$4:J$34="No DD")*(F$4:F$34&gt;F12)*(G$4:G$34=""))+1+SUMPRODUCT((J$4:J$34&lt;&gt;"")*(G$4:G$34="")*(J$4:J$34&lt;&gt;"No DD")),""))</f>
        <v/>
      </c>
      <c r="C12" s="5" t="s">
        <v>220</v>
      </c>
      <c r="D12" s="4" t="s">
        <v>31</v>
      </c>
      <c r="E12" s="4">
        <v>2005</v>
      </c>
      <c r="F12" s="9">
        <f>SUM(L12:T12)+SUM(L12:P12)*0.0000001+SUM(L12)*0.0000000000001</f>
        <v>153.40001083000448</v>
      </c>
      <c r="G12" s="66"/>
      <c r="H12" s="3" t="str">
        <f>IF(OR(AND(AR12&gt;=AY$36,AS12&gt;=AY$40,AR12&lt;&gt;"",AQ12=""),AND(AW12&gt;=AY$36,AX12&gt;=AY$40,AW12&lt;&gt;"",AQ12=""),AND(BU12&gt;=CB$36,BV12&gt;=CB$40,BU12&lt;&gt;"",BT12=""),AND(BZ12&gt;=CB$36,CA12&gt;=CB$40,BZ12&lt;&gt;"",BT12=""),AND(CX12&gt;=DE$36,CY12&gt;=DE$40,CX12&lt;&gt;"",CW12=""),AND(DC12&gt;=DE$36,DD12&gt;=DE$40,DC12&lt;&gt;""),AND(EC12&gt;=EJ$36,ED12&gt;=EJ$40,EC12&lt;&gt;""),AND(EH12&gt;=EJ$36,EI12&gt;=EJ$40,EH12&lt;&gt;""),AND(FE12&gt;=FL$36,FF12&gt;=FL$40,FE12&lt;&gt;""),AND(FJ12&gt;=FL$36,FK12&gt;=FL$40,FJ12&lt;&gt;""),AND(GG12&gt;=GN$36,GH12&gt;=GN$40,GG12&lt;&gt;""),AND(GL12&gt;=GN$36,GM12&gt;=GN$40,GL12&lt;&gt;""),AND(HI12&gt;=HP$36,HJ12&gt;=HP$40,HI12&lt;&gt;""),AND(HN12&gt;=HP$36,HO12&gt;=HP$40,HN12&lt;&gt;""),AND(IK12&gt;=IR$36,IL12&gt;=IR$40,IK12&lt;&gt;""),AND(IP12&gt;=IR$36,IQ12&gt;=IR$40,IP12&lt;&gt;""),AND(JM12&gt;=JT$36,JN12&gt;=JT$40,JM12&lt;&gt;""),AND(JR12&gt;=JT$36,JS12&gt;=JT$40,JR12&lt;&gt;""),AND(KO12&gt;=KV$36,KP12&gt;=KV$40,KO12&lt;&gt;""),AND(KT12&gt;=KV$36,KU12&gt;=KV$40,KT12&lt;&gt;""),AND(LQ12&gt;=LX$36,LR12&gt;=LX$40,LQ12&lt;&gt;""),AND(LV12&gt;=LX$36,LW12&gt;=LX$40,LV12&lt;&gt;""),AND(MS12&gt;=MZ$36,MT12&gt;=MZ$40,MS12&lt;&gt;""),AND(MX12&gt;=MZ$36,MY12&gt;=MZ$40,MX12&lt;&gt;""),AND(NU12&gt;=OB$36,NV12&gt;=OB$40,NU12&lt;&gt;""),AND(NZ12&gt;=OB$36,OA12&gt;=OB$40,NZ12&lt;&gt;""),AND(OW12&gt;=PD$36,OX12&gt;=PD$40,OW12&lt;&gt;""),AND(PB12&gt;=PD$36,PC12&gt;=PD$40,PB12&lt;&gt;""),AND(PY12&gt;=QF$36,PZ12&gt;=QF$40,PY12&lt;&gt;""),AND(QD12&gt;=QF$36,QE12&gt;=QF$40,QD12&lt;&gt;"")),"P","")</f>
        <v/>
      </c>
      <c r="I12" s="3" t="str">
        <f>IF(OR(AND(AS12&gt;=AY$40,AS12&lt;&gt;"",AQ12=""),AND(AX12&gt;=AY$40,AX12&lt;&gt;"",AQ12=""),AND(BV12&gt;=CB$40,BV12&lt;&gt;"",BT12=""),AND(CA12&gt;=CB$40,CA12&lt;&gt;"",BT12=""),AND(CY12&gt;=DE$40,CY12&lt;&gt;"",CW12=""),AND(DD12&gt;=DE$40,DD12&lt;&gt;"",CW12=""),AND(ED12&gt;=EJ$40,ED12&lt;&gt;""),AND(EI12&gt;=EJ$40,EI12&lt;&gt;""),AND(FF12&gt;=FL$40,FF12&lt;&gt;""),AND(FK12&gt;=FL$40,FK12&lt;&gt;""),AND(GH12&gt;=GN$40,GH12&lt;&gt;""),AND(GM12&gt;=GN$40,GM12&lt;&gt;""),AND(HJ12&gt;=HP$40,HJ12&lt;&gt;""),AND(HO12&gt;=HP$40,HO12&lt;&gt;""),AND(IL12&gt;=IR$40,IL12&lt;&gt;""),AND(IQ12&gt;=IR$40,IQ12&lt;&gt;""),AND(JN12&gt;=JT$40,JN12&lt;&gt;""),AND(JS12&gt;=JT$40,JS12&lt;&gt;""),AND(KP12&gt;=KV$40,KP12&lt;&gt;""),AND(KU12&gt;=KV$40,KU12&lt;&gt;""),AND(LR12&gt;=LX$40,LR12&lt;&gt;""),AND(LW12&gt;=LX$40,LW12&lt;&gt;""),AND(MT12&gt;=MZ$40,MT12&lt;&gt;""),AND(MY12&gt;=MZ$40,MY12&lt;&gt;""),AND(NV12&gt;=OB$40,NV12&lt;&gt;""),AND(OA12&gt;=OB$40,OA12&lt;&gt;""),AND(OX12&gt;=PD$40,OX12&lt;&gt;""),AND(PC12&gt;=PD$40,PC12&lt;&gt;""),AND(PZ12&gt;=QF$40,PZ12&lt;&gt;""),AND(QE12&gt;=QF$40,QE12&lt;&gt;"")),"P","")</f>
        <v/>
      </c>
      <c r="J12" s="36" t="str">
        <f>IF(AND(I12="P",H12=""),"No DD",IF(OR(AND(AU12&gt;=AY$39,AV12&gt;=AY$43,AU12&lt;&gt;"",AQ12=""),AND(BX12&gt;=CB$39,BY12&gt;=CB$43,BX12&lt;&gt;"",BT12=""),AND(DA12&gt;=DE$39,DB12&gt;=DE$43,DA12&lt;&gt;"",CW12=""),AND(EF12&gt;=EJ$39,EG12&gt;=EJ$43,EF12&lt;&gt;""),AND(FH12&gt;=FL$39,FI12&gt;=FL$43,FH12&lt;&gt;""),AND(GJ12&gt;=GN$39,GK12&gt;=GN$43,GJ12&lt;&gt;""),AND(HL12&gt;=HP$39,HM12&gt;=HP$43,HL12&lt;&gt;""),AND(IN12&gt;=IR$39,IO12&gt;=IR$43,IN12&lt;&gt;""),AND(JP12&gt;=JT$39,JQ12&gt;=JT$43,JP12&lt;&gt;""),AND(KR12&gt;=KV$39,KS12&gt;=KV$43,KR12&lt;&gt;""),AND(LT12&gt;=LX$39,LU12&gt;=LX$43,LT12&lt;&gt;""),AND(MV12&gt;=MZ$39,MW12&gt;=MZ$43,MV12&lt;&gt;""),AND(NX12&gt;=OB$39,NY12&gt;=OB$43,NX12&lt;&gt;""),AND(OZ12&gt;=PD$39,PA12&gt;=PD$43,OZ12&lt;&gt;""),AND(QB12&gt;=QF$39,QC12&gt;=QF$43,QB12&lt;&gt;"")),"Merit",IF(OR(AND(AU12&gt;=AY$38,AV12&gt;=AY$42,AU12&lt;&gt;"",AQ12=""),AND(BX12&gt;=CB$38,BY12&gt;=CB$42,BX12&lt;&gt;"",BT12=""),AND(DA12&gt;=DE$38,DB12&gt;=DE$42,DA12&lt;&gt;"",CW12=""),AND(EF12&gt;=EJ$38,EG12&gt;=EJ$42,EF12&lt;&gt;""),AND(FH12&gt;=FL$38,FI12&gt;=FL$42,FH12&lt;&gt;""),AND(GJ12&gt;=GN$38,GK12&gt;=GN$42,GJ12&lt;&gt;""),AND(HL12&gt;=HP$38,HM12&gt;=HP$42,HL12&lt;&gt;""),AND(IN12&gt;=IR$38,IO12&gt;=IR$42,IN12&lt;&gt;""),AND(JP12&gt;=JT$38,JQ12&gt;=JT$42,JP12&lt;&gt;""),AND(KR12&gt;=KV$38,KS12&gt;=KV$42,KR12&lt;&gt;""),AND(LT12&gt;=LX$38,LU12&gt;=LX$42,LT12&lt;&gt;""),AND(MV12&gt;=MZ$38,MW12&gt;=MZ$42,MV12&lt;&gt;""),AND(NX12&gt;=OB$38,NY12&gt;=OB$42,NX12&lt;&gt;""),AND(OZ12&gt;=PD$38,PA12&gt;=PD$42,OZ12&lt;&gt;""),AND(QB12&gt;=QF$38,QC12&gt;=QF$42,QB12&lt;&gt;"")),"Excellence",IF(K12="P","Worlds Team",IF(H12="P","National Team","")))))</f>
        <v/>
      </c>
      <c r="K12" s="3" t="str">
        <f>IF(OR(AND(AU12&gt;=AY$37,AV12&gt;=AY$41,AU12&lt;&gt;"",AQ12=""),AND(BX12&gt;=CB$37,BY12&gt;=CB$41,BX12&lt;&gt;"",BT12=""),AND(DA12&gt;=DE$37,DB12&gt;=DE$41,DA12&lt;&gt;"",CW12=""),AND(EF12&gt;=EJ$37,EG12&gt;=EJ$41,EF12&lt;&gt;""),AND(FH12&gt;=FL$37,FI12&gt;=FL$41,FH12&lt;&gt;""),AND(GJ12&gt;=GN$37,GK12&gt;=GN$41,GJ12&lt;&gt;""),AND(HL12&gt;=HP$37,HM12&gt;=HP$41,HL12&lt;&gt;""),AND(IN12&gt;=IR$37,IO12&gt;=IR$41,IN12&lt;&gt;""),AND(JP12&gt;=JT$37,JQ12&gt;=JT$41,JP12&lt;&gt;""),AND(KR12&gt;=KV$37,KS12&gt;=KV$41,KR12&lt;&gt;""),AND(LT12&gt;=LX$37,LU12&gt;=LX$41,LT12&lt;&gt;""),AND(MV12&gt;=MZ$37,MW12&gt;=MZ$41,MV12&lt;&gt;""),AND(NX12&gt;=OB$37,NY12&gt;=OB$41,NX12&lt;&gt;""),AND(OZ12&gt;=PD$37,PA12&gt;=PD$41,OZ12&lt;&gt;""),AND(QB12&gt;=QF$37,QC12&gt;=QF$41,QB12&lt;&gt;"")),"P","")</f>
        <v/>
      </c>
      <c r="L12" s="8">
        <f>IF(COUNT(AS12,BV12,CY12)&gt;0,LARGE((AS12,BV12,CY12),1),0)</f>
        <v>44.699999999999996</v>
      </c>
      <c r="M12" s="8" t="str">
        <f>IF(L12=0,"",IF(L12=CY12,$CC$1,IF(L12=BV12,$AZ$1,IF(L12=AS12,$W$1,""))))</f>
        <v>2024 Nationals</v>
      </c>
      <c r="N12" s="8">
        <f>IF(COUNT(AS12,BV12,CY12)&gt;1,LARGE((AS12,BV12,CY12),2),0)</f>
        <v>43.2</v>
      </c>
      <c r="O12" s="8" t="str">
        <f>IF(N12=0,"",IF(AND(N12=L12,N12=AS12,N12=BV12),$W$1,IF(AND(N12=L12,N12=AS12,N12=CY12),$W$1,IF(AND(N12=L12,N12=BV12,N12=CY12),$AZ$1,IF(N12=CY12,$CC$1,IF(N12=BV12,$AZ$1,IF(N12=AS12,$W$1,"")))))))</f>
        <v>2024 Elite Canada</v>
      </c>
      <c r="P12" s="8">
        <f>IF(COUNT(AT12,BW12,CZ12)&gt;0,LARGE((AT12,BW12,CZ12),1),0)</f>
        <v>20.399999999999999</v>
      </c>
      <c r="Q12" s="8" t="str">
        <f>IF(P12=0,"",IF(P12=CZ12,$CC$1,IF(P12=BW12,$AZ$1,IF(P12=AT12,$W$1,""))))</f>
        <v>2024 Elite Canada</v>
      </c>
      <c r="R12" s="8">
        <f>IF(MAX(AX12,CA12,DD12)&gt;0,MAX(AX12,CA12,DD12),0)</f>
        <v>45.1</v>
      </c>
      <c r="S12" s="8" t="str">
        <f>IF(R12=0,"",IF(R12=DD12,$CC$1,IF(R12=CA12,$AZ$1,IF(R12=AX12,$W$1,""))))</f>
        <v>2024 Elite Canada</v>
      </c>
      <c r="T12" s="8" t="str">
        <f>IF(MAX(DF12:DH12)&gt;0,MAX(DF12:DH12),"")</f>
        <v/>
      </c>
      <c r="U12" s="11" t="str">
        <f>IF(T12="","",IF(T12=DF12,"("&amp;DF$2&amp;")",IF(T12=DG12,"("&amp;DG$2&amp;")",IF(T12=DH12,"("&amp;DH$2&amp;")"))))</f>
        <v/>
      </c>
      <c r="V12" s="8" t="str">
        <f>IF(T12="","",IF(T12=DF12,IF(T12+IF(N12="",0,N12)=PZ12,$PE$1,IF(T12+IF(N12="",0,N12)=OX12,$OC$1,IF(T12+IF(N12="",0,N12)=NV12,$NA$1,IF(T12+IF(N12="",0,N12)=MT12,$LY$1,IF(T12+IF(N12="",0,N12)=LR12,$KW$1,IF(T12+IF(N12="",0,N12)=KP12,$JU$1,IF(T12+IF(N12="",0,N12)=JN12,$IS$1,IF(T12+IF(N12="",0,N12)=IL12,$HQ$1,IF(T12+IF(N12="",0,N12)=HJ12,$GO$1,IF(T12+IF(N12="",0,N12)=GH12,$FM$1,IF(T12+IF(N12="",0,N12)=FF12,$EK$1,IF(T12+IF(N12="",0,N12)=ED12,$DI$1)))))))))))),IF(T12=DG12,IF(T12+IF(P12="",0,P12)=QA12,$PE$1,IF(T12+IF(P12="",0,P12)=OY12,$OC$1,IF(T12+IF(P12="",0,P12)=NW12,$NA$1,IF(T12+IF(P12="",0,P12)=MU12,$LY$1,IF(T12+IF(P12="",0,P12)=LS12,$KW$1,IF(T12+IF(P12="",0,P12)=KQ12,$JU$1,IF(T12+IF(P12="",0,P12)=JO12,$IS$1,IF(T12+IF(P12="",0,P12)=IM12,$HQ$1,IF(T12+IF(P12="",0,P12)=HK12,$GO$1,IF(T12+IF(P12="",0,P12)=GI12,$FM$1,IF(T12+IF(P12="",0,P12)=FG12,$EK$1,IF(T12+IF(P12="",0,P12)=EE12,$DI$1)))))))))))),IF(T12=DH12,IF(T12+IF(R12="",0,R12)=QE12,$PE$1,IF(T12+IF(R12="",0,R12)=PC12,$OC$1,IF(T12+IF(R12="",0,R12)=OA12,$NA$1,IF(T12+IF(R12="",0,R12)=MY12,$LY$1,IF(T12+IF(R12="",0,R12)=LW12,$KW$1,IF(T12+IF(R12="",0,R12)=KU12,$JU$1,IF(T12+IF(R12="",0,R12)=JS12,$IS$1,IF(T12+IF(R12="",0,R12)=IQ12,$HQ$1,IF(T12+IF(R12="",0,R12)=HO12,$GO$1,IF(T12+IF(R12="",0,R12)=GM12,$FM$1,IF(T12+IF(R12="",0,R12)=FK12,$EK$1,IF(T12+IF(R12="",0,R12)=EI12,$DI$1))))))))))))))))</f>
        <v/>
      </c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27"/>
      <c r="AR12" s="40" t="str">
        <f>IF(SUM(X12,AB12)&gt;0,SUM(X12,AB12),"")</f>
        <v/>
      </c>
      <c r="AS12" s="40" t="str">
        <f>IF(SUM(W12:X12,Z12:AB12,AD12)-Y12-AC12&gt;0,SUM(W12:X12,Z12:AB12,AD12)-Y12-AC12,"")</f>
        <v/>
      </c>
      <c r="AT12" s="40" t="str">
        <f>IF(SUM(AE12:AF12,AH12)-AG12&gt;0,SUM(AE12:AF12,AH12)-AG12,"")</f>
        <v/>
      </c>
      <c r="AU12" s="40" t="str">
        <f>IF(SUM(X12,AB12,AF12)&gt;0,SUM(X12,AB12,AF12),"")</f>
        <v/>
      </c>
      <c r="AV12" s="40" t="str">
        <f>IF(SUM(AS12,AT12)&gt;0,SUM(AS12,AT12),"")</f>
        <v/>
      </c>
      <c r="AW12" s="40" t="str">
        <f>IF(SUM(AJ12,AN12)&gt;0,SUM(AJ12,AN12),"")</f>
        <v/>
      </c>
      <c r="AX12" s="40" t="str">
        <f>IF(SUM(AI12:AJ12,AL12:AN12,AP12)-SUM(AK12,AO12)&gt;0,SUM(AI12:AJ12,AL12:AN12,AP12)-SUM(AK12,AO12),"")</f>
        <v/>
      </c>
      <c r="AY12" s="40" t="str">
        <f>IF(SUM(AS12,AT12,AX12)&gt;0,SUM(AS12,AT12,AX12),"")</f>
        <v/>
      </c>
      <c r="AZ12" s="18">
        <v>18.100000000000001</v>
      </c>
      <c r="BA12" s="18">
        <v>3.6</v>
      </c>
      <c r="BB12" s="18">
        <v>0</v>
      </c>
      <c r="BC12" s="18">
        <v>0</v>
      </c>
      <c r="BD12" s="18">
        <v>18.600000000000001</v>
      </c>
      <c r="BE12" s="18">
        <v>3.5</v>
      </c>
      <c r="BF12" s="18">
        <v>0.6</v>
      </c>
      <c r="BG12" s="18">
        <v>0</v>
      </c>
      <c r="BH12" s="18">
        <v>18</v>
      </c>
      <c r="BI12" s="18">
        <v>2.7</v>
      </c>
      <c r="BJ12" s="18">
        <v>0.3</v>
      </c>
      <c r="BK12" s="18">
        <v>0</v>
      </c>
      <c r="BL12" s="18">
        <v>18.8</v>
      </c>
      <c r="BM12" s="18">
        <v>3.6</v>
      </c>
      <c r="BN12" s="18">
        <v>0</v>
      </c>
      <c r="BO12" s="18">
        <v>0</v>
      </c>
      <c r="BP12" s="18">
        <v>19.2</v>
      </c>
      <c r="BQ12" s="18">
        <v>3.5</v>
      </c>
      <c r="BR12" s="18">
        <v>0</v>
      </c>
      <c r="BS12" s="18">
        <v>0</v>
      </c>
      <c r="BT12" s="28"/>
      <c r="BU12" s="11">
        <f>IF(SUM(BA12,BE12)&gt;0,SUM(BA12,BE12),"")</f>
        <v>7.1</v>
      </c>
      <c r="BV12" s="11">
        <f>IF(SUM(AZ12:BA12,BC12:BE12,BG12)-BB12-BF12&gt;0,SUM(AZ12:BA12,BC12:BE12,BG12)-BB12-BF12,"")</f>
        <v>43.2</v>
      </c>
      <c r="BW12" s="11">
        <f>IF(SUM(BH12:BI12,BK12)-BJ12&gt;0,SUM(BH12:BI12,BK12)-BJ12,"")</f>
        <v>20.399999999999999</v>
      </c>
      <c r="BX12" s="11">
        <f>IF(SUM(BA12,BE12,BI12)&gt;0,SUM(BA12,BE12,BI12),"")</f>
        <v>9.8000000000000007</v>
      </c>
      <c r="BY12" s="11">
        <f>IF(SUM(BV12,BW12)&gt;0,SUM(BV12,BW12),"")</f>
        <v>63.6</v>
      </c>
      <c r="BZ12" s="11">
        <f>IF(SUM(BM12,BQ12)&gt;0,SUM(BM12,BQ12),"")</f>
        <v>7.1</v>
      </c>
      <c r="CA12" s="11">
        <f>IF(SUM(BL12:BM12,BO12:BQ12,BS12)-SUM(BN12,BR12)&gt;0,SUM(BL12:BM12,BO12:BQ12,BS12)-SUM(BN12,BR12),"")</f>
        <v>45.1</v>
      </c>
      <c r="CB12" s="11">
        <f>IF(SUM(BV12,BW12,CA12)&gt;0,SUM(BV12,BW12,CA12),"")</f>
        <v>108.7</v>
      </c>
      <c r="CC12" s="19">
        <v>19</v>
      </c>
      <c r="CD12" s="19">
        <v>3.6</v>
      </c>
      <c r="CE12" s="19">
        <v>0.6</v>
      </c>
      <c r="CF12" s="19">
        <v>0</v>
      </c>
      <c r="CG12" s="19">
        <v>19.2</v>
      </c>
      <c r="CH12" s="19">
        <v>3.5</v>
      </c>
      <c r="CI12" s="19">
        <v>0</v>
      </c>
      <c r="CJ12" s="19">
        <v>0</v>
      </c>
      <c r="CK12" s="19">
        <v>16.899999999999999</v>
      </c>
      <c r="CL12" s="19">
        <v>2.7</v>
      </c>
      <c r="CM12" s="19">
        <v>0.5</v>
      </c>
      <c r="CN12" s="19">
        <v>0</v>
      </c>
      <c r="CO12" s="19">
        <v>18.5</v>
      </c>
      <c r="CP12" s="19">
        <v>3.6</v>
      </c>
      <c r="CQ12" s="19">
        <v>0</v>
      </c>
      <c r="CR12" s="19">
        <v>0</v>
      </c>
      <c r="CS12" s="19">
        <v>18.600000000000001</v>
      </c>
      <c r="CT12" s="19">
        <v>3.5</v>
      </c>
      <c r="CU12" s="19">
        <v>0</v>
      </c>
      <c r="CV12" s="19">
        <v>0</v>
      </c>
      <c r="CW12" s="27"/>
      <c r="CX12" s="40">
        <f>IF(SUM(CD12,CH12)&gt;0,SUM(CD12,CH12),"")</f>
        <v>7.1</v>
      </c>
      <c r="CY12" s="40">
        <f>IF(SUM(CC12:CD12,CF12:CH12,CJ12)-CE12-CI12&gt;0,SUM(CC12:CD12,CF12:CH12,CJ12)-CE12-CI12,"")</f>
        <v>44.699999999999996</v>
      </c>
      <c r="CZ12" s="40">
        <f>IF(SUM(CK12:CL12,CN12)-CM12&gt;0,SUM(CK12:CL12,CN12)-CM12,"")</f>
        <v>19.099999999999998</v>
      </c>
      <c r="DA12" s="40">
        <f>IF(SUM(CD12,CH12,CL12)&gt;0,SUM(CD12,CH12,CL12),"")</f>
        <v>9.8000000000000007</v>
      </c>
      <c r="DB12" s="40">
        <f>IF(SUM(CY12,CZ12)&gt;0,SUM(CY12,CZ12),"")</f>
        <v>63.8</v>
      </c>
      <c r="DC12" s="40">
        <f>IF(SUM(CP12,CT12)&gt;0,SUM(CP12,CT12),"")</f>
        <v>7.1</v>
      </c>
      <c r="DD12" s="40">
        <f>IF(SUM(CO12:CP12,CR12:CT12,CV12)-SUM(CQ12,CU12)&gt;0,SUM(CO12:CP12,CR12:CT12,CV12)-SUM(CQ12,CU12),"")</f>
        <v>44.2</v>
      </c>
      <c r="DE12" s="40">
        <f>IF(SUM(CY12,CZ12,DD12)&gt;0,SUM(CY12,CZ12,DD12),"")</f>
        <v>108</v>
      </c>
      <c r="DF12" s="50" t="str">
        <f>IF(MAX(ED12,FF12,GH12,HJ12,IL12,JN12,KP12,LR12,MT12,NV12,OX12,PZ12)-IF(N12="",0,N12)&gt;0.001,MAX(ED12,FF12,GH12,HJ12,IL12,JN12,KP12,LR12,MT12,NV12,OX12,PZ12)-IF(N12="",0,N12),"")</f>
        <v/>
      </c>
      <c r="DG12" s="50" t="str">
        <f>IF(MAX(EE12,FG12,GI12,HK12,IM12,JO12,KQ12,LS12,MU12,NW12,OY12,QA12)-IF(P12="",0,P12)&gt;0.001,MAX(EE12,FG12,GI12,HK12,IM12,JO12,KQ12,LS12,MU12,NW12,OY12,QA12)-IF(P12="",0,P12),"")</f>
        <v/>
      </c>
      <c r="DH12" s="50" t="str">
        <f>IF(MAX(EI12,FK12,GM12,HO12,IQ12,JS12,KU12,LW12,MY12,OA12,PC12,QE12)-IF(R12="",0,R12)&gt;0.001,MAX(EI12,FK12,GM12,HO12,IQ12,JS12,KU12,LW12,MY12,OA12,PC12,QE12)-IF(R12="",0,R12),"")</f>
        <v/>
      </c>
      <c r="DI12" s="17"/>
      <c r="DJ12" s="17"/>
      <c r="DK12" s="17"/>
      <c r="DL12" s="17"/>
      <c r="DM12" s="17"/>
      <c r="DN12" s="17"/>
      <c r="DO12" s="17"/>
      <c r="DP12" s="17"/>
      <c r="DQ12" s="17"/>
      <c r="DR12" s="17"/>
      <c r="DS12" s="17"/>
      <c r="DT12" s="17"/>
      <c r="DU12" s="17"/>
      <c r="DV12" s="17"/>
      <c r="DW12" s="17"/>
      <c r="DX12" s="17"/>
      <c r="DY12" s="17"/>
      <c r="DZ12" s="17"/>
      <c r="EA12" s="17"/>
      <c r="EB12" s="17"/>
      <c r="EC12" s="40" t="str">
        <f>IF(SUM(DJ12,DN12)&gt;0,SUM(DJ12,DN12),"")</f>
        <v/>
      </c>
      <c r="ED12" s="40" t="str">
        <f>IF(SUM(DI12:DJ12,DL12:DN12,DP12)-DK12-DO12&gt;0,SUM(DI12:DJ12,DL12:DN12,DP12)-DK12-DO12,"")</f>
        <v/>
      </c>
      <c r="EE12" s="40" t="str">
        <f>IF(SUM(DQ12:DR12,DT12)-DS12&gt;0,SUM(DQ12:DR12,DT12)-DS12,"")</f>
        <v/>
      </c>
      <c r="EF12" s="40" t="str">
        <f>IF(SUM(DJ12,DN12,DR12)&gt;0,SUM(DJ12,DN12,DR12),"")</f>
        <v/>
      </c>
      <c r="EG12" s="40" t="str">
        <f>IF(SUM(ED12,EE12)&gt;0,SUM(ED12,EE12),"")</f>
        <v/>
      </c>
      <c r="EH12" s="40" t="str">
        <f>IF(SUM(DV12,DZ12)&gt;0,SUM(DV12,DZ12),"")</f>
        <v/>
      </c>
      <c r="EI12" s="40" t="str">
        <f>IF(SUM(DU12:DV12,DX12:DZ12,EB12)-SUM(DW12,EA12)&gt;0,SUM(DU12:DV12,DX12:DZ12,EB12)-SUM(DW12,EA12),"")</f>
        <v/>
      </c>
      <c r="EJ12" s="40" t="str">
        <f>IF(SUM(ED12,EE12,EI12)&gt;0,SUM(ED12,EE12,EI12),"")</f>
        <v/>
      </c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1" t="str">
        <f>IF(SUM(EL12,EP12)&gt;0,SUM(EL12,EP12),"")</f>
        <v/>
      </c>
      <c r="FF12" s="11" t="str">
        <f>IF(SUM(EK12:EL12,EN12:EP12,ER12)-EM12-EQ12&gt;0,SUM(EK12:EL12,EN12:EP12,ER12)-EM12-EQ12,"")</f>
        <v/>
      </c>
      <c r="FG12" s="11" t="str">
        <f>IF(SUM(ES12:ET12,EV12)-EU12&gt;0,SUM(ES12:ET12,EV12)-EU12,"")</f>
        <v/>
      </c>
      <c r="FH12" s="11" t="str">
        <f>IF(SUM(EL12,EP12,ET12)&gt;0,SUM(EL12,EP12,ET12),"")</f>
        <v/>
      </c>
      <c r="FI12" s="11" t="str">
        <f>IF(SUM(FF12,FG12)&gt;0,SUM(FF12,FG12),"")</f>
        <v/>
      </c>
      <c r="FJ12" s="11" t="str">
        <f>IF(SUM(EX12,FB12)&gt;0,SUM(EX12,FB12),"")</f>
        <v/>
      </c>
      <c r="FK12" s="11" t="str">
        <f>IF(SUM(EW12:EX12,EZ12:FB12,FD12)-SUM(EY12,FC12)&gt;0,SUM(EW12:EX12,EZ12:FB12,FD12)-SUM(EY12,FC12),"")</f>
        <v/>
      </c>
      <c r="FL12" s="11" t="str">
        <f>IF(SUM(FF12,FG12,FK12)&gt;0,SUM(FF12,FG12,FK12),"")</f>
        <v/>
      </c>
      <c r="FM12" s="17"/>
      <c r="FN12" s="17"/>
      <c r="FO12" s="17"/>
      <c r="FP12" s="17"/>
      <c r="FQ12" s="17"/>
      <c r="FR12" s="17"/>
      <c r="FS12" s="17"/>
      <c r="FT12" s="17"/>
      <c r="FU12" s="17"/>
      <c r="FV12" s="17"/>
      <c r="FW12" s="17"/>
      <c r="FX12" s="17"/>
      <c r="FY12" s="17"/>
      <c r="FZ12" s="17"/>
      <c r="GA12" s="17"/>
      <c r="GB12" s="17"/>
      <c r="GC12" s="17"/>
      <c r="GD12" s="17"/>
      <c r="GE12" s="17"/>
      <c r="GF12" s="17"/>
      <c r="GG12" s="40" t="str">
        <f>IF(SUM(FN12,FR12)&gt;0,SUM(FN12,FR12),"")</f>
        <v/>
      </c>
      <c r="GH12" s="40" t="str">
        <f>IF(SUM(FM12:FN12,FP12:FR12,FT12)-FO12-FS12&gt;0,SUM(FM12:FN12,FP12:FR12,FT12)-FO12-FS12,"")</f>
        <v/>
      </c>
      <c r="GI12" s="40" t="str">
        <f>IF(SUM(FU12:FV12,FX12)-FW12&gt;0,SUM(FU12:FV12,FX12)-FW12,"")</f>
        <v/>
      </c>
      <c r="GJ12" s="40" t="str">
        <f>IF(SUM(FN12,FR12,FV12)&gt;0,SUM(FN12,FR12,FV12),"")</f>
        <v/>
      </c>
      <c r="GK12" s="40" t="str">
        <f>IF(SUM(GH12,GI12)&gt;0,SUM(GH12,GI12),"")</f>
        <v/>
      </c>
      <c r="GL12" s="40" t="str">
        <f>IF(SUM(FZ12,GD12)&gt;0,SUM(FZ12,GD12),"")</f>
        <v/>
      </c>
      <c r="GM12" s="40" t="str">
        <f>IF(SUM(FY12:FZ12,GB12:GD12,GF12)-SUM(GA12,GE12)&gt;0,SUM(FY12:FZ12,GB12:GD12,GF12)-SUM(GA12,GE12),"")</f>
        <v/>
      </c>
      <c r="GN12" s="40" t="str">
        <f>IF(SUM(GH12,GI12,GM12)&gt;0,SUM(GH12,GI12,GM12),"")</f>
        <v/>
      </c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1" t="str">
        <f>IF(SUM(GP12,GT12)&gt;0,SUM(GP12,GT12),"")</f>
        <v/>
      </c>
      <c r="HJ12" s="11" t="str">
        <f>IF(SUM(GO12:GP12,GR12:GT12,GV12)-GQ12-GU12&gt;0,SUM(GO12:GP12,GR12:GT12,GV12)-GQ12-GU12,"")</f>
        <v/>
      </c>
      <c r="HK12" s="11" t="str">
        <f>IF(SUM(GW12:GX12,GZ12)-GY12&gt;0,SUM(GW12:GX12,GZ12)-GY12,"")</f>
        <v/>
      </c>
      <c r="HL12" s="11" t="str">
        <f>IF(SUM(GP12,GT12,GX12)&gt;0,SUM(GP12,GT12,GX12),"")</f>
        <v/>
      </c>
      <c r="HM12" s="11" t="str">
        <f>IF(SUM(HJ12,HK12)&gt;0,SUM(HJ12,HK12),"")</f>
        <v/>
      </c>
      <c r="HN12" s="11" t="str">
        <f>IF(SUM(HB12,HF12)&gt;0,SUM(HB12,HF12),"")</f>
        <v/>
      </c>
      <c r="HO12" s="11" t="str">
        <f>IF(SUM(HA12:HB12,HD12:HF12,HH12)-SUM(HC12,HG12)&gt;0,SUM(HA12:HB12,HD12:HF12,HH12)-SUM(HC12,HG12),"")</f>
        <v/>
      </c>
      <c r="HP12" s="11" t="str">
        <f>IF(SUM(HJ12,HK12,HO12)&gt;0,SUM(HJ12,HK12,HO12),"")</f>
        <v/>
      </c>
      <c r="HQ12" s="17"/>
      <c r="HR12" s="17"/>
      <c r="HS12" s="17"/>
      <c r="HT12" s="17"/>
      <c r="HU12" s="17"/>
      <c r="HV12" s="17"/>
      <c r="HW12" s="17"/>
      <c r="HX12" s="17"/>
      <c r="HY12" s="17"/>
      <c r="HZ12" s="17"/>
      <c r="IA12" s="17"/>
      <c r="IB12" s="17"/>
      <c r="IC12" s="17"/>
      <c r="ID12" s="17"/>
      <c r="IE12" s="17"/>
      <c r="IF12" s="17"/>
      <c r="IG12" s="17"/>
      <c r="IH12" s="17"/>
      <c r="II12" s="17"/>
      <c r="IJ12" s="17"/>
      <c r="IK12" s="40" t="str">
        <f>IF(SUM(HR12,HV12)&gt;0,SUM(HR12,HV12),"")</f>
        <v/>
      </c>
      <c r="IL12" s="40" t="str">
        <f>IF(SUM(HQ12:HR12,HT12:HV12,HX12)-HS12-HW12&gt;0,SUM(HQ12:HR12,HT12:HV12,HX12)-HS12-HW12,"")</f>
        <v/>
      </c>
      <c r="IM12" s="40" t="str">
        <f>IF(SUM(HY12:HZ12,IB12)-IA12&gt;0,SUM(HY12:HZ12,IB12)-IA12,"")</f>
        <v/>
      </c>
      <c r="IN12" s="40" t="str">
        <f>IF(SUM(HR12,HV12,HZ12)&gt;0,SUM(HR12,HV12,HZ12),"")</f>
        <v/>
      </c>
      <c r="IO12" s="40" t="str">
        <f>IF(SUM(IL12,IM12)&gt;0,SUM(IL12,IM12),"")</f>
        <v/>
      </c>
      <c r="IP12" s="40" t="str">
        <f>IF(SUM(ID12,IH12)&gt;0,SUM(ID12,IH12),"")</f>
        <v/>
      </c>
      <c r="IQ12" s="40" t="str">
        <f>IF(SUM(IC12:ID12,IF12:IH12,IJ12)-SUM(IE12,II12)&gt;0,SUM(IC12:ID12,IF12:IH12,IJ12)-SUM(IE12,II12),"")</f>
        <v/>
      </c>
      <c r="IR12" s="40" t="str">
        <f>IF(SUM(IL12,IM12,IQ12)&gt;0,SUM(IL12,IM12,IQ12),"")</f>
        <v/>
      </c>
      <c r="IS12" s="18"/>
      <c r="IT12" s="18"/>
      <c r="IU12" s="18"/>
      <c r="IV12" s="18"/>
      <c r="IW12" s="18"/>
      <c r="IX12" s="18"/>
      <c r="IY12" s="18"/>
      <c r="IZ12" s="18"/>
      <c r="JA12" s="18"/>
      <c r="JB12" s="18"/>
      <c r="JC12" s="18"/>
      <c r="JD12" s="18"/>
      <c r="JE12" s="18"/>
      <c r="JF12" s="18"/>
      <c r="JG12" s="18"/>
      <c r="JH12" s="18"/>
      <c r="JI12" s="18"/>
      <c r="JJ12" s="18"/>
      <c r="JK12" s="18"/>
      <c r="JL12" s="18"/>
      <c r="JM12" s="11" t="str">
        <f>IF(SUM(IT12,IX12)&gt;0,SUM(IT12,IX12),"")</f>
        <v/>
      </c>
      <c r="JN12" s="11" t="str">
        <f>IF(SUM(IS12:IT12,IV12:IX12,IZ12)-IU12-IY12&gt;0,SUM(IS12:IT12,IV12:IX12,IZ12)-IU12-IY12,"")</f>
        <v/>
      </c>
      <c r="JO12" s="11" t="str">
        <f>IF(SUM(JA12:JB12,JD12)-JC12&gt;0,SUM(JA12:JB12,JD12)-JC12,"")</f>
        <v/>
      </c>
      <c r="JP12" s="11" t="str">
        <f>IF(SUM(IT12,IX12,JB12)&gt;0,SUM(IT12,IX12,JB12),"")</f>
        <v/>
      </c>
      <c r="JQ12" s="11" t="str">
        <f>IF(SUM(JN12,JO12)&gt;0,SUM(JN12,JO12),"")</f>
        <v/>
      </c>
      <c r="JR12" s="11" t="str">
        <f>IF(SUM(JF12,JJ12)&gt;0,SUM(JF12,JJ12),"")</f>
        <v/>
      </c>
      <c r="JS12" s="11" t="str">
        <f>IF(SUM(JE12:JF12,JH12:JJ12,JL12)-SUM(JG12,JK12)&gt;0,SUM(JE12:JF12,JH12:JJ12,JL12)-SUM(JG12,JK12),"")</f>
        <v/>
      </c>
      <c r="JT12" s="11" t="str">
        <f>IF(SUM(JN12,JO12,JS12)&gt;0,SUM(JN12,JO12,JS12),"")</f>
        <v/>
      </c>
      <c r="JU12" s="17"/>
      <c r="JV12" s="17"/>
      <c r="JW12" s="17"/>
      <c r="JX12" s="17"/>
      <c r="JY12" s="17"/>
      <c r="JZ12" s="17"/>
      <c r="KA12" s="17"/>
      <c r="KB12" s="17"/>
      <c r="KC12" s="17"/>
      <c r="KD12" s="17"/>
      <c r="KE12" s="17"/>
      <c r="KF12" s="17"/>
      <c r="KG12" s="17"/>
      <c r="KH12" s="17"/>
      <c r="KI12" s="17"/>
      <c r="KJ12" s="17"/>
      <c r="KK12" s="17"/>
      <c r="KL12" s="17"/>
      <c r="KM12" s="17"/>
      <c r="KN12" s="17"/>
      <c r="KO12" s="40" t="str">
        <f>IF(SUM(JV12,JZ12)&gt;0,SUM(JV12,JZ12),"")</f>
        <v/>
      </c>
      <c r="KP12" s="40" t="str">
        <f>IF(SUM(JU12:JV12,JX12:JZ12,KB12)-JW12-KA12&gt;0,SUM(JU12:JV12,JX12:JZ12,KB12)-JW12-KA12,"")</f>
        <v/>
      </c>
      <c r="KQ12" s="40" t="str">
        <f>IF(SUM(KC12:KD12,KF12)-KE12&gt;0,SUM(KC12:KD12,KF12)-KE12,"")</f>
        <v/>
      </c>
      <c r="KR12" s="40" t="str">
        <f>IF(SUM(JV12,JZ12,KD12)&gt;0,SUM(JV12,JZ12,KD12),"")</f>
        <v/>
      </c>
      <c r="KS12" s="40" t="str">
        <f>IF(SUM(KP12,KQ12)&gt;0,SUM(KP12,KQ12),"")</f>
        <v/>
      </c>
      <c r="KT12" s="40" t="str">
        <f>IF(SUM(KH12,KL12)&gt;0,SUM(KH12,KL12),"")</f>
        <v/>
      </c>
      <c r="KU12" s="40" t="str">
        <f>IF(SUM(KG12:KH12,KJ12:KL12,KN12)-SUM(KI12,KM12)&gt;0,SUM(KG12:KH12,KJ12:KL12,KN12)-SUM(KI12,KM12),"")</f>
        <v/>
      </c>
      <c r="KV12" s="40" t="str">
        <f>IF(SUM(KP12,KQ12,KU12)&gt;0,SUM(KP12,KQ12,KU12),"")</f>
        <v/>
      </c>
      <c r="KW12" s="18"/>
      <c r="KX12" s="18"/>
      <c r="KY12" s="18"/>
      <c r="KZ12" s="18"/>
      <c r="LA12" s="18"/>
      <c r="LB12" s="18"/>
      <c r="LC12" s="18"/>
      <c r="LD12" s="18"/>
      <c r="LE12" s="18"/>
      <c r="LF12" s="18"/>
      <c r="LG12" s="18"/>
      <c r="LH12" s="18"/>
      <c r="LI12" s="18"/>
      <c r="LJ12" s="18"/>
      <c r="LK12" s="18"/>
      <c r="LL12" s="18"/>
      <c r="LM12" s="18"/>
      <c r="LN12" s="18"/>
      <c r="LO12" s="18"/>
      <c r="LP12" s="18"/>
      <c r="LQ12" s="11" t="str">
        <f>IF(SUM(KX12,LB12)&gt;0,SUM(KX12,LB12),"")</f>
        <v/>
      </c>
      <c r="LR12" s="11" t="str">
        <f>IF(SUM(KW12:KX12,KZ12:LB12,LD12)-KY12-LC12&gt;0,SUM(KW12:KX12,KZ12:LB12,LD12)-KY12-LC12,"")</f>
        <v/>
      </c>
      <c r="LS12" s="11" t="str">
        <f>IF(SUM(LE12:LF12,LH12)-LG12&gt;0,SUM(LE12:LF12,LH12)-LG12,"")</f>
        <v/>
      </c>
      <c r="LT12" s="11" t="str">
        <f>IF(SUM(KX12,LB12,LF12)&gt;0,SUM(KX12,LB12,LF12),"")</f>
        <v/>
      </c>
      <c r="LU12" s="11" t="str">
        <f>IF(SUM(LR12,LS12)&gt;0,SUM(LR12,LS12),"")</f>
        <v/>
      </c>
      <c r="LV12" s="11" t="str">
        <f>IF(SUM(LJ12,LN12)&gt;0,SUM(LJ12,LN12),"")</f>
        <v/>
      </c>
      <c r="LW12" s="11" t="str">
        <f>IF(SUM(LI12:LJ12,LL12:LN12,LP12)-SUM(LK12,LO12)&gt;0,SUM(LI12:LJ12,LL12:LN12,LP12)-SUM(LK12,LO12),"")</f>
        <v/>
      </c>
      <c r="LX12" s="11" t="str">
        <f>IF(SUM(LR12,LS12,LW12)&gt;0,SUM(LR12,LS12,LW12),"")</f>
        <v/>
      </c>
      <c r="LY12" s="17"/>
      <c r="LZ12" s="17"/>
      <c r="MA12" s="17"/>
      <c r="MB12" s="17"/>
      <c r="MC12" s="17"/>
      <c r="MD12" s="17"/>
      <c r="ME12" s="17"/>
      <c r="MF12" s="17"/>
      <c r="MG12" s="17"/>
      <c r="MH12" s="17"/>
      <c r="MI12" s="17"/>
      <c r="MJ12" s="17"/>
      <c r="MK12" s="17"/>
      <c r="ML12" s="17"/>
      <c r="MM12" s="17"/>
      <c r="MN12" s="17"/>
      <c r="MO12" s="17"/>
      <c r="MP12" s="17"/>
      <c r="MQ12" s="17"/>
      <c r="MR12" s="17"/>
      <c r="MS12" s="40" t="str">
        <f>IF(SUM(LZ12,MD12)&gt;0,SUM(LZ12,MD12),"")</f>
        <v/>
      </c>
      <c r="MT12" s="40" t="str">
        <f>IF(SUM(LY12:LZ12,MB12:MD12,MF12)-MA12-ME12&gt;0,SUM(LY12:LZ12,MB12:MD12,MF12)-MA12-ME12,"")</f>
        <v/>
      </c>
      <c r="MU12" s="40" t="str">
        <f>IF(SUM(MG12:MH12,MJ12)-MI12&gt;0,SUM(MG12:MH12,MJ12)-MI12,"")</f>
        <v/>
      </c>
      <c r="MV12" s="40" t="str">
        <f>IF(SUM(LZ12,MD12,MH12)&gt;0,SUM(LZ12,MD12,MH12),"")</f>
        <v/>
      </c>
      <c r="MW12" s="40" t="str">
        <f>IF(SUM(MT12,MU12)&gt;0,SUM(MT12,MU12),"")</f>
        <v/>
      </c>
      <c r="MX12" s="40" t="str">
        <f>IF(SUM(ML12,MP12)&gt;0,SUM(ML12,MP12),"")</f>
        <v/>
      </c>
      <c r="MY12" s="40" t="str">
        <f>IF(SUM(MK12:ML12,MN12:MP12,MR12)-SUM(MM12,MQ12)&gt;0,SUM(MK12:ML12,MN12:MP12,MR12)-SUM(MM12,MQ12),"")</f>
        <v/>
      </c>
      <c r="MZ12" s="40" t="str">
        <f>IF(SUM(MT12,MU12,MY12)&gt;0,SUM(MT12,MU12,MY12),"")</f>
        <v/>
      </c>
      <c r="NA12" s="18"/>
      <c r="NB12" s="18"/>
      <c r="NC12" s="18"/>
      <c r="ND12" s="18"/>
      <c r="NE12" s="18"/>
      <c r="NF12" s="18"/>
      <c r="NG12" s="18"/>
      <c r="NH12" s="18"/>
      <c r="NI12" s="18"/>
      <c r="NJ12" s="18"/>
      <c r="NK12" s="18"/>
      <c r="NL12" s="18"/>
      <c r="NM12" s="18"/>
      <c r="NN12" s="18"/>
      <c r="NO12" s="18"/>
      <c r="NP12" s="18"/>
      <c r="NQ12" s="18"/>
      <c r="NR12" s="18"/>
      <c r="NS12" s="18"/>
      <c r="NT12" s="18"/>
      <c r="NU12" s="11" t="str">
        <f>IF(SUM(NB12,NF12)&gt;0,SUM(NB12,NF12),"")</f>
        <v/>
      </c>
      <c r="NV12" s="11" t="str">
        <f>IF(SUM(NA12:NB12,ND12:NF12,NH12)-NC12-NG12&gt;0,SUM(NA12:NB12,ND12:NF12,NH12)-NC12-NG12,"")</f>
        <v/>
      </c>
      <c r="NW12" s="11" t="str">
        <f>IF(SUM(NI12:NJ12,NL12)-NK12&gt;0,SUM(NI12:NJ12,NL12)-NK12,"")</f>
        <v/>
      </c>
      <c r="NX12" s="11" t="str">
        <f>IF(SUM(NB12,NF12,NJ12)&gt;0,SUM(NB12,NF12,NJ12),"")</f>
        <v/>
      </c>
      <c r="NY12" s="11" t="str">
        <f>IF(SUM(NV12,NW12)&gt;0,SUM(NV12,NW12),"")</f>
        <v/>
      </c>
      <c r="NZ12" s="11" t="str">
        <f>IF(SUM(NN12,NR12)&gt;0,SUM(NN12,NR12),"")</f>
        <v/>
      </c>
      <c r="OA12" s="11" t="str">
        <f>IF(SUM(NM12:NN12,NP12:NR12,NT12)-SUM(NO12,NS12)&gt;0,SUM(NM12:NN12,NP12:NR12,NT12)-SUM(NO12,NS12),"")</f>
        <v/>
      </c>
      <c r="OB12" s="11" t="str">
        <f>IF(SUM(NV12,NW12,OA12)&gt;0,SUM(NV12,NW12,OA12),"")</f>
        <v/>
      </c>
      <c r="OC12" s="17"/>
      <c r="OD12" s="17"/>
      <c r="OE12" s="17"/>
      <c r="OF12" s="17"/>
      <c r="OG12" s="17"/>
      <c r="OH12" s="17"/>
      <c r="OI12" s="17"/>
      <c r="OJ12" s="17"/>
      <c r="OK12" s="17"/>
      <c r="OL12" s="17"/>
      <c r="OM12" s="17"/>
      <c r="ON12" s="17"/>
      <c r="OO12" s="17"/>
      <c r="OP12" s="17"/>
      <c r="OQ12" s="17"/>
      <c r="OR12" s="17"/>
      <c r="OS12" s="17"/>
      <c r="OT12" s="17"/>
      <c r="OU12" s="17"/>
      <c r="OV12" s="17"/>
      <c r="OW12" s="40" t="str">
        <f>IF(SUM(OD12,OH12)&gt;0,SUM(OD12,OH12),"")</f>
        <v/>
      </c>
      <c r="OX12" s="40" t="str">
        <f>IF(SUM(OC12:OD12,OF12:OH12,OJ12)-OE12-OI12&gt;0,SUM(OC12:OD12,OF12:OH12,OJ12)-OE12-OI12,"")</f>
        <v/>
      </c>
      <c r="OY12" s="40" t="str">
        <f>IF(SUM(OK12:OL12,ON12)-OM12&gt;0,SUM(OK12:OL12,ON12)-OM12,"")</f>
        <v/>
      </c>
      <c r="OZ12" s="40" t="str">
        <f>IF(SUM(OD12,OH12,OL12)&gt;0,SUM(OD12,OH12,OL12),"")</f>
        <v/>
      </c>
      <c r="PA12" s="40" t="str">
        <f>IF(SUM(OX12,OY12)&gt;0,SUM(OX12,OY12),"")</f>
        <v/>
      </c>
      <c r="PB12" s="40" t="str">
        <f>IF(SUM(OP12,OT12)&gt;0,SUM(OP12,OT12),"")</f>
        <v/>
      </c>
      <c r="PC12" s="40" t="str">
        <f>IF(SUM(OO12:OP12,OR12:OT12,OV12)-SUM(OQ12,OU12)&gt;0,SUM(OO12:OP12,OR12:OT12,OV12)-SUM(OQ12,OU12),"")</f>
        <v/>
      </c>
      <c r="PD12" s="40" t="str">
        <f>IF(SUM(OX12,OY12,PC12)&gt;0,SUM(OX12,OY12,PC12),"")</f>
        <v/>
      </c>
      <c r="PE12" s="18"/>
      <c r="PF12" s="18"/>
      <c r="PG12" s="18"/>
      <c r="PH12" s="18"/>
      <c r="PI12" s="18"/>
      <c r="PJ12" s="18"/>
      <c r="PK12" s="18"/>
      <c r="PL12" s="18"/>
      <c r="PM12" s="18"/>
      <c r="PN12" s="18"/>
      <c r="PO12" s="18"/>
      <c r="PP12" s="18"/>
      <c r="PQ12" s="18"/>
      <c r="PR12" s="18"/>
      <c r="PS12" s="18"/>
      <c r="PT12" s="18"/>
      <c r="PU12" s="18"/>
      <c r="PV12" s="18"/>
      <c r="PW12" s="18"/>
      <c r="PX12" s="18"/>
      <c r="PY12" s="11" t="str">
        <f>IF(SUM(PF12,PJ12)&gt;0,SUM(PF12,PJ12),"")</f>
        <v/>
      </c>
      <c r="PZ12" s="11" t="str">
        <f>IF(SUM(PE12:PF12,PH12:PJ12,PL12)-PG12-PK12&gt;0,SUM(PE12:PF12,PH12:PJ12,PL12)-PG12-PK12,"")</f>
        <v/>
      </c>
      <c r="QA12" s="11" t="str">
        <f>IF(SUM(PM12:PN12,PP12)-PO12&gt;0,SUM(PM12:PN12,PP12)-PO12,"")</f>
        <v/>
      </c>
      <c r="QB12" s="11" t="str">
        <f>IF(SUM(PF12,PJ12,PN12)&gt;0,SUM(PF12,PJ12,PN12),"")</f>
        <v/>
      </c>
      <c r="QC12" s="11" t="str">
        <f>IF(SUM(PZ12,QA12)&gt;0,SUM(PZ12,QA12),"")</f>
        <v/>
      </c>
      <c r="QD12" s="11" t="str">
        <f>IF(SUM(PR12,PV12)&gt;0,SUM(PR12,PV12),"")</f>
        <v/>
      </c>
      <c r="QE12" s="11" t="str">
        <f>IF(SUM(PQ12:PR12,PT12:PV12,PX12)-SUM(PS12,PW12)&gt;0,SUM(PQ12:PR12,PT12:PV12,PX12)-SUM(PS12,PW12),"")</f>
        <v/>
      </c>
      <c r="QF12" s="11" t="str">
        <f>IF(SUM(PZ12,QA12,QE12)&gt;0,SUM(PZ12,QA12,QE12),"")</f>
        <v/>
      </c>
      <c r="QG12" s="22">
        <f>IF($CW12="P",CC12,(CC12+AZ12)/2)</f>
        <v>18.55</v>
      </c>
      <c r="QH12" s="22">
        <f>IF($CW12="P",CD12,(CD12+BA12)/2)</f>
        <v>3.6</v>
      </c>
      <c r="QI12" s="22">
        <f>IF($CW12="P",CE12,(CE12+BB12)/2)</f>
        <v>0.3</v>
      </c>
      <c r="QJ12" s="22">
        <f>IF($CW12="P",CF12,(CF12+BC12)/2)</f>
        <v>0</v>
      </c>
      <c r="QK12" s="22">
        <f>IF($CW12="P",CG12,(CG12+BD12)/2)</f>
        <v>18.899999999999999</v>
      </c>
      <c r="QL12" s="22">
        <f>IF($CW12="P",CH12,(CH12+BE12)/2)</f>
        <v>3.5</v>
      </c>
      <c r="QM12" s="22">
        <f>IF($CW12="P",CI12,(CI12+BF12)/2)</f>
        <v>0.3</v>
      </c>
      <c r="QN12" s="22">
        <f>IF($CW12="P",CJ12,(CJ12+BG12)/2)</f>
        <v>0</v>
      </c>
      <c r="QO12" s="22">
        <f>IF($CW12="P",CK12,(CK12+BH12)/2)</f>
        <v>17.45</v>
      </c>
      <c r="QP12" s="22">
        <f>IF($CW12="P",CL12,(CL12+BI12)/2)</f>
        <v>2.7</v>
      </c>
      <c r="QQ12" s="22">
        <f>IF($CW12="P",CM12,(CM12+BJ12)/2)</f>
        <v>0.4</v>
      </c>
      <c r="QR12" s="22">
        <f>IF($CW12="P",CN12,(CN12+BK12)/2)</f>
        <v>0</v>
      </c>
      <c r="QS12" s="22">
        <f>IF($CW12="P",CO12,(CO12+BL12)/2)</f>
        <v>18.649999999999999</v>
      </c>
      <c r="QT12" s="22">
        <f>IF($CW12="P",CP12,(CP12+BM12)/2)</f>
        <v>3.6</v>
      </c>
      <c r="QU12" s="22">
        <f>IF($CW12="P",CQ12,(CQ12+BN12)/2)</f>
        <v>0</v>
      </c>
      <c r="QV12" s="22">
        <f>IF($CW12="P",CR12,(CR12+BO12)/2)</f>
        <v>0</v>
      </c>
      <c r="QW12" s="22">
        <f>IF($CW12="P",CS12,(CS12+BP12)/2)</f>
        <v>18.899999999999999</v>
      </c>
      <c r="QX12" s="22">
        <f>IF($CW12="P",CT12,(CT12+BQ12)/2)</f>
        <v>3.5</v>
      </c>
      <c r="QY12" s="22">
        <f>IF($CW12="P",CU12,(CU12+BR12)/2)</f>
        <v>0</v>
      </c>
      <c r="QZ12" s="22">
        <f>IF($CW12="P",CV12,(CV12+BS12)/2)</f>
        <v>0</v>
      </c>
      <c r="RA12" s="27" t="s">
        <v>46</v>
      </c>
      <c r="RB12" s="40">
        <f>IF(SUM(QH12,QL12)&gt;0,SUM(QH12,QL12),"")</f>
        <v>7.1</v>
      </c>
      <c r="RC12" s="40">
        <f>IF(SUM(QG12:QH12,QJ12:QL12,QN12)-QI12-QM12&gt;0,SUM(QG12:QH12,QJ12:QL12,QN12)-QI12-QM12,"")</f>
        <v>43.95</v>
      </c>
      <c r="RD12" s="40">
        <f>IF(SUM(QO12:QP12,QR12)-QQ12&gt;0,SUM(QO12:QP12,QR12)-QQ12,"")</f>
        <v>19.75</v>
      </c>
      <c r="RE12" s="40">
        <f>IF(SUM(QH12,QL12,QP12)&gt;0,SUM(QH12,QL12,QP12),"")</f>
        <v>9.8000000000000007</v>
      </c>
      <c r="RF12" s="40">
        <f>IF(SUM(RC12,RD12)&gt;0,SUM(RC12,RD12),"")</f>
        <v>63.7</v>
      </c>
      <c r="RG12" s="40">
        <f>IF(SUM(QT12,QX12)&gt;0,SUM(QT12,QX12),"")</f>
        <v>7.1</v>
      </c>
      <c r="RH12" s="40">
        <f>IF(SUM(QS12:QT12,QV12:QX12,QZ12)-SUM(QU12,QY12)&gt;0,SUM(QS12:QT12,QV12:QX12,QZ12)-SUM(QU12,QY12),"")</f>
        <v>44.65</v>
      </c>
      <c r="RI12" s="40">
        <f>IF(SUM(RC12,RD12,RH12)&gt;0,SUM(RC12,RD12,RH12),"")</f>
        <v>108.35</v>
      </c>
    </row>
    <row r="13" spans="1:477" x14ac:dyDescent="0.2">
      <c r="A13" s="4" t="str" cm="1">
        <f t="array" ref="A13">IF(AND(J13&lt;&gt;"",J13&lt;&gt;"No DD"),SUMPRODUCT((J$4:J$34&lt;&gt;"")*(J$4:J$34&lt;&gt;"No DD")*(F$4:F$34&gt;F13))+1,IF(J13="No DD",SUMPRODUCT((J$4:J$34="No DD")*(F$4:F$34&gt;F13))+1+SUMPRODUCT((J$4:J$34&lt;&gt;"")*(J$4:J$34&lt;&gt;"No DD")),""))</f>
        <v/>
      </c>
      <c r="B13" s="4" t="str" cm="1">
        <f t="array" ref="B13">IF(AND(J13&lt;&gt;"",J13&lt;&gt;"No DD",G13=""),SUMPRODUCT((J$4:J$34&lt;&gt;"")*(J$4:J$34&lt;&gt;"No DD")*(G$4:G$34="")*(F$4:F$34&gt;F13))+1,IF(J13="No DD",SUMPRODUCT((J$4:J$34="No DD")*(F$4:F$34&gt;F13)*(G$4:G$34=""))+1+SUMPRODUCT((J$4:J$34&lt;&gt;"")*(G$4:G$34="")*(J$4:J$34&lt;&gt;"No DD")),""))</f>
        <v/>
      </c>
      <c r="C13" s="5" t="s">
        <v>126</v>
      </c>
      <c r="D13" s="4" t="s">
        <v>31</v>
      </c>
      <c r="E13" s="4">
        <v>2005</v>
      </c>
      <c r="F13" s="9">
        <f>SUM(L13:T13)+SUM(L13:P13)*0.0000001+SUM(L13)*0.0000000000001</f>
        <v>150.70001071000462</v>
      </c>
      <c r="G13" s="66"/>
      <c r="H13" s="3" t="str">
        <f>IF(OR(AND(AR13&gt;=AY$36,AS13&gt;=AY$40,AR13&lt;&gt;"",AQ13=""),AND(AW13&gt;=AY$36,AX13&gt;=AY$40,AW13&lt;&gt;"",AQ13=""),AND(BU13&gt;=CB$36,BV13&gt;=CB$40,BU13&lt;&gt;"",BT13=""),AND(BZ13&gt;=CB$36,CA13&gt;=CB$40,BZ13&lt;&gt;"",BT13=""),AND(CX13&gt;=DE$36,CY13&gt;=DE$40,CX13&lt;&gt;"",CW13=""),AND(DC13&gt;=DE$36,DD13&gt;=DE$40,DC13&lt;&gt;""),AND(EC13&gt;=EJ$36,ED13&gt;=EJ$40,EC13&lt;&gt;""),AND(EH13&gt;=EJ$36,EI13&gt;=EJ$40,EH13&lt;&gt;""),AND(FE13&gt;=FL$36,FF13&gt;=FL$40,FE13&lt;&gt;""),AND(FJ13&gt;=FL$36,FK13&gt;=FL$40,FJ13&lt;&gt;""),AND(GG13&gt;=GN$36,GH13&gt;=GN$40,GG13&lt;&gt;""),AND(GL13&gt;=GN$36,GM13&gt;=GN$40,GL13&lt;&gt;""),AND(HI13&gt;=HP$36,HJ13&gt;=HP$40,HI13&lt;&gt;""),AND(HN13&gt;=HP$36,HO13&gt;=HP$40,HN13&lt;&gt;""),AND(IK13&gt;=IR$36,IL13&gt;=IR$40,IK13&lt;&gt;""),AND(IP13&gt;=IR$36,IQ13&gt;=IR$40,IP13&lt;&gt;""),AND(JM13&gt;=JT$36,JN13&gt;=JT$40,JM13&lt;&gt;""),AND(JR13&gt;=JT$36,JS13&gt;=JT$40,JR13&lt;&gt;""),AND(KO13&gt;=KV$36,KP13&gt;=KV$40,KO13&lt;&gt;""),AND(KT13&gt;=KV$36,KU13&gt;=KV$40,KT13&lt;&gt;""),AND(LQ13&gt;=LX$36,LR13&gt;=LX$40,LQ13&lt;&gt;""),AND(LV13&gt;=LX$36,LW13&gt;=LX$40,LV13&lt;&gt;""),AND(MS13&gt;=MZ$36,MT13&gt;=MZ$40,MS13&lt;&gt;""),AND(MX13&gt;=MZ$36,MY13&gt;=MZ$40,MX13&lt;&gt;""),AND(NU13&gt;=OB$36,NV13&gt;=OB$40,NU13&lt;&gt;""),AND(NZ13&gt;=OB$36,OA13&gt;=OB$40,NZ13&lt;&gt;""),AND(OW13&gt;=PD$36,OX13&gt;=PD$40,OW13&lt;&gt;""),AND(PB13&gt;=PD$36,PC13&gt;=PD$40,PB13&lt;&gt;""),AND(PY13&gt;=QF$36,PZ13&gt;=QF$40,PY13&lt;&gt;""),AND(QD13&gt;=QF$36,QE13&gt;=QF$40,QD13&lt;&gt;"")),"P","")</f>
        <v/>
      </c>
      <c r="I13" s="3" t="str">
        <f>IF(OR(AND(AS13&gt;=AY$40,AS13&lt;&gt;"",AQ13=""),AND(AX13&gt;=AY$40,AX13&lt;&gt;"",AQ13=""),AND(BV13&gt;=CB$40,BV13&lt;&gt;"",BT13=""),AND(CA13&gt;=CB$40,CA13&lt;&gt;"",BT13=""),AND(CY13&gt;=DE$40,CY13&lt;&gt;"",CW13=""),AND(DD13&gt;=DE$40,DD13&lt;&gt;"",CW13=""),AND(ED13&gt;=EJ$40,ED13&lt;&gt;""),AND(EI13&gt;=EJ$40,EI13&lt;&gt;""),AND(FF13&gt;=FL$40,FF13&lt;&gt;""),AND(FK13&gt;=FL$40,FK13&lt;&gt;""),AND(GH13&gt;=GN$40,GH13&lt;&gt;""),AND(GM13&gt;=GN$40,GM13&lt;&gt;""),AND(HJ13&gt;=HP$40,HJ13&lt;&gt;""),AND(HO13&gt;=HP$40,HO13&lt;&gt;""),AND(IL13&gt;=IR$40,IL13&lt;&gt;""),AND(IQ13&gt;=IR$40,IQ13&lt;&gt;""),AND(JN13&gt;=JT$40,JN13&lt;&gt;""),AND(JS13&gt;=JT$40,JS13&lt;&gt;""),AND(KP13&gt;=KV$40,KP13&lt;&gt;""),AND(KU13&gt;=KV$40,KU13&lt;&gt;""),AND(LR13&gt;=LX$40,LR13&lt;&gt;""),AND(LW13&gt;=LX$40,LW13&lt;&gt;""),AND(MT13&gt;=MZ$40,MT13&lt;&gt;""),AND(MY13&gt;=MZ$40,MY13&lt;&gt;""),AND(NV13&gt;=OB$40,NV13&lt;&gt;""),AND(OA13&gt;=OB$40,OA13&lt;&gt;""),AND(OX13&gt;=PD$40,OX13&lt;&gt;""),AND(PC13&gt;=PD$40,PC13&lt;&gt;""),AND(PZ13&gt;=QF$40,PZ13&lt;&gt;""),AND(QE13&gt;=QF$40,QE13&lt;&gt;"")),"P","")</f>
        <v/>
      </c>
      <c r="J13" s="36" t="str">
        <f>IF(AND(I13="P",H13=""),"No DD",IF(OR(AND(AU13&gt;=AY$39,AV13&gt;=AY$43,AU13&lt;&gt;"",AQ13=""),AND(BX13&gt;=CB$39,BY13&gt;=CB$43,BX13&lt;&gt;"",BT13=""),AND(DA13&gt;=DE$39,DB13&gt;=DE$43,DA13&lt;&gt;"",CW13=""),AND(EF13&gt;=EJ$39,EG13&gt;=EJ$43,EF13&lt;&gt;""),AND(FH13&gt;=FL$39,FI13&gt;=FL$43,FH13&lt;&gt;""),AND(GJ13&gt;=GN$39,GK13&gt;=GN$43,GJ13&lt;&gt;""),AND(HL13&gt;=HP$39,HM13&gt;=HP$43,HL13&lt;&gt;""),AND(IN13&gt;=IR$39,IO13&gt;=IR$43,IN13&lt;&gt;""),AND(JP13&gt;=JT$39,JQ13&gt;=JT$43,JP13&lt;&gt;""),AND(KR13&gt;=KV$39,KS13&gt;=KV$43,KR13&lt;&gt;""),AND(LT13&gt;=LX$39,LU13&gt;=LX$43,LT13&lt;&gt;""),AND(MV13&gt;=MZ$39,MW13&gt;=MZ$43,MV13&lt;&gt;""),AND(NX13&gt;=OB$39,NY13&gt;=OB$43,NX13&lt;&gt;""),AND(OZ13&gt;=PD$39,PA13&gt;=PD$43,OZ13&lt;&gt;""),AND(QB13&gt;=QF$39,QC13&gt;=QF$43,QB13&lt;&gt;"")),"Merit",IF(OR(AND(AU13&gt;=AY$38,AV13&gt;=AY$42,AU13&lt;&gt;"",AQ13=""),AND(BX13&gt;=CB$38,BY13&gt;=CB$42,BX13&lt;&gt;"",BT13=""),AND(DA13&gt;=DE$38,DB13&gt;=DE$42,DA13&lt;&gt;"",CW13=""),AND(EF13&gt;=EJ$38,EG13&gt;=EJ$42,EF13&lt;&gt;""),AND(FH13&gt;=FL$38,FI13&gt;=FL$42,FH13&lt;&gt;""),AND(GJ13&gt;=GN$38,GK13&gt;=GN$42,GJ13&lt;&gt;""),AND(HL13&gt;=HP$38,HM13&gt;=HP$42,HL13&lt;&gt;""),AND(IN13&gt;=IR$38,IO13&gt;=IR$42,IN13&lt;&gt;""),AND(JP13&gt;=JT$38,JQ13&gt;=JT$42,JP13&lt;&gt;""),AND(KR13&gt;=KV$38,KS13&gt;=KV$42,KR13&lt;&gt;""),AND(LT13&gt;=LX$38,LU13&gt;=LX$42,LT13&lt;&gt;""),AND(MV13&gt;=MZ$38,MW13&gt;=MZ$42,MV13&lt;&gt;""),AND(NX13&gt;=OB$38,NY13&gt;=OB$42,NX13&lt;&gt;""),AND(OZ13&gt;=PD$38,PA13&gt;=PD$42,OZ13&lt;&gt;""),AND(QB13&gt;=QF$38,QC13&gt;=QF$42,QB13&lt;&gt;"")),"Excellence",IF(K13="P","Worlds Team",IF(H13="P","National Team","")))))</f>
        <v/>
      </c>
      <c r="K13" s="3" t="str">
        <f>IF(OR(AND(AU13&gt;=AY$37,AV13&gt;=AY$41,AU13&lt;&gt;"",AQ13=""),AND(BX13&gt;=CB$37,BY13&gt;=CB$41,BX13&lt;&gt;"",BT13=""),AND(DA13&gt;=DE$37,DB13&gt;=DE$41,DA13&lt;&gt;"",CW13=""),AND(EF13&gt;=EJ$37,EG13&gt;=EJ$41,EF13&lt;&gt;""),AND(FH13&gt;=FL$37,FI13&gt;=FL$41,FH13&lt;&gt;""),AND(GJ13&gt;=GN$37,GK13&gt;=GN$41,GJ13&lt;&gt;""),AND(HL13&gt;=HP$37,HM13&gt;=HP$41,HL13&lt;&gt;""),AND(IN13&gt;=IR$37,IO13&gt;=IR$41,IN13&lt;&gt;""),AND(JP13&gt;=JT$37,JQ13&gt;=JT$41,JP13&lt;&gt;""),AND(KR13&gt;=KV$37,KS13&gt;=KV$41,KR13&lt;&gt;""),AND(LT13&gt;=LX$37,LU13&gt;=LX$41,LT13&lt;&gt;""),AND(MV13&gt;=MZ$37,MW13&gt;=MZ$41,MV13&lt;&gt;""),AND(NX13&gt;=OB$37,NY13&gt;=OB$41,NX13&lt;&gt;""),AND(OZ13&gt;=PD$37,PA13&gt;=PD$41,OZ13&lt;&gt;""),AND(QB13&gt;=QF$37,QC13&gt;=QF$41,QB13&lt;&gt;"")),"P","")</f>
        <v/>
      </c>
      <c r="L13" s="8">
        <f>IF(COUNT(AS13,BV13,CY13)&gt;0,LARGE((AS13,BV13,CY13),1),0)</f>
        <v>46.2</v>
      </c>
      <c r="M13" s="8" t="str">
        <f>IF(L13=0,"",IF(L13=CY13,$CC$1,IF(L13=BV13,$AZ$1,IF(L13=AS13,$W$1,""))))</f>
        <v>2024 Elite Canada</v>
      </c>
      <c r="N13" s="8">
        <f>IF(COUNT(AS13,BV13,CY13)&gt;1,LARGE((AS13,BV13,CY13),2),0)</f>
        <v>38.799999999999997</v>
      </c>
      <c r="O13" s="8" t="str">
        <f>IF(N13=0,"",IF(AND(N13=L13,N13=AS13,N13=BV13),$W$1,IF(AND(N13=L13,N13=AS13,N13=CY13),$W$1,IF(AND(N13=L13,N13=BV13,N13=CY13),$AZ$1,IF(N13=CY13,$CC$1,IF(N13=BV13,$AZ$1,IF(N13=AS13,$W$1,"")))))))</f>
        <v>2023 3rd Domestic Trial</v>
      </c>
      <c r="P13" s="8">
        <f>IF(COUNT(AT13,BW13,CZ13)&gt;0,LARGE((AT13,BW13,CZ13),1),0)</f>
        <v>22.1</v>
      </c>
      <c r="Q13" s="8" t="str">
        <f>IF(P13=0,"",IF(P13=CZ13,$CC$1,IF(P13=BW13,$AZ$1,IF(P13=AT13,$W$1,""))))</f>
        <v>2024 Elite Canada</v>
      </c>
      <c r="R13" s="8">
        <f>IF(MAX(AX13,CA13,DD13)&gt;0,MAX(AX13,CA13,DD13),0)</f>
        <v>43.600000000000009</v>
      </c>
      <c r="S13" s="8" t="str">
        <f>IF(R13=0,"",IF(R13=DD13,$CC$1,IF(R13=CA13,$AZ$1,IF(R13=AX13,$W$1,""))))</f>
        <v>2024 Elite Canada</v>
      </c>
      <c r="T13" s="8" t="str">
        <f>IF(MAX(DF13:DH13)&gt;0,MAX(DF13:DH13),"")</f>
        <v/>
      </c>
      <c r="U13" s="11" t="str">
        <f>IF(T13="","",IF(T13=DF13,"("&amp;DF$2&amp;")",IF(T13=DG13,"("&amp;DG$2&amp;")",IF(T13=DH13,"("&amp;DH$2&amp;")"))))</f>
        <v/>
      </c>
      <c r="V13" s="8" t="str">
        <f>IF(T13="","",IF(T13=DF13,IF(T13+IF(N13="",0,N13)=PZ13,$PE$1,IF(T13+IF(N13="",0,N13)=OX13,$OC$1,IF(T13+IF(N13="",0,N13)=NV13,$NA$1,IF(T13+IF(N13="",0,N13)=MT13,$LY$1,IF(T13+IF(N13="",0,N13)=LR13,$KW$1,IF(T13+IF(N13="",0,N13)=KP13,$JU$1,IF(T13+IF(N13="",0,N13)=JN13,$IS$1,IF(T13+IF(N13="",0,N13)=IL13,$HQ$1,IF(T13+IF(N13="",0,N13)=HJ13,$GO$1,IF(T13+IF(N13="",0,N13)=GH13,$FM$1,IF(T13+IF(N13="",0,N13)=FF13,$EK$1,IF(T13+IF(N13="",0,N13)=ED13,$DI$1)))))))))))),IF(T13=DG13,IF(T13+IF(P13="",0,P13)=QA13,$PE$1,IF(T13+IF(P13="",0,P13)=OY13,$OC$1,IF(T13+IF(P13="",0,P13)=NW13,$NA$1,IF(T13+IF(P13="",0,P13)=MU13,$LY$1,IF(T13+IF(P13="",0,P13)=LS13,$KW$1,IF(T13+IF(P13="",0,P13)=KQ13,$JU$1,IF(T13+IF(P13="",0,P13)=JO13,$IS$1,IF(T13+IF(P13="",0,P13)=IM13,$HQ$1,IF(T13+IF(P13="",0,P13)=HK13,$GO$1,IF(T13+IF(P13="",0,P13)=GI13,$FM$1,IF(T13+IF(P13="",0,P13)=FG13,$EK$1,IF(T13+IF(P13="",0,P13)=EE13,$DI$1)))))))))))),IF(T13=DH13,IF(T13+IF(R13="",0,R13)=QE13,$PE$1,IF(T13+IF(R13="",0,R13)=PC13,$OC$1,IF(T13+IF(R13="",0,R13)=OA13,$NA$1,IF(T13+IF(R13="",0,R13)=MY13,$LY$1,IF(T13+IF(R13="",0,R13)=LW13,$KW$1,IF(T13+IF(R13="",0,R13)=KU13,$JU$1,IF(T13+IF(R13="",0,R13)=JS13,$IS$1,IF(T13+IF(R13="",0,R13)=IQ13,$HQ$1,IF(T13+IF(R13="",0,R13)=HO13,$GO$1,IF(T13+IF(R13="",0,R13)=GM13,$FM$1,IF(T13+IF(R13="",0,R13)=FK13,$EK$1,IF(T13+IF(R13="",0,R13)=EI13,$DI$1))))))))))))))))</f>
        <v/>
      </c>
      <c r="W13" s="19">
        <v>18</v>
      </c>
      <c r="X13" s="19">
        <v>5.1999999999999993</v>
      </c>
      <c r="Y13" s="19">
        <v>0.6</v>
      </c>
      <c r="Z13" s="19">
        <v>0</v>
      </c>
      <c r="AA13" s="19">
        <v>16.2</v>
      </c>
      <c r="AB13" s="19">
        <v>2</v>
      </c>
      <c r="AC13" s="19">
        <v>2</v>
      </c>
      <c r="AD13" s="19">
        <v>0</v>
      </c>
      <c r="AE13" s="19">
        <v>18.100000000000001</v>
      </c>
      <c r="AF13" s="19">
        <v>3.5</v>
      </c>
      <c r="AG13" s="19">
        <v>0.6</v>
      </c>
      <c r="AH13" s="19">
        <v>0</v>
      </c>
      <c r="AI13" s="19">
        <v>0</v>
      </c>
      <c r="AJ13" s="19">
        <v>0</v>
      </c>
      <c r="AK13" s="19">
        <v>0</v>
      </c>
      <c r="AL13" s="19">
        <v>0</v>
      </c>
      <c r="AM13" s="19">
        <v>0</v>
      </c>
      <c r="AN13" s="19">
        <v>0</v>
      </c>
      <c r="AO13" s="19">
        <v>0</v>
      </c>
      <c r="AP13" s="19">
        <v>0</v>
      </c>
      <c r="AQ13" s="27"/>
      <c r="AR13" s="40">
        <f>IF(SUM(X13,AB13)&gt;0,SUM(X13,AB13),"")</f>
        <v>7.1999999999999993</v>
      </c>
      <c r="AS13" s="40">
        <f>IF(SUM(W13:X13,Z13:AB13,AD13)-Y13-AC13&gt;0,SUM(W13:X13,Z13:AB13,AD13)-Y13-AC13,"")</f>
        <v>38.799999999999997</v>
      </c>
      <c r="AT13" s="40">
        <f>IF(SUM(AE13:AF13,AH13)-AG13&gt;0,SUM(AE13:AF13,AH13)-AG13,"")</f>
        <v>21</v>
      </c>
      <c r="AU13" s="40">
        <f>IF(SUM(X13,AB13,AF13)&gt;0,SUM(X13,AB13,AF13),"")</f>
        <v>10.7</v>
      </c>
      <c r="AV13" s="40">
        <f>IF(SUM(AS13,AT13)&gt;0,SUM(AS13,AT13),"")</f>
        <v>59.8</v>
      </c>
      <c r="AW13" s="40" t="str">
        <f>IF(SUM(AJ13,AN13)&gt;0,SUM(AJ13,AN13),"")</f>
        <v/>
      </c>
      <c r="AX13" s="40" t="str">
        <f>IF(SUM(AI13:AJ13,AL13:AN13,AP13)-SUM(AK13,AO13)&gt;0,SUM(AI13:AJ13,AL13:AN13,AP13)-SUM(AK13,AO13),"")</f>
        <v/>
      </c>
      <c r="AY13" s="40">
        <f>IF(SUM(AS13,AT13,AX13)&gt;0,SUM(AS13,AT13,AX13),"")</f>
        <v>59.8</v>
      </c>
      <c r="AZ13" s="18">
        <v>18.100000000000001</v>
      </c>
      <c r="BA13" s="18">
        <v>5.2</v>
      </c>
      <c r="BB13" s="18">
        <v>0</v>
      </c>
      <c r="BC13" s="18">
        <v>0</v>
      </c>
      <c r="BD13" s="18">
        <v>17.8</v>
      </c>
      <c r="BE13" s="18">
        <v>5.6</v>
      </c>
      <c r="BF13" s="18">
        <v>0.8</v>
      </c>
      <c r="BG13" s="18">
        <v>0.3</v>
      </c>
      <c r="BH13" s="18">
        <v>19</v>
      </c>
      <c r="BI13" s="18">
        <v>3.1</v>
      </c>
      <c r="BJ13" s="18">
        <v>0</v>
      </c>
      <c r="BK13" s="18">
        <v>0</v>
      </c>
      <c r="BL13" s="18">
        <v>17.100000000000001</v>
      </c>
      <c r="BM13" s="18">
        <v>2.8</v>
      </c>
      <c r="BN13" s="18">
        <v>0</v>
      </c>
      <c r="BO13" s="18">
        <v>0.3</v>
      </c>
      <c r="BP13" s="18">
        <v>18.2</v>
      </c>
      <c r="BQ13" s="18">
        <v>5.2</v>
      </c>
      <c r="BR13" s="18">
        <v>0</v>
      </c>
      <c r="BS13" s="18">
        <v>0</v>
      </c>
      <c r="BT13" s="28"/>
      <c r="BU13" s="11">
        <f>IF(SUM(BA13,BE13)&gt;0,SUM(BA13,BE13),"")</f>
        <v>10.8</v>
      </c>
      <c r="BV13" s="11">
        <f>IF(SUM(AZ13:BA13,BC13:BE13,BG13)-BB13-BF13&gt;0,SUM(AZ13:BA13,BC13:BE13,BG13)-BB13-BF13,"")</f>
        <v>46.2</v>
      </c>
      <c r="BW13" s="11">
        <f>IF(SUM(BH13:BI13,BK13)-BJ13&gt;0,SUM(BH13:BI13,BK13)-BJ13,"")</f>
        <v>22.1</v>
      </c>
      <c r="BX13" s="11">
        <f>IF(SUM(BA13,BE13,BI13)&gt;0,SUM(BA13,BE13,BI13),"")</f>
        <v>13.9</v>
      </c>
      <c r="BY13" s="11">
        <f>IF(SUM(BV13,BW13)&gt;0,SUM(BV13,BW13),"")</f>
        <v>68.300000000000011</v>
      </c>
      <c r="BZ13" s="11">
        <f>IF(SUM(BM13,BQ13)&gt;0,SUM(BM13,BQ13),"")</f>
        <v>8</v>
      </c>
      <c r="CA13" s="11">
        <f>IF(SUM(BL13:BM13,BO13:BQ13,BS13)-SUM(BN13,BR13)&gt;0,SUM(BL13:BM13,BO13:BQ13,BS13)-SUM(BN13,BR13),"")</f>
        <v>43.600000000000009</v>
      </c>
      <c r="CB13" s="11">
        <f>IF(SUM(BV13,BW13,CA13)&gt;0,SUM(BV13,BW13,CA13),"")</f>
        <v>111.90000000000002</v>
      </c>
      <c r="CC13" s="19">
        <v>0</v>
      </c>
      <c r="CD13" s="19">
        <v>0</v>
      </c>
      <c r="CE13" s="19">
        <v>0</v>
      </c>
      <c r="CF13" s="19">
        <v>0</v>
      </c>
      <c r="CG13" s="19">
        <v>18.2</v>
      </c>
      <c r="CH13" s="19">
        <v>5.2</v>
      </c>
      <c r="CI13" s="19">
        <v>0.2</v>
      </c>
      <c r="CJ13" s="19">
        <v>0</v>
      </c>
      <c r="CK13" s="19">
        <v>18.399999999999999</v>
      </c>
      <c r="CL13" s="19">
        <v>2.8</v>
      </c>
      <c r="CM13" s="19">
        <v>0.2</v>
      </c>
      <c r="CN13" s="19">
        <v>0</v>
      </c>
      <c r="CO13" s="19"/>
      <c r="CP13" s="19"/>
      <c r="CQ13" s="19"/>
      <c r="CR13" s="19"/>
      <c r="CS13" s="19"/>
      <c r="CT13" s="19"/>
      <c r="CU13" s="19"/>
      <c r="CV13" s="19"/>
      <c r="CW13" s="27"/>
      <c r="CX13" s="40">
        <f>IF(SUM(CD13,CH13)&gt;0,SUM(CD13,CH13),"")</f>
        <v>5.2</v>
      </c>
      <c r="CY13" s="40">
        <f>IF(SUM(CC13:CD13,CF13:CH13,CJ13)-CE13-CI13&gt;0,SUM(CC13:CD13,CF13:CH13,CJ13)-CE13-CI13,"")</f>
        <v>23.2</v>
      </c>
      <c r="CZ13" s="40">
        <f>IF(SUM(CK13:CL13,CN13)-CM13&gt;0,SUM(CK13:CL13,CN13)-CM13,"")</f>
        <v>21</v>
      </c>
      <c r="DA13" s="40">
        <f>IF(SUM(CD13,CH13,CL13)&gt;0,SUM(CD13,CH13,CL13),"")</f>
        <v>8</v>
      </c>
      <c r="DB13" s="40">
        <f>IF(SUM(CY13,CZ13)&gt;0,SUM(CY13,CZ13),"")</f>
        <v>44.2</v>
      </c>
      <c r="DC13" s="40" t="str">
        <f>IF(SUM(CP13,CT13)&gt;0,SUM(CP13,CT13),"")</f>
        <v/>
      </c>
      <c r="DD13" s="40" t="str">
        <f>IF(SUM(CO13:CP13,CR13:CT13,CV13)-SUM(CQ13,CU13)&gt;0,SUM(CO13:CP13,CR13:CT13,CV13)-SUM(CQ13,CU13),"")</f>
        <v/>
      </c>
      <c r="DE13" s="40">
        <f>IF(SUM(CY13,CZ13,DD13)&gt;0,SUM(CY13,CZ13,DD13),"")</f>
        <v>44.2</v>
      </c>
      <c r="DF13" s="50" t="str">
        <f>IF(MAX(ED13,FF13,GH13,HJ13,IL13,JN13,KP13,LR13,MT13,NV13,OX13,PZ13)-IF(N13="",0,N13)&gt;0.001,MAX(ED13,FF13,GH13,HJ13,IL13,JN13,KP13,LR13,MT13,NV13,OX13,PZ13)-IF(N13="",0,N13),"")</f>
        <v/>
      </c>
      <c r="DG13" s="50" t="str">
        <f>IF(MAX(EE13,FG13,GI13,HK13,IM13,JO13,KQ13,LS13,MU13,NW13,OY13,QA13)-IF(P13="",0,P13)&gt;0.001,MAX(EE13,FG13,GI13,HK13,IM13,JO13,KQ13,LS13,MU13,NW13,OY13,QA13)-IF(P13="",0,P13),"")</f>
        <v/>
      </c>
      <c r="DH13" s="50" t="str">
        <f>IF(MAX(EI13,FK13,GM13,HO13,IQ13,JS13,KU13,LW13,MY13,OA13,PC13,QE13)-IF(R13="",0,R13)&gt;0.001,MAX(EI13,FK13,GM13,HO13,IQ13,JS13,KU13,LW13,MY13,OA13,PC13,QE13)-IF(R13="",0,R13),"")</f>
        <v/>
      </c>
      <c r="DI13" s="17"/>
      <c r="DJ13" s="17"/>
      <c r="DK13" s="17"/>
      <c r="DL13" s="17"/>
      <c r="DM13" s="17"/>
      <c r="DN13" s="17"/>
      <c r="DO13" s="17"/>
      <c r="DP13" s="17"/>
      <c r="DQ13" s="17"/>
      <c r="DR13" s="17"/>
      <c r="DS13" s="17"/>
      <c r="DT13" s="17"/>
      <c r="DU13" s="17"/>
      <c r="DV13" s="17"/>
      <c r="DW13" s="17"/>
      <c r="DX13" s="17"/>
      <c r="DY13" s="17"/>
      <c r="DZ13" s="17"/>
      <c r="EA13" s="17"/>
      <c r="EB13" s="17"/>
      <c r="EC13" s="40" t="str">
        <f>IF(SUM(DJ13,DN13)&gt;0,SUM(DJ13,DN13),"")</f>
        <v/>
      </c>
      <c r="ED13" s="40" t="str">
        <f>IF(SUM(DI13:DJ13,DL13:DN13,DP13)-DK13-DO13&gt;0,SUM(DI13:DJ13,DL13:DN13,DP13)-DK13-DO13,"")</f>
        <v/>
      </c>
      <c r="EE13" s="40" t="str">
        <f>IF(SUM(DQ13:DR13,DT13)-DS13&gt;0,SUM(DQ13:DR13,DT13)-DS13,"")</f>
        <v/>
      </c>
      <c r="EF13" s="40" t="str">
        <f>IF(SUM(DJ13,DN13,DR13)&gt;0,SUM(DJ13,DN13,DR13),"")</f>
        <v/>
      </c>
      <c r="EG13" s="40" t="str">
        <f>IF(SUM(ED13,EE13)&gt;0,SUM(ED13,EE13),"")</f>
        <v/>
      </c>
      <c r="EH13" s="40" t="str">
        <f>IF(SUM(DV13,DZ13)&gt;0,SUM(DV13,DZ13),"")</f>
        <v/>
      </c>
      <c r="EI13" s="40" t="str">
        <f>IF(SUM(DU13:DV13,DX13:DZ13,EB13)-SUM(DW13,EA13)&gt;0,SUM(DU13:DV13,DX13:DZ13,EB13)-SUM(DW13,EA13),"")</f>
        <v/>
      </c>
      <c r="EJ13" s="40" t="str">
        <f>IF(SUM(ED13,EE13,EI13)&gt;0,SUM(ED13,EE13,EI13),"")</f>
        <v/>
      </c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1" t="str">
        <f>IF(SUM(EL13,EP13)&gt;0,SUM(EL13,EP13),"")</f>
        <v/>
      </c>
      <c r="FF13" s="11" t="str">
        <f>IF(SUM(EK13:EL13,EN13:EP13,ER13)-EM13-EQ13&gt;0,SUM(EK13:EL13,EN13:EP13,ER13)-EM13-EQ13,"")</f>
        <v/>
      </c>
      <c r="FG13" s="11" t="str">
        <f>IF(SUM(ES13:ET13,EV13)-EU13&gt;0,SUM(ES13:ET13,EV13)-EU13,"")</f>
        <v/>
      </c>
      <c r="FH13" s="11" t="str">
        <f>IF(SUM(EL13,EP13,ET13)&gt;0,SUM(EL13,EP13,ET13),"")</f>
        <v/>
      </c>
      <c r="FI13" s="11" t="str">
        <f>IF(SUM(FF13,FG13)&gt;0,SUM(FF13,FG13),"")</f>
        <v/>
      </c>
      <c r="FJ13" s="11" t="str">
        <f>IF(SUM(EX13,FB13)&gt;0,SUM(EX13,FB13),"")</f>
        <v/>
      </c>
      <c r="FK13" s="11" t="str">
        <f>IF(SUM(EW13:EX13,EZ13:FB13,FD13)-SUM(EY13,FC13)&gt;0,SUM(EW13:EX13,EZ13:FB13,FD13)-SUM(EY13,FC13),"")</f>
        <v/>
      </c>
      <c r="FL13" s="11" t="str">
        <f>IF(SUM(FF13,FG13,FK13)&gt;0,SUM(FF13,FG13,FK13),"")</f>
        <v/>
      </c>
      <c r="FM13" s="17"/>
      <c r="FN13" s="17"/>
      <c r="FO13" s="17"/>
      <c r="FP13" s="17"/>
      <c r="FQ13" s="17"/>
      <c r="FR13" s="17"/>
      <c r="FS13" s="17"/>
      <c r="FT13" s="17"/>
      <c r="FU13" s="17"/>
      <c r="FV13" s="17"/>
      <c r="FW13" s="17"/>
      <c r="FX13" s="17"/>
      <c r="FY13" s="17"/>
      <c r="FZ13" s="17"/>
      <c r="GA13" s="17"/>
      <c r="GB13" s="17"/>
      <c r="GC13" s="17"/>
      <c r="GD13" s="17"/>
      <c r="GE13" s="17"/>
      <c r="GF13" s="17"/>
      <c r="GG13" s="40" t="str">
        <f>IF(SUM(FN13,FR13)&gt;0,SUM(FN13,FR13),"")</f>
        <v/>
      </c>
      <c r="GH13" s="40" t="str">
        <f>IF(SUM(FM13:FN13,FP13:FR13,FT13)-FO13-FS13&gt;0,SUM(FM13:FN13,FP13:FR13,FT13)-FO13-FS13,"")</f>
        <v/>
      </c>
      <c r="GI13" s="40" t="str">
        <f>IF(SUM(FU13:FV13,FX13)-FW13&gt;0,SUM(FU13:FV13,FX13)-FW13,"")</f>
        <v/>
      </c>
      <c r="GJ13" s="40" t="str">
        <f>IF(SUM(FN13,FR13,FV13)&gt;0,SUM(FN13,FR13,FV13),"")</f>
        <v/>
      </c>
      <c r="GK13" s="40" t="str">
        <f>IF(SUM(GH13,GI13)&gt;0,SUM(GH13,GI13),"")</f>
        <v/>
      </c>
      <c r="GL13" s="40" t="str">
        <f>IF(SUM(FZ13,GD13)&gt;0,SUM(FZ13,GD13),"")</f>
        <v/>
      </c>
      <c r="GM13" s="40" t="str">
        <f>IF(SUM(FY13:FZ13,GB13:GD13,GF13)-SUM(GA13,GE13)&gt;0,SUM(FY13:FZ13,GB13:GD13,GF13)-SUM(GA13,GE13),"")</f>
        <v/>
      </c>
      <c r="GN13" s="40" t="str">
        <f>IF(SUM(GH13,GI13,GM13)&gt;0,SUM(GH13,GI13,GM13),"")</f>
        <v/>
      </c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1" t="str">
        <f>IF(SUM(GP13,GT13)&gt;0,SUM(GP13,GT13),"")</f>
        <v/>
      </c>
      <c r="HJ13" s="11" t="str">
        <f>IF(SUM(GO13:GP13,GR13:GT13,GV13)-GQ13-GU13&gt;0,SUM(GO13:GP13,GR13:GT13,GV13)-GQ13-GU13,"")</f>
        <v/>
      </c>
      <c r="HK13" s="11" t="str">
        <f>IF(SUM(GW13:GX13,GZ13)-GY13&gt;0,SUM(GW13:GX13,GZ13)-GY13,"")</f>
        <v/>
      </c>
      <c r="HL13" s="11" t="str">
        <f>IF(SUM(GP13,GT13,GX13)&gt;0,SUM(GP13,GT13,GX13),"")</f>
        <v/>
      </c>
      <c r="HM13" s="11" t="str">
        <f>IF(SUM(HJ13,HK13)&gt;0,SUM(HJ13,HK13),"")</f>
        <v/>
      </c>
      <c r="HN13" s="11" t="str">
        <f>IF(SUM(HB13,HF13)&gt;0,SUM(HB13,HF13),"")</f>
        <v/>
      </c>
      <c r="HO13" s="11" t="str">
        <f>IF(SUM(HA13:HB13,HD13:HF13,HH13)-SUM(HC13,HG13)&gt;0,SUM(HA13:HB13,HD13:HF13,HH13)-SUM(HC13,HG13),"")</f>
        <v/>
      </c>
      <c r="HP13" s="11" t="str">
        <f>IF(SUM(HJ13,HK13,HO13)&gt;0,SUM(HJ13,HK13,HO13),"")</f>
        <v/>
      </c>
      <c r="HQ13" s="17"/>
      <c r="HR13" s="17"/>
      <c r="HS13" s="17"/>
      <c r="HT13" s="17"/>
      <c r="HU13" s="17"/>
      <c r="HV13" s="17"/>
      <c r="HW13" s="17"/>
      <c r="HX13" s="17"/>
      <c r="HY13" s="17"/>
      <c r="HZ13" s="17"/>
      <c r="IA13" s="17"/>
      <c r="IB13" s="17"/>
      <c r="IC13" s="17"/>
      <c r="ID13" s="17"/>
      <c r="IE13" s="17"/>
      <c r="IF13" s="17"/>
      <c r="IG13" s="17"/>
      <c r="IH13" s="17"/>
      <c r="II13" s="17"/>
      <c r="IJ13" s="17"/>
      <c r="IK13" s="40" t="str">
        <f>IF(SUM(HR13,HV13)&gt;0,SUM(HR13,HV13),"")</f>
        <v/>
      </c>
      <c r="IL13" s="40" t="str">
        <f>IF(SUM(HQ13:HR13,HT13:HV13,HX13)-HS13-HW13&gt;0,SUM(HQ13:HR13,HT13:HV13,HX13)-HS13-HW13,"")</f>
        <v/>
      </c>
      <c r="IM13" s="40" t="str">
        <f>IF(SUM(HY13:HZ13,IB13)-IA13&gt;0,SUM(HY13:HZ13,IB13)-IA13,"")</f>
        <v/>
      </c>
      <c r="IN13" s="40" t="str">
        <f>IF(SUM(HR13,HV13,HZ13)&gt;0,SUM(HR13,HV13,HZ13),"")</f>
        <v/>
      </c>
      <c r="IO13" s="40" t="str">
        <f>IF(SUM(IL13,IM13)&gt;0,SUM(IL13,IM13),"")</f>
        <v/>
      </c>
      <c r="IP13" s="40" t="str">
        <f>IF(SUM(ID13,IH13)&gt;0,SUM(ID13,IH13),"")</f>
        <v/>
      </c>
      <c r="IQ13" s="40" t="str">
        <f>IF(SUM(IC13:ID13,IF13:IH13,IJ13)-SUM(IE13,II13)&gt;0,SUM(IC13:ID13,IF13:IH13,IJ13)-SUM(IE13,II13),"")</f>
        <v/>
      </c>
      <c r="IR13" s="40" t="str">
        <f>IF(SUM(IL13,IM13,IQ13)&gt;0,SUM(IL13,IM13,IQ13),"")</f>
        <v/>
      </c>
      <c r="IS13" s="18"/>
      <c r="IT13" s="18"/>
      <c r="IU13" s="18"/>
      <c r="IV13" s="18"/>
      <c r="IW13" s="18"/>
      <c r="IX13" s="18"/>
      <c r="IY13" s="18"/>
      <c r="IZ13" s="18"/>
      <c r="JA13" s="18"/>
      <c r="JB13" s="18"/>
      <c r="JC13" s="18"/>
      <c r="JD13" s="18"/>
      <c r="JE13" s="18"/>
      <c r="JF13" s="18"/>
      <c r="JG13" s="18"/>
      <c r="JH13" s="18"/>
      <c r="JI13" s="18"/>
      <c r="JJ13" s="18"/>
      <c r="JK13" s="18"/>
      <c r="JL13" s="18"/>
      <c r="JM13" s="11" t="str">
        <f>IF(SUM(IT13,IX13)&gt;0,SUM(IT13,IX13),"")</f>
        <v/>
      </c>
      <c r="JN13" s="11" t="str">
        <f>IF(SUM(IS13:IT13,IV13:IX13,IZ13)-IU13-IY13&gt;0,SUM(IS13:IT13,IV13:IX13,IZ13)-IU13-IY13,"")</f>
        <v/>
      </c>
      <c r="JO13" s="11" t="str">
        <f>IF(SUM(JA13:JB13,JD13)-JC13&gt;0,SUM(JA13:JB13,JD13)-JC13,"")</f>
        <v/>
      </c>
      <c r="JP13" s="11" t="str">
        <f>IF(SUM(IT13,IX13,JB13)&gt;0,SUM(IT13,IX13,JB13),"")</f>
        <v/>
      </c>
      <c r="JQ13" s="11" t="str">
        <f>IF(SUM(JN13,JO13)&gt;0,SUM(JN13,JO13),"")</f>
        <v/>
      </c>
      <c r="JR13" s="11" t="str">
        <f>IF(SUM(JF13,JJ13)&gt;0,SUM(JF13,JJ13),"")</f>
        <v/>
      </c>
      <c r="JS13" s="11" t="str">
        <f>IF(SUM(JE13:JF13,JH13:JJ13,JL13)-SUM(JG13,JK13)&gt;0,SUM(JE13:JF13,JH13:JJ13,JL13)-SUM(JG13,JK13),"")</f>
        <v/>
      </c>
      <c r="JT13" s="11" t="str">
        <f>IF(SUM(JN13,JO13,JS13)&gt;0,SUM(JN13,JO13,JS13),"")</f>
        <v/>
      </c>
      <c r="JU13" s="17"/>
      <c r="JV13" s="17"/>
      <c r="JW13" s="17"/>
      <c r="JX13" s="17"/>
      <c r="JY13" s="17"/>
      <c r="JZ13" s="17"/>
      <c r="KA13" s="17"/>
      <c r="KB13" s="17"/>
      <c r="KC13" s="17"/>
      <c r="KD13" s="17"/>
      <c r="KE13" s="17"/>
      <c r="KF13" s="17"/>
      <c r="KG13" s="17"/>
      <c r="KH13" s="17"/>
      <c r="KI13" s="17"/>
      <c r="KJ13" s="17"/>
      <c r="KK13" s="17"/>
      <c r="KL13" s="17"/>
      <c r="KM13" s="17"/>
      <c r="KN13" s="17"/>
      <c r="KO13" s="40" t="str">
        <f>IF(SUM(JV13,JZ13)&gt;0,SUM(JV13,JZ13),"")</f>
        <v/>
      </c>
      <c r="KP13" s="40" t="str">
        <f>IF(SUM(JU13:JV13,JX13:JZ13,KB13)-JW13-KA13&gt;0,SUM(JU13:JV13,JX13:JZ13,KB13)-JW13-KA13,"")</f>
        <v/>
      </c>
      <c r="KQ13" s="40" t="str">
        <f>IF(SUM(KC13:KD13,KF13)-KE13&gt;0,SUM(KC13:KD13,KF13)-KE13,"")</f>
        <v/>
      </c>
      <c r="KR13" s="40" t="str">
        <f>IF(SUM(JV13,JZ13,KD13)&gt;0,SUM(JV13,JZ13,KD13),"")</f>
        <v/>
      </c>
      <c r="KS13" s="40" t="str">
        <f>IF(SUM(KP13,KQ13)&gt;0,SUM(KP13,KQ13),"")</f>
        <v/>
      </c>
      <c r="KT13" s="40" t="str">
        <f>IF(SUM(KH13,KL13)&gt;0,SUM(KH13,KL13),"")</f>
        <v/>
      </c>
      <c r="KU13" s="40" t="str">
        <f>IF(SUM(KG13:KH13,KJ13:KL13,KN13)-SUM(KI13,KM13)&gt;0,SUM(KG13:KH13,KJ13:KL13,KN13)-SUM(KI13,KM13),"")</f>
        <v/>
      </c>
      <c r="KV13" s="40" t="str">
        <f>IF(SUM(KP13,KQ13,KU13)&gt;0,SUM(KP13,KQ13,KU13),"")</f>
        <v/>
      </c>
      <c r="KW13" s="18"/>
      <c r="KX13" s="18"/>
      <c r="KY13" s="18"/>
      <c r="KZ13" s="18"/>
      <c r="LA13" s="18"/>
      <c r="LB13" s="18"/>
      <c r="LC13" s="18"/>
      <c r="LD13" s="18"/>
      <c r="LE13" s="18"/>
      <c r="LF13" s="18"/>
      <c r="LG13" s="18"/>
      <c r="LH13" s="18"/>
      <c r="LI13" s="18"/>
      <c r="LJ13" s="18"/>
      <c r="LK13" s="18"/>
      <c r="LL13" s="18"/>
      <c r="LM13" s="18"/>
      <c r="LN13" s="18"/>
      <c r="LO13" s="18"/>
      <c r="LP13" s="18"/>
      <c r="LQ13" s="11" t="str">
        <f>IF(SUM(KX13,LB13)&gt;0,SUM(KX13,LB13),"")</f>
        <v/>
      </c>
      <c r="LR13" s="11" t="str">
        <f>IF(SUM(KW13:KX13,KZ13:LB13,LD13)-KY13-LC13&gt;0,SUM(KW13:KX13,KZ13:LB13,LD13)-KY13-LC13,"")</f>
        <v/>
      </c>
      <c r="LS13" s="11" t="str">
        <f>IF(SUM(LE13:LF13,LH13)-LG13&gt;0,SUM(LE13:LF13,LH13)-LG13,"")</f>
        <v/>
      </c>
      <c r="LT13" s="11" t="str">
        <f>IF(SUM(KX13,LB13,LF13)&gt;0,SUM(KX13,LB13,LF13),"")</f>
        <v/>
      </c>
      <c r="LU13" s="11" t="str">
        <f>IF(SUM(LR13,LS13)&gt;0,SUM(LR13,LS13),"")</f>
        <v/>
      </c>
      <c r="LV13" s="11" t="str">
        <f>IF(SUM(LJ13,LN13)&gt;0,SUM(LJ13,LN13),"")</f>
        <v/>
      </c>
      <c r="LW13" s="11" t="str">
        <f>IF(SUM(LI13:LJ13,LL13:LN13,LP13)-SUM(LK13,LO13)&gt;0,SUM(LI13:LJ13,LL13:LN13,LP13)-SUM(LK13,LO13),"")</f>
        <v/>
      </c>
      <c r="LX13" s="11" t="str">
        <f>IF(SUM(LR13,LS13,LW13)&gt;0,SUM(LR13,LS13,LW13),"")</f>
        <v/>
      </c>
      <c r="LY13" s="17"/>
      <c r="LZ13" s="17"/>
      <c r="MA13" s="17"/>
      <c r="MB13" s="17"/>
      <c r="MC13" s="17"/>
      <c r="MD13" s="17"/>
      <c r="ME13" s="17"/>
      <c r="MF13" s="17"/>
      <c r="MG13" s="17"/>
      <c r="MH13" s="17"/>
      <c r="MI13" s="17"/>
      <c r="MJ13" s="17"/>
      <c r="MK13" s="17"/>
      <c r="ML13" s="17"/>
      <c r="MM13" s="17"/>
      <c r="MN13" s="17"/>
      <c r="MO13" s="17"/>
      <c r="MP13" s="17"/>
      <c r="MQ13" s="17"/>
      <c r="MR13" s="17"/>
      <c r="MS13" s="40" t="str">
        <f>IF(SUM(LZ13,MD13)&gt;0,SUM(LZ13,MD13),"")</f>
        <v/>
      </c>
      <c r="MT13" s="40" t="str">
        <f>IF(SUM(LY13:LZ13,MB13:MD13,MF13)-MA13-ME13&gt;0,SUM(LY13:LZ13,MB13:MD13,MF13)-MA13-ME13,"")</f>
        <v/>
      </c>
      <c r="MU13" s="40" t="str">
        <f>IF(SUM(MG13:MH13,MJ13)-MI13&gt;0,SUM(MG13:MH13,MJ13)-MI13,"")</f>
        <v/>
      </c>
      <c r="MV13" s="40" t="str">
        <f>IF(SUM(LZ13,MD13,MH13)&gt;0,SUM(LZ13,MD13,MH13),"")</f>
        <v/>
      </c>
      <c r="MW13" s="40" t="str">
        <f>IF(SUM(MT13,MU13)&gt;0,SUM(MT13,MU13),"")</f>
        <v/>
      </c>
      <c r="MX13" s="40" t="str">
        <f>IF(SUM(ML13,MP13)&gt;0,SUM(ML13,MP13),"")</f>
        <v/>
      </c>
      <c r="MY13" s="40" t="str">
        <f>IF(SUM(MK13:ML13,MN13:MP13,MR13)-SUM(MM13,MQ13)&gt;0,SUM(MK13:ML13,MN13:MP13,MR13)-SUM(MM13,MQ13),"")</f>
        <v/>
      </c>
      <c r="MZ13" s="40" t="str">
        <f>IF(SUM(MT13,MU13,MY13)&gt;0,SUM(MT13,MU13,MY13),"")</f>
        <v/>
      </c>
      <c r="NA13" s="18"/>
      <c r="NB13" s="18"/>
      <c r="NC13" s="18"/>
      <c r="ND13" s="18"/>
      <c r="NE13" s="18"/>
      <c r="NF13" s="18"/>
      <c r="NG13" s="18"/>
      <c r="NH13" s="18"/>
      <c r="NI13" s="18"/>
      <c r="NJ13" s="18"/>
      <c r="NK13" s="18"/>
      <c r="NL13" s="18"/>
      <c r="NM13" s="18"/>
      <c r="NN13" s="18"/>
      <c r="NO13" s="18"/>
      <c r="NP13" s="18"/>
      <c r="NQ13" s="18"/>
      <c r="NR13" s="18"/>
      <c r="NS13" s="18"/>
      <c r="NT13" s="18"/>
      <c r="NU13" s="11" t="str">
        <f>IF(SUM(NB13,NF13)&gt;0,SUM(NB13,NF13),"")</f>
        <v/>
      </c>
      <c r="NV13" s="11" t="str">
        <f>IF(SUM(NA13:NB13,ND13:NF13,NH13)-NC13-NG13&gt;0,SUM(NA13:NB13,ND13:NF13,NH13)-NC13-NG13,"")</f>
        <v/>
      </c>
      <c r="NW13" s="11" t="str">
        <f>IF(SUM(NI13:NJ13,NL13)-NK13&gt;0,SUM(NI13:NJ13,NL13)-NK13,"")</f>
        <v/>
      </c>
      <c r="NX13" s="11" t="str">
        <f>IF(SUM(NB13,NF13,NJ13)&gt;0,SUM(NB13,NF13,NJ13),"")</f>
        <v/>
      </c>
      <c r="NY13" s="11" t="str">
        <f>IF(SUM(NV13,NW13)&gt;0,SUM(NV13,NW13),"")</f>
        <v/>
      </c>
      <c r="NZ13" s="11" t="str">
        <f>IF(SUM(NN13,NR13)&gt;0,SUM(NN13,NR13),"")</f>
        <v/>
      </c>
      <c r="OA13" s="11" t="str">
        <f>IF(SUM(NM13:NN13,NP13:NR13,NT13)-SUM(NO13,NS13)&gt;0,SUM(NM13:NN13,NP13:NR13,NT13)-SUM(NO13,NS13),"")</f>
        <v/>
      </c>
      <c r="OB13" s="11" t="str">
        <f>IF(SUM(NV13,NW13,OA13)&gt;0,SUM(NV13,NW13,OA13),"")</f>
        <v/>
      </c>
      <c r="OC13" s="17"/>
      <c r="OD13" s="17"/>
      <c r="OE13" s="17"/>
      <c r="OF13" s="17"/>
      <c r="OG13" s="17"/>
      <c r="OH13" s="17"/>
      <c r="OI13" s="17"/>
      <c r="OJ13" s="17"/>
      <c r="OK13" s="17"/>
      <c r="OL13" s="17"/>
      <c r="OM13" s="17"/>
      <c r="ON13" s="17"/>
      <c r="OO13" s="17"/>
      <c r="OP13" s="17"/>
      <c r="OQ13" s="17"/>
      <c r="OR13" s="17"/>
      <c r="OS13" s="17"/>
      <c r="OT13" s="17"/>
      <c r="OU13" s="17"/>
      <c r="OV13" s="17"/>
      <c r="OW13" s="40" t="str">
        <f>IF(SUM(OD13,OH13)&gt;0,SUM(OD13,OH13),"")</f>
        <v/>
      </c>
      <c r="OX13" s="40" t="str">
        <f>IF(SUM(OC13:OD13,OF13:OH13,OJ13)-OE13-OI13&gt;0,SUM(OC13:OD13,OF13:OH13,OJ13)-OE13-OI13,"")</f>
        <v/>
      </c>
      <c r="OY13" s="40" t="str">
        <f>IF(SUM(OK13:OL13,ON13)-OM13&gt;0,SUM(OK13:OL13,ON13)-OM13,"")</f>
        <v/>
      </c>
      <c r="OZ13" s="40" t="str">
        <f>IF(SUM(OD13,OH13,OL13)&gt;0,SUM(OD13,OH13,OL13),"")</f>
        <v/>
      </c>
      <c r="PA13" s="40" t="str">
        <f>IF(SUM(OX13,OY13)&gt;0,SUM(OX13,OY13),"")</f>
        <v/>
      </c>
      <c r="PB13" s="40" t="str">
        <f>IF(SUM(OP13,OT13)&gt;0,SUM(OP13,OT13),"")</f>
        <v/>
      </c>
      <c r="PC13" s="40" t="str">
        <f>IF(SUM(OO13:OP13,OR13:OT13,OV13)-SUM(OQ13,OU13)&gt;0,SUM(OO13:OP13,OR13:OT13,OV13)-SUM(OQ13,OU13),"")</f>
        <v/>
      </c>
      <c r="PD13" s="40" t="str">
        <f>IF(SUM(OX13,OY13,PC13)&gt;0,SUM(OX13,OY13,PC13),"")</f>
        <v/>
      </c>
      <c r="PE13" s="18"/>
      <c r="PF13" s="18"/>
      <c r="PG13" s="18"/>
      <c r="PH13" s="18"/>
      <c r="PI13" s="18"/>
      <c r="PJ13" s="18"/>
      <c r="PK13" s="18"/>
      <c r="PL13" s="18"/>
      <c r="PM13" s="18"/>
      <c r="PN13" s="18"/>
      <c r="PO13" s="18"/>
      <c r="PP13" s="18"/>
      <c r="PQ13" s="18"/>
      <c r="PR13" s="18"/>
      <c r="PS13" s="18"/>
      <c r="PT13" s="18"/>
      <c r="PU13" s="18"/>
      <c r="PV13" s="18"/>
      <c r="PW13" s="18"/>
      <c r="PX13" s="18"/>
      <c r="PY13" s="11" t="str">
        <f>IF(SUM(PF13,PJ13)&gt;0,SUM(PF13,PJ13),"")</f>
        <v/>
      </c>
      <c r="PZ13" s="11" t="str">
        <f>IF(SUM(PE13:PF13,PH13:PJ13,PL13)-PG13-PK13&gt;0,SUM(PE13:PF13,PH13:PJ13,PL13)-PG13-PK13,"")</f>
        <v/>
      </c>
      <c r="QA13" s="11" t="str">
        <f>IF(SUM(PM13:PN13,PP13)-PO13&gt;0,SUM(PM13:PN13,PP13)-PO13,"")</f>
        <v/>
      </c>
      <c r="QB13" s="11" t="str">
        <f>IF(SUM(PF13,PJ13,PN13)&gt;0,SUM(PF13,PJ13,PN13),"")</f>
        <v/>
      </c>
      <c r="QC13" s="11" t="str">
        <f>IF(SUM(PZ13,QA13)&gt;0,SUM(PZ13,QA13),"")</f>
        <v/>
      </c>
      <c r="QD13" s="11" t="str">
        <f>IF(SUM(PR13,PV13)&gt;0,SUM(PR13,PV13),"")</f>
        <v/>
      </c>
      <c r="QE13" s="11" t="str">
        <f>IF(SUM(PQ13:PR13,PT13:PV13,PX13)-SUM(PS13,PW13)&gt;0,SUM(PQ13:PR13,PT13:PV13,PX13)-SUM(PS13,PW13),"")</f>
        <v/>
      </c>
      <c r="QF13" s="11" t="str">
        <f>IF(SUM(PZ13,QA13,QE13)&gt;0,SUM(PZ13,QA13,QE13),"")</f>
        <v/>
      </c>
      <c r="QG13" s="22">
        <f>IF($CW13="P",CC13,(CC13+AZ13)/2)</f>
        <v>9.0500000000000007</v>
      </c>
      <c r="QH13" s="22">
        <f>IF($CW13="P",CD13,(CD13+BA13)/2)</f>
        <v>2.6</v>
      </c>
      <c r="QI13" s="22">
        <f>IF($CW13="P",CE13,(CE13+BB13)/2)</f>
        <v>0</v>
      </c>
      <c r="QJ13" s="22">
        <f>IF($CW13="P",CF13,(CF13+BC13)/2)</f>
        <v>0</v>
      </c>
      <c r="QK13" s="22">
        <f>IF($CW13="P",CG13,(CG13+BD13)/2)</f>
        <v>18</v>
      </c>
      <c r="QL13" s="22">
        <f>IF($CW13="P",CH13,(CH13+BE13)/2)</f>
        <v>5.4</v>
      </c>
      <c r="QM13" s="22">
        <f>IF($CW13="P",CI13,(CI13+BF13)/2)</f>
        <v>0.5</v>
      </c>
      <c r="QN13" s="22">
        <f>IF($CW13="P",CJ13,(CJ13+BG13)/2)</f>
        <v>0.15</v>
      </c>
      <c r="QO13" s="22">
        <f>IF($CW13="P",CK13,(CK13+BH13)/2)</f>
        <v>18.7</v>
      </c>
      <c r="QP13" s="22">
        <f>IF($CW13="P",CL13,(CL13+BI13)/2)</f>
        <v>2.95</v>
      </c>
      <c r="QQ13" s="22">
        <f>IF($CW13="P",CM13,(CM13+BJ13)/2)</f>
        <v>0.1</v>
      </c>
      <c r="QR13" s="22">
        <f>IF($CW13="P",CN13,(CN13+BK13)/2)</f>
        <v>0</v>
      </c>
      <c r="QS13" s="22">
        <f>IF($CW13="P",CO13,(CO13+BL13)/2)</f>
        <v>8.5500000000000007</v>
      </c>
      <c r="QT13" s="22">
        <f>IF($CW13="P",CP13,(CP13+BM13)/2)</f>
        <v>1.4</v>
      </c>
      <c r="QU13" s="22">
        <f>IF($CW13="P",CQ13,(CQ13+BN13)/2)</f>
        <v>0</v>
      </c>
      <c r="QV13" s="22">
        <f>IF($CW13="P",CR13,(CR13+BO13)/2)</f>
        <v>0.15</v>
      </c>
      <c r="QW13" s="22">
        <f>IF($CW13="P",CS13,(CS13+BP13)/2)</f>
        <v>9.1</v>
      </c>
      <c r="QX13" s="22">
        <f>IF($CW13="P",CT13,(CT13+BQ13)/2)</f>
        <v>2.6</v>
      </c>
      <c r="QY13" s="22">
        <f>IF($CW13="P",CU13,(CU13+BR13)/2)</f>
        <v>0</v>
      </c>
      <c r="QZ13" s="22">
        <f>IF($CW13="P",CV13,(CV13+BS13)/2)</f>
        <v>0</v>
      </c>
      <c r="RA13" s="27" t="s">
        <v>46</v>
      </c>
      <c r="RB13" s="40">
        <f>IF(SUM(QH13,QL13)&gt;0,SUM(QH13,QL13),"")</f>
        <v>8</v>
      </c>
      <c r="RC13" s="40">
        <f>IF(SUM(QG13:QH13,QJ13:QL13,QN13)-QI13-QM13&gt;0,SUM(QG13:QH13,QJ13:QL13,QN13)-QI13-QM13,"")</f>
        <v>34.699999999999996</v>
      </c>
      <c r="RD13" s="40">
        <f>IF(SUM(QO13:QP13,QR13)-QQ13&gt;0,SUM(QO13:QP13,QR13)-QQ13,"")</f>
        <v>21.549999999999997</v>
      </c>
      <c r="RE13" s="40">
        <f>IF(SUM(QH13,QL13,QP13)&gt;0,SUM(QH13,QL13,QP13),"")</f>
        <v>10.95</v>
      </c>
      <c r="RF13" s="40">
        <f>IF(SUM(RC13,RD13)&gt;0,SUM(RC13,RD13),"")</f>
        <v>56.249999999999993</v>
      </c>
      <c r="RG13" s="40">
        <f>IF(SUM(QT13,QX13)&gt;0,SUM(QT13,QX13),"")</f>
        <v>4</v>
      </c>
      <c r="RH13" s="40">
        <f>IF(SUM(QS13:QT13,QV13:QX13,QZ13)-SUM(QU13,QY13)&gt;0,SUM(QS13:QT13,QV13:QX13,QZ13)-SUM(QU13,QY13),"")</f>
        <v>21.800000000000004</v>
      </c>
      <c r="RI13" s="40">
        <f>IF(SUM(RC13,RD13,RH13)&gt;0,SUM(RC13,RD13,RH13),"")</f>
        <v>78.05</v>
      </c>
    </row>
    <row r="14" spans="1:477" x14ac:dyDescent="0.2">
      <c r="A14" s="4" t="str" cm="1">
        <f t="array" ref="A14">IF(AND(J14&lt;&gt;"",J14&lt;&gt;"No DD"),SUMPRODUCT((J$4:J$34&lt;&gt;"")*(J$4:J$34&lt;&gt;"No DD")*(F$4:F$34&gt;F14))+1,IF(J14="No DD",SUMPRODUCT((J$4:J$34="No DD")*(F$4:F$34&gt;F14))+1+SUMPRODUCT((J$4:J$34&lt;&gt;"")*(J$4:J$34&lt;&gt;"No DD")),""))</f>
        <v/>
      </c>
      <c r="B14" s="4" t="str" cm="1">
        <f t="array" ref="B14">IF(AND(J14&lt;&gt;"",J14&lt;&gt;"No DD",G14=""),SUMPRODUCT((J$4:J$34&lt;&gt;"")*(J$4:J$34&lt;&gt;"No DD")*(G$4:G$34="")*(F$4:F$34&gt;F14))+1,IF(J14="No DD",SUMPRODUCT((J$4:J$34="No DD")*(F$4:F$34&gt;F14)*(G$4:G$34=""))+1+SUMPRODUCT((J$4:J$34&lt;&gt;"")*(G$4:G$34="")*(J$4:J$34&lt;&gt;"No DD")),""))</f>
        <v/>
      </c>
      <c r="C14" s="5" t="s">
        <v>215</v>
      </c>
      <c r="D14" s="4" t="s">
        <v>5</v>
      </c>
      <c r="E14" s="4">
        <v>2007</v>
      </c>
      <c r="F14" s="9">
        <f>SUM(L14:T14)+SUM(L14:P14)*0.0000001+SUM(L14)*0.0000000000001</f>
        <v>149.50001055000433</v>
      </c>
      <c r="G14" s="66"/>
      <c r="H14" s="3" t="str">
        <f>IF(OR(AND(AR14&gt;=AY$36,AS14&gt;=AY$40,AR14&lt;&gt;"",AQ14=""),AND(AW14&gt;=AY$36,AX14&gt;=AY$40,AW14&lt;&gt;"",AQ14=""),AND(BU14&gt;=CB$36,BV14&gt;=CB$40,BU14&lt;&gt;"",BT14=""),AND(BZ14&gt;=CB$36,CA14&gt;=CB$40,BZ14&lt;&gt;"",BT14=""),AND(CX14&gt;=DE$36,CY14&gt;=DE$40,CX14&lt;&gt;"",CW14=""),AND(DC14&gt;=DE$36,DD14&gt;=DE$40,DC14&lt;&gt;""),AND(EC14&gt;=EJ$36,ED14&gt;=EJ$40,EC14&lt;&gt;""),AND(EH14&gt;=EJ$36,EI14&gt;=EJ$40,EH14&lt;&gt;""),AND(FE14&gt;=FL$36,FF14&gt;=FL$40,FE14&lt;&gt;""),AND(FJ14&gt;=FL$36,FK14&gt;=FL$40,FJ14&lt;&gt;""),AND(GG14&gt;=GN$36,GH14&gt;=GN$40,GG14&lt;&gt;""),AND(GL14&gt;=GN$36,GM14&gt;=GN$40,GL14&lt;&gt;""),AND(HI14&gt;=HP$36,HJ14&gt;=HP$40,HI14&lt;&gt;""),AND(HN14&gt;=HP$36,HO14&gt;=HP$40,HN14&lt;&gt;""),AND(IK14&gt;=IR$36,IL14&gt;=IR$40,IK14&lt;&gt;""),AND(IP14&gt;=IR$36,IQ14&gt;=IR$40,IP14&lt;&gt;""),AND(JM14&gt;=JT$36,JN14&gt;=JT$40,JM14&lt;&gt;""),AND(JR14&gt;=JT$36,JS14&gt;=JT$40,JR14&lt;&gt;""),AND(KO14&gt;=KV$36,KP14&gt;=KV$40,KO14&lt;&gt;""),AND(KT14&gt;=KV$36,KU14&gt;=KV$40,KT14&lt;&gt;""),AND(LQ14&gt;=LX$36,LR14&gt;=LX$40,LQ14&lt;&gt;""),AND(LV14&gt;=LX$36,LW14&gt;=LX$40,LV14&lt;&gt;""),AND(MS14&gt;=MZ$36,MT14&gt;=MZ$40,MS14&lt;&gt;""),AND(MX14&gt;=MZ$36,MY14&gt;=MZ$40,MX14&lt;&gt;""),AND(NU14&gt;=OB$36,NV14&gt;=OB$40,NU14&lt;&gt;""),AND(NZ14&gt;=OB$36,OA14&gt;=OB$40,NZ14&lt;&gt;""),AND(OW14&gt;=PD$36,OX14&gt;=PD$40,OW14&lt;&gt;""),AND(PB14&gt;=PD$36,PC14&gt;=PD$40,PB14&lt;&gt;""),AND(PY14&gt;=QF$36,PZ14&gt;=QF$40,PY14&lt;&gt;""),AND(QD14&gt;=QF$36,QE14&gt;=QF$40,QD14&lt;&gt;"")),"P","")</f>
        <v/>
      </c>
      <c r="I14" s="3" t="str">
        <f>IF(OR(AND(AS14&gt;=AY$40,AS14&lt;&gt;"",AQ14=""),AND(AX14&gt;=AY$40,AX14&lt;&gt;"",AQ14=""),AND(BV14&gt;=CB$40,BV14&lt;&gt;"",BT14=""),AND(CA14&gt;=CB$40,CA14&lt;&gt;"",BT14=""),AND(CY14&gt;=DE$40,CY14&lt;&gt;"",CW14=""),AND(DD14&gt;=DE$40,DD14&lt;&gt;"",CW14=""),AND(ED14&gt;=EJ$40,ED14&lt;&gt;""),AND(EI14&gt;=EJ$40,EI14&lt;&gt;""),AND(FF14&gt;=FL$40,FF14&lt;&gt;""),AND(FK14&gt;=FL$40,FK14&lt;&gt;""),AND(GH14&gt;=GN$40,GH14&lt;&gt;""),AND(GM14&gt;=GN$40,GM14&lt;&gt;""),AND(HJ14&gt;=HP$40,HJ14&lt;&gt;""),AND(HO14&gt;=HP$40,HO14&lt;&gt;""),AND(IL14&gt;=IR$40,IL14&lt;&gt;""),AND(IQ14&gt;=IR$40,IQ14&lt;&gt;""),AND(JN14&gt;=JT$40,JN14&lt;&gt;""),AND(JS14&gt;=JT$40,JS14&lt;&gt;""),AND(KP14&gt;=KV$40,KP14&lt;&gt;""),AND(KU14&gt;=KV$40,KU14&lt;&gt;""),AND(LR14&gt;=LX$40,LR14&lt;&gt;""),AND(LW14&gt;=LX$40,LW14&lt;&gt;""),AND(MT14&gt;=MZ$40,MT14&lt;&gt;""),AND(MY14&gt;=MZ$40,MY14&lt;&gt;""),AND(NV14&gt;=OB$40,NV14&lt;&gt;""),AND(OA14&gt;=OB$40,OA14&lt;&gt;""),AND(OX14&gt;=PD$40,OX14&lt;&gt;""),AND(PC14&gt;=PD$40,PC14&lt;&gt;""),AND(PZ14&gt;=QF$40,PZ14&lt;&gt;""),AND(QE14&gt;=QF$40,QE14&lt;&gt;"")),"P","")</f>
        <v/>
      </c>
      <c r="J14" s="36" t="str">
        <f>IF(AND(I14="P",H14=""),"No DD",IF(OR(AND(AU14&gt;=AY$39,AV14&gt;=AY$43,AU14&lt;&gt;"",AQ14=""),AND(BX14&gt;=CB$39,BY14&gt;=CB$43,BX14&lt;&gt;"",BT14=""),AND(DA14&gt;=DE$39,DB14&gt;=DE$43,DA14&lt;&gt;"",CW14=""),AND(EF14&gt;=EJ$39,EG14&gt;=EJ$43,EF14&lt;&gt;""),AND(FH14&gt;=FL$39,FI14&gt;=FL$43,FH14&lt;&gt;""),AND(GJ14&gt;=GN$39,GK14&gt;=GN$43,GJ14&lt;&gt;""),AND(HL14&gt;=HP$39,HM14&gt;=HP$43,HL14&lt;&gt;""),AND(IN14&gt;=IR$39,IO14&gt;=IR$43,IN14&lt;&gt;""),AND(JP14&gt;=JT$39,JQ14&gt;=JT$43,JP14&lt;&gt;""),AND(KR14&gt;=KV$39,KS14&gt;=KV$43,KR14&lt;&gt;""),AND(LT14&gt;=LX$39,LU14&gt;=LX$43,LT14&lt;&gt;""),AND(MV14&gt;=MZ$39,MW14&gt;=MZ$43,MV14&lt;&gt;""),AND(NX14&gt;=OB$39,NY14&gt;=OB$43,NX14&lt;&gt;""),AND(OZ14&gt;=PD$39,PA14&gt;=PD$43,OZ14&lt;&gt;""),AND(QB14&gt;=QF$39,QC14&gt;=QF$43,QB14&lt;&gt;"")),"Merit",IF(OR(AND(AU14&gt;=AY$38,AV14&gt;=AY$42,AU14&lt;&gt;"",AQ14=""),AND(BX14&gt;=CB$38,BY14&gt;=CB$42,BX14&lt;&gt;"",BT14=""),AND(DA14&gt;=DE$38,DB14&gt;=DE$42,DA14&lt;&gt;"",CW14=""),AND(EF14&gt;=EJ$38,EG14&gt;=EJ$42,EF14&lt;&gt;""),AND(FH14&gt;=FL$38,FI14&gt;=FL$42,FH14&lt;&gt;""),AND(GJ14&gt;=GN$38,GK14&gt;=GN$42,GJ14&lt;&gt;""),AND(HL14&gt;=HP$38,HM14&gt;=HP$42,HL14&lt;&gt;""),AND(IN14&gt;=IR$38,IO14&gt;=IR$42,IN14&lt;&gt;""),AND(JP14&gt;=JT$38,JQ14&gt;=JT$42,JP14&lt;&gt;""),AND(KR14&gt;=KV$38,KS14&gt;=KV$42,KR14&lt;&gt;""),AND(LT14&gt;=LX$38,LU14&gt;=LX$42,LT14&lt;&gt;""),AND(MV14&gt;=MZ$38,MW14&gt;=MZ$42,MV14&lt;&gt;""),AND(NX14&gt;=OB$38,NY14&gt;=OB$42,NX14&lt;&gt;""),AND(OZ14&gt;=PD$38,PA14&gt;=PD$42,OZ14&lt;&gt;""),AND(QB14&gt;=QF$38,QC14&gt;=QF$42,QB14&lt;&gt;"")),"Excellence",IF(K14="P","Worlds Team",IF(H14="P","National Team","")))))</f>
        <v/>
      </c>
      <c r="K14" s="3" t="str">
        <f>IF(OR(AND(AU14&gt;=AY$37,AV14&gt;=AY$41,AU14&lt;&gt;"",AQ14=""),AND(BX14&gt;=CB$37,BY14&gt;=CB$41,BX14&lt;&gt;"",BT14=""),AND(DA14&gt;=DE$37,DB14&gt;=DE$41,DA14&lt;&gt;"",CW14=""),AND(EF14&gt;=EJ$37,EG14&gt;=EJ$41,EF14&lt;&gt;""),AND(FH14&gt;=FL$37,FI14&gt;=FL$41,FH14&lt;&gt;""),AND(GJ14&gt;=GN$37,GK14&gt;=GN$41,GJ14&lt;&gt;""),AND(HL14&gt;=HP$37,HM14&gt;=HP$41,HL14&lt;&gt;""),AND(IN14&gt;=IR$37,IO14&gt;=IR$41,IN14&lt;&gt;""),AND(JP14&gt;=JT$37,JQ14&gt;=JT$41,JP14&lt;&gt;""),AND(KR14&gt;=KV$37,KS14&gt;=KV$41,KR14&lt;&gt;""),AND(LT14&gt;=LX$37,LU14&gt;=LX$41,LT14&lt;&gt;""),AND(MV14&gt;=MZ$37,MW14&gt;=MZ$41,MV14&lt;&gt;""),AND(NX14&gt;=OB$37,NY14&gt;=OB$41,NX14&lt;&gt;""),AND(OZ14&gt;=PD$37,PA14&gt;=PD$41,OZ14&lt;&gt;""),AND(QB14&gt;=QF$37,QC14&gt;=QF$41,QB14&lt;&gt;"")),"P","")</f>
        <v/>
      </c>
      <c r="L14" s="8">
        <f>IF(COUNT(AS14,BV14,CY14)&gt;0,LARGE((AS14,BV14,CY14),1),0)</f>
        <v>43.1</v>
      </c>
      <c r="M14" s="8" t="str">
        <f>IF(L14=0,"",IF(L14=CY14,$CC$1,IF(L14=BV14,$AZ$1,IF(L14=AS14,$W$1,""))))</f>
        <v>2024 Nationals</v>
      </c>
      <c r="N14" s="8">
        <f>IF(COUNT(AS14,BV14,CY14)&gt;1,LARGE((AS14,BV14,CY14),2),0)</f>
        <v>42.9</v>
      </c>
      <c r="O14" s="8" t="str">
        <f>IF(N14=0,"",IF(AND(N14=L14,N14=AS14,N14=BV14),$W$1,IF(AND(N14=L14,N14=AS14,N14=CY14),$W$1,IF(AND(N14=L14,N14=BV14,N14=CY14),$AZ$1,IF(N14=CY14,$CC$1,IF(N14=BV14,$AZ$1,IF(N14=AS14,$W$1,"")))))))</f>
        <v>2024 Elite Canada</v>
      </c>
      <c r="P14" s="8">
        <f>IF(COUNT(AT14,BW14,CZ14)&gt;0,LARGE((AT14,BW14,CZ14),1),0)</f>
        <v>19.5</v>
      </c>
      <c r="Q14" s="8" t="str">
        <f>IF(P14=0,"",IF(P14=CZ14,$CC$1,IF(P14=BW14,$AZ$1,IF(P14=AT14,$W$1,""))))</f>
        <v>2024 Elite Canada</v>
      </c>
      <c r="R14" s="8">
        <f>IF(MAX(AX14,CA14,DD14)&gt;0,MAX(AX14,CA14,DD14),0)</f>
        <v>44.000000000000007</v>
      </c>
      <c r="S14" s="8" t="str">
        <f>IF(R14=0,"",IF(R14=DD14,$CC$1,IF(R14=CA14,$AZ$1,IF(R14=AX14,$W$1,""))))</f>
        <v>2024 Nationals</v>
      </c>
      <c r="T14" s="8" t="str">
        <f>IF(MAX(DF14:DH14)&gt;0,MAX(DF14:DH14),"")</f>
        <v/>
      </c>
      <c r="U14" s="11" t="str">
        <f>IF(T14="","",IF(T14=DF14,"("&amp;DF$2&amp;")",IF(T14=DG14,"("&amp;DG$2&amp;")",IF(T14=DH14,"("&amp;DH$2&amp;")"))))</f>
        <v/>
      </c>
      <c r="V14" s="8" t="str">
        <f>IF(T14="","",IF(T14=DF14,IF(T14+IF(N14="",0,N14)=PZ14,$PE$1,IF(T14+IF(N14="",0,N14)=OX14,$OC$1,IF(T14+IF(N14="",0,N14)=NV14,$NA$1,IF(T14+IF(N14="",0,N14)=MT14,$LY$1,IF(T14+IF(N14="",0,N14)=LR14,$KW$1,IF(T14+IF(N14="",0,N14)=KP14,$JU$1,IF(T14+IF(N14="",0,N14)=JN14,$IS$1,IF(T14+IF(N14="",0,N14)=IL14,$HQ$1,IF(T14+IF(N14="",0,N14)=HJ14,$GO$1,IF(T14+IF(N14="",0,N14)=GH14,$FM$1,IF(T14+IF(N14="",0,N14)=FF14,$EK$1,IF(T14+IF(N14="",0,N14)=ED14,$DI$1)))))))))))),IF(T14=DG14,IF(T14+IF(P14="",0,P14)=QA14,$PE$1,IF(T14+IF(P14="",0,P14)=OY14,$OC$1,IF(T14+IF(P14="",0,P14)=NW14,$NA$1,IF(T14+IF(P14="",0,P14)=MU14,$LY$1,IF(T14+IF(P14="",0,P14)=LS14,$KW$1,IF(T14+IF(P14="",0,P14)=KQ14,$JU$1,IF(T14+IF(P14="",0,P14)=JO14,$IS$1,IF(T14+IF(P14="",0,P14)=IM14,$HQ$1,IF(T14+IF(P14="",0,P14)=HK14,$GO$1,IF(T14+IF(P14="",0,P14)=GI14,$FM$1,IF(T14+IF(P14="",0,P14)=FG14,$EK$1,IF(T14+IF(P14="",0,P14)=EE14,$DI$1)))))))))))),IF(T14=DH14,IF(T14+IF(R14="",0,R14)=QE14,$PE$1,IF(T14+IF(R14="",0,R14)=PC14,$OC$1,IF(T14+IF(R14="",0,R14)=OA14,$NA$1,IF(T14+IF(R14="",0,R14)=MY14,$LY$1,IF(T14+IF(R14="",0,R14)=LW14,$KW$1,IF(T14+IF(R14="",0,R14)=KU14,$JU$1,IF(T14+IF(R14="",0,R14)=JS14,$IS$1,IF(T14+IF(R14="",0,R14)=IQ14,$HQ$1,IF(T14+IF(R14="",0,R14)=HO14,$GO$1,IF(T14+IF(R14="",0,R14)=GM14,$FM$1,IF(T14+IF(R14="",0,R14)=FK14,$EK$1,IF(T14+IF(R14="",0,R14)=EI14,$DI$1))))))))))))))))</f>
        <v/>
      </c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27"/>
      <c r="AR14" s="40" t="str">
        <f>IF(SUM(X14,AB14)&gt;0,SUM(X14,AB14),"")</f>
        <v/>
      </c>
      <c r="AS14" s="40" t="str">
        <f>IF(SUM(W14:X14,Z14:AB14,AD14)-Y14-AC14&gt;0,SUM(W14:X14,Z14:AB14,AD14)-Y14-AC14,"")</f>
        <v/>
      </c>
      <c r="AT14" s="40" t="str">
        <f>IF(SUM(AE14:AF14,AH14)-AG14&gt;0,SUM(AE14:AF14,AH14)-AG14,"")</f>
        <v/>
      </c>
      <c r="AU14" s="40" t="str">
        <f>IF(SUM(X14,AB14,AF14)&gt;0,SUM(X14,AB14,AF14),"")</f>
        <v/>
      </c>
      <c r="AV14" s="40" t="str">
        <f>IF(SUM(AS14,AT14)&gt;0,SUM(AS14,AT14),"")</f>
        <v/>
      </c>
      <c r="AW14" s="40" t="str">
        <f>IF(SUM(AJ14,AN14)&gt;0,SUM(AJ14,AN14),"")</f>
        <v/>
      </c>
      <c r="AX14" s="40" t="str">
        <f>IF(SUM(AI14:AJ14,AL14:AN14,AP14)-SUM(AK14,AO14)&gt;0,SUM(AI14:AJ14,AL14:AN14,AP14)-SUM(AK14,AO14),"")</f>
        <v/>
      </c>
      <c r="AY14" s="40" t="str">
        <f>IF(SUM(AS14,AT14,AX14)&gt;0,SUM(AS14,AT14,AX14),"")</f>
        <v/>
      </c>
      <c r="AZ14" s="18">
        <v>18.8</v>
      </c>
      <c r="BA14" s="18">
        <v>3.5</v>
      </c>
      <c r="BB14" s="18">
        <v>0.2</v>
      </c>
      <c r="BC14" s="18">
        <v>0</v>
      </c>
      <c r="BD14" s="18">
        <v>18</v>
      </c>
      <c r="BE14" s="18">
        <v>3.6</v>
      </c>
      <c r="BF14" s="18">
        <v>0.8</v>
      </c>
      <c r="BG14" s="18">
        <v>0</v>
      </c>
      <c r="BH14" s="18">
        <v>17.100000000000001</v>
      </c>
      <c r="BI14" s="18">
        <v>2.4</v>
      </c>
      <c r="BJ14" s="18">
        <v>0</v>
      </c>
      <c r="BK14" s="18">
        <v>0</v>
      </c>
      <c r="BL14" s="18">
        <v>18.399999999999999</v>
      </c>
      <c r="BM14" s="18">
        <v>3.5</v>
      </c>
      <c r="BN14" s="18">
        <v>0.2</v>
      </c>
      <c r="BO14" s="18">
        <v>0</v>
      </c>
      <c r="BP14" s="18">
        <v>18.399999999999999</v>
      </c>
      <c r="BQ14" s="18">
        <v>3.6</v>
      </c>
      <c r="BR14" s="18">
        <v>0.2</v>
      </c>
      <c r="BS14" s="18">
        <v>0</v>
      </c>
      <c r="BT14" s="28"/>
      <c r="BU14" s="11">
        <f>IF(SUM(BA14,BE14)&gt;0,SUM(BA14,BE14),"")</f>
        <v>7.1</v>
      </c>
      <c r="BV14" s="11">
        <f>IF(SUM(AZ14:BA14,BC14:BE14,BG14)-BB14-BF14&gt;0,SUM(AZ14:BA14,BC14:BE14,BG14)-BB14-BF14,"")</f>
        <v>42.9</v>
      </c>
      <c r="BW14" s="11">
        <f>IF(SUM(BH14:BI14,BK14)-BJ14&gt;0,SUM(BH14:BI14,BK14)-BJ14,"")</f>
        <v>19.5</v>
      </c>
      <c r="BX14" s="11">
        <f>IF(SUM(BA14,BE14,BI14)&gt;0,SUM(BA14,BE14,BI14),"")</f>
        <v>9.5</v>
      </c>
      <c r="BY14" s="11">
        <f>IF(SUM(BV14,BW14)&gt;0,SUM(BV14,BW14),"")</f>
        <v>62.4</v>
      </c>
      <c r="BZ14" s="11">
        <f>IF(SUM(BM14,BQ14)&gt;0,SUM(BM14,BQ14),"")</f>
        <v>7.1</v>
      </c>
      <c r="CA14" s="11">
        <f>IF(SUM(BL14:BM14,BO14:BQ14,BS14)-SUM(BN14,BR14)&gt;0,SUM(BL14:BM14,BO14:BQ14,BS14)-SUM(BN14,BR14),"")</f>
        <v>43.5</v>
      </c>
      <c r="CB14" s="11">
        <f>IF(SUM(BV14,BW14,CA14)&gt;0,SUM(BV14,BW14,CA14),"")</f>
        <v>105.9</v>
      </c>
      <c r="CC14" s="19">
        <v>18.7</v>
      </c>
      <c r="CD14" s="19">
        <v>3.5</v>
      </c>
      <c r="CE14" s="19">
        <v>0</v>
      </c>
      <c r="CF14" s="19">
        <v>0</v>
      </c>
      <c r="CG14" s="19">
        <v>18.100000000000001</v>
      </c>
      <c r="CH14" s="19">
        <v>3.6</v>
      </c>
      <c r="CI14" s="19">
        <v>0.8</v>
      </c>
      <c r="CJ14" s="19">
        <v>0</v>
      </c>
      <c r="CK14" s="19">
        <v>17.399999999999999</v>
      </c>
      <c r="CL14" s="19">
        <v>0.7</v>
      </c>
      <c r="CM14" s="19">
        <v>0</v>
      </c>
      <c r="CN14" s="19">
        <v>0</v>
      </c>
      <c r="CO14" s="19">
        <v>18.600000000000001</v>
      </c>
      <c r="CP14" s="19">
        <v>3.5</v>
      </c>
      <c r="CQ14" s="19">
        <v>0</v>
      </c>
      <c r="CR14" s="19">
        <v>0</v>
      </c>
      <c r="CS14" s="19">
        <v>18.3</v>
      </c>
      <c r="CT14" s="19">
        <v>3.6</v>
      </c>
      <c r="CU14" s="19">
        <v>0</v>
      </c>
      <c r="CV14" s="19">
        <v>0</v>
      </c>
      <c r="CW14" s="27"/>
      <c r="CX14" s="40">
        <f>IF(SUM(CD14,CH14)&gt;0,SUM(CD14,CH14),"")</f>
        <v>7.1</v>
      </c>
      <c r="CY14" s="40">
        <f>IF(SUM(CC14:CD14,CF14:CH14,CJ14)-CE14-CI14&gt;0,SUM(CC14:CD14,CF14:CH14,CJ14)-CE14-CI14,"")</f>
        <v>43.1</v>
      </c>
      <c r="CZ14" s="40">
        <f>IF(SUM(CK14:CL14,CN14)-CM14&gt;0,SUM(CK14:CL14,CN14)-CM14,"")</f>
        <v>18.099999999999998</v>
      </c>
      <c r="DA14" s="40">
        <f>IF(SUM(CD14,CH14,CL14)&gt;0,SUM(CD14,CH14,CL14),"")</f>
        <v>7.8</v>
      </c>
      <c r="DB14" s="40">
        <f>IF(SUM(CY14,CZ14)&gt;0,SUM(CY14,CZ14),"")</f>
        <v>61.2</v>
      </c>
      <c r="DC14" s="40">
        <f>IF(SUM(CP14,CT14)&gt;0,SUM(CP14,CT14),"")</f>
        <v>7.1</v>
      </c>
      <c r="DD14" s="40">
        <f>IF(SUM(CO14:CP14,CR14:CT14,CV14)-SUM(CQ14,CU14)&gt;0,SUM(CO14:CP14,CR14:CT14,CV14)-SUM(CQ14,CU14),"")</f>
        <v>44.000000000000007</v>
      </c>
      <c r="DE14" s="40">
        <f>IF(SUM(CY14,CZ14,DD14)&gt;0,SUM(CY14,CZ14,DD14),"")</f>
        <v>105.20000000000002</v>
      </c>
      <c r="DF14" s="50" t="str">
        <f>IF(MAX(ED14,FF14,GH14,HJ14,IL14,JN14,KP14,LR14,MT14,NV14,OX14,PZ14)-IF(N14="",0,N14)&gt;0.001,MAX(ED14,FF14,GH14,HJ14,IL14,JN14,KP14,LR14,MT14,NV14,OX14,PZ14)-IF(N14="",0,N14),"")</f>
        <v/>
      </c>
      <c r="DG14" s="50" t="str">
        <f>IF(MAX(EE14,FG14,GI14,HK14,IM14,JO14,KQ14,LS14,MU14,NW14,OY14,QA14)-IF(P14="",0,P14)&gt;0.001,MAX(EE14,FG14,GI14,HK14,IM14,JO14,KQ14,LS14,MU14,NW14,OY14,QA14)-IF(P14="",0,P14),"")</f>
        <v/>
      </c>
      <c r="DH14" s="50" t="str">
        <f>IF(MAX(EI14,FK14,GM14,HO14,IQ14,JS14,KU14,LW14,MY14,OA14,PC14,QE14)-IF(R14="",0,R14)&gt;0.001,MAX(EI14,FK14,GM14,HO14,IQ14,JS14,KU14,LW14,MY14,OA14,PC14,QE14)-IF(R14="",0,R14),"")</f>
        <v/>
      </c>
      <c r="DI14" s="17"/>
      <c r="DJ14" s="17"/>
      <c r="DK14" s="17"/>
      <c r="DL14" s="17"/>
      <c r="DM14" s="17"/>
      <c r="DN14" s="17"/>
      <c r="DO14" s="17"/>
      <c r="DP14" s="17"/>
      <c r="DQ14" s="17"/>
      <c r="DR14" s="17"/>
      <c r="DS14" s="17"/>
      <c r="DT14" s="17"/>
      <c r="DU14" s="17"/>
      <c r="DV14" s="17"/>
      <c r="DW14" s="17"/>
      <c r="DX14" s="17"/>
      <c r="DY14" s="17"/>
      <c r="DZ14" s="17"/>
      <c r="EA14" s="17"/>
      <c r="EB14" s="17"/>
      <c r="EC14" s="40" t="str">
        <f>IF(SUM(DJ14,DN14)&gt;0,SUM(DJ14,DN14),"")</f>
        <v/>
      </c>
      <c r="ED14" s="40" t="str">
        <f>IF(SUM(DI14:DJ14,DL14:DN14,DP14)-DK14-DO14&gt;0,SUM(DI14:DJ14,DL14:DN14,DP14)-DK14-DO14,"")</f>
        <v/>
      </c>
      <c r="EE14" s="40" t="str">
        <f>IF(SUM(DQ14:DR14,DT14)-DS14&gt;0,SUM(DQ14:DR14,DT14)-DS14,"")</f>
        <v/>
      </c>
      <c r="EF14" s="40" t="str">
        <f>IF(SUM(DJ14,DN14,DR14)&gt;0,SUM(DJ14,DN14,DR14),"")</f>
        <v/>
      </c>
      <c r="EG14" s="40" t="str">
        <f>IF(SUM(ED14,EE14)&gt;0,SUM(ED14,EE14),"")</f>
        <v/>
      </c>
      <c r="EH14" s="40" t="str">
        <f>IF(SUM(DV14,DZ14)&gt;0,SUM(DV14,DZ14),"")</f>
        <v/>
      </c>
      <c r="EI14" s="40" t="str">
        <f>IF(SUM(DU14:DV14,DX14:DZ14,EB14)-SUM(DW14,EA14)&gt;0,SUM(DU14:DV14,DX14:DZ14,EB14)-SUM(DW14,EA14),"")</f>
        <v/>
      </c>
      <c r="EJ14" s="40" t="str">
        <f>IF(SUM(ED14,EE14,EI14)&gt;0,SUM(ED14,EE14,EI14),"")</f>
        <v/>
      </c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1" t="str">
        <f>IF(SUM(EL14,EP14)&gt;0,SUM(EL14,EP14),"")</f>
        <v/>
      </c>
      <c r="FF14" s="11" t="str">
        <f>IF(SUM(EK14:EL14,EN14:EP14,ER14)-EM14-EQ14&gt;0,SUM(EK14:EL14,EN14:EP14,ER14)-EM14-EQ14,"")</f>
        <v/>
      </c>
      <c r="FG14" s="11" t="str">
        <f>IF(SUM(ES14:ET14,EV14)-EU14&gt;0,SUM(ES14:ET14,EV14)-EU14,"")</f>
        <v/>
      </c>
      <c r="FH14" s="11" t="str">
        <f>IF(SUM(EL14,EP14,ET14)&gt;0,SUM(EL14,EP14,ET14),"")</f>
        <v/>
      </c>
      <c r="FI14" s="11" t="str">
        <f>IF(SUM(FF14,FG14)&gt;0,SUM(FF14,FG14),"")</f>
        <v/>
      </c>
      <c r="FJ14" s="11" t="str">
        <f>IF(SUM(EX14,FB14)&gt;0,SUM(EX14,FB14),"")</f>
        <v/>
      </c>
      <c r="FK14" s="11" t="str">
        <f>IF(SUM(EW14:EX14,EZ14:FB14,FD14)-SUM(EY14,FC14)&gt;0,SUM(EW14:EX14,EZ14:FB14,FD14)-SUM(EY14,FC14),"")</f>
        <v/>
      </c>
      <c r="FL14" s="11" t="str">
        <f>IF(SUM(FF14,FG14,FK14)&gt;0,SUM(FF14,FG14,FK14),"")</f>
        <v/>
      </c>
      <c r="FM14" s="17"/>
      <c r="FN14" s="17"/>
      <c r="FO14" s="17"/>
      <c r="FP14" s="17"/>
      <c r="FQ14" s="17"/>
      <c r="FR14" s="17"/>
      <c r="FS14" s="17"/>
      <c r="FT14" s="17"/>
      <c r="FU14" s="17"/>
      <c r="FV14" s="17"/>
      <c r="FW14" s="17"/>
      <c r="FX14" s="17"/>
      <c r="FY14" s="17"/>
      <c r="FZ14" s="17"/>
      <c r="GA14" s="17"/>
      <c r="GB14" s="17"/>
      <c r="GC14" s="17"/>
      <c r="GD14" s="17"/>
      <c r="GE14" s="17"/>
      <c r="GF14" s="17"/>
      <c r="GG14" s="40" t="str">
        <f>IF(SUM(FN14,FR14)&gt;0,SUM(FN14,FR14),"")</f>
        <v/>
      </c>
      <c r="GH14" s="40" t="str">
        <f>IF(SUM(FM14:FN14,FP14:FR14,FT14)-FO14-FS14&gt;0,SUM(FM14:FN14,FP14:FR14,FT14)-FO14-FS14,"")</f>
        <v/>
      </c>
      <c r="GI14" s="40" t="str">
        <f>IF(SUM(FU14:FV14,FX14)-FW14&gt;0,SUM(FU14:FV14,FX14)-FW14,"")</f>
        <v/>
      </c>
      <c r="GJ14" s="40" t="str">
        <f>IF(SUM(FN14,FR14,FV14)&gt;0,SUM(FN14,FR14,FV14),"")</f>
        <v/>
      </c>
      <c r="GK14" s="40" t="str">
        <f>IF(SUM(GH14,GI14)&gt;0,SUM(GH14,GI14),"")</f>
        <v/>
      </c>
      <c r="GL14" s="40" t="str">
        <f>IF(SUM(FZ14,GD14)&gt;0,SUM(FZ14,GD14),"")</f>
        <v/>
      </c>
      <c r="GM14" s="40" t="str">
        <f>IF(SUM(FY14:FZ14,GB14:GD14,GF14)-SUM(GA14,GE14)&gt;0,SUM(FY14:FZ14,GB14:GD14,GF14)-SUM(GA14,GE14),"")</f>
        <v/>
      </c>
      <c r="GN14" s="40" t="str">
        <f>IF(SUM(GH14,GI14,GM14)&gt;0,SUM(GH14,GI14,GM14),"")</f>
        <v/>
      </c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1" t="str">
        <f>IF(SUM(GP14,GT14)&gt;0,SUM(GP14,GT14),"")</f>
        <v/>
      </c>
      <c r="HJ14" s="11" t="str">
        <f>IF(SUM(GO14:GP14,GR14:GT14,GV14)-GQ14-GU14&gt;0,SUM(GO14:GP14,GR14:GT14,GV14)-GQ14-GU14,"")</f>
        <v/>
      </c>
      <c r="HK14" s="11" t="str">
        <f>IF(SUM(GW14:GX14,GZ14)-GY14&gt;0,SUM(GW14:GX14,GZ14)-GY14,"")</f>
        <v/>
      </c>
      <c r="HL14" s="11" t="str">
        <f>IF(SUM(GP14,GT14,GX14)&gt;0,SUM(GP14,GT14,GX14),"")</f>
        <v/>
      </c>
      <c r="HM14" s="11" t="str">
        <f>IF(SUM(HJ14,HK14)&gt;0,SUM(HJ14,HK14),"")</f>
        <v/>
      </c>
      <c r="HN14" s="11" t="str">
        <f>IF(SUM(HB14,HF14)&gt;0,SUM(HB14,HF14),"")</f>
        <v/>
      </c>
      <c r="HO14" s="11" t="str">
        <f>IF(SUM(HA14:HB14,HD14:HF14,HH14)-SUM(HC14,HG14)&gt;0,SUM(HA14:HB14,HD14:HF14,HH14)-SUM(HC14,HG14),"")</f>
        <v/>
      </c>
      <c r="HP14" s="11" t="str">
        <f>IF(SUM(HJ14,HK14,HO14)&gt;0,SUM(HJ14,HK14,HO14),"")</f>
        <v/>
      </c>
      <c r="HQ14" s="17"/>
      <c r="HR14" s="17"/>
      <c r="HS14" s="17"/>
      <c r="HT14" s="17"/>
      <c r="HU14" s="17"/>
      <c r="HV14" s="17"/>
      <c r="HW14" s="17"/>
      <c r="HX14" s="17"/>
      <c r="HY14" s="17"/>
      <c r="HZ14" s="17"/>
      <c r="IA14" s="17"/>
      <c r="IB14" s="17"/>
      <c r="IC14" s="17"/>
      <c r="ID14" s="17"/>
      <c r="IE14" s="17"/>
      <c r="IF14" s="17"/>
      <c r="IG14" s="17"/>
      <c r="IH14" s="17"/>
      <c r="II14" s="17"/>
      <c r="IJ14" s="17"/>
      <c r="IK14" s="40" t="str">
        <f>IF(SUM(HR14,HV14)&gt;0,SUM(HR14,HV14),"")</f>
        <v/>
      </c>
      <c r="IL14" s="40" t="str">
        <f>IF(SUM(HQ14:HR14,HT14:HV14,HX14)-HS14-HW14&gt;0,SUM(HQ14:HR14,HT14:HV14,HX14)-HS14-HW14,"")</f>
        <v/>
      </c>
      <c r="IM14" s="40" t="str">
        <f>IF(SUM(HY14:HZ14,IB14)-IA14&gt;0,SUM(HY14:HZ14,IB14)-IA14,"")</f>
        <v/>
      </c>
      <c r="IN14" s="40" t="str">
        <f>IF(SUM(HR14,HV14,HZ14)&gt;0,SUM(HR14,HV14,HZ14),"")</f>
        <v/>
      </c>
      <c r="IO14" s="40" t="str">
        <f>IF(SUM(IL14,IM14)&gt;0,SUM(IL14,IM14),"")</f>
        <v/>
      </c>
      <c r="IP14" s="40" t="str">
        <f>IF(SUM(ID14,IH14)&gt;0,SUM(ID14,IH14),"")</f>
        <v/>
      </c>
      <c r="IQ14" s="40" t="str">
        <f>IF(SUM(IC14:ID14,IF14:IH14,IJ14)-SUM(IE14,II14)&gt;0,SUM(IC14:ID14,IF14:IH14,IJ14)-SUM(IE14,II14),"")</f>
        <v/>
      </c>
      <c r="IR14" s="40" t="str">
        <f>IF(SUM(IL14,IM14,IQ14)&gt;0,SUM(IL14,IM14,IQ14),"")</f>
        <v/>
      </c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8"/>
      <c r="JD14" s="18"/>
      <c r="JE14" s="18"/>
      <c r="JF14" s="18"/>
      <c r="JG14" s="18"/>
      <c r="JH14" s="18"/>
      <c r="JI14" s="18"/>
      <c r="JJ14" s="18"/>
      <c r="JK14" s="18"/>
      <c r="JL14" s="18"/>
      <c r="JM14" s="11" t="str">
        <f>IF(SUM(IT14,IX14)&gt;0,SUM(IT14,IX14),"")</f>
        <v/>
      </c>
      <c r="JN14" s="11" t="str">
        <f>IF(SUM(IS14:IT14,IV14:IX14,IZ14)-IU14-IY14&gt;0,SUM(IS14:IT14,IV14:IX14,IZ14)-IU14-IY14,"")</f>
        <v/>
      </c>
      <c r="JO14" s="11" t="str">
        <f>IF(SUM(JA14:JB14,JD14)-JC14&gt;0,SUM(JA14:JB14,JD14)-JC14,"")</f>
        <v/>
      </c>
      <c r="JP14" s="11" t="str">
        <f>IF(SUM(IT14,IX14,JB14)&gt;0,SUM(IT14,IX14,JB14),"")</f>
        <v/>
      </c>
      <c r="JQ14" s="11" t="str">
        <f>IF(SUM(JN14,JO14)&gt;0,SUM(JN14,JO14),"")</f>
        <v/>
      </c>
      <c r="JR14" s="11" t="str">
        <f>IF(SUM(JF14,JJ14)&gt;0,SUM(JF14,JJ14),"")</f>
        <v/>
      </c>
      <c r="JS14" s="11" t="str">
        <f>IF(SUM(JE14:JF14,JH14:JJ14,JL14)-SUM(JG14,JK14)&gt;0,SUM(JE14:JF14,JH14:JJ14,JL14)-SUM(JG14,JK14),"")</f>
        <v/>
      </c>
      <c r="JT14" s="11" t="str">
        <f>IF(SUM(JN14,JO14,JS14)&gt;0,SUM(JN14,JO14,JS14),"")</f>
        <v/>
      </c>
      <c r="JU14" s="17"/>
      <c r="JV14" s="17"/>
      <c r="JW14" s="17"/>
      <c r="JX14" s="17"/>
      <c r="JY14" s="17"/>
      <c r="JZ14" s="17"/>
      <c r="KA14" s="17"/>
      <c r="KB14" s="17"/>
      <c r="KC14" s="17"/>
      <c r="KD14" s="17"/>
      <c r="KE14" s="17"/>
      <c r="KF14" s="17"/>
      <c r="KG14" s="17"/>
      <c r="KH14" s="17"/>
      <c r="KI14" s="17"/>
      <c r="KJ14" s="17"/>
      <c r="KK14" s="17"/>
      <c r="KL14" s="17"/>
      <c r="KM14" s="17"/>
      <c r="KN14" s="17"/>
      <c r="KO14" s="40" t="str">
        <f>IF(SUM(JV14,JZ14)&gt;0,SUM(JV14,JZ14),"")</f>
        <v/>
      </c>
      <c r="KP14" s="40" t="str">
        <f>IF(SUM(JU14:JV14,JX14:JZ14,KB14)-JW14-KA14&gt;0,SUM(JU14:JV14,JX14:JZ14,KB14)-JW14-KA14,"")</f>
        <v/>
      </c>
      <c r="KQ14" s="40" t="str">
        <f>IF(SUM(KC14:KD14,KF14)-KE14&gt;0,SUM(KC14:KD14,KF14)-KE14,"")</f>
        <v/>
      </c>
      <c r="KR14" s="40" t="str">
        <f>IF(SUM(JV14,JZ14,KD14)&gt;0,SUM(JV14,JZ14,KD14),"")</f>
        <v/>
      </c>
      <c r="KS14" s="40" t="str">
        <f>IF(SUM(KP14,KQ14)&gt;0,SUM(KP14,KQ14),"")</f>
        <v/>
      </c>
      <c r="KT14" s="40" t="str">
        <f>IF(SUM(KH14,KL14)&gt;0,SUM(KH14,KL14),"")</f>
        <v/>
      </c>
      <c r="KU14" s="40" t="str">
        <f>IF(SUM(KG14:KH14,KJ14:KL14,KN14)-SUM(KI14,KM14)&gt;0,SUM(KG14:KH14,KJ14:KL14,KN14)-SUM(KI14,KM14),"")</f>
        <v/>
      </c>
      <c r="KV14" s="40" t="str">
        <f>IF(SUM(KP14,KQ14,KU14)&gt;0,SUM(KP14,KQ14,KU14),"")</f>
        <v/>
      </c>
      <c r="KW14" s="18"/>
      <c r="KX14" s="18"/>
      <c r="KY14" s="18"/>
      <c r="KZ14" s="18"/>
      <c r="LA14" s="18"/>
      <c r="LB14" s="18"/>
      <c r="LC14" s="18"/>
      <c r="LD14" s="18"/>
      <c r="LE14" s="18"/>
      <c r="LF14" s="18"/>
      <c r="LG14" s="18"/>
      <c r="LH14" s="18"/>
      <c r="LI14" s="18"/>
      <c r="LJ14" s="18"/>
      <c r="LK14" s="18"/>
      <c r="LL14" s="18"/>
      <c r="LM14" s="18"/>
      <c r="LN14" s="18"/>
      <c r="LO14" s="18"/>
      <c r="LP14" s="18"/>
      <c r="LQ14" s="11" t="str">
        <f>IF(SUM(KX14,LB14)&gt;0,SUM(KX14,LB14),"")</f>
        <v/>
      </c>
      <c r="LR14" s="11" t="str">
        <f>IF(SUM(KW14:KX14,KZ14:LB14,LD14)-KY14-LC14&gt;0,SUM(KW14:KX14,KZ14:LB14,LD14)-KY14-LC14,"")</f>
        <v/>
      </c>
      <c r="LS14" s="11" t="str">
        <f>IF(SUM(LE14:LF14,LH14)-LG14&gt;0,SUM(LE14:LF14,LH14)-LG14,"")</f>
        <v/>
      </c>
      <c r="LT14" s="11" t="str">
        <f>IF(SUM(KX14,LB14,LF14)&gt;0,SUM(KX14,LB14,LF14),"")</f>
        <v/>
      </c>
      <c r="LU14" s="11" t="str">
        <f>IF(SUM(LR14,LS14)&gt;0,SUM(LR14,LS14),"")</f>
        <v/>
      </c>
      <c r="LV14" s="11" t="str">
        <f>IF(SUM(LJ14,LN14)&gt;0,SUM(LJ14,LN14),"")</f>
        <v/>
      </c>
      <c r="LW14" s="11" t="str">
        <f>IF(SUM(LI14:LJ14,LL14:LN14,LP14)-SUM(LK14,LO14)&gt;0,SUM(LI14:LJ14,LL14:LN14,LP14)-SUM(LK14,LO14),"")</f>
        <v/>
      </c>
      <c r="LX14" s="11" t="str">
        <f>IF(SUM(LR14,LS14,LW14)&gt;0,SUM(LR14,LS14,LW14),"")</f>
        <v/>
      </c>
      <c r="LY14" s="17"/>
      <c r="LZ14" s="17"/>
      <c r="MA14" s="17"/>
      <c r="MB14" s="17"/>
      <c r="MC14" s="17"/>
      <c r="MD14" s="17"/>
      <c r="ME14" s="17"/>
      <c r="MF14" s="17"/>
      <c r="MG14" s="17"/>
      <c r="MH14" s="17"/>
      <c r="MI14" s="17"/>
      <c r="MJ14" s="17"/>
      <c r="MK14" s="17"/>
      <c r="ML14" s="17"/>
      <c r="MM14" s="17"/>
      <c r="MN14" s="17"/>
      <c r="MO14" s="17"/>
      <c r="MP14" s="17"/>
      <c r="MQ14" s="17"/>
      <c r="MR14" s="17"/>
      <c r="MS14" s="40" t="str">
        <f>IF(SUM(LZ14,MD14)&gt;0,SUM(LZ14,MD14),"")</f>
        <v/>
      </c>
      <c r="MT14" s="40" t="str">
        <f>IF(SUM(LY14:LZ14,MB14:MD14,MF14)-MA14-ME14&gt;0,SUM(LY14:LZ14,MB14:MD14,MF14)-MA14-ME14,"")</f>
        <v/>
      </c>
      <c r="MU14" s="40" t="str">
        <f>IF(SUM(MG14:MH14,MJ14)-MI14&gt;0,SUM(MG14:MH14,MJ14)-MI14,"")</f>
        <v/>
      </c>
      <c r="MV14" s="40" t="str">
        <f>IF(SUM(LZ14,MD14,MH14)&gt;0,SUM(LZ14,MD14,MH14),"")</f>
        <v/>
      </c>
      <c r="MW14" s="40" t="str">
        <f>IF(SUM(MT14,MU14)&gt;0,SUM(MT14,MU14),"")</f>
        <v/>
      </c>
      <c r="MX14" s="40" t="str">
        <f>IF(SUM(ML14,MP14)&gt;0,SUM(ML14,MP14),"")</f>
        <v/>
      </c>
      <c r="MY14" s="40" t="str">
        <f>IF(SUM(MK14:ML14,MN14:MP14,MR14)-SUM(MM14,MQ14)&gt;0,SUM(MK14:ML14,MN14:MP14,MR14)-SUM(MM14,MQ14),"")</f>
        <v/>
      </c>
      <c r="MZ14" s="40" t="str">
        <f>IF(SUM(MT14,MU14,MY14)&gt;0,SUM(MT14,MU14,MY14),"")</f>
        <v/>
      </c>
      <c r="NA14" s="18"/>
      <c r="NB14" s="18"/>
      <c r="NC14" s="18"/>
      <c r="ND14" s="18"/>
      <c r="NE14" s="18"/>
      <c r="NF14" s="18"/>
      <c r="NG14" s="18"/>
      <c r="NH14" s="18"/>
      <c r="NI14" s="18"/>
      <c r="NJ14" s="18"/>
      <c r="NK14" s="18"/>
      <c r="NL14" s="18"/>
      <c r="NM14" s="18"/>
      <c r="NN14" s="18"/>
      <c r="NO14" s="18"/>
      <c r="NP14" s="18"/>
      <c r="NQ14" s="18"/>
      <c r="NR14" s="18"/>
      <c r="NS14" s="18"/>
      <c r="NT14" s="18"/>
      <c r="NU14" s="11" t="str">
        <f>IF(SUM(NB14,NF14)&gt;0,SUM(NB14,NF14),"")</f>
        <v/>
      </c>
      <c r="NV14" s="11" t="str">
        <f>IF(SUM(NA14:NB14,ND14:NF14,NH14)-NC14-NG14&gt;0,SUM(NA14:NB14,ND14:NF14,NH14)-NC14-NG14,"")</f>
        <v/>
      </c>
      <c r="NW14" s="11" t="str">
        <f>IF(SUM(NI14:NJ14,NL14)-NK14&gt;0,SUM(NI14:NJ14,NL14)-NK14,"")</f>
        <v/>
      </c>
      <c r="NX14" s="11" t="str">
        <f>IF(SUM(NB14,NF14,NJ14)&gt;0,SUM(NB14,NF14,NJ14),"")</f>
        <v/>
      </c>
      <c r="NY14" s="11" t="str">
        <f>IF(SUM(NV14,NW14)&gt;0,SUM(NV14,NW14),"")</f>
        <v/>
      </c>
      <c r="NZ14" s="11" t="str">
        <f>IF(SUM(NN14,NR14)&gt;0,SUM(NN14,NR14),"")</f>
        <v/>
      </c>
      <c r="OA14" s="11" t="str">
        <f>IF(SUM(NM14:NN14,NP14:NR14,NT14)-SUM(NO14,NS14)&gt;0,SUM(NM14:NN14,NP14:NR14,NT14)-SUM(NO14,NS14),"")</f>
        <v/>
      </c>
      <c r="OB14" s="11" t="str">
        <f>IF(SUM(NV14,NW14,OA14)&gt;0,SUM(NV14,NW14,OA14),"")</f>
        <v/>
      </c>
      <c r="OC14" s="17"/>
      <c r="OD14" s="17"/>
      <c r="OE14" s="17"/>
      <c r="OF14" s="17"/>
      <c r="OG14" s="17"/>
      <c r="OH14" s="17"/>
      <c r="OI14" s="17"/>
      <c r="OJ14" s="17"/>
      <c r="OK14" s="17"/>
      <c r="OL14" s="17"/>
      <c r="OM14" s="17"/>
      <c r="ON14" s="17"/>
      <c r="OO14" s="17"/>
      <c r="OP14" s="17"/>
      <c r="OQ14" s="17"/>
      <c r="OR14" s="17"/>
      <c r="OS14" s="17"/>
      <c r="OT14" s="17"/>
      <c r="OU14" s="17"/>
      <c r="OV14" s="17"/>
      <c r="OW14" s="40" t="str">
        <f>IF(SUM(OD14,OH14)&gt;0,SUM(OD14,OH14),"")</f>
        <v/>
      </c>
      <c r="OX14" s="40" t="str">
        <f>IF(SUM(OC14:OD14,OF14:OH14,OJ14)-OE14-OI14&gt;0,SUM(OC14:OD14,OF14:OH14,OJ14)-OE14-OI14,"")</f>
        <v/>
      </c>
      <c r="OY14" s="40" t="str">
        <f>IF(SUM(OK14:OL14,ON14)-OM14&gt;0,SUM(OK14:OL14,ON14)-OM14,"")</f>
        <v/>
      </c>
      <c r="OZ14" s="40" t="str">
        <f>IF(SUM(OD14,OH14,OL14)&gt;0,SUM(OD14,OH14,OL14),"")</f>
        <v/>
      </c>
      <c r="PA14" s="40" t="str">
        <f>IF(SUM(OX14,OY14)&gt;0,SUM(OX14,OY14),"")</f>
        <v/>
      </c>
      <c r="PB14" s="40" t="str">
        <f>IF(SUM(OP14,OT14)&gt;0,SUM(OP14,OT14),"")</f>
        <v/>
      </c>
      <c r="PC14" s="40" t="str">
        <f>IF(SUM(OO14:OP14,OR14:OT14,OV14)-SUM(OQ14,OU14)&gt;0,SUM(OO14:OP14,OR14:OT14,OV14)-SUM(OQ14,OU14),"")</f>
        <v/>
      </c>
      <c r="PD14" s="40" t="str">
        <f>IF(SUM(OX14,OY14,PC14)&gt;0,SUM(OX14,OY14,PC14),"")</f>
        <v/>
      </c>
      <c r="PE14" s="18"/>
      <c r="PF14" s="18"/>
      <c r="PG14" s="18"/>
      <c r="PH14" s="18"/>
      <c r="PI14" s="18"/>
      <c r="PJ14" s="18"/>
      <c r="PK14" s="18"/>
      <c r="PL14" s="18"/>
      <c r="PM14" s="18"/>
      <c r="PN14" s="18"/>
      <c r="PO14" s="18"/>
      <c r="PP14" s="18"/>
      <c r="PQ14" s="18"/>
      <c r="PR14" s="18"/>
      <c r="PS14" s="18"/>
      <c r="PT14" s="18"/>
      <c r="PU14" s="18"/>
      <c r="PV14" s="18"/>
      <c r="PW14" s="18"/>
      <c r="PX14" s="18"/>
      <c r="PY14" s="11" t="str">
        <f>IF(SUM(PF14,PJ14)&gt;0,SUM(PF14,PJ14),"")</f>
        <v/>
      </c>
      <c r="PZ14" s="11" t="str">
        <f>IF(SUM(PE14:PF14,PH14:PJ14,PL14)-PG14-PK14&gt;0,SUM(PE14:PF14,PH14:PJ14,PL14)-PG14-PK14,"")</f>
        <v/>
      </c>
      <c r="QA14" s="11" t="str">
        <f>IF(SUM(PM14:PN14,PP14)-PO14&gt;0,SUM(PM14:PN14,PP14)-PO14,"")</f>
        <v/>
      </c>
      <c r="QB14" s="11" t="str">
        <f>IF(SUM(PF14,PJ14,PN14)&gt;0,SUM(PF14,PJ14,PN14),"")</f>
        <v/>
      </c>
      <c r="QC14" s="11" t="str">
        <f>IF(SUM(PZ14,QA14)&gt;0,SUM(PZ14,QA14),"")</f>
        <v/>
      </c>
      <c r="QD14" s="11" t="str">
        <f>IF(SUM(PR14,PV14)&gt;0,SUM(PR14,PV14),"")</f>
        <v/>
      </c>
      <c r="QE14" s="11" t="str">
        <f>IF(SUM(PQ14:PR14,PT14:PV14,PX14)-SUM(PS14,PW14)&gt;0,SUM(PQ14:PR14,PT14:PV14,PX14)-SUM(PS14,PW14),"")</f>
        <v/>
      </c>
      <c r="QF14" s="11" t="str">
        <f>IF(SUM(PZ14,QA14,QE14)&gt;0,SUM(PZ14,QA14,QE14),"")</f>
        <v/>
      </c>
      <c r="QG14" s="22">
        <f>IF($CW14="P",CC14,(CC14+AZ14)/2)</f>
        <v>18.75</v>
      </c>
      <c r="QH14" s="22">
        <f>IF($CW14="P",CD14,(CD14+BA14)/2)</f>
        <v>3.5</v>
      </c>
      <c r="QI14" s="22">
        <f>IF($CW14="P",CE14,(CE14+BB14)/2)</f>
        <v>0.1</v>
      </c>
      <c r="QJ14" s="22">
        <f>IF($CW14="P",CF14,(CF14+BC14)/2)</f>
        <v>0</v>
      </c>
      <c r="QK14" s="22">
        <f>IF($CW14="P",CG14,(CG14+BD14)/2)</f>
        <v>18.05</v>
      </c>
      <c r="QL14" s="22">
        <f>IF($CW14="P",CH14,(CH14+BE14)/2)</f>
        <v>3.6</v>
      </c>
      <c r="QM14" s="22">
        <f>IF($CW14="P",CI14,(CI14+BF14)/2)</f>
        <v>0.8</v>
      </c>
      <c r="QN14" s="22">
        <f>IF($CW14="P",CJ14,(CJ14+BG14)/2)</f>
        <v>0</v>
      </c>
      <c r="QO14" s="22">
        <f>IF($CW14="P",CK14,(CK14+BH14)/2)</f>
        <v>17.25</v>
      </c>
      <c r="QP14" s="22">
        <f>IF($CW14="P",CL14,(CL14+BI14)/2)</f>
        <v>1.5499999999999998</v>
      </c>
      <c r="QQ14" s="22">
        <f>IF($CW14="P",CM14,(CM14+BJ14)/2)</f>
        <v>0</v>
      </c>
      <c r="QR14" s="22">
        <f>IF($CW14="P",CN14,(CN14+BK14)/2)</f>
        <v>0</v>
      </c>
      <c r="QS14" s="22">
        <f>IF($CW14="P",CO14,(CO14+BL14)/2)</f>
        <v>18.5</v>
      </c>
      <c r="QT14" s="22">
        <f>IF($CW14="P",CP14,(CP14+BM14)/2)</f>
        <v>3.5</v>
      </c>
      <c r="QU14" s="22">
        <f>IF($CW14="P",CQ14,(CQ14+BN14)/2)</f>
        <v>0.1</v>
      </c>
      <c r="QV14" s="22">
        <f>IF($CW14="P",CR14,(CR14+BO14)/2)</f>
        <v>0</v>
      </c>
      <c r="QW14" s="22">
        <f>IF($CW14="P",CS14,(CS14+BP14)/2)</f>
        <v>18.350000000000001</v>
      </c>
      <c r="QX14" s="22">
        <f>IF($CW14="P",CT14,(CT14+BQ14)/2)</f>
        <v>3.6</v>
      </c>
      <c r="QY14" s="22">
        <f>IF($CW14="P",CU14,(CU14+BR14)/2)</f>
        <v>0.1</v>
      </c>
      <c r="QZ14" s="22">
        <f>IF($CW14="P",CV14,(CV14+BS14)/2)</f>
        <v>0</v>
      </c>
      <c r="RA14" s="27" t="s">
        <v>46</v>
      </c>
      <c r="RB14" s="40">
        <f>IF(SUM(QH14,QL14)&gt;0,SUM(QH14,QL14),"")</f>
        <v>7.1</v>
      </c>
      <c r="RC14" s="40">
        <f>IF(SUM(QG14:QH14,QJ14:QL14,QN14)-QI14-QM14&gt;0,SUM(QG14:QH14,QJ14:QL14,QN14)-QI14-QM14,"")</f>
        <v>43</v>
      </c>
      <c r="RD14" s="40">
        <f>IF(SUM(QO14:QP14,QR14)-QQ14&gt;0,SUM(QO14:QP14,QR14)-QQ14,"")</f>
        <v>18.8</v>
      </c>
      <c r="RE14" s="40">
        <f>IF(SUM(QH14,QL14,QP14)&gt;0,SUM(QH14,QL14,QP14),"")</f>
        <v>8.6499999999999986</v>
      </c>
      <c r="RF14" s="40">
        <f>IF(SUM(RC14,RD14)&gt;0,SUM(RC14,RD14),"")</f>
        <v>61.8</v>
      </c>
      <c r="RG14" s="40">
        <f>IF(SUM(QT14,QX14)&gt;0,SUM(QT14,QX14),"")</f>
        <v>7.1</v>
      </c>
      <c r="RH14" s="40">
        <f>IF(SUM(QS14:QT14,QV14:QX14,QZ14)-SUM(QU14,QY14)&gt;0,SUM(QS14:QT14,QV14:QX14,QZ14)-SUM(QU14,QY14),"")</f>
        <v>43.75</v>
      </c>
      <c r="RI14" s="40">
        <f>IF(SUM(RC14,RD14,RH14)&gt;0,SUM(RC14,RD14,RH14),"")</f>
        <v>105.55</v>
      </c>
    </row>
    <row r="15" spans="1:477" x14ac:dyDescent="0.2">
      <c r="A15" s="4" t="str" cm="1">
        <f t="array" ref="A15">IF(AND(J15&lt;&gt;"",J15&lt;&gt;"No DD"),SUMPRODUCT((J$4:J$34&lt;&gt;"")*(J$4:J$34&lt;&gt;"No DD")*(F$4:F$34&gt;F15))+1,IF(J15="No DD",SUMPRODUCT((J$4:J$34="No DD")*(F$4:F$34&gt;F15))+1+SUMPRODUCT((J$4:J$34&lt;&gt;"")*(J$4:J$34&lt;&gt;"No DD")),""))</f>
        <v/>
      </c>
      <c r="B15" s="4" t="str" cm="1">
        <f t="array" ref="B15">IF(AND(J15&lt;&gt;"",J15&lt;&gt;"No DD",G15=""),SUMPRODUCT((J$4:J$34&lt;&gt;"")*(J$4:J$34&lt;&gt;"No DD")*(G$4:G$34="")*(F$4:F$34&gt;F15))+1,IF(J15="No DD",SUMPRODUCT((J$4:J$34="No DD")*(F$4:F$34&gt;F15)*(G$4:G$34=""))+1+SUMPRODUCT((J$4:J$34&lt;&gt;"")*(G$4:G$34="")*(J$4:J$34&lt;&gt;"No DD")),""))</f>
        <v/>
      </c>
      <c r="C15" s="5" t="s">
        <v>221</v>
      </c>
      <c r="D15" s="4" t="s">
        <v>4</v>
      </c>
      <c r="E15" s="4">
        <v>2007</v>
      </c>
      <c r="F15" s="9">
        <f>SUM(L15:T15)+SUM(L15:P15)*0.0000001+SUM(L15)*0.0000000000001</f>
        <v>147.70001034000424</v>
      </c>
      <c r="G15" s="66"/>
      <c r="H15" s="3" t="str">
        <f>IF(OR(AND(AR15&gt;=AY$36,AS15&gt;=AY$40,AR15&lt;&gt;"",AQ15=""),AND(AW15&gt;=AY$36,AX15&gt;=AY$40,AW15&lt;&gt;"",AQ15=""),AND(BU15&gt;=CB$36,BV15&gt;=CB$40,BU15&lt;&gt;"",BT15=""),AND(BZ15&gt;=CB$36,CA15&gt;=CB$40,BZ15&lt;&gt;"",BT15=""),AND(CX15&gt;=DE$36,CY15&gt;=DE$40,CX15&lt;&gt;"",CW15=""),AND(DC15&gt;=DE$36,DD15&gt;=DE$40,DC15&lt;&gt;""),AND(EC15&gt;=EJ$36,ED15&gt;=EJ$40,EC15&lt;&gt;""),AND(EH15&gt;=EJ$36,EI15&gt;=EJ$40,EH15&lt;&gt;""),AND(FE15&gt;=FL$36,FF15&gt;=FL$40,FE15&lt;&gt;""),AND(FJ15&gt;=FL$36,FK15&gt;=FL$40,FJ15&lt;&gt;""),AND(GG15&gt;=GN$36,GH15&gt;=GN$40,GG15&lt;&gt;""),AND(GL15&gt;=GN$36,GM15&gt;=GN$40,GL15&lt;&gt;""),AND(HI15&gt;=HP$36,HJ15&gt;=HP$40,HI15&lt;&gt;""),AND(HN15&gt;=HP$36,HO15&gt;=HP$40,HN15&lt;&gt;""),AND(IK15&gt;=IR$36,IL15&gt;=IR$40,IK15&lt;&gt;""),AND(IP15&gt;=IR$36,IQ15&gt;=IR$40,IP15&lt;&gt;""),AND(JM15&gt;=JT$36,JN15&gt;=JT$40,JM15&lt;&gt;""),AND(JR15&gt;=JT$36,JS15&gt;=JT$40,JR15&lt;&gt;""),AND(KO15&gt;=KV$36,KP15&gt;=KV$40,KO15&lt;&gt;""),AND(KT15&gt;=KV$36,KU15&gt;=KV$40,KT15&lt;&gt;""),AND(LQ15&gt;=LX$36,LR15&gt;=LX$40,LQ15&lt;&gt;""),AND(LV15&gt;=LX$36,LW15&gt;=LX$40,LV15&lt;&gt;""),AND(MS15&gt;=MZ$36,MT15&gt;=MZ$40,MS15&lt;&gt;""),AND(MX15&gt;=MZ$36,MY15&gt;=MZ$40,MX15&lt;&gt;""),AND(NU15&gt;=OB$36,NV15&gt;=OB$40,NU15&lt;&gt;""),AND(NZ15&gt;=OB$36,OA15&gt;=OB$40,NZ15&lt;&gt;""),AND(OW15&gt;=PD$36,OX15&gt;=PD$40,OW15&lt;&gt;""),AND(PB15&gt;=PD$36,PC15&gt;=PD$40,PB15&lt;&gt;""),AND(PY15&gt;=QF$36,PZ15&gt;=QF$40,PY15&lt;&gt;""),AND(QD15&gt;=QF$36,QE15&gt;=QF$40,QD15&lt;&gt;"")),"P","")</f>
        <v/>
      </c>
      <c r="I15" s="3" t="str">
        <f>IF(OR(AND(AS15&gt;=AY$40,AS15&lt;&gt;"",AQ15=""),AND(AX15&gt;=AY$40,AX15&lt;&gt;"",AQ15=""),AND(BV15&gt;=CB$40,BV15&lt;&gt;"",BT15=""),AND(CA15&gt;=CB$40,CA15&lt;&gt;"",BT15=""),AND(CY15&gt;=DE$40,CY15&lt;&gt;"",CW15=""),AND(DD15&gt;=DE$40,DD15&lt;&gt;"",CW15=""),AND(ED15&gt;=EJ$40,ED15&lt;&gt;""),AND(EI15&gt;=EJ$40,EI15&lt;&gt;""),AND(FF15&gt;=FL$40,FF15&lt;&gt;""),AND(FK15&gt;=FL$40,FK15&lt;&gt;""),AND(GH15&gt;=GN$40,GH15&lt;&gt;""),AND(GM15&gt;=GN$40,GM15&lt;&gt;""),AND(HJ15&gt;=HP$40,HJ15&lt;&gt;""),AND(HO15&gt;=HP$40,HO15&lt;&gt;""),AND(IL15&gt;=IR$40,IL15&lt;&gt;""),AND(IQ15&gt;=IR$40,IQ15&lt;&gt;""),AND(JN15&gt;=JT$40,JN15&lt;&gt;""),AND(JS15&gt;=JT$40,JS15&lt;&gt;""),AND(KP15&gt;=KV$40,KP15&lt;&gt;""),AND(KU15&gt;=KV$40,KU15&lt;&gt;""),AND(LR15&gt;=LX$40,LR15&lt;&gt;""),AND(LW15&gt;=LX$40,LW15&lt;&gt;""),AND(MT15&gt;=MZ$40,MT15&lt;&gt;""),AND(MY15&gt;=MZ$40,MY15&lt;&gt;""),AND(NV15&gt;=OB$40,NV15&lt;&gt;""),AND(OA15&gt;=OB$40,OA15&lt;&gt;""),AND(OX15&gt;=PD$40,OX15&lt;&gt;""),AND(PC15&gt;=PD$40,PC15&lt;&gt;""),AND(PZ15&gt;=QF$40,PZ15&lt;&gt;""),AND(QE15&gt;=QF$40,QE15&lt;&gt;"")),"P","")</f>
        <v/>
      </c>
      <c r="J15" s="36" t="str">
        <f>IF(AND(I15="P",H15=""),"No DD",IF(OR(AND(AU15&gt;=AY$39,AV15&gt;=AY$43,AU15&lt;&gt;"",AQ15=""),AND(BX15&gt;=CB$39,BY15&gt;=CB$43,BX15&lt;&gt;"",BT15=""),AND(DA15&gt;=DE$39,DB15&gt;=DE$43,DA15&lt;&gt;"",CW15=""),AND(EF15&gt;=EJ$39,EG15&gt;=EJ$43,EF15&lt;&gt;""),AND(FH15&gt;=FL$39,FI15&gt;=FL$43,FH15&lt;&gt;""),AND(GJ15&gt;=GN$39,GK15&gt;=GN$43,GJ15&lt;&gt;""),AND(HL15&gt;=HP$39,HM15&gt;=HP$43,HL15&lt;&gt;""),AND(IN15&gt;=IR$39,IO15&gt;=IR$43,IN15&lt;&gt;""),AND(JP15&gt;=JT$39,JQ15&gt;=JT$43,JP15&lt;&gt;""),AND(KR15&gt;=KV$39,KS15&gt;=KV$43,KR15&lt;&gt;""),AND(LT15&gt;=LX$39,LU15&gt;=LX$43,LT15&lt;&gt;""),AND(MV15&gt;=MZ$39,MW15&gt;=MZ$43,MV15&lt;&gt;""),AND(NX15&gt;=OB$39,NY15&gt;=OB$43,NX15&lt;&gt;""),AND(OZ15&gt;=PD$39,PA15&gt;=PD$43,OZ15&lt;&gt;""),AND(QB15&gt;=QF$39,QC15&gt;=QF$43,QB15&lt;&gt;"")),"Merit",IF(OR(AND(AU15&gt;=AY$38,AV15&gt;=AY$42,AU15&lt;&gt;"",AQ15=""),AND(BX15&gt;=CB$38,BY15&gt;=CB$42,BX15&lt;&gt;"",BT15=""),AND(DA15&gt;=DE$38,DB15&gt;=DE$42,DA15&lt;&gt;"",CW15=""),AND(EF15&gt;=EJ$38,EG15&gt;=EJ$42,EF15&lt;&gt;""),AND(FH15&gt;=FL$38,FI15&gt;=FL$42,FH15&lt;&gt;""),AND(GJ15&gt;=GN$38,GK15&gt;=GN$42,GJ15&lt;&gt;""),AND(HL15&gt;=HP$38,HM15&gt;=HP$42,HL15&lt;&gt;""),AND(IN15&gt;=IR$38,IO15&gt;=IR$42,IN15&lt;&gt;""),AND(JP15&gt;=JT$38,JQ15&gt;=JT$42,JP15&lt;&gt;""),AND(KR15&gt;=KV$38,KS15&gt;=KV$42,KR15&lt;&gt;""),AND(LT15&gt;=LX$38,LU15&gt;=LX$42,LT15&lt;&gt;""),AND(MV15&gt;=MZ$38,MW15&gt;=MZ$42,MV15&lt;&gt;""),AND(NX15&gt;=OB$38,NY15&gt;=OB$42,NX15&lt;&gt;""),AND(OZ15&gt;=PD$38,PA15&gt;=PD$42,OZ15&lt;&gt;""),AND(QB15&gt;=QF$38,QC15&gt;=QF$42,QB15&lt;&gt;"")),"Excellence",IF(K15="P","Worlds Team",IF(H15="P","National Team","")))))</f>
        <v/>
      </c>
      <c r="K15" s="3" t="str">
        <f>IF(OR(AND(AU15&gt;=AY$37,AV15&gt;=AY$41,AU15&lt;&gt;"",AQ15=""),AND(BX15&gt;=CB$37,BY15&gt;=CB$41,BX15&lt;&gt;"",BT15=""),AND(DA15&gt;=DE$37,DB15&gt;=DE$41,DA15&lt;&gt;"",CW15=""),AND(EF15&gt;=EJ$37,EG15&gt;=EJ$41,EF15&lt;&gt;""),AND(FH15&gt;=FL$37,FI15&gt;=FL$41,FH15&lt;&gt;""),AND(GJ15&gt;=GN$37,GK15&gt;=GN$41,GJ15&lt;&gt;""),AND(HL15&gt;=HP$37,HM15&gt;=HP$41,HL15&lt;&gt;""),AND(IN15&gt;=IR$37,IO15&gt;=IR$41,IN15&lt;&gt;""),AND(JP15&gt;=JT$37,JQ15&gt;=JT$41,JP15&lt;&gt;""),AND(KR15&gt;=KV$37,KS15&gt;=KV$41,KR15&lt;&gt;""),AND(LT15&gt;=LX$37,LU15&gt;=LX$41,LT15&lt;&gt;""),AND(MV15&gt;=MZ$37,MW15&gt;=MZ$41,MV15&lt;&gt;""),AND(NX15&gt;=OB$37,NY15&gt;=OB$41,NX15&lt;&gt;""),AND(OZ15&gt;=PD$37,PA15&gt;=PD$41,OZ15&lt;&gt;""),AND(QB15&gt;=QF$37,QC15&gt;=QF$41,QB15&lt;&gt;"")),"P","")</f>
        <v/>
      </c>
      <c r="L15" s="8">
        <f>IF(COUNT(AS15,BV15,CY15)&gt;0,LARGE((AS15,BV15,CY15),1),0)</f>
        <v>42.6</v>
      </c>
      <c r="M15" s="8" t="str">
        <f>IF(L15=0,"",IF(L15=CY15,$CC$1,IF(L15=BV15,$AZ$1,IF(L15=AS15,$W$1,""))))</f>
        <v>2024 Elite Canada</v>
      </c>
      <c r="N15" s="8">
        <f>IF(COUNT(AS15,BV15,CY15)&gt;1,LARGE((AS15,BV15,CY15),2),0)</f>
        <v>39.000000000000007</v>
      </c>
      <c r="O15" s="8" t="str">
        <f>IF(N15=0,"",IF(AND(N15=L15,N15=AS15,N15=BV15),$W$1,IF(AND(N15=L15,N15=AS15,N15=CY15),$W$1,IF(AND(N15=L15,N15=BV15,N15=CY15),$AZ$1,IF(N15=CY15,$CC$1,IF(N15=BV15,$AZ$1,IF(N15=AS15,$W$1,"")))))))</f>
        <v>2024 Nationals</v>
      </c>
      <c r="P15" s="8">
        <f>IF(COUNT(AT15,BW15,CZ15)&gt;0,LARGE((AT15,BW15,CZ15),1),0)</f>
        <v>21.8</v>
      </c>
      <c r="Q15" s="8" t="str">
        <f>IF(P15=0,"",IF(P15=CZ15,$CC$1,IF(P15=BW15,$AZ$1,IF(P15=AT15,$W$1,""))))</f>
        <v>2024 Elite Canada</v>
      </c>
      <c r="R15" s="8">
        <f>IF(MAX(AX15,CA15,DD15)&gt;0,MAX(AX15,CA15,DD15),0)</f>
        <v>44.3</v>
      </c>
      <c r="S15" s="8" t="str">
        <f>IF(R15=0,"",IF(R15=DD15,$CC$1,IF(R15=CA15,$AZ$1,IF(R15=AX15,$W$1,""))))</f>
        <v>2024 Elite Canada</v>
      </c>
      <c r="T15" s="8" t="str">
        <f>IF(MAX(DF15:DH15)&gt;0,MAX(DF15:DH15),"")</f>
        <v/>
      </c>
      <c r="U15" s="11" t="str">
        <f>IF(T15="","",IF(T15=DF15,"("&amp;DF$2&amp;")",IF(T15=DG15,"("&amp;DG$2&amp;")",IF(T15=DH15,"("&amp;DH$2&amp;")"))))</f>
        <v/>
      </c>
      <c r="V15" s="8" t="str">
        <f>IF(T15="","",IF(T15=DF15,IF(T15+IF(N15="",0,N15)=PZ15,$PE$1,IF(T15+IF(N15="",0,N15)=OX15,$OC$1,IF(T15+IF(N15="",0,N15)=NV15,$NA$1,IF(T15+IF(N15="",0,N15)=MT15,$LY$1,IF(T15+IF(N15="",0,N15)=LR15,$KW$1,IF(T15+IF(N15="",0,N15)=KP15,$JU$1,IF(T15+IF(N15="",0,N15)=JN15,$IS$1,IF(T15+IF(N15="",0,N15)=IL15,$HQ$1,IF(T15+IF(N15="",0,N15)=HJ15,$GO$1,IF(T15+IF(N15="",0,N15)=GH15,$FM$1,IF(T15+IF(N15="",0,N15)=FF15,$EK$1,IF(T15+IF(N15="",0,N15)=ED15,$DI$1)))))))))))),IF(T15=DG15,IF(T15+IF(P15="",0,P15)=QA15,$PE$1,IF(T15+IF(P15="",0,P15)=OY15,$OC$1,IF(T15+IF(P15="",0,P15)=NW15,$NA$1,IF(T15+IF(P15="",0,P15)=MU15,$LY$1,IF(T15+IF(P15="",0,P15)=LS15,$KW$1,IF(T15+IF(P15="",0,P15)=KQ15,$JU$1,IF(T15+IF(P15="",0,P15)=JO15,$IS$1,IF(T15+IF(P15="",0,P15)=IM15,$HQ$1,IF(T15+IF(P15="",0,P15)=HK15,$GO$1,IF(T15+IF(P15="",0,P15)=GI15,$FM$1,IF(T15+IF(P15="",0,P15)=FG15,$EK$1,IF(T15+IF(P15="",0,P15)=EE15,$DI$1)))))))))))),IF(T15=DH15,IF(T15+IF(R15="",0,R15)=QE15,$PE$1,IF(T15+IF(R15="",0,R15)=PC15,$OC$1,IF(T15+IF(R15="",0,R15)=OA15,$NA$1,IF(T15+IF(R15="",0,R15)=MY15,$LY$1,IF(T15+IF(R15="",0,R15)=LW15,$KW$1,IF(T15+IF(R15="",0,R15)=KU15,$JU$1,IF(T15+IF(R15="",0,R15)=JS15,$IS$1,IF(T15+IF(R15="",0,R15)=IQ15,$HQ$1,IF(T15+IF(R15="",0,R15)=HO15,$GO$1,IF(T15+IF(R15="",0,R15)=GM15,$FM$1,IF(T15+IF(R15="",0,R15)=FK15,$EK$1,IF(T15+IF(R15="",0,R15)=EI15,$DI$1))))))))))))))))</f>
        <v/>
      </c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27"/>
      <c r="AR15" s="40" t="str">
        <f>IF(SUM(X15,AB15)&gt;0,SUM(X15,AB15),"")</f>
        <v/>
      </c>
      <c r="AS15" s="40" t="str">
        <f>IF(SUM(W15:X15,Z15:AB15,AD15)-Y15-AC15&gt;0,SUM(W15:X15,Z15:AB15,AD15)-Y15-AC15,"")</f>
        <v/>
      </c>
      <c r="AT15" s="40" t="str">
        <f>IF(SUM(AE15:AF15,AH15)-AG15&gt;0,SUM(AE15:AF15,AH15)-AG15,"")</f>
        <v/>
      </c>
      <c r="AU15" s="40" t="str">
        <f>IF(SUM(X15,AB15,AF15)&gt;0,SUM(X15,AB15,AF15),"")</f>
        <v/>
      </c>
      <c r="AV15" s="40" t="str">
        <f>IF(SUM(AS15,AT15)&gt;0,SUM(AS15,AT15),"")</f>
        <v/>
      </c>
      <c r="AW15" s="40" t="str">
        <f>IF(SUM(AJ15,AN15)&gt;0,SUM(AJ15,AN15),"")</f>
        <v/>
      </c>
      <c r="AX15" s="40" t="str">
        <f>IF(SUM(AI15:AJ15,AL15:AN15,AP15)-SUM(AK15,AO15)&gt;0,SUM(AI15:AJ15,AL15:AN15,AP15)-SUM(AK15,AO15),"")</f>
        <v/>
      </c>
      <c r="AY15" s="40" t="str">
        <f>IF(SUM(AS15,AT15,AX15)&gt;0,SUM(AS15,AT15,AX15),"")</f>
        <v/>
      </c>
      <c r="AZ15" s="18">
        <v>18.100000000000001</v>
      </c>
      <c r="BA15" s="18">
        <v>3.2</v>
      </c>
      <c r="BB15" s="18">
        <v>0.2</v>
      </c>
      <c r="BC15" s="18">
        <v>0</v>
      </c>
      <c r="BD15" s="18">
        <v>18.600000000000001</v>
      </c>
      <c r="BE15" s="18">
        <v>3.1</v>
      </c>
      <c r="BF15" s="18">
        <v>0.2</v>
      </c>
      <c r="BG15" s="18">
        <v>0</v>
      </c>
      <c r="BH15" s="18">
        <v>18.5</v>
      </c>
      <c r="BI15" s="18">
        <v>3.3</v>
      </c>
      <c r="BJ15" s="18">
        <v>0</v>
      </c>
      <c r="BK15" s="18">
        <v>0</v>
      </c>
      <c r="BL15" s="18">
        <v>18.5</v>
      </c>
      <c r="BM15" s="18">
        <v>3.2</v>
      </c>
      <c r="BN15" s="18">
        <v>0</v>
      </c>
      <c r="BO15" s="18">
        <v>0</v>
      </c>
      <c r="BP15" s="18">
        <v>19.100000000000001</v>
      </c>
      <c r="BQ15" s="18">
        <v>3.5</v>
      </c>
      <c r="BR15" s="18">
        <v>0</v>
      </c>
      <c r="BS15" s="18">
        <v>0</v>
      </c>
      <c r="BT15" s="28"/>
      <c r="BU15" s="11">
        <f>IF(SUM(BA15,BE15)&gt;0,SUM(BA15,BE15),"")</f>
        <v>6.3000000000000007</v>
      </c>
      <c r="BV15" s="11">
        <f>IF(SUM(AZ15:BA15,BC15:BE15,BG15)-BB15-BF15&gt;0,SUM(AZ15:BA15,BC15:BE15,BG15)-BB15-BF15,"")</f>
        <v>42.6</v>
      </c>
      <c r="BW15" s="11">
        <f>IF(SUM(BH15:BI15,BK15)-BJ15&gt;0,SUM(BH15:BI15,BK15)-BJ15,"")</f>
        <v>21.8</v>
      </c>
      <c r="BX15" s="11">
        <f>IF(SUM(BA15,BE15,BI15)&gt;0,SUM(BA15,BE15,BI15),"")</f>
        <v>9.6000000000000014</v>
      </c>
      <c r="BY15" s="11">
        <f>IF(SUM(BV15,BW15)&gt;0,SUM(BV15,BW15),"")</f>
        <v>64.400000000000006</v>
      </c>
      <c r="BZ15" s="11">
        <f>IF(SUM(BM15,BQ15)&gt;0,SUM(BM15,BQ15),"")</f>
        <v>6.7</v>
      </c>
      <c r="CA15" s="11">
        <f>IF(SUM(BL15:BM15,BO15:BQ15,BS15)-SUM(BN15,BR15)&gt;0,SUM(BL15:BM15,BO15:BQ15,BS15)-SUM(BN15,BR15),"")</f>
        <v>44.3</v>
      </c>
      <c r="CB15" s="11">
        <f>IF(SUM(BV15,BW15,CA15)&gt;0,SUM(BV15,BW15,CA15),"")</f>
        <v>108.7</v>
      </c>
      <c r="CC15" s="19">
        <v>18.399999999999999</v>
      </c>
      <c r="CD15" s="19">
        <v>2.7</v>
      </c>
      <c r="CE15" s="19">
        <v>0.9</v>
      </c>
      <c r="CF15" s="19">
        <v>0</v>
      </c>
      <c r="CG15" s="19">
        <v>18.600000000000001</v>
      </c>
      <c r="CH15" s="19">
        <v>1.2</v>
      </c>
      <c r="CI15" s="19">
        <v>1</v>
      </c>
      <c r="CJ15" s="19">
        <v>0</v>
      </c>
      <c r="CK15" s="19">
        <v>18.600000000000001</v>
      </c>
      <c r="CL15" s="19">
        <v>3.4</v>
      </c>
      <c r="CM15" s="19">
        <v>0.6</v>
      </c>
      <c r="CN15" s="19">
        <v>0</v>
      </c>
      <c r="CO15" s="19"/>
      <c r="CP15" s="19"/>
      <c r="CQ15" s="19"/>
      <c r="CR15" s="19"/>
      <c r="CS15" s="19"/>
      <c r="CT15" s="19"/>
      <c r="CU15" s="19"/>
      <c r="CV15" s="19"/>
      <c r="CW15" s="27"/>
      <c r="CX15" s="40">
        <f>IF(SUM(CD15,CH15)&gt;0,SUM(CD15,CH15),"")</f>
        <v>3.9000000000000004</v>
      </c>
      <c r="CY15" s="40">
        <f>IF(SUM(CC15:CD15,CF15:CH15,CJ15)-CE15-CI15&gt;0,SUM(CC15:CD15,CF15:CH15,CJ15)-CE15-CI15,"")</f>
        <v>39.000000000000007</v>
      </c>
      <c r="CZ15" s="40">
        <f>IF(SUM(CK15:CL15,CN15)-CM15&gt;0,SUM(CK15:CL15,CN15)-CM15,"")</f>
        <v>21.4</v>
      </c>
      <c r="DA15" s="40">
        <f>IF(SUM(CD15,CH15,CL15)&gt;0,SUM(CD15,CH15,CL15),"")</f>
        <v>7.3000000000000007</v>
      </c>
      <c r="DB15" s="40">
        <f>IF(SUM(CY15,CZ15)&gt;0,SUM(CY15,CZ15),"")</f>
        <v>60.400000000000006</v>
      </c>
      <c r="DC15" s="40" t="str">
        <f>IF(SUM(CP15,CT15)&gt;0,SUM(CP15,CT15),"")</f>
        <v/>
      </c>
      <c r="DD15" s="40" t="str">
        <f>IF(SUM(CO15:CP15,CR15:CT15,CV15)-SUM(CQ15,CU15)&gt;0,SUM(CO15:CP15,CR15:CT15,CV15)-SUM(CQ15,CU15),"")</f>
        <v/>
      </c>
      <c r="DE15" s="40">
        <f>IF(SUM(CY15,CZ15,DD15)&gt;0,SUM(CY15,CZ15,DD15),"")</f>
        <v>60.400000000000006</v>
      </c>
      <c r="DF15" s="50" t="str">
        <f>IF(MAX(ED15,FF15,GH15,HJ15,IL15,JN15,KP15,LR15,MT15,NV15,OX15,PZ15)-IF(N15="",0,N15)&gt;0.001,MAX(ED15,FF15,GH15,HJ15,IL15,JN15,KP15,LR15,MT15,NV15,OX15,PZ15)-IF(N15="",0,N15),"")</f>
        <v/>
      </c>
      <c r="DG15" s="50" t="str">
        <f>IF(MAX(EE15,FG15,GI15,HK15,IM15,JO15,KQ15,LS15,MU15,NW15,OY15,QA15)-IF(P15="",0,P15)&gt;0.001,MAX(EE15,FG15,GI15,HK15,IM15,JO15,KQ15,LS15,MU15,NW15,OY15,QA15)-IF(P15="",0,P15),"")</f>
        <v/>
      </c>
      <c r="DH15" s="50" t="str">
        <f>IF(MAX(EI15,FK15,GM15,HO15,IQ15,JS15,KU15,LW15,MY15,OA15,PC15,QE15)-IF(R15="",0,R15)&gt;0.001,MAX(EI15,FK15,GM15,HO15,IQ15,JS15,KU15,LW15,MY15,OA15,PC15,QE15)-IF(R15="",0,R15),"")</f>
        <v/>
      </c>
      <c r="DI15" s="17"/>
      <c r="DJ15" s="17"/>
      <c r="DK15" s="17"/>
      <c r="DL15" s="17"/>
      <c r="DM15" s="17"/>
      <c r="DN15" s="17"/>
      <c r="DO15" s="17"/>
      <c r="DP15" s="17"/>
      <c r="DQ15" s="17"/>
      <c r="DR15" s="17"/>
      <c r="DS15" s="17"/>
      <c r="DT15" s="17"/>
      <c r="DU15" s="17"/>
      <c r="DV15" s="17"/>
      <c r="DW15" s="17"/>
      <c r="DX15" s="17"/>
      <c r="DY15" s="17"/>
      <c r="DZ15" s="17"/>
      <c r="EA15" s="17"/>
      <c r="EB15" s="17"/>
      <c r="EC15" s="40" t="str">
        <f>IF(SUM(DJ15,DN15)&gt;0,SUM(DJ15,DN15),"")</f>
        <v/>
      </c>
      <c r="ED15" s="40" t="str">
        <f>IF(SUM(DI15:DJ15,DL15:DN15,DP15)-DK15-DO15&gt;0,SUM(DI15:DJ15,DL15:DN15,DP15)-DK15-DO15,"")</f>
        <v/>
      </c>
      <c r="EE15" s="40" t="str">
        <f>IF(SUM(DQ15:DR15,DT15)-DS15&gt;0,SUM(DQ15:DR15,DT15)-DS15,"")</f>
        <v/>
      </c>
      <c r="EF15" s="40" t="str">
        <f>IF(SUM(DJ15,DN15,DR15)&gt;0,SUM(DJ15,DN15,DR15),"")</f>
        <v/>
      </c>
      <c r="EG15" s="40" t="str">
        <f>IF(SUM(ED15,EE15)&gt;0,SUM(ED15,EE15),"")</f>
        <v/>
      </c>
      <c r="EH15" s="40" t="str">
        <f>IF(SUM(DV15,DZ15)&gt;0,SUM(DV15,DZ15),"")</f>
        <v/>
      </c>
      <c r="EI15" s="40" t="str">
        <f>IF(SUM(DU15:DV15,DX15:DZ15,EB15)-SUM(DW15,EA15)&gt;0,SUM(DU15:DV15,DX15:DZ15,EB15)-SUM(DW15,EA15),"")</f>
        <v/>
      </c>
      <c r="EJ15" s="40" t="str">
        <f>IF(SUM(ED15,EE15,EI15)&gt;0,SUM(ED15,EE15,EI15),"")</f>
        <v/>
      </c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1" t="str">
        <f>IF(SUM(EL15,EP15)&gt;0,SUM(EL15,EP15),"")</f>
        <v/>
      </c>
      <c r="FF15" s="11" t="str">
        <f>IF(SUM(EK15:EL15,EN15:EP15,ER15)-EM15-EQ15&gt;0,SUM(EK15:EL15,EN15:EP15,ER15)-EM15-EQ15,"")</f>
        <v/>
      </c>
      <c r="FG15" s="11" t="str">
        <f>IF(SUM(ES15:ET15,EV15)-EU15&gt;0,SUM(ES15:ET15,EV15)-EU15,"")</f>
        <v/>
      </c>
      <c r="FH15" s="11" t="str">
        <f>IF(SUM(EL15,EP15,ET15)&gt;0,SUM(EL15,EP15,ET15),"")</f>
        <v/>
      </c>
      <c r="FI15" s="11" t="str">
        <f>IF(SUM(FF15,FG15)&gt;0,SUM(FF15,FG15),"")</f>
        <v/>
      </c>
      <c r="FJ15" s="11" t="str">
        <f>IF(SUM(EX15,FB15)&gt;0,SUM(EX15,FB15),"")</f>
        <v/>
      </c>
      <c r="FK15" s="11" t="str">
        <f>IF(SUM(EW15:EX15,EZ15:FB15,FD15)-SUM(EY15,FC15)&gt;0,SUM(EW15:EX15,EZ15:FB15,FD15)-SUM(EY15,FC15),"")</f>
        <v/>
      </c>
      <c r="FL15" s="11" t="str">
        <f>IF(SUM(FF15,FG15,FK15)&gt;0,SUM(FF15,FG15,FK15),"")</f>
        <v/>
      </c>
      <c r="FM15" s="17"/>
      <c r="FN15" s="17"/>
      <c r="FO15" s="17"/>
      <c r="FP15" s="17"/>
      <c r="FQ15" s="17"/>
      <c r="FR15" s="17"/>
      <c r="FS15" s="17"/>
      <c r="FT15" s="17"/>
      <c r="FU15" s="17"/>
      <c r="FV15" s="17"/>
      <c r="FW15" s="17"/>
      <c r="FX15" s="17"/>
      <c r="FY15" s="17"/>
      <c r="FZ15" s="17"/>
      <c r="GA15" s="17"/>
      <c r="GB15" s="17"/>
      <c r="GC15" s="17"/>
      <c r="GD15" s="17"/>
      <c r="GE15" s="17"/>
      <c r="GF15" s="17"/>
      <c r="GG15" s="40" t="str">
        <f>IF(SUM(FN15,FR15)&gt;0,SUM(FN15,FR15),"")</f>
        <v/>
      </c>
      <c r="GH15" s="40" t="str">
        <f>IF(SUM(FM15:FN15,FP15:FR15,FT15)-FO15-FS15&gt;0,SUM(FM15:FN15,FP15:FR15,FT15)-FO15-FS15,"")</f>
        <v/>
      </c>
      <c r="GI15" s="40" t="str">
        <f>IF(SUM(FU15:FV15,FX15)-FW15&gt;0,SUM(FU15:FV15,FX15)-FW15,"")</f>
        <v/>
      </c>
      <c r="GJ15" s="40" t="str">
        <f>IF(SUM(FN15,FR15,FV15)&gt;0,SUM(FN15,FR15,FV15),"")</f>
        <v/>
      </c>
      <c r="GK15" s="40" t="str">
        <f>IF(SUM(GH15,GI15)&gt;0,SUM(GH15,GI15),"")</f>
        <v/>
      </c>
      <c r="GL15" s="40" t="str">
        <f>IF(SUM(FZ15,GD15)&gt;0,SUM(FZ15,GD15),"")</f>
        <v/>
      </c>
      <c r="GM15" s="40" t="str">
        <f>IF(SUM(FY15:FZ15,GB15:GD15,GF15)-SUM(GA15,GE15)&gt;0,SUM(FY15:FZ15,GB15:GD15,GF15)-SUM(GA15,GE15),"")</f>
        <v/>
      </c>
      <c r="GN15" s="40" t="str">
        <f>IF(SUM(GH15,GI15,GM15)&gt;0,SUM(GH15,GI15,GM15),"")</f>
        <v/>
      </c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1" t="str">
        <f>IF(SUM(GP15,GT15)&gt;0,SUM(GP15,GT15),"")</f>
        <v/>
      </c>
      <c r="HJ15" s="11" t="str">
        <f>IF(SUM(GO15:GP15,GR15:GT15,GV15)-GQ15-GU15&gt;0,SUM(GO15:GP15,GR15:GT15,GV15)-GQ15-GU15,"")</f>
        <v/>
      </c>
      <c r="HK15" s="11" t="str">
        <f>IF(SUM(GW15:GX15,GZ15)-GY15&gt;0,SUM(GW15:GX15,GZ15)-GY15,"")</f>
        <v/>
      </c>
      <c r="HL15" s="11" t="str">
        <f>IF(SUM(GP15,GT15,GX15)&gt;0,SUM(GP15,GT15,GX15),"")</f>
        <v/>
      </c>
      <c r="HM15" s="11" t="str">
        <f>IF(SUM(HJ15,HK15)&gt;0,SUM(HJ15,HK15),"")</f>
        <v/>
      </c>
      <c r="HN15" s="11" t="str">
        <f>IF(SUM(HB15,HF15)&gt;0,SUM(HB15,HF15),"")</f>
        <v/>
      </c>
      <c r="HO15" s="11" t="str">
        <f>IF(SUM(HA15:HB15,HD15:HF15,HH15)-SUM(HC15,HG15)&gt;0,SUM(HA15:HB15,HD15:HF15,HH15)-SUM(HC15,HG15),"")</f>
        <v/>
      </c>
      <c r="HP15" s="11" t="str">
        <f>IF(SUM(HJ15,HK15,HO15)&gt;0,SUM(HJ15,HK15,HO15),"")</f>
        <v/>
      </c>
      <c r="HQ15" s="17"/>
      <c r="HR15" s="17"/>
      <c r="HS15" s="17"/>
      <c r="HT15" s="17"/>
      <c r="HU15" s="17"/>
      <c r="HV15" s="17"/>
      <c r="HW15" s="17"/>
      <c r="HX15" s="17"/>
      <c r="HY15" s="17"/>
      <c r="HZ15" s="17"/>
      <c r="IA15" s="17"/>
      <c r="IB15" s="17"/>
      <c r="IC15" s="17"/>
      <c r="ID15" s="17"/>
      <c r="IE15" s="17"/>
      <c r="IF15" s="17"/>
      <c r="IG15" s="17"/>
      <c r="IH15" s="17"/>
      <c r="II15" s="17"/>
      <c r="IJ15" s="17"/>
      <c r="IK15" s="40" t="str">
        <f>IF(SUM(HR15,HV15)&gt;0,SUM(HR15,HV15),"")</f>
        <v/>
      </c>
      <c r="IL15" s="40" t="str">
        <f>IF(SUM(HQ15:HR15,HT15:HV15,HX15)-HS15-HW15&gt;0,SUM(HQ15:HR15,HT15:HV15,HX15)-HS15-HW15,"")</f>
        <v/>
      </c>
      <c r="IM15" s="40" t="str">
        <f>IF(SUM(HY15:HZ15,IB15)-IA15&gt;0,SUM(HY15:HZ15,IB15)-IA15,"")</f>
        <v/>
      </c>
      <c r="IN15" s="40" t="str">
        <f>IF(SUM(HR15,HV15,HZ15)&gt;0,SUM(HR15,HV15,HZ15),"")</f>
        <v/>
      </c>
      <c r="IO15" s="40" t="str">
        <f>IF(SUM(IL15,IM15)&gt;0,SUM(IL15,IM15),"")</f>
        <v/>
      </c>
      <c r="IP15" s="40" t="str">
        <f>IF(SUM(ID15,IH15)&gt;0,SUM(ID15,IH15),"")</f>
        <v/>
      </c>
      <c r="IQ15" s="40" t="str">
        <f>IF(SUM(IC15:ID15,IF15:IH15,IJ15)-SUM(IE15,II15)&gt;0,SUM(IC15:ID15,IF15:IH15,IJ15)-SUM(IE15,II15),"")</f>
        <v/>
      </c>
      <c r="IR15" s="40" t="str">
        <f>IF(SUM(IL15,IM15,IQ15)&gt;0,SUM(IL15,IM15,IQ15),"")</f>
        <v/>
      </c>
      <c r="IS15" s="18"/>
      <c r="IT15" s="18"/>
      <c r="IU15" s="18"/>
      <c r="IV15" s="18"/>
      <c r="IW15" s="18"/>
      <c r="IX15" s="18"/>
      <c r="IY15" s="18"/>
      <c r="IZ15" s="18"/>
      <c r="JA15" s="18"/>
      <c r="JB15" s="18"/>
      <c r="JC15" s="18"/>
      <c r="JD15" s="18"/>
      <c r="JE15" s="18"/>
      <c r="JF15" s="18"/>
      <c r="JG15" s="18"/>
      <c r="JH15" s="18"/>
      <c r="JI15" s="18"/>
      <c r="JJ15" s="18"/>
      <c r="JK15" s="18"/>
      <c r="JL15" s="18"/>
      <c r="JM15" s="11" t="str">
        <f>IF(SUM(IT15,IX15)&gt;0,SUM(IT15,IX15),"")</f>
        <v/>
      </c>
      <c r="JN15" s="11" t="str">
        <f>IF(SUM(IS15:IT15,IV15:IX15,IZ15)-IU15-IY15&gt;0,SUM(IS15:IT15,IV15:IX15,IZ15)-IU15-IY15,"")</f>
        <v/>
      </c>
      <c r="JO15" s="11" t="str">
        <f>IF(SUM(JA15:JB15,JD15)-JC15&gt;0,SUM(JA15:JB15,JD15)-JC15,"")</f>
        <v/>
      </c>
      <c r="JP15" s="11" t="str">
        <f>IF(SUM(IT15,IX15,JB15)&gt;0,SUM(IT15,IX15,JB15),"")</f>
        <v/>
      </c>
      <c r="JQ15" s="11" t="str">
        <f>IF(SUM(JN15,JO15)&gt;0,SUM(JN15,JO15),"")</f>
        <v/>
      </c>
      <c r="JR15" s="11" t="str">
        <f>IF(SUM(JF15,JJ15)&gt;0,SUM(JF15,JJ15),"")</f>
        <v/>
      </c>
      <c r="JS15" s="11" t="str">
        <f>IF(SUM(JE15:JF15,JH15:JJ15,JL15)-SUM(JG15,JK15)&gt;0,SUM(JE15:JF15,JH15:JJ15,JL15)-SUM(JG15,JK15),"")</f>
        <v/>
      </c>
      <c r="JT15" s="11" t="str">
        <f>IF(SUM(JN15,JO15,JS15)&gt;0,SUM(JN15,JO15,JS15),"")</f>
        <v/>
      </c>
      <c r="JU15" s="17"/>
      <c r="JV15" s="17"/>
      <c r="JW15" s="17"/>
      <c r="JX15" s="17"/>
      <c r="JY15" s="17"/>
      <c r="JZ15" s="17"/>
      <c r="KA15" s="17"/>
      <c r="KB15" s="17"/>
      <c r="KC15" s="17"/>
      <c r="KD15" s="17"/>
      <c r="KE15" s="17"/>
      <c r="KF15" s="17"/>
      <c r="KG15" s="17"/>
      <c r="KH15" s="17"/>
      <c r="KI15" s="17"/>
      <c r="KJ15" s="17"/>
      <c r="KK15" s="17"/>
      <c r="KL15" s="17"/>
      <c r="KM15" s="17"/>
      <c r="KN15" s="17"/>
      <c r="KO15" s="40" t="str">
        <f>IF(SUM(JV15,JZ15)&gt;0,SUM(JV15,JZ15),"")</f>
        <v/>
      </c>
      <c r="KP15" s="40" t="str">
        <f>IF(SUM(JU15:JV15,JX15:JZ15,KB15)-JW15-KA15&gt;0,SUM(JU15:JV15,JX15:JZ15,KB15)-JW15-KA15,"")</f>
        <v/>
      </c>
      <c r="KQ15" s="40" t="str">
        <f>IF(SUM(KC15:KD15,KF15)-KE15&gt;0,SUM(KC15:KD15,KF15)-KE15,"")</f>
        <v/>
      </c>
      <c r="KR15" s="40" t="str">
        <f>IF(SUM(JV15,JZ15,KD15)&gt;0,SUM(JV15,JZ15,KD15),"")</f>
        <v/>
      </c>
      <c r="KS15" s="40" t="str">
        <f>IF(SUM(KP15,KQ15)&gt;0,SUM(KP15,KQ15),"")</f>
        <v/>
      </c>
      <c r="KT15" s="40" t="str">
        <f>IF(SUM(KH15,KL15)&gt;0,SUM(KH15,KL15),"")</f>
        <v/>
      </c>
      <c r="KU15" s="40" t="str">
        <f>IF(SUM(KG15:KH15,KJ15:KL15,KN15)-SUM(KI15,KM15)&gt;0,SUM(KG15:KH15,KJ15:KL15,KN15)-SUM(KI15,KM15),"")</f>
        <v/>
      </c>
      <c r="KV15" s="40" t="str">
        <f>IF(SUM(KP15,KQ15,KU15)&gt;0,SUM(KP15,KQ15,KU15),"")</f>
        <v/>
      </c>
      <c r="KW15" s="18"/>
      <c r="KX15" s="18"/>
      <c r="KY15" s="18"/>
      <c r="KZ15" s="18"/>
      <c r="LA15" s="18"/>
      <c r="LB15" s="18"/>
      <c r="LC15" s="18"/>
      <c r="LD15" s="18"/>
      <c r="LE15" s="18"/>
      <c r="LF15" s="18"/>
      <c r="LG15" s="18"/>
      <c r="LH15" s="18"/>
      <c r="LI15" s="18"/>
      <c r="LJ15" s="18"/>
      <c r="LK15" s="18"/>
      <c r="LL15" s="18"/>
      <c r="LM15" s="18"/>
      <c r="LN15" s="18"/>
      <c r="LO15" s="18"/>
      <c r="LP15" s="18"/>
      <c r="LQ15" s="11" t="str">
        <f>IF(SUM(KX15,LB15)&gt;0,SUM(KX15,LB15),"")</f>
        <v/>
      </c>
      <c r="LR15" s="11" t="str">
        <f>IF(SUM(KW15:KX15,KZ15:LB15,LD15)-KY15-LC15&gt;0,SUM(KW15:KX15,KZ15:LB15,LD15)-KY15-LC15,"")</f>
        <v/>
      </c>
      <c r="LS15" s="11" t="str">
        <f>IF(SUM(LE15:LF15,LH15)-LG15&gt;0,SUM(LE15:LF15,LH15)-LG15,"")</f>
        <v/>
      </c>
      <c r="LT15" s="11" t="str">
        <f>IF(SUM(KX15,LB15,LF15)&gt;0,SUM(KX15,LB15,LF15),"")</f>
        <v/>
      </c>
      <c r="LU15" s="11" t="str">
        <f>IF(SUM(LR15,LS15)&gt;0,SUM(LR15,LS15),"")</f>
        <v/>
      </c>
      <c r="LV15" s="11" t="str">
        <f>IF(SUM(LJ15,LN15)&gt;0,SUM(LJ15,LN15),"")</f>
        <v/>
      </c>
      <c r="LW15" s="11" t="str">
        <f>IF(SUM(LI15:LJ15,LL15:LN15,LP15)-SUM(LK15,LO15)&gt;0,SUM(LI15:LJ15,LL15:LN15,LP15)-SUM(LK15,LO15),"")</f>
        <v/>
      </c>
      <c r="LX15" s="11" t="str">
        <f>IF(SUM(LR15,LS15,LW15)&gt;0,SUM(LR15,LS15,LW15),"")</f>
        <v/>
      </c>
      <c r="LY15" s="17"/>
      <c r="LZ15" s="17"/>
      <c r="MA15" s="17"/>
      <c r="MB15" s="17"/>
      <c r="MC15" s="17"/>
      <c r="MD15" s="17"/>
      <c r="ME15" s="17"/>
      <c r="MF15" s="17"/>
      <c r="MG15" s="17"/>
      <c r="MH15" s="17"/>
      <c r="MI15" s="17"/>
      <c r="MJ15" s="17"/>
      <c r="MK15" s="17"/>
      <c r="ML15" s="17"/>
      <c r="MM15" s="17"/>
      <c r="MN15" s="17"/>
      <c r="MO15" s="17"/>
      <c r="MP15" s="17"/>
      <c r="MQ15" s="17"/>
      <c r="MR15" s="17"/>
      <c r="MS15" s="40" t="str">
        <f>IF(SUM(LZ15,MD15)&gt;0,SUM(LZ15,MD15),"")</f>
        <v/>
      </c>
      <c r="MT15" s="40" t="str">
        <f>IF(SUM(LY15:LZ15,MB15:MD15,MF15)-MA15-ME15&gt;0,SUM(LY15:LZ15,MB15:MD15,MF15)-MA15-ME15,"")</f>
        <v/>
      </c>
      <c r="MU15" s="40" t="str">
        <f>IF(SUM(MG15:MH15,MJ15)-MI15&gt;0,SUM(MG15:MH15,MJ15)-MI15,"")</f>
        <v/>
      </c>
      <c r="MV15" s="40" t="str">
        <f>IF(SUM(LZ15,MD15,MH15)&gt;0,SUM(LZ15,MD15,MH15),"")</f>
        <v/>
      </c>
      <c r="MW15" s="40" t="str">
        <f>IF(SUM(MT15,MU15)&gt;0,SUM(MT15,MU15),"")</f>
        <v/>
      </c>
      <c r="MX15" s="40" t="str">
        <f>IF(SUM(ML15,MP15)&gt;0,SUM(ML15,MP15),"")</f>
        <v/>
      </c>
      <c r="MY15" s="40" t="str">
        <f>IF(SUM(MK15:ML15,MN15:MP15,MR15)-SUM(MM15,MQ15)&gt;0,SUM(MK15:ML15,MN15:MP15,MR15)-SUM(MM15,MQ15),"")</f>
        <v/>
      </c>
      <c r="MZ15" s="40" t="str">
        <f>IF(SUM(MT15,MU15,MY15)&gt;0,SUM(MT15,MU15,MY15),"")</f>
        <v/>
      </c>
      <c r="NA15" s="18"/>
      <c r="NB15" s="18"/>
      <c r="NC15" s="18"/>
      <c r="ND15" s="18"/>
      <c r="NE15" s="18"/>
      <c r="NF15" s="18"/>
      <c r="NG15" s="18"/>
      <c r="NH15" s="18"/>
      <c r="NI15" s="18"/>
      <c r="NJ15" s="18"/>
      <c r="NK15" s="18"/>
      <c r="NL15" s="18"/>
      <c r="NM15" s="18"/>
      <c r="NN15" s="18"/>
      <c r="NO15" s="18"/>
      <c r="NP15" s="18"/>
      <c r="NQ15" s="18"/>
      <c r="NR15" s="18"/>
      <c r="NS15" s="18"/>
      <c r="NT15" s="18"/>
      <c r="NU15" s="11" t="str">
        <f>IF(SUM(NB15,NF15)&gt;0,SUM(NB15,NF15),"")</f>
        <v/>
      </c>
      <c r="NV15" s="11" t="str">
        <f>IF(SUM(NA15:NB15,ND15:NF15,NH15)-NC15-NG15&gt;0,SUM(NA15:NB15,ND15:NF15,NH15)-NC15-NG15,"")</f>
        <v/>
      </c>
      <c r="NW15" s="11" t="str">
        <f>IF(SUM(NI15:NJ15,NL15)-NK15&gt;0,SUM(NI15:NJ15,NL15)-NK15,"")</f>
        <v/>
      </c>
      <c r="NX15" s="11" t="str">
        <f>IF(SUM(NB15,NF15,NJ15)&gt;0,SUM(NB15,NF15,NJ15),"")</f>
        <v/>
      </c>
      <c r="NY15" s="11" t="str">
        <f>IF(SUM(NV15,NW15)&gt;0,SUM(NV15,NW15),"")</f>
        <v/>
      </c>
      <c r="NZ15" s="11" t="str">
        <f>IF(SUM(NN15,NR15)&gt;0,SUM(NN15,NR15),"")</f>
        <v/>
      </c>
      <c r="OA15" s="11" t="str">
        <f>IF(SUM(NM15:NN15,NP15:NR15,NT15)-SUM(NO15,NS15)&gt;0,SUM(NM15:NN15,NP15:NR15,NT15)-SUM(NO15,NS15),"")</f>
        <v/>
      </c>
      <c r="OB15" s="11" t="str">
        <f>IF(SUM(NV15,NW15,OA15)&gt;0,SUM(NV15,NW15,OA15),"")</f>
        <v/>
      </c>
      <c r="OC15" s="17"/>
      <c r="OD15" s="17"/>
      <c r="OE15" s="17"/>
      <c r="OF15" s="17"/>
      <c r="OG15" s="17"/>
      <c r="OH15" s="17"/>
      <c r="OI15" s="17"/>
      <c r="OJ15" s="17"/>
      <c r="OK15" s="17"/>
      <c r="OL15" s="17"/>
      <c r="OM15" s="17"/>
      <c r="ON15" s="17"/>
      <c r="OO15" s="17"/>
      <c r="OP15" s="17"/>
      <c r="OQ15" s="17"/>
      <c r="OR15" s="17"/>
      <c r="OS15" s="17"/>
      <c r="OT15" s="17"/>
      <c r="OU15" s="17"/>
      <c r="OV15" s="17"/>
      <c r="OW15" s="40" t="str">
        <f>IF(SUM(OD15,OH15)&gt;0,SUM(OD15,OH15),"")</f>
        <v/>
      </c>
      <c r="OX15" s="40" t="str">
        <f>IF(SUM(OC15:OD15,OF15:OH15,OJ15)-OE15-OI15&gt;0,SUM(OC15:OD15,OF15:OH15,OJ15)-OE15-OI15,"")</f>
        <v/>
      </c>
      <c r="OY15" s="40" t="str">
        <f>IF(SUM(OK15:OL15,ON15)-OM15&gt;0,SUM(OK15:OL15,ON15)-OM15,"")</f>
        <v/>
      </c>
      <c r="OZ15" s="40" t="str">
        <f>IF(SUM(OD15,OH15,OL15)&gt;0,SUM(OD15,OH15,OL15),"")</f>
        <v/>
      </c>
      <c r="PA15" s="40" t="str">
        <f>IF(SUM(OX15,OY15)&gt;0,SUM(OX15,OY15),"")</f>
        <v/>
      </c>
      <c r="PB15" s="40" t="str">
        <f>IF(SUM(OP15,OT15)&gt;0,SUM(OP15,OT15),"")</f>
        <v/>
      </c>
      <c r="PC15" s="40" t="str">
        <f>IF(SUM(OO15:OP15,OR15:OT15,OV15)-SUM(OQ15,OU15)&gt;0,SUM(OO15:OP15,OR15:OT15,OV15)-SUM(OQ15,OU15),"")</f>
        <v/>
      </c>
      <c r="PD15" s="40" t="str">
        <f>IF(SUM(OX15,OY15,PC15)&gt;0,SUM(OX15,OY15,PC15),"")</f>
        <v/>
      </c>
      <c r="PE15" s="18"/>
      <c r="PF15" s="18"/>
      <c r="PG15" s="18"/>
      <c r="PH15" s="18"/>
      <c r="PI15" s="18"/>
      <c r="PJ15" s="18"/>
      <c r="PK15" s="18"/>
      <c r="PL15" s="18"/>
      <c r="PM15" s="18"/>
      <c r="PN15" s="18"/>
      <c r="PO15" s="18"/>
      <c r="PP15" s="18"/>
      <c r="PQ15" s="18"/>
      <c r="PR15" s="18"/>
      <c r="PS15" s="18"/>
      <c r="PT15" s="18"/>
      <c r="PU15" s="18"/>
      <c r="PV15" s="18"/>
      <c r="PW15" s="18"/>
      <c r="PX15" s="18"/>
      <c r="PY15" s="11" t="str">
        <f>IF(SUM(PF15,PJ15)&gt;0,SUM(PF15,PJ15),"")</f>
        <v/>
      </c>
      <c r="PZ15" s="11" t="str">
        <f>IF(SUM(PE15:PF15,PH15:PJ15,PL15)-PG15-PK15&gt;0,SUM(PE15:PF15,PH15:PJ15,PL15)-PG15-PK15,"")</f>
        <v/>
      </c>
      <c r="QA15" s="11" t="str">
        <f>IF(SUM(PM15:PN15,PP15)-PO15&gt;0,SUM(PM15:PN15,PP15)-PO15,"")</f>
        <v/>
      </c>
      <c r="QB15" s="11" t="str">
        <f>IF(SUM(PF15,PJ15,PN15)&gt;0,SUM(PF15,PJ15,PN15),"")</f>
        <v/>
      </c>
      <c r="QC15" s="11" t="str">
        <f>IF(SUM(PZ15,QA15)&gt;0,SUM(PZ15,QA15),"")</f>
        <v/>
      </c>
      <c r="QD15" s="11" t="str">
        <f>IF(SUM(PR15,PV15)&gt;0,SUM(PR15,PV15),"")</f>
        <v/>
      </c>
      <c r="QE15" s="11" t="str">
        <f>IF(SUM(PQ15:PR15,PT15:PV15,PX15)-SUM(PS15,PW15)&gt;0,SUM(PQ15:PR15,PT15:PV15,PX15)-SUM(PS15,PW15),"")</f>
        <v/>
      </c>
      <c r="QF15" s="11" t="str">
        <f>IF(SUM(PZ15,QA15,QE15)&gt;0,SUM(PZ15,QA15,QE15),"")</f>
        <v/>
      </c>
      <c r="QG15" s="22">
        <f>IF($CW15="P",CC15,(CC15+AZ15)/2)</f>
        <v>18.25</v>
      </c>
      <c r="QH15" s="22">
        <f>IF($CW15="P",CD15,(CD15+BA15)/2)</f>
        <v>2.95</v>
      </c>
      <c r="QI15" s="22">
        <f>IF($CW15="P",CE15,(CE15+BB15)/2)</f>
        <v>0.55000000000000004</v>
      </c>
      <c r="QJ15" s="22">
        <f>IF($CW15="P",CF15,(CF15+BC15)/2)</f>
        <v>0</v>
      </c>
      <c r="QK15" s="22">
        <f>IF($CW15="P",CG15,(CG15+BD15)/2)</f>
        <v>18.600000000000001</v>
      </c>
      <c r="QL15" s="22">
        <f>IF($CW15="P",CH15,(CH15+BE15)/2)</f>
        <v>2.15</v>
      </c>
      <c r="QM15" s="22">
        <f>IF($CW15="P",CI15,(CI15+BF15)/2)</f>
        <v>0.6</v>
      </c>
      <c r="QN15" s="22">
        <f>IF($CW15="P",CJ15,(CJ15+BG15)/2)</f>
        <v>0</v>
      </c>
      <c r="QO15" s="22">
        <f>IF($CW15="P",CK15,(CK15+BH15)/2)</f>
        <v>18.55</v>
      </c>
      <c r="QP15" s="22">
        <f>IF($CW15="P",CL15,(CL15+BI15)/2)</f>
        <v>3.3499999999999996</v>
      </c>
      <c r="QQ15" s="22">
        <f>IF($CW15="P",CM15,(CM15+BJ15)/2)</f>
        <v>0.3</v>
      </c>
      <c r="QR15" s="22">
        <f>IF($CW15="P",CN15,(CN15+BK15)/2)</f>
        <v>0</v>
      </c>
      <c r="QS15" s="22">
        <f>IF($CW15="P",CO15,(CO15+BL15)/2)</f>
        <v>9.25</v>
      </c>
      <c r="QT15" s="22">
        <f>IF($CW15="P",CP15,(CP15+BM15)/2)</f>
        <v>1.6</v>
      </c>
      <c r="QU15" s="22">
        <f>IF($CW15="P",CQ15,(CQ15+BN15)/2)</f>
        <v>0</v>
      </c>
      <c r="QV15" s="22">
        <f>IF($CW15="P",CR15,(CR15+BO15)/2)</f>
        <v>0</v>
      </c>
      <c r="QW15" s="22">
        <f>IF($CW15="P",CS15,(CS15+BP15)/2)</f>
        <v>9.5500000000000007</v>
      </c>
      <c r="QX15" s="22">
        <f>IF($CW15="P",CT15,(CT15+BQ15)/2)</f>
        <v>1.75</v>
      </c>
      <c r="QY15" s="22">
        <f>IF($CW15="P",CU15,(CU15+BR15)/2)</f>
        <v>0</v>
      </c>
      <c r="QZ15" s="22">
        <f>IF($CW15="P",CV15,(CV15+BS15)/2)</f>
        <v>0</v>
      </c>
      <c r="RA15" s="27" t="s">
        <v>46</v>
      </c>
      <c r="RB15" s="40">
        <f>IF(SUM(QH15,QL15)&gt;0,SUM(QH15,QL15),"")</f>
        <v>5.0999999999999996</v>
      </c>
      <c r="RC15" s="40">
        <f>IF(SUM(QG15:QH15,QJ15:QL15,QN15)-QI15-QM15&gt;0,SUM(QG15:QH15,QJ15:QL15,QN15)-QI15-QM15,"")</f>
        <v>40.799999999999997</v>
      </c>
      <c r="RD15" s="40">
        <f>IF(SUM(QO15:QP15,QR15)-QQ15&gt;0,SUM(QO15:QP15,QR15)-QQ15,"")</f>
        <v>21.599999999999998</v>
      </c>
      <c r="RE15" s="40">
        <f>IF(SUM(QH15,QL15,QP15)&gt;0,SUM(QH15,QL15,QP15),"")</f>
        <v>8.4499999999999993</v>
      </c>
      <c r="RF15" s="40">
        <f>IF(SUM(RC15,RD15)&gt;0,SUM(RC15,RD15),"")</f>
        <v>62.399999999999991</v>
      </c>
      <c r="RG15" s="40">
        <f>IF(SUM(QT15,QX15)&gt;0,SUM(QT15,QX15),"")</f>
        <v>3.35</v>
      </c>
      <c r="RH15" s="40">
        <f>IF(SUM(QS15:QT15,QV15:QX15,QZ15)-SUM(QU15,QY15)&gt;0,SUM(QS15:QT15,QV15:QX15,QZ15)-SUM(QU15,QY15),"")</f>
        <v>22.15</v>
      </c>
      <c r="RI15" s="40">
        <f>IF(SUM(RC15,RD15,RH15)&gt;0,SUM(RC15,RD15,RH15),"")</f>
        <v>84.549999999999983</v>
      </c>
    </row>
    <row r="16" spans="1:477" x14ac:dyDescent="0.2">
      <c r="A16" s="4" t="str" cm="1">
        <f t="array" ref="A16">IF(AND(J16&lt;&gt;"",J16&lt;&gt;"No DD"),SUMPRODUCT((J$4:J$34&lt;&gt;"")*(J$4:J$34&lt;&gt;"No DD")*(F$4:F$34&gt;F16))+1,IF(J16="No DD",SUMPRODUCT((J$4:J$34="No DD")*(F$4:F$34&gt;F16))+1+SUMPRODUCT((J$4:J$34&lt;&gt;"")*(J$4:J$34&lt;&gt;"No DD")),""))</f>
        <v/>
      </c>
      <c r="B16" s="4" t="str" cm="1">
        <f t="array" ref="B16">IF(AND(J16&lt;&gt;"",J16&lt;&gt;"No DD",G16=""),SUMPRODUCT((J$4:J$34&lt;&gt;"")*(J$4:J$34&lt;&gt;"No DD")*(G$4:G$34="")*(F$4:F$34&gt;F16))+1,IF(J16="No DD",SUMPRODUCT((J$4:J$34="No DD")*(F$4:F$34&gt;F16)*(G$4:G$34=""))+1+SUMPRODUCT((J$4:J$34&lt;&gt;"")*(G$4:G$34="")*(J$4:J$34&lt;&gt;"No DD")),""))</f>
        <v/>
      </c>
      <c r="C16" s="5" t="s">
        <v>124</v>
      </c>
      <c r="D16" s="4" t="s">
        <v>5</v>
      </c>
      <c r="E16" s="4">
        <v>2005</v>
      </c>
      <c r="F16" s="9">
        <f>SUM(L16:T16)+SUM(L16:P16)*0.0000001+SUM(L16)*0.0000000000001</f>
        <v>146.20001054000443</v>
      </c>
      <c r="G16" s="66"/>
      <c r="H16" s="3" t="str">
        <f>IF(OR(AND(AR16&gt;=AY$36,AS16&gt;=AY$40,AR16&lt;&gt;"",AQ16=""),AND(AW16&gt;=AY$36,AX16&gt;=AY$40,AW16&lt;&gt;"",AQ16=""),AND(BU16&gt;=CB$36,BV16&gt;=CB$40,BU16&lt;&gt;"",BT16=""),AND(BZ16&gt;=CB$36,CA16&gt;=CB$40,BZ16&lt;&gt;"",BT16=""),AND(CX16&gt;=DE$36,CY16&gt;=DE$40,CX16&lt;&gt;"",CW16=""),AND(DC16&gt;=DE$36,DD16&gt;=DE$40,DC16&lt;&gt;""),AND(EC16&gt;=EJ$36,ED16&gt;=EJ$40,EC16&lt;&gt;""),AND(EH16&gt;=EJ$36,EI16&gt;=EJ$40,EH16&lt;&gt;""),AND(FE16&gt;=FL$36,FF16&gt;=FL$40,FE16&lt;&gt;""),AND(FJ16&gt;=FL$36,FK16&gt;=FL$40,FJ16&lt;&gt;""),AND(GG16&gt;=GN$36,GH16&gt;=GN$40,GG16&lt;&gt;""),AND(GL16&gt;=GN$36,GM16&gt;=GN$40,GL16&lt;&gt;""),AND(HI16&gt;=HP$36,HJ16&gt;=HP$40,HI16&lt;&gt;""),AND(HN16&gt;=HP$36,HO16&gt;=HP$40,HN16&lt;&gt;""),AND(IK16&gt;=IR$36,IL16&gt;=IR$40,IK16&lt;&gt;""),AND(IP16&gt;=IR$36,IQ16&gt;=IR$40,IP16&lt;&gt;""),AND(JM16&gt;=JT$36,JN16&gt;=JT$40,JM16&lt;&gt;""),AND(JR16&gt;=JT$36,JS16&gt;=JT$40,JR16&lt;&gt;""),AND(KO16&gt;=KV$36,KP16&gt;=KV$40,KO16&lt;&gt;""),AND(KT16&gt;=KV$36,KU16&gt;=KV$40,KT16&lt;&gt;""),AND(LQ16&gt;=LX$36,LR16&gt;=LX$40,LQ16&lt;&gt;""),AND(LV16&gt;=LX$36,LW16&gt;=LX$40,LV16&lt;&gt;""),AND(MS16&gt;=MZ$36,MT16&gt;=MZ$40,MS16&lt;&gt;""),AND(MX16&gt;=MZ$36,MY16&gt;=MZ$40,MX16&lt;&gt;""),AND(NU16&gt;=OB$36,NV16&gt;=OB$40,NU16&lt;&gt;""),AND(NZ16&gt;=OB$36,OA16&gt;=OB$40,NZ16&lt;&gt;""),AND(OW16&gt;=PD$36,OX16&gt;=PD$40,OW16&lt;&gt;""),AND(PB16&gt;=PD$36,PC16&gt;=PD$40,PB16&lt;&gt;""),AND(PY16&gt;=QF$36,PZ16&gt;=QF$40,PY16&lt;&gt;""),AND(QD16&gt;=QF$36,QE16&gt;=QF$40,QD16&lt;&gt;"")),"P","")</f>
        <v/>
      </c>
      <c r="I16" s="3" t="str">
        <f>IF(OR(AND(AS16&gt;=AY$40,AS16&lt;&gt;"",AQ16=""),AND(AX16&gt;=AY$40,AX16&lt;&gt;"",AQ16=""),AND(BV16&gt;=CB$40,BV16&lt;&gt;"",BT16=""),AND(CA16&gt;=CB$40,CA16&lt;&gt;"",BT16=""),AND(CY16&gt;=DE$40,CY16&lt;&gt;"",CW16=""),AND(DD16&gt;=DE$40,DD16&lt;&gt;"",CW16=""),AND(ED16&gt;=EJ$40,ED16&lt;&gt;""),AND(EI16&gt;=EJ$40,EI16&lt;&gt;""),AND(FF16&gt;=FL$40,FF16&lt;&gt;""),AND(FK16&gt;=FL$40,FK16&lt;&gt;""),AND(GH16&gt;=GN$40,GH16&lt;&gt;""),AND(GM16&gt;=GN$40,GM16&lt;&gt;""),AND(HJ16&gt;=HP$40,HJ16&lt;&gt;""),AND(HO16&gt;=HP$40,HO16&lt;&gt;""),AND(IL16&gt;=IR$40,IL16&lt;&gt;""),AND(IQ16&gt;=IR$40,IQ16&lt;&gt;""),AND(JN16&gt;=JT$40,JN16&lt;&gt;""),AND(JS16&gt;=JT$40,JS16&lt;&gt;""),AND(KP16&gt;=KV$40,KP16&lt;&gt;""),AND(KU16&gt;=KV$40,KU16&lt;&gt;""),AND(LR16&gt;=LX$40,LR16&lt;&gt;""),AND(LW16&gt;=LX$40,LW16&lt;&gt;""),AND(MT16&gt;=MZ$40,MT16&lt;&gt;""),AND(MY16&gt;=MZ$40,MY16&lt;&gt;""),AND(NV16&gt;=OB$40,NV16&lt;&gt;""),AND(OA16&gt;=OB$40,OA16&lt;&gt;""),AND(OX16&gt;=PD$40,OX16&lt;&gt;""),AND(PC16&gt;=PD$40,PC16&lt;&gt;""),AND(PZ16&gt;=QF$40,PZ16&lt;&gt;""),AND(QE16&gt;=QF$40,QE16&lt;&gt;"")),"P","")</f>
        <v/>
      </c>
      <c r="J16" s="36" t="str">
        <f>IF(AND(I16="P",H16=""),"No DD",IF(OR(AND(AU16&gt;=AY$39,AV16&gt;=AY$43,AU16&lt;&gt;"",AQ16=""),AND(BX16&gt;=CB$39,BY16&gt;=CB$43,BX16&lt;&gt;"",BT16=""),AND(DA16&gt;=DE$39,DB16&gt;=DE$43,DA16&lt;&gt;"",CW16=""),AND(EF16&gt;=EJ$39,EG16&gt;=EJ$43,EF16&lt;&gt;""),AND(FH16&gt;=FL$39,FI16&gt;=FL$43,FH16&lt;&gt;""),AND(GJ16&gt;=GN$39,GK16&gt;=GN$43,GJ16&lt;&gt;""),AND(HL16&gt;=HP$39,HM16&gt;=HP$43,HL16&lt;&gt;""),AND(IN16&gt;=IR$39,IO16&gt;=IR$43,IN16&lt;&gt;""),AND(JP16&gt;=JT$39,JQ16&gt;=JT$43,JP16&lt;&gt;""),AND(KR16&gt;=KV$39,KS16&gt;=KV$43,KR16&lt;&gt;""),AND(LT16&gt;=LX$39,LU16&gt;=LX$43,LT16&lt;&gt;""),AND(MV16&gt;=MZ$39,MW16&gt;=MZ$43,MV16&lt;&gt;""),AND(NX16&gt;=OB$39,NY16&gt;=OB$43,NX16&lt;&gt;""),AND(OZ16&gt;=PD$39,PA16&gt;=PD$43,OZ16&lt;&gt;""),AND(QB16&gt;=QF$39,QC16&gt;=QF$43,QB16&lt;&gt;"")),"Merit",IF(OR(AND(AU16&gt;=AY$38,AV16&gt;=AY$42,AU16&lt;&gt;"",AQ16=""),AND(BX16&gt;=CB$38,BY16&gt;=CB$42,BX16&lt;&gt;"",BT16=""),AND(DA16&gt;=DE$38,DB16&gt;=DE$42,DA16&lt;&gt;"",CW16=""),AND(EF16&gt;=EJ$38,EG16&gt;=EJ$42,EF16&lt;&gt;""),AND(FH16&gt;=FL$38,FI16&gt;=FL$42,FH16&lt;&gt;""),AND(GJ16&gt;=GN$38,GK16&gt;=GN$42,GJ16&lt;&gt;""),AND(HL16&gt;=HP$38,HM16&gt;=HP$42,HL16&lt;&gt;""),AND(IN16&gt;=IR$38,IO16&gt;=IR$42,IN16&lt;&gt;""),AND(JP16&gt;=JT$38,JQ16&gt;=JT$42,JP16&lt;&gt;""),AND(KR16&gt;=KV$38,KS16&gt;=KV$42,KR16&lt;&gt;""),AND(LT16&gt;=LX$38,LU16&gt;=LX$42,LT16&lt;&gt;""),AND(MV16&gt;=MZ$38,MW16&gt;=MZ$42,MV16&lt;&gt;""),AND(NX16&gt;=OB$38,NY16&gt;=OB$42,NX16&lt;&gt;""),AND(OZ16&gt;=PD$38,PA16&gt;=PD$42,OZ16&lt;&gt;""),AND(QB16&gt;=QF$38,QC16&gt;=QF$42,QB16&lt;&gt;"")),"Excellence",IF(K16="P","Worlds Team",IF(H16="P","National Team","")))))</f>
        <v/>
      </c>
      <c r="K16" s="3" t="str">
        <f>IF(OR(AND(AU16&gt;=AY$37,AV16&gt;=AY$41,AU16&lt;&gt;"",AQ16=""),AND(BX16&gt;=CB$37,BY16&gt;=CB$41,BX16&lt;&gt;"",BT16=""),AND(DA16&gt;=DE$37,DB16&gt;=DE$41,DA16&lt;&gt;"",CW16=""),AND(EF16&gt;=EJ$37,EG16&gt;=EJ$41,EF16&lt;&gt;""),AND(FH16&gt;=FL$37,FI16&gt;=FL$41,FH16&lt;&gt;""),AND(GJ16&gt;=GN$37,GK16&gt;=GN$41,GJ16&lt;&gt;""),AND(HL16&gt;=HP$37,HM16&gt;=HP$41,HL16&lt;&gt;""),AND(IN16&gt;=IR$37,IO16&gt;=IR$41,IN16&lt;&gt;""),AND(JP16&gt;=JT$37,JQ16&gt;=JT$41,JP16&lt;&gt;""),AND(KR16&gt;=KV$37,KS16&gt;=KV$41,KR16&lt;&gt;""),AND(LT16&gt;=LX$37,LU16&gt;=LX$41,LT16&lt;&gt;""),AND(MV16&gt;=MZ$37,MW16&gt;=MZ$41,MV16&lt;&gt;""),AND(NX16&gt;=OB$37,NY16&gt;=OB$41,NX16&lt;&gt;""),AND(OZ16&gt;=PD$37,PA16&gt;=PD$41,OZ16&lt;&gt;""),AND(QB16&gt;=QF$37,QC16&gt;=QF$41,QB16&lt;&gt;"")),"P","")</f>
        <v/>
      </c>
      <c r="L16" s="8">
        <f>IF(COUNT(AS16,BV16,CY16)&gt;0,LARGE((AS16,BV16,CY16),1),0)</f>
        <v>44.3</v>
      </c>
      <c r="M16" s="8" t="str">
        <f>IF(L16=0,"",IF(L16=CY16,$CC$1,IF(L16=BV16,$AZ$1,IF(L16=AS16,$W$1,""))))</f>
        <v>2023 3rd Domestic Trial</v>
      </c>
      <c r="N16" s="8">
        <f>IF(COUNT(AS16,BV16,CY16)&gt;1,LARGE((AS16,BV16,CY16),2),0)</f>
        <v>41.800000000000004</v>
      </c>
      <c r="O16" s="8" t="str">
        <f>IF(N16=0,"",IF(AND(N16=L16,N16=AS16,N16=BV16),$W$1,IF(AND(N16=L16,N16=AS16,N16=CY16),$W$1,IF(AND(N16=L16,N16=BV16,N16=CY16),$AZ$1,IF(N16=CY16,$CC$1,IF(N16=BV16,$AZ$1,IF(N16=AS16,$W$1,"")))))))</f>
        <v>2024 Nationals</v>
      </c>
      <c r="P16" s="8">
        <f>IF(COUNT(AT16,BW16,CZ16)&gt;0,LARGE((AT16,BW16,CZ16),1),0)</f>
        <v>19.3</v>
      </c>
      <c r="Q16" s="8" t="str">
        <f>IF(P16=0,"",IF(P16=CZ16,$CC$1,IF(P16=BW16,$AZ$1,IF(P16=AT16,$W$1,""))))</f>
        <v>2024 Nationals</v>
      </c>
      <c r="R16" s="8">
        <f>IF(MAX(AX16,CA16,DD16)&gt;0,MAX(AX16,CA16,DD16),0)</f>
        <v>40.79999999999999</v>
      </c>
      <c r="S16" s="8" t="str">
        <f>IF(R16=0,"",IF(R16=DD16,$CC$1,IF(R16=CA16,$AZ$1,IF(R16=AX16,$W$1,""))))</f>
        <v>2023 3rd Domestic Trial</v>
      </c>
      <c r="T16" s="8" t="str">
        <f>IF(MAX(DF16:DH16)&gt;0,MAX(DF16:DH16),"")</f>
        <v/>
      </c>
      <c r="U16" s="11" t="str">
        <f>IF(T16="","",IF(T16=DF16,"("&amp;DF$2&amp;")",IF(T16=DG16,"("&amp;DG$2&amp;")",IF(T16=DH16,"("&amp;DH$2&amp;")"))))</f>
        <v/>
      </c>
      <c r="V16" s="8" t="str">
        <f>IF(T16="","",IF(T16=DF16,IF(T16+IF(N16="",0,N16)=PZ16,$PE$1,IF(T16+IF(N16="",0,N16)=OX16,$OC$1,IF(T16+IF(N16="",0,N16)=NV16,$NA$1,IF(T16+IF(N16="",0,N16)=MT16,$LY$1,IF(T16+IF(N16="",0,N16)=LR16,$KW$1,IF(T16+IF(N16="",0,N16)=KP16,$JU$1,IF(T16+IF(N16="",0,N16)=JN16,$IS$1,IF(T16+IF(N16="",0,N16)=IL16,$HQ$1,IF(T16+IF(N16="",0,N16)=HJ16,$GO$1,IF(T16+IF(N16="",0,N16)=GH16,$FM$1,IF(T16+IF(N16="",0,N16)=FF16,$EK$1,IF(T16+IF(N16="",0,N16)=ED16,$DI$1)))))))))))),IF(T16=DG16,IF(T16+IF(P16="",0,P16)=QA16,$PE$1,IF(T16+IF(P16="",0,P16)=OY16,$OC$1,IF(T16+IF(P16="",0,P16)=NW16,$NA$1,IF(T16+IF(P16="",0,P16)=MU16,$LY$1,IF(T16+IF(P16="",0,P16)=LS16,$KW$1,IF(T16+IF(P16="",0,P16)=KQ16,$JU$1,IF(T16+IF(P16="",0,P16)=JO16,$IS$1,IF(T16+IF(P16="",0,P16)=IM16,$HQ$1,IF(T16+IF(P16="",0,P16)=HK16,$GO$1,IF(T16+IF(P16="",0,P16)=GI16,$FM$1,IF(T16+IF(P16="",0,P16)=FG16,$EK$1,IF(T16+IF(P16="",0,P16)=EE16,$DI$1)))))))))))),IF(T16=DH16,IF(T16+IF(R16="",0,R16)=QE16,$PE$1,IF(T16+IF(R16="",0,R16)=PC16,$OC$1,IF(T16+IF(R16="",0,R16)=OA16,$NA$1,IF(T16+IF(R16="",0,R16)=MY16,$LY$1,IF(T16+IF(R16="",0,R16)=LW16,$KW$1,IF(T16+IF(R16="",0,R16)=KU16,$JU$1,IF(T16+IF(R16="",0,R16)=JS16,$IS$1,IF(T16+IF(R16="",0,R16)=IQ16,$HQ$1,IF(T16+IF(R16="",0,R16)=HO16,$GO$1,IF(T16+IF(R16="",0,R16)=GM16,$FM$1,IF(T16+IF(R16="",0,R16)=FK16,$EK$1,IF(T16+IF(R16="",0,R16)=EI16,$DI$1))))))))))))))))</f>
        <v/>
      </c>
      <c r="W16" s="19">
        <v>18.2</v>
      </c>
      <c r="X16" s="19">
        <v>4.4000000000000004</v>
      </c>
      <c r="Y16" s="19">
        <v>0.8</v>
      </c>
      <c r="Z16" s="19">
        <v>0</v>
      </c>
      <c r="AA16" s="19">
        <v>17.2</v>
      </c>
      <c r="AB16" s="19">
        <v>5.1999999999999993</v>
      </c>
      <c r="AC16" s="19">
        <v>0.2</v>
      </c>
      <c r="AD16" s="19">
        <v>0.3</v>
      </c>
      <c r="AE16" s="19">
        <v>17.5</v>
      </c>
      <c r="AF16" s="19">
        <v>1.2</v>
      </c>
      <c r="AG16" s="19">
        <v>0</v>
      </c>
      <c r="AH16" s="19">
        <v>0</v>
      </c>
      <c r="AI16" s="19">
        <v>18.399999999999999</v>
      </c>
      <c r="AJ16" s="19">
        <v>3.2</v>
      </c>
      <c r="AK16" s="19">
        <v>0.2</v>
      </c>
      <c r="AL16" s="19">
        <v>0</v>
      </c>
      <c r="AM16" s="19">
        <v>17</v>
      </c>
      <c r="AN16" s="19">
        <v>2.4</v>
      </c>
      <c r="AO16" s="19">
        <v>0</v>
      </c>
      <c r="AP16" s="19">
        <v>0</v>
      </c>
      <c r="AQ16" s="27"/>
      <c r="AR16" s="40">
        <f>IF(SUM(X16,AB16)&gt;0,SUM(X16,AB16),"")</f>
        <v>9.6</v>
      </c>
      <c r="AS16" s="40">
        <f>IF(SUM(W16:X16,Z16:AB16,AD16)-Y16-AC16&gt;0,SUM(W16:X16,Z16:AB16,AD16)-Y16-AC16,"")</f>
        <v>44.3</v>
      </c>
      <c r="AT16" s="40">
        <f>IF(SUM(AE16:AF16,AH16)-AG16&gt;0,SUM(AE16:AF16,AH16)-AG16,"")</f>
        <v>18.7</v>
      </c>
      <c r="AU16" s="40">
        <f>IF(SUM(X16,AB16,AF16)&gt;0,SUM(X16,AB16,AF16),"")</f>
        <v>10.799999999999999</v>
      </c>
      <c r="AV16" s="40">
        <f>IF(SUM(AS16,AT16)&gt;0,SUM(AS16,AT16),"")</f>
        <v>63</v>
      </c>
      <c r="AW16" s="40">
        <f>IF(SUM(AJ16,AN16)&gt;0,SUM(AJ16,AN16),"")</f>
        <v>5.6</v>
      </c>
      <c r="AX16" s="40">
        <f>IF(SUM(AI16:AJ16,AL16:AN16,AP16)-SUM(AK16,AO16)&gt;0,SUM(AI16:AJ16,AL16:AN16,AP16)-SUM(AK16,AO16),"")</f>
        <v>40.79999999999999</v>
      </c>
      <c r="AY16" s="40">
        <f>IF(SUM(AS16,AT16,AX16)&gt;0,SUM(AS16,AT16,AX16),"")</f>
        <v>103.79999999999998</v>
      </c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28"/>
      <c r="BU16" s="11" t="str">
        <f>IF(SUM(BA16,BE16)&gt;0,SUM(BA16,BE16),"")</f>
        <v/>
      </c>
      <c r="BV16" s="11" t="str">
        <f>IF(SUM(AZ16:BA16,BC16:BE16,BG16)-BB16-BF16&gt;0,SUM(AZ16:BA16,BC16:BE16,BG16)-BB16-BF16,"")</f>
        <v/>
      </c>
      <c r="BW16" s="11" t="str">
        <f>IF(SUM(BH16:BI16,BK16)-BJ16&gt;0,SUM(BH16:BI16,BK16)-BJ16,"")</f>
        <v/>
      </c>
      <c r="BX16" s="11" t="str">
        <f>IF(SUM(BA16,BE16,BI16)&gt;0,SUM(BA16,BE16,BI16),"")</f>
        <v/>
      </c>
      <c r="BY16" s="11" t="str">
        <f>IF(SUM(BV16,BW16)&gt;0,SUM(BV16,BW16),"")</f>
        <v/>
      </c>
      <c r="BZ16" s="11" t="str">
        <f>IF(SUM(BM16,BQ16)&gt;0,SUM(BM16,BQ16),"")</f>
        <v/>
      </c>
      <c r="CA16" s="11" t="str">
        <f>IF(SUM(BL16:BM16,BO16:BQ16,BS16)-SUM(BN16,BR16)&gt;0,SUM(BL16:BM16,BO16:BQ16,BS16)-SUM(BN16,BR16),"")</f>
        <v/>
      </c>
      <c r="CB16" s="11" t="str">
        <f>IF(SUM(BV16,BW16,CA16)&gt;0,SUM(BV16,BW16,CA16),"")</f>
        <v/>
      </c>
      <c r="CC16" s="19">
        <v>18</v>
      </c>
      <c r="CD16" s="19">
        <v>4.4000000000000004</v>
      </c>
      <c r="CE16" s="19">
        <v>0</v>
      </c>
      <c r="CF16" s="19">
        <v>0</v>
      </c>
      <c r="CG16" s="19">
        <v>17.8</v>
      </c>
      <c r="CH16" s="19">
        <v>2.4</v>
      </c>
      <c r="CI16" s="19">
        <v>0.8</v>
      </c>
      <c r="CJ16" s="19">
        <v>0</v>
      </c>
      <c r="CK16" s="19">
        <v>17.100000000000001</v>
      </c>
      <c r="CL16" s="19">
        <v>2.4</v>
      </c>
      <c r="CM16" s="19">
        <v>0.2</v>
      </c>
      <c r="CN16" s="19">
        <v>0</v>
      </c>
      <c r="CO16" s="19"/>
      <c r="CP16" s="19"/>
      <c r="CQ16" s="19"/>
      <c r="CR16" s="19"/>
      <c r="CS16" s="19"/>
      <c r="CT16" s="19"/>
      <c r="CU16" s="19"/>
      <c r="CV16" s="19"/>
      <c r="CW16" s="27"/>
      <c r="CX16" s="40">
        <f>IF(SUM(CD16,CH16)&gt;0,SUM(CD16,CH16),"")</f>
        <v>6.8000000000000007</v>
      </c>
      <c r="CY16" s="40">
        <f>IF(SUM(CC16:CD16,CF16:CH16,CJ16)-CE16-CI16&gt;0,SUM(CC16:CD16,CF16:CH16,CJ16)-CE16-CI16,"")</f>
        <v>41.800000000000004</v>
      </c>
      <c r="CZ16" s="40">
        <f>IF(SUM(CK16:CL16,CN16)-CM16&gt;0,SUM(CK16:CL16,CN16)-CM16,"")</f>
        <v>19.3</v>
      </c>
      <c r="DA16" s="40">
        <f>IF(SUM(CD16,CH16,CL16)&gt;0,SUM(CD16,CH16,CL16),"")</f>
        <v>9.2000000000000011</v>
      </c>
      <c r="DB16" s="40">
        <f>IF(SUM(CY16,CZ16)&gt;0,SUM(CY16,CZ16),"")</f>
        <v>61.100000000000009</v>
      </c>
      <c r="DC16" s="40" t="str">
        <f>IF(SUM(CP16,CT16)&gt;0,SUM(CP16,CT16),"")</f>
        <v/>
      </c>
      <c r="DD16" s="40" t="str">
        <f>IF(SUM(CO16:CP16,CR16:CT16,CV16)-SUM(CQ16,CU16)&gt;0,SUM(CO16:CP16,CR16:CT16,CV16)-SUM(CQ16,CU16),"")</f>
        <v/>
      </c>
      <c r="DE16" s="40">
        <f>IF(SUM(CY16,CZ16,DD16)&gt;0,SUM(CY16,CZ16,DD16),"")</f>
        <v>61.100000000000009</v>
      </c>
      <c r="DF16" s="50" t="str">
        <f>IF(MAX(ED16,FF16,GH16,HJ16,IL16,JN16,KP16,LR16,MT16,NV16,OX16,PZ16)-IF(N16="",0,N16)&gt;0.001,MAX(ED16,FF16,GH16,HJ16,IL16,JN16,KP16,LR16,MT16,NV16,OX16,PZ16)-IF(N16="",0,N16),"")</f>
        <v/>
      </c>
      <c r="DG16" s="50" t="str">
        <f>IF(MAX(EE16,FG16,GI16,HK16,IM16,JO16,KQ16,LS16,MU16,NW16,OY16,QA16)-IF(P16="",0,P16)&gt;0.001,MAX(EE16,FG16,GI16,HK16,IM16,JO16,KQ16,LS16,MU16,NW16,OY16,QA16)-IF(P16="",0,P16),"")</f>
        <v/>
      </c>
      <c r="DH16" s="50" t="str">
        <f>IF(MAX(EI16,FK16,GM16,HO16,IQ16,JS16,KU16,LW16,MY16,OA16,PC16,QE16)-IF(R16="",0,R16)&gt;0.001,MAX(EI16,FK16,GM16,HO16,IQ16,JS16,KU16,LW16,MY16,OA16,PC16,QE16)-IF(R16="",0,R16),"")</f>
        <v/>
      </c>
      <c r="DI16" s="17"/>
      <c r="DJ16" s="17"/>
      <c r="DK16" s="17"/>
      <c r="DL16" s="17"/>
      <c r="DM16" s="17"/>
      <c r="DN16" s="17"/>
      <c r="DO16" s="17"/>
      <c r="DP16" s="17"/>
      <c r="DQ16" s="17"/>
      <c r="DR16" s="17"/>
      <c r="DS16" s="17"/>
      <c r="DT16" s="17"/>
      <c r="DU16" s="17"/>
      <c r="DV16" s="17"/>
      <c r="DW16" s="17"/>
      <c r="DX16" s="17"/>
      <c r="DY16" s="17"/>
      <c r="DZ16" s="17"/>
      <c r="EA16" s="17"/>
      <c r="EB16" s="17"/>
      <c r="EC16" s="40" t="str">
        <f>IF(SUM(DJ16,DN16)&gt;0,SUM(DJ16,DN16),"")</f>
        <v/>
      </c>
      <c r="ED16" s="40" t="str">
        <f>IF(SUM(DI16:DJ16,DL16:DN16,DP16)-DK16-DO16&gt;0,SUM(DI16:DJ16,DL16:DN16,DP16)-DK16-DO16,"")</f>
        <v/>
      </c>
      <c r="EE16" s="40" t="str">
        <f>IF(SUM(DQ16:DR16,DT16)-DS16&gt;0,SUM(DQ16:DR16,DT16)-DS16,"")</f>
        <v/>
      </c>
      <c r="EF16" s="40" t="str">
        <f>IF(SUM(DJ16,DN16,DR16)&gt;0,SUM(DJ16,DN16,DR16),"")</f>
        <v/>
      </c>
      <c r="EG16" s="40" t="str">
        <f>IF(SUM(ED16,EE16)&gt;0,SUM(ED16,EE16),"")</f>
        <v/>
      </c>
      <c r="EH16" s="40" t="str">
        <f>IF(SUM(DV16,DZ16)&gt;0,SUM(DV16,DZ16),"")</f>
        <v/>
      </c>
      <c r="EI16" s="40" t="str">
        <f>IF(SUM(DU16:DV16,DX16:DZ16,EB16)-SUM(DW16,EA16)&gt;0,SUM(DU16:DV16,DX16:DZ16,EB16)-SUM(DW16,EA16),"")</f>
        <v/>
      </c>
      <c r="EJ16" s="40" t="str">
        <f>IF(SUM(ED16,EE16,EI16)&gt;0,SUM(ED16,EE16,EI16),"")</f>
        <v/>
      </c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1" t="str">
        <f>IF(SUM(EL16,EP16)&gt;0,SUM(EL16,EP16),"")</f>
        <v/>
      </c>
      <c r="FF16" s="11" t="str">
        <f>IF(SUM(EK16:EL16,EN16:EP16,ER16)-EM16-EQ16&gt;0,SUM(EK16:EL16,EN16:EP16,ER16)-EM16-EQ16,"")</f>
        <v/>
      </c>
      <c r="FG16" s="11" t="str">
        <f>IF(SUM(ES16:ET16,EV16)-EU16&gt;0,SUM(ES16:ET16,EV16)-EU16,"")</f>
        <v/>
      </c>
      <c r="FH16" s="11" t="str">
        <f>IF(SUM(EL16,EP16,ET16)&gt;0,SUM(EL16,EP16,ET16),"")</f>
        <v/>
      </c>
      <c r="FI16" s="11" t="str">
        <f>IF(SUM(FF16,FG16)&gt;0,SUM(FF16,FG16),"")</f>
        <v/>
      </c>
      <c r="FJ16" s="11" t="str">
        <f>IF(SUM(EX16,FB16)&gt;0,SUM(EX16,FB16),"")</f>
        <v/>
      </c>
      <c r="FK16" s="11" t="str">
        <f>IF(SUM(EW16:EX16,EZ16:FB16,FD16)-SUM(EY16,FC16)&gt;0,SUM(EW16:EX16,EZ16:FB16,FD16)-SUM(EY16,FC16),"")</f>
        <v/>
      </c>
      <c r="FL16" s="11" t="str">
        <f>IF(SUM(FF16,FG16,FK16)&gt;0,SUM(FF16,FG16,FK16),"")</f>
        <v/>
      </c>
      <c r="FM16" s="17"/>
      <c r="FN16" s="17"/>
      <c r="FO16" s="17"/>
      <c r="FP16" s="17"/>
      <c r="FQ16" s="17"/>
      <c r="FR16" s="17"/>
      <c r="FS16" s="17"/>
      <c r="FT16" s="17"/>
      <c r="FU16" s="17"/>
      <c r="FV16" s="17"/>
      <c r="FW16" s="17"/>
      <c r="FX16" s="17"/>
      <c r="FY16" s="17"/>
      <c r="FZ16" s="17"/>
      <c r="GA16" s="17"/>
      <c r="GB16" s="17"/>
      <c r="GC16" s="17"/>
      <c r="GD16" s="17"/>
      <c r="GE16" s="17"/>
      <c r="GF16" s="17"/>
      <c r="GG16" s="40" t="str">
        <f>IF(SUM(FN16,FR16)&gt;0,SUM(FN16,FR16),"")</f>
        <v/>
      </c>
      <c r="GH16" s="40" t="str">
        <f>IF(SUM(FM16:FN16,FP16:FR16,FT16)-FO16-FS16&gt;0,SUM(FM16:FN16,FP16:FR16,FT16)-FO16-FS16,"")</f>
        <v/>
      </c>
      <c r="GI16" s="40" t="str">
        <f>IF(SUM(FU16:FV16,FX16)-FW16&gt;0,SUM(FU16:FV16,FX16)-FW16,"")</f>
        <v/>
      </c>
      <c r="GJ16" s="40" t="str">
        <f>IF(SUM(FN16,FR16,FV16)&gt;0,SUM(FN16,FR16,FV16),"")</f>
        <v/>
      </c>
      <c r="GK16" s="40" t="str">
        <f>IF(SUM(GH16,GI16)&gt;0,SUM(GH16,GI16),"")</f>
        <v/>
      </c>
      <c r="GL16" s="40" t="str">
        <f>IF(SUM(FZ16,GD16)&gt;0,SUM(FZ16,GD16),"")</f>
        <v/>
      </c>
      <c r="GM16" s="40" t="str">
        <f>IF(SUM(FY16:FZ16,GB16:GD16,GF16)-SUM(GA16,GE16)&gt;0,SUM(FY16:FZ16,GB16:GD16,GF16)-SUM(GA16,GE16),"")</f>
        <v/>
      </c>
      <c r="GN16" s="40" t="str">
        <f>IF(SUM(GH16,GI16,GM16)&gt;0,SUM(GH16,GI16,GM16),"")</f>
        <v/>
      </c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1" t="str">
        <f>IF(SUM(GP16,GT16)&gt;0,SUM(GP16,GT16),"")</f>
        <v/>
      </c>
      <c r="HJ16" s="11" t="str">
        <f>IF(SUM(GO16:GP16,GR16:GT16,GV16)-GQ16-GU16&gt;0,SUM(GO16:GP16,GR16:GT16,GV16)-GQ16-GU16,"")</f>
        <v/>
      </c>
      <c r="HK16" s="11" t="str">
        <f>IF(SUM(GW16:GX16,GZ16)-GY16&gt;0,SUM(GW16:GX16,GZ16)-GY16,"")</f>
        <v/>
      </c>
      <c r="HL16" s="11" t="str">
        <f>IF(SUM(GP16,GT16,GX16)&gt;0,SUM(GP16,GT16,GX16),"")</f>
        <v/>
      </c>
      <c r="HM16" s="11" t="str">
        <f>IF(SUM(HJ16,HK16)&gt;0,SUM(HJ16,HK16),"")</f>
        <v/>
      </c>
      <c r="HN16" s="11" t="str">
        <f>IF(SUM(HB16,HF16)&gt;0,SUM(HB16,HF16),"")</f>
        <v/>
      </c>
      <c r="HO16" s="11" t="str">
        <f>IF(SUM(HA16:HB16,HD16:HF16,HH16)-SUM(HC16,HG16)&gt;0,SUM(HA16:HB16,HD16:HF16,HH16)-SUM(HC16,HG16),"")</f>
        <v/>
      </c>
      <c r="HP16" s="11" t="str">
        <f>IF(SUM(HJ16,HK16,HO16)&gt;0,SUM(HJ16,HK16,HO16),"")</f>
        <v/>
      </c>
      <c r="HQ16" s="17"/>
      <c r="HR16" s="17"/>
      <c r="HS16" s="17"/>
      <c r="HT16" s="17"/>
      <c r="HU16" s="17"/>
      <c r="HV16" s="17"/>
      <c r="HW16" s="17"/>
      <c r="HX16" s="17"/>
      <c r="HY16" s="17"/>
      <c r="HZ16" s="17"/>
      <c r="IA16" s="17"/>
      <c r="IB16" s="17"/>
      <c r="IC16" s="17"/>
      <c r="ID16" s="17"/>
      <c r="IE16" s="17"/>
      <c r="IF16" s="17"/>
      <c r="IG16" s="17"/>
      <c r="IH16" s="17"/>
      <c r="II16" s="17"/>
      <c r="IJ16" s="17"/>
      <c r="IK16" s="40" t="str">
        <f>IF(SUM(HR16,HV16)&gt;0,SUM(HR16,HV16),"")</f>
        <v/>
      </c>
      <c r="IL16" s="40" t="str">
        <f>IF(SUM(HQ16:HR16,HT16:HV16,HX16)-HS16-HW16&gt;0,SUM(HQ16:HR16,HT16:HV16,HX16)-HS16-HW16,"")</f>
        <v/>
      </c>
      <c r="IM16" s="40" t="str">
        <f>IF(SUM(HY16:HZ16,IB16)-IA16&gt;0,SUM(HY16:HZ16,IB16)-IA16,"")</f>
        <v/>
      </c>
      <c r="IN16" s="40" t="str">
        <f>IF(SUM(HR16,HV16,HZ16)&gt;0,SUM(HR16,HV16,HZ16),"")</f>
        <v/>
      </c>
      <c r="IO16" s="40" t="str">
        <f>IF(SUM(IL16,IM16)&gt;0,SUM(IL16,IM16),"")</f>
        <v/>
      </c>
      <c r="IP16" s="40" t="str">
        <f>IF(SUM(ID16,IH16)&gt;0,SUM(ID16,IH16),"")</f>
        <v/>
      </c>
      <c r="IQ16" s="40" t="str">
        <f>IF(SUM(IC16:ID16,IF16:IH16,IJ16)-SUM(IE16,II16)&gt;0,SUM(IC16:ID16,IF16:IH16,IJ16)-SUM(IE16,II16),"")</f>
        <v/>
      </c>
      <c r="IR16" s="40" t="str">
        <f>IF(SUM(IL16,IM16,IQ16)&gt;0,SUM(IL16,IM16,IQ16),"")</f>
        <v/>
      </c>
      <c r="IS16" s="18"/>
      <c r="IT16" s="18"/>
      <c r="IU16" s="18"/>
      <c r="IV16" s="18"/>
      <c r="IW16" s="18"/>
      <c r="IX16" s="18"/>
      <c r="IY16" s="18"/>
      <c r="IZ16" s="18"/>
      <c r="JA16" s="18"/>
      <c r="JB16" s="18"/>
      <c r="JC16" s="18"/>
      <c r="JD16" s="18"/>
      <c r="JE16" s="18"/>
      <c r="JF16" s="18"/>
      <c r="JG16" s="18"/>
      <c r="JH16" s="18"/>
      <c r="JI16" s="18"/>
      <c r="JJ16" s="18"/>
      <c r="JK16" s="18"/>
      <c r="JL16" s="18"/>
      <c r="JM16" s="11" t="str">
        <f>IF(SUM(IT16,IX16)&gt;0,SUM(IT16,IX16),"")</f>
        <v/>
      </c>
      <c r="JN16" s="11" t="str">
        <f>IF(SUM(IS16:IT16,IV16:IX16,IZ16)-IU16-IY16&gt;0,SUM(IS16:IT16,IV16:IX16,IZ16)-IU16-IY16,"")</f>
        <v/>
      </c>
      <c r="JO16" s="11" t="str">
        <f>IF(SUM(JA16:JB16,JD16)-JC16&gt;0,SUM(JA16:JB16,JD16)-JC16,"")</f>
        <v/>
      </c>
      <c r="JP16" s="11" t="str">
        <f>IF(SUM(IT16,IX16,JB16)&gt;0,SUM(IT16,IX16,JB16),"")</f>
        <v/>
      </c>
      <c r="JQ16" s="11" t="str">
        <f>IF(SUM(JN16,JO16)&gt;0,SUM(JN16,JO16),"")</f>
        <v/>
      </c>
      <c r="JR16" s="11" t="str">
        <f>IF(SUM(JF16,JJ16)&gt;0,SUM(JF16,JJ16),"")</f>
        <v/>
      </c>
      <c r="JS16" s="11" t="str">
        <f>IF(SUM(JE16:JF16,JH16:JJ16,JL16)-SUM(JG16,JK16)&gt;0,SUM(JE16:JF16,JH16:JJ16,JL16)-SUM(JG16,JK16),"")</f>
        <v/>
      </c>
      <c r="JT16" s="11" t="str">
        <f>IF(SUM(JN16,JO16,JS16)&gt;0,SUM(JN16,JO16,JS16),"")</f>
        <v/>
      </c>
      <c r="JU16" s="17"/>
      <c r="JV16" s="17"/>
      <c r="JW16" s="17"/>
      <c r="JX16" s="17"/>
      <c r="JY16" s="17"/>
      <c r="JZ16" s="17"/>
      <c r="KA16" s="17"/>
      <c r="KB16" s="17"/>
      <c r="KC16" s="17"/>
      <c r="KD16" s="17"/>
      <c r="KE16" s="17"/>
      <c r="KF16" s="17"/>
      <c r="KG16" s="17"/>
      <c r="KH16" s="17"/>
      <c r="KI16" s="17"/>
      <c r="KJ16" s="17"/>
      <c r="KK16" s="17"/>
      <c r="KL16" s="17"/>
      <c r="KM16" s="17"/>
      <c r="KN16" s="17"/>
      <c r="KO16" s="40" t="str">
        <f>IF(SUM(JV16,JZ16)&gt;0,SUM(JV16,JZ16),"")</f>
        <v/>
      </c>
      <c r="KP16" s="40" t="str">
        <f>IF(SUM(JU16:JV16,JX16:JZ16,KB16)-JW16-KA16&gt;0,SUM(JU16:JV16,JX16:JZ16,KB16)-JW16-KA16,"")</f>
        <v/>
      </c>
      <c r="KQ16" s="40" t="str">
        <f>IF(SUM(KC16:KD16,KF16)-KE16&gt;0,SUM(KC16:KD16,KF16)-KE16,"")</f>
        <v/>
      </c>
      <c r="KR16" s="40" t="str">
        <f>IF(SUM(JV16,JZ16,KD16)&gt;0,SUM(JV16,JZ16,KD16),"")</f>
        <v/>
      </c>
      <c r="KS16" s="40" t="str">
        <f>IF(SUM(KP16,KQ16)&gt;0,SUM(KP16,KQ16),"")</f>
        <v/>
      </c>
      <c r="KT16" s="40" t="str">
        <f>IF(SUM(KH16,KL16)&gt;0,SUM(KH16,KL16),"")</f>
        <v/>
      </c>
      <c r="KU16" s="40" t="str">
        <f>IF(SUM(KG16:KH16,KJ16:KL16,KN16)-SUM(KI16,KM16)&gt;0,SUM(KG16:KH16,KJ16:KL16,KN16)-SUM(KI16,KM16),"")</f>
        <v/>
      </c>
      <c r="KV16" s="40" t="str">
        <f>IF(SUM(KP16,KQ16,KU16)&gt;0,SUM(KP16,KQ16,KU16),"")</f>
        <v/>
      </c>
      <c r="KW16" s="18"/>
      <c r="KX16" s="18"/>
      <c r="KY16" s="18"/>
      <c r="KZ16" s="18"/>
      <c r="LA16" s="18"/>
      <c r="LB16" s="18"/>
      <c r="LC16" s="18"/>
      <c r="LD16" s="18"/>
      <c r="LE16" s="18"/>
      <c r="LF16" s="18"/>
      <c r="LG16" s="18"/>
      <c r="LH16" s="18"/>
      <c r="LI16" s="18"/>
      <c r="LJ16" s="18"/>
      <c r="LK16" s="18"/>
      <c r="LL16" s="18"/>
      <c r="LM16" s="18"/>
      <c r="LN16" s="18"/>
      <c r="LO16" s="18"/>
      <c r="LP16" s="18"/>
      <c r="LQ16" s="11" t="str">
        <f>IF(SUM(KX16,LB16)&gt;0,SUM(KX16,LB16),"")</f>
        <v/>
      </c>
      <c r="LR16" s="11" t="str">
        <f>IF(SUM(KW16:KX16,KZ16:LB16,LD16)-KY16-LC16&gt;0,SUM(KW16:KX16,KZ16:LB16,LD16)-KY16-LC16,"")</f>
        <v/>
      </c>
      <c r="LS16" s="11" t="str">
        <f>IF(SUM(LE16:LF16,LH16)-LG16&gt;0,SUM(LE16:LF16,LH16)-LG16,"")</f>
        <v/>
      </c>
      <c r="LT16" s="11" t="str">
        <f>IF(SUM(KX16,LB16,LF16)&gt;0,SUM(KX16,LB16,LF16),"")</f>
        <v/>
      </c>
      <c r="LU16" s="11" t="str">
        <f>IF(SUM(LR16,LS16)&gt;0,SUM(LR16,LS16),"")</f>
        <v/>
      </c>
      <c r="LV16" s="11" t="str">
        <f>IF(SUM(LJ16,LN16)&gt;0,SUM(LJ16,LN16),"")</f>
        <v/>
      </c>
      <c r="LW16" s="11" t="str">
        <f>IF(SUM(LI16:LJ16,LL16:LN16,LP16)-SUM(LK16,LO16)&gt;0,SUM(LI16:LJ16,LL16:LN16,LP16)-SUM(LK16,LO16),"")</f>
        <v/>
      </c>
      <c r="LX16" s="11" t="str">
        <f>IF(SUM(LR16,LS16,LW16)&gt;0,SUM(LR16,LS16,LW16),"")</f>
        <v/>
      </c>
      <c r="LY16" s="17"/>
      <c r="LZ16" s="17"/>
      <c r="MA16" s="17"/>
      <c r="MB16" s="17"/>
      <c r="MC16" s="17"/>
      <c r="MD16" s="17"/>
      <c r="ME16" s="17"/>
      <c r="MF16" s="17"/>
      <c r="MG16" s="17"/>
      <c r="MH16" s="17"/>
      <c r="MI16" s="17"/>
      <c r="MJ16" s="17"/>
      <c r="MK16" s="17"/>
      <c r="ML16" s="17"/>
      <c r="MM16" s="17"/>
      <c r="MN16" s="17"/>
      <c r="MO16" s="17"/>
      <c r="MP16" s="17"/>
      <c r="MQ16" s="17"/>
      <c r="MR16" s="17"/>
      <c r="MS16" s="40" t="str">
        <f>IF(SUM(LZ16,MD16)&gt;0,SUM(LZ16,MD16),"")</f>
        <v/>
      </c>
      <c r="MT16" s="40" t="str">
        <f>IF(SUM(LY16:LZ16,MB16:MD16,MF16)-MA16-ME16&gt;0,SUM(LY16:LZ16,MB16:MD16,MF16)-MA16-ME16,"")</f>
        <v/>
      </c>
      <c r="MU16" s="40" t="str">
        <f>IF(SUM(MG16:MH16,MJ16)-MI16&gt;0,SUM(MG16:MH16,MJ16)-MI16,"")</f>
        <v/>
      </c>
      <c r="MV16" s="40" t="str">
        <f>IF(SUM(LZ16,MD16,MH16)&gt;0,SUM(LZ16,MD16,MH16),"")</f>
        <v/>
      </c>
      <c r="MW16" s="40" t="str">
        <f>IF(SUM(MT16,MU16)&gt;0,SUM(MT16,MU16),"")</f>
        <v/>
      </c>
      <c r="MX16" s="40" t="str">
        <f>IF(SUM(ML16,MP16)&gt;0,SUM(ML16,MP16),"")</f>
        <v/>
      </c>
      <c r="MY16" s="40" t="str">
        <f>IF(SUM(MK16:ML16,MN16:MP16,MR16)-SUM(MM16,MQ16)&gt;0,SUM(MK16:ML16,MN16:MP16,MR16)-SUM(MM16,MQ16),"")</f>
        <v/>
      </c>
      <c r="MZ16" s="40" t="str">
        <f>IF(SUM(MT16,MU16,MY16)&gt;0,SUM(MT16,MU16,MY16),"")</f>
        <v/>
      </c>
      <c r="NA16" s="18"/>
      <c r="NB16" s="18"/>
      <c r="NC16" s="18"/>
      <c r="ND16" s="18"/>
      <c r="NE16" s="18"/>
      <c r="NF16" s="18"/>
      <c r="NG16" s="18"/>
      <c r="NH16" s="18"/>
      <c r="NI16" s="18"/>
      <c r="NJ16" s="18"/>
      <c r="NK16" s="18"/>
      <c r="NL16" s="18"/>
      <c r="NM16" s="18"/>
      <c r="NN16" s="18"/>
      <c r="NO16" s="18"/>
      <c r="NP16" s="18"/>
      <c r="NQ16" s="18"/>
      <c r="NR16" s="18"/>
      <c r="NS16" s="18"/>
      <c r="NT16" s="18"/>
      <c r="NU16" s="11" t="str">
        <f>IF(SUM(NB16,NF16)&gt;0,SUM(NB16,NF16),"")</f>
        <v/>
      </c>
      <c r="NV16" s="11" t="str">
        <f>IF(SUM(NA16:NB16,ND16:NF16,NH16)-NC16-NG16&gt;0,SUM(NA16:NB16,ND16:NF16,NH16)-NC16-NG16,"")</f>
        <v/>
      </c>
      <c r="NW16" s="11" t="str">
        <f>IF(SUM(NI16:NJ16,NL16)-NK16&gt;0,SUM(NI16:NJ16,NL16)-NK16,"")</f>
        <v/>
      </c>
      <c r="NX16" s="11" t="str">
        <f>IF(SUM(NB16,NF16,NJ16)&gt;0,SUM(NB16,NF16,NJ16),"")</f>
        <v/>
      </c>
      <c r="NY16" s="11" t="str">
        <f>IF(SUM(NV16,NW16)&gt;0,SUM(NV16,NW16),"")</f>
        <v/>
      </c>
      <c r="NZ16" s="11" t="str">
        <f>IF(SUM(NN16,NR16)&gt;0,SUM(NN16,NR16),"")</f>
        <v/>
      </c>
      <c r="OA16" s="11" t="str">
        <f>IF(SUM(NM16:NN16,NP16:NR16,NT16)-SUM(NO16,NS16)&gt;0,SUM(NM16:NN16,NP16:NR16,NT16)-SUM(NO16,NS16),"")</f>
        <v/>
      </c>
      <c r="OB16" s="11" t="str">
        <f>IF(SUM(NV16,NW16,OA16)&gt;0,SUM(NV16,NW16,OA16),"")</f>
        <v/>
      </c>
      <c r="OC16" s="17"/>
      <c r="OD16" s="17"/>
      <c r="OE16" s="17"/>
      <c r="OF16" s="17"/>
      <c r="OG16" s="17"/>
      <c r="OH16" s="17"/>
      <c r="OI16" s="17"/>
      <c r="OJ16" s="17"/>
      <c r="OK16" s="17"/>
      <c r="OL16" s="17"/>
      <c r="OM16" s="17"/>
      <c r="ON16" s="17"/>
      <c r="OO16" s="17"/>
      <c r="OP16" s="17"/>
      <c r="OQ16" s="17"/>
      <c r="OR16" s="17"/>
      <c r="OS16" s="17"/>
      <c r="OT16" s="17"/>
      <c r="OU16" s="17"/>
      <c r="OV16" s="17"/>
      <c r="OW16" s="40" t="str">
        <f>IF(SUM(OD16,OH16)&gt;0,SUM(OD16,OH16),"")</f>
        <v/>
      </c>
      <c r="OX16" s="40" t="str">
        <f>IF(SUM(OC16:OD16,OF16:OH16,OJ16)-OE16-OI16&gt;0,SUM(OC16:OD16,OF16:OH16,OJ16)-OE16-OI16,"")</f>
        <v/>
      </c>
      <c r="OY16" s="40" t="str">
        <f>IF(SUM(OK16:OL16,ON16)-OM16&gt;0,SUM(OK16:OL16,ON16)-OM16,"")</f>
        <v/>
      </c>
      <c r="OZ16" s="40" t="str">
        <f>IF(SUM(OD16,OH16,OL16)&gt;0,SUM(OD16,OH16,OL16),"")</f>
        <v/>
      </c>
      <c r="PA16" s="40" t="str">
        <f>IF(SUM(OX16,OY16)&gt;0,SUM(OX16,OY16),"")</f>
        <v/>
      </c>
      <c r="PB16" s="40" t="str">
        <f>IF(SUM(OP16,OT16)&gt;0,SUM(OP16,OT16),"")</f>
        <v/>
      </c>
      <c r="PC16" s="40" t="str">
        <f>IF(SUM(OO16:OP16,OR16:OT16,OV16)-SUM(OQ16,OU16)&gt;0,SUM(OO16:OP16,OR16:OT16,OV16)-SUM(OQ16,OU16),"")</f>
        <v/>
      </c>
      <c r="PD16" s="40" t="str">
        <f>IF(SUM(OX16,OY16,PC16)&gt;0,SUM(OX16,OY16,PC16),"")</f>
        <v/>
      </c>
      <c r="PE16" s="18"/>
      <c r="PF16" s="18"/>
      <c r="PG16" s="18"/>
      <c r="PH16" s="18"/>
      <c r="PI16" s="18"/>
      <c r="PJ16" s="18"/>
      <c r="PK16" s="18"/>
      <c r="PL16" s="18"/>
      <c r="PM16" s="18"/>
      <c r="PN16" s="18"/>
      <c r="PO16" s="18"/>
      <c r="PP16" s="18"/>
      <c r="PQ16" s="18"/>
      <c r="PR16" s="18"/>
      <c r="PS16" s="18"/>
      <c r="PT16" s="18"/>
      <c r="PU16" s="18"/>
      <c r="PV16" s="18"/>
      <c r="PW16" s="18"/>
      <c r="PX16" s="18"/>
      <c r="PY16" s="11" t="str">
        <f>IF(SUM(PF16,PJ16)&gt;0,SUM(PF16,PJ16),"")</f>
        <v/>
      </c>
      <c r="PZ16" s="11" t="str">
        <f>IF(SUM(PE16:PF16,PH16:PJ16,PL16)-PG16-PK16&gt;0,SUM(PE16:PF16,PH16:PJ16,PL16)-PG16-PK16,"")</f>
        <v/>
      </c>
      <c r="QA16" s="11" t="str">
        <f>IF(SUM(PM16:PN16,PP16)-PO16&gt;0,SUM(PM16:PN16,PP16)-PO16,"")</f>
        <v/>
      </c>
      <c r="QB16" s="11" t="str">
        <f>IF(SUM(PF16,PJ16,PN16)&gt;0,SUM(PF16,PJ16,PN16),"")</f>
        <v/>
      </c>
      <c r="QC16" s="11" t="str">
        <f>IF(SUM(PZ16,QA16)&gt;0,SUM(PZ16,QA16),"")</f>
        <v/>
      </c>
      <c r="QD16" s="11" t="str">
        <f>IF(SUM(PR16,PV16)&gt;0,SUM(PR16,PV16),"")</f>
        <v/>
      </c>
      <c r="QE16" s="11" t="str">
        <f>IF(SUM(PQ16:PR16,PT16:PV16,PX16)-SUM(PS16,PW16)&gt;0,SUM(PQ16:PR16,PT16:PV16,PX16)-SUM(PS16,PW16),"")</f>
        <v/>
      </c>
      <c r="QF16" s="11" t="str">
        <f>IF(SUM(PZ16,QA16,QE16)&gt;0,SUM(PZ16,QA16,QE16),"")</f>
        <v/>
      </c>
      <c r="QG16" s="22">
        <f>IF($CW16="P",CC16,(CC16+AZ16)/2)</f>
        <v>9</v>
      </c>
      <c r="QH16" s="22">
        <f>IF($CW16="P",CD16,(CD16+BA16)/2)</f>
        <v>2.2000000000000002</v>
      </c>
      <c r="QI16" s="22">
        <f>IF($CW16="P",CE16,(CE16+BB16)/2)</f>
        <v>0</v>
      </c>
      <c r="QJ16" s="22">
        <f>IF($CW16="P",CF16,(CF16+BC16)/2)</f>
        <v>0</v>
      </c>
      <c r="QK16" s="22">
        <f>IF($CW16="P",CG16,(CG16+BD16)/2)</f>
        <v>8.9</v>
      </c>
      <c r="QL16" s="22">
        <f>IF($CW16="P",CH16,(CH16+BE16)/2)</f>
        <v>1.2</v>
      </c>
      <c r="QM16" s="22">
        <f>IF($CW16="P",CI16,(CI16+BF16)/2)</f>
        <v>0.4</v>
      </c>
      <c r="QN16" s="22">
        <f>IF($CW16="P",CJ16,(CJ16+BG16)/2)</f>
        <v>0</v>
      </c>
      <c r="QO16" s="22">
        <f>IF($CW16="P",CK16,(CK16+BH16)/2)</f>
        <v>8.5500000000000007</v>
      </c>
      <c r="QP16" s="22">
        <f>IF($CW16="P",CL16,(CL16+BI16)/2)</f>
        <v>1.2</v>
      </c>
      <c r="QQ16" s="22">
        <f>IF($CW16="P",CM16,(CM16+BJ16)/2)</f>
        <v>0.1</v>
      </c>
      <c r="QR16" s="22">
        <f>IF($CW16="P",CN16,(CN16+BK16)/2)</f>
        <v>0</v>
      </c>
      <c r="QS16" s="22">
        <f>IF($CW16="P",CO16,(CO16+BL16)/2)</f>
        <v>0</v>
      </c>
      <c r="QT16" s="22">
        <f>IF($CW16="P",CP16,(CP16+BM16)/2)</f>
        <v>0</v>
      </c>
      <c r="QU16" s="22">
        <f>IF($CW16="P",CQ16,(CQ16+BN16)/2)</f>
        <v>0</v>
      </c>
      <c r="QV16" s="22">
        <f>IF($CW16="P",CR16,(CR16+BO16)/2)</f>
        <v>0</v>
      </c>
      <c r="QW16" s="22">
        <f>IF($CW16="P",CS16,(CS16+BP16)/2)</f>
        <v>0</v>
      </c>
      <c r="QX16" s="22">
        <f>IF($CW16="P",CT16,(CT16+BQ16)/2)</f>
        <v>0</v>
      </c>
      <c r="QY16" s="22">
        <f>IF($CW16="P",CU16,(CU16+BR16)/2)</f>
        <v>0</v>
      </c>
      <c r="QZ16" s="22">
        <f>IF($CW16="P",CV16,(CV16+BS16)/2)</f>
        <v>0</v>
      </c>
      <c r="RA16" s="27" t="s">
        <v>46</v>
      </c>
      <c r="RB16" s="40">
        <f>IF(SUM(QH16,QL16)&gt;0,SUM(QH16,QL16),"")</f>
        <v>3.4000000000000004</v>
      </c>
      <c r="RC16" s="40">
        <f>IF(SUM(QG16:QH16,QJ16:QL16,QN16)-QI16-QM16&gt;0,SUM(QG16:QH16,QJ16:QL16,QN16)-QI16-QM16,"")</f>
        <v>20.900000000000002</v>
      </c>
      <c r="RD16" s="40">
        <f>IF(SUM(QO16:QP16,QR16)-QQ16&gt;0,SUM(QO16:QP16,QR16)-QQ16,"")</f>
        <v>9.65</v>
      </c>
      <c r="RE16" s="40">
        <f>IF(SUM(QH16,QL16,QP16)&gt;0,SUM(QH16,QL16,QP16),"")</f>
        <v>4.6000000000000005</v>
      </c>
      <c r="RF16" s="40">
        <f>IF(SUM(RC16,RD16)&gt;0,SUM(RC16,RD16),"")</f>
        <v>30.550000000000004</v>
      </c>
      <c r="RG16" s="40" t="str">
        <f>IF(SUM(QT16,QX16)&gt;0,SUM(QT16,QX16),"")</f>
        <v/>
      </c>
      <c r="RH16" s="40" t="str">
        <f>IF(SUM(QS16:QT16,QV16:QX16,QZ16)-SUM(QU16,QY16)&gt;0,SUM(QS16:QT16,QV16:QX16,QZ16)-SUM(QU16,QY16),"")</f>
        <v/>
      </c>
      <c r="RI16" s="40">
        <f>IF(SUM(RC16,RD16,RH16)&gt;0,SUM(RC16,RD16,RH16),"")</f>
        <v>30.550000000000004</v>
      </c>
    </row>
    <row r="17" spans="1:477" x14ac:dyDescent="0.2">
      <c r="A17" s="4" t="str" cm="1">
        <f t="array" ref="A17">IF(AND(J17&lt;&gt;"",J17&lt;&gt;"No DD"),SUMPRODUCT((J$4:J$34&lt;&gt;"")*(J$4:J$34&lt;&gt;"No DD")*(F$4:F$34&gt;F17))+1,IF(J17="No DD",SUMPRODUCT((J$4:J$34="No DD")*(F$4:F$34&gt;F17))+1+SUMPRODUCT((J$4:J$34&lt;&gt;"")*(J$4:J$34&lt;&gt;"No DD")),""))</f>
        <v/>
      </c>
      <c r="B17" s="4" t="str" cm="1">
        <f t="array" ref="B17">IF(AND(J17&lt;&gt;"",J17&lt;&gt;"No DD",G17=""),SUMPRODUCT((J$4:J$34&lt;&gt;"")*(J$4:J$34&lt;&gt;"No DD")*(G$4:G$34="")*(F$4:F$34&gt;F17))+1,IF(J17="No DD",SUMPRODUCT((J$4:J$34="No DD")*(F$4:F$34&gt;F17)*(G$4:G$34=""))+1+SUMPRODUCT((J$4:J$34&lt;&gt;"")*(G$4:G$34="")*(J$4:J$34&lt;&gt;"No DD")),""))</f>
        <v/>
      </c>
      <c r="C17" s="5" t="s">
        <v>128</v>
      </c>
      <c r="D17" s="4" t="s">
        <v>4</v>
      </c>
      <c r="E17" s="4">
        <v>2005</v>
      </c>
      <c r="F17" s="9">
        <f>SUM(L17:T17)+SUM(L17:P17)*0.0000001+SUM(L17)*0.0000000000001</f>
        <v>146.20001029000423</v>
      </c>
      <c r="G17" s="66"/>
      <c r="H17" s="3" t="str">
        <f>IF(OR(AND(AR17&gt;=AY$36,AS17&gt;=AY$40,AR17&lt;&gt;"",AQ17=""),AND(AW17&gt;=AY$36,AX17&gt;=AY$40,AW17&lt;&gt;"",AQ17=""),AND(BU17&gt;=CB$36,BV17&gt;=CB$40,BU17&lt;&gt;"",BT17=""),AND(BZ17&gt;=CB$36,CA17&gt;=CB$40,BZ17&lt;&gt;"",BT17=""),AND(CX17&gt;=DE$36,CY17&gt;=DE$40,CX17&lt;&gt;"",CW17=""),AND(DC17&gt;=DE$36,DD17&gt;=DE$40,DC17&lt;&gt;""),AND(EC17&gt;=EJ$36,ED17&gt;=EJ$40,EC17&lt;&gt;""),AND(EH17&gt;=EJ$36,EI17&gt;=EJ$40,EH17&lt;&gt;""),AND(FE17&gt;=FL$36,FF17&gt;=FL$40,FE17&lt;&gt;""),AND(FJ17&gt;=FL$36,FK17&gt;=FL$40,FJ17&lt;&gt;""),AND(GG17&gt;=GN$36,GH17&gt;=GN$40,GG17&lt;&gt;""),AND(GL17&gt;=GN$36,GM17&gt;=GN$40,GL17&lt;&gt;""),AND(HI17&gt;=HP$36,HJ17&gt;=HP$40,HI17&lt;&gt;""),AND(HN17&gt;=HP$36,HO17&gt;=HP$40,HN17&lt;&gt;""),AND(IK17&gt;=IR$36,IL17&gt;=IR$40,IK17&lt;&gt;""),AND(IP17&gt;=IR$36,IQ17&gt;=IR$40,IP17&lt;&gt;""),AND(JM17&gt;=JT$36,JN17&gt;=JT$40,JM17&lt;&gt;""),AND(JR17&gt;=JT$36,JS17&gt;=JT$40,JR17&lt;&gt;""),AND(KO17&gt;=KV$36,KP17&gt;=KV$40,KO17&lt;&gt;""),AND(KT17&gt;=KV$36,KU17&gt;=KV$40,KT17&lt;&gt;""),AND(LQ17&gt;=LX$36,LR17&gt;=LX$40,LQ17&lt;&gt;""),AND(LV17&gt;=LX$36,LW17&gt;=LX$40,LV17&lt;&gt;""),AND(MS17&gt;=MZ$36,MT17&gt;=MZ$40,MS17&lt;&gt;""),AND(MX17&gt;=MZ$36,MY17&gt;=MZ$40,MX17&lt;&gt;""),AND(NU17&gt;=OB$36,NV17&gt;=OB$40,NU17&lt;&gt;""),AND(NZ17&gt;=OB$36,OA17&gt;=OB$40,NZ17&lt;&gt;""),AND(OW17&gt;=PD$36,OX17&gt;=PD$40,OW17&lt;&gt;""),AND(PB17&gt;=PD$36,PC17&gt;=PD$40,PB17&lt;&gt;""),AND(PY17&gt;=QF$36,PZ17&gt;=QF$40,PY17&lt;&gt;""),AND(QD17&gt;=QF$36,QE17&gt;=QF$40,QD17&lt;&gt;"")),"P","")</f>
        <v/>
      </c>
      <c r="I17" s="3" t="str">
        <f>IF(OR(AND(AS17&gt;=AY$40,AS17&lt;&gt;"",AQ17=""),AND(AX17&gt;=AY$40,AX17&lt;&gt;"",AQ17=""),AND(BV17&gt;=CB$40,BV17&lt;&gt;"",BT17=""),AND(CA17&gt;=CB$40,CA17&lt;&gt;"",BT17=""),AND(CY17&gt;=DE$40,CY17&lt;&gt;"",CW17=""),AND(DD17&gt;=DE$40,DD17&lt;&gt;"",CW17=""),AND(ED17&gt;=EJ$40,ED17&lt;&gt;""),AND(EI17&gt;=EJ$40,EI17&lt;&gt;""),AND(FF17&gt;=FL$40,FF17&lt;&gt;""),AND(FK17&gt;=FL$40,FK17&lt;&gt;""),AND(GH17&gt;=GN$40,GH17&lt;&gt;""),AND(GM17&gt;=GN$40,GM17&lt;&gt;""),AND(HJ17&gt;=HP$40,HJ17&lt;&gt;""),AND(HO17&gt;=HP$40,HO17&lt;&gt;""),AND(IL17&gt;=IR$40,IL17&lt;&gt;""),AND(IQ17&gt;=IR$40,IQ17&lt;&gt;""),AND(JN17&gt;=JT$40,JN17&lt;&gt;""),AND(JS17&gt;=JT$40,JS17&lt;&gt;""),AND(KP17&gt;=KV$40,KP17&lt;&gt;""),AND(KU17&gt;=KV$40,KU17&lt;&gt;""),AND(LR17&gt;=LX$40,LR17&lt;&gt;""),AND(LW17&gt;=LX$40,LW17&lt;&gt;""),AND(MT17&gt;=MZ$40,MT17&lt;&gt;""),AND(MY17&gt;=MZ$40,MY17&lt;&gt;""),AND(NV17&gt;=OB$40,NV17&lt;&gt;""),AND(OA17&gt;=OB$40,OA17&lt;&gt;""),AND(OX17&gt;=PD$40,OX17&lt;&gt;""),AND(PC17&gt;=PD$40,PC17&lt;&gt;""),AND(PZ17&gt;=QF$40,PZ17&lt;&gt;""),AND(QE17&gt;=QF$40,QE17&lt;&gt;"")),"P","")</f>
        <v/>
      </c>
      <c r="J17" s="36" t="str">
        <f>IF(AND(I17="P",H17=""),"No DD",IF(OR(AND(AU17&gt;=AY$39,AV17&gt;=AY$43,AU17&lt;&gt;"",AQ17=""),AND(BX17&gt;=CB$39,BY17&gt;=CB$43,BX17&lt;&gt;"",BT17=""),AND(DA17&gt;=DE$39,DB17&gt;=DE$43,DA17&lt;&gt;"",CW17=""),AND(EF17&gt;=EJ$39,EG17&gt;=EJ$43,EF17&lt;&gt;""),AND(FH17&gt;=FL$39,FI17&gt;=FL$43,FH17&lt;&gt;""),AND(GJ17&gt;=GN$39,GK17&gt;=GN$43,GJ17&lt;&gt;""),AND(HL17&gt;=HP$39,HM17&gt;=HP$43,HL17&lt;&gt;""),AND(IN17&gt;=IR$39,IO17&gt;=IR$43,IN17&lt;&gt;""),AND(JP17&gt;=JT$39,JQ17&gt;=JT$43,JP17&lt;&gt;""),AND(KR17&gt;=KV$39,KS17&gt;=KV$43,KR17&lt;&gt;""),AND(LT17&gt;=LX$39,LU17&gt;=LX$43,LT17&lt;&gt;""),AND(MV17&gt;=MZ$39,MW17&gt;=MZ$43,MV17&lt;&gt;""),AND(NX17&gt;=OB$39,NY17&gt;=OB$43,NX17&lt;&gt;""),AND(OZ17&gt;=PD$39,PA17&gt;=PD$43,OZ17&lt;&gt;""),AND(QB17&gt;=QF$39,QC17&gt;=QF$43,QB17&lt;&gt;"")),"Merit",IF(OR(AND(AU17&gt;=AY$38,AV17&gt;=AY$42,AU17&lt;&gt;"",AQ17=""),AND(BX17&gt;=CB$38,BY17&gt;=CB$42,BX17&lt;&gt;"",BT17=""),AND(DA17&gt;=DE$38,DB17&gt;=DE$42,DA17&lt;&gt;"",CW17=""),AND(EF17&gt;=EJ$38,EG17&gt;=EJ$42,EF17&lt;&gt;""),AND(FH17&gt;=FL$38,FI17&gt;=FL$42,FH17&lt;&gt;""),AND(GJ17&gt;=GN$38,GK17&gt;=GN$42,GJ17&lt;&gt;""),AND(HL17&gt;=HP$38,HM17&gt;=HP$42,HL17&lt;&gt;""),AND(IN17&gt;=IR$38,IO17&gt;=IR$42,IN17&lt;&gt;""),AND(JP17&gt;=JT$38,JQ17&gt;=JT$42,JP17&lt;&gt;""),AND(KR17&gt;=KV$38,KS17&gt;=KV$42,KR17&lt;&gt;""),AND(LT17&gt;=LX$38,LU17&gt;=LX$42,LT17&lt;&gt;""),AND(MV17&gt;=MZ$38,MW17&gt;=MZ$42,MV17&lt;&gt;""),AND(NX17&gt;=OB$38,NY17&gt;=OB$42,NX17&lt;&gt;""),AND(OZ17&gt;=PD$38,PA17&gt;=PD$42,OZ17&lt;&gt;""),AND(QB17&gt;=QF$38,QC17&gt;=QF$42,QB17&lt;&gt;"")),"Excellence",IF(K17="P","Worlds Team",IF(H17="P","National Team","")))))</f>
        <v/>
      </c>
      <c r="K17" s="3" t="str">
        <f>IF(OR(AND(AU17&gt;=AY$37,AV17&gt;=AY$41,AU17&lt;&gt;"",AQ17=""),AND(BX17&gt;=CB$37,BY17&gt;=CB$41,BX17&lt;&gt;"",BT17=""),AND(DA17&gt;=DE$37,DB17&gt;=DE$41,DA17&lt;&gt;"",CW17=""),AND(EF17&gt;=EJ$37,EG17&gt;=EJ$41,EF17&lt;&gt;""),AND(FH17&gt;=FL$37,FI17&gt;=FL$41,FH17&lt;&gt;""),AND(GJ17&gt;=GN$37,GK17&gt;=GN$41,GJ17&lt;&gt;""),AND(HL17&gt;=HP$37,HM17&gt;=HP$41,HL17&lt;&gt;""),AND(IN17&gt;=IR$37,IO17&gt;=IR$41,IN17&lt;&gt;""),AND(JP17&gt;=JT$37,JQ17&gt;=JT$41,JP17&lt;&gt;""),AND(KR17&gt;=KV$37,KS17&gt;=KV$41,KR17&lt;&gt;""),AND(LT17&gt;=LX$37,LU17&gt;=LX$41,LT17&lt;&gt;""),AND(MV17&gt;=MZ$37,MW17&gt;=MZ$41,MV17&lt;&gt;""),AND(NX17&gt;=OB$37,NY17&gt;=OB$41,NX17&lt;&gt;""),AND(OZ17&gt;=PD$37,PA17&gt;=PD$41,OZ17&lt;&gt;""),AND(QB17&gt;=QF$37,QC17&gt;=QF$41,QB17&lt;&gt;"")),"P","")</f>
        <v/>
      </c>
      <c r="L17" s="8">
        <f>IF(COUNT(AS17,BV17,CY17)&gt;0,LARGE((AS17,BV17,CY17),1),0)</f>
        <v>42.3</v>
      </c>
      <c r="M17" s="8" t="str">
        <f>IF(L17=0,"",IF(L17=CY17,$CC$1,IF(L17=BV17,$AZ$1,IF(L17=AS17,$W$1,""))))</f>
        <v>2024 Elite Canada</v>
      </c>
      <c r="N17" s="8">
        <f>IF(COUNT(AS17,BV17,CY17)&gt;1,LARGE((AS17,BV17,CY17),2),0)</f>
        <v>38.899999999999991</v>
      </c>
      <c r="O17" s="8" t="str">
        <f>IF(N17=0,"",IF(AND(N17=L17,N17=AS17,N17=BV17),$W$1,IF(AND(N17=L17,N17=AS17,N17=CY17),$W$1,IF(AND(N17=L17,N17=BV17,N17=CY17),$AZ$1,IF(N17=CY17,$CC$1,IF(N17=BV17,$AZ$1,IF(N17=AS17,$W$1,"")))))))</f>
        <v>2024 Nationals</v>
      </c>
      <c r="P17" s="8">
        <f>IF(COUNT(AT17,BW17,CZ17)&gt;0,LARGE((AT17,BW17,CZ17),1),0)</f>
        <v>21.7</v>
      </c>
      <c r="Q17" s="8" t="str">
        <f>IF(P17=0,"",IF(P17=CZ17,$CC$1,IF(P17=BW17,$AZ$1,IF(P17=AT17,$W$1,""))))</f>
        <v>2024 Nationals</v>
      </c>
      <c r="R17" s="8">
        <f>IF(MAX(AX17,CA17,DD17)&gt;0,MAX(AX17,CA17,DD17),0)</f>
        <v>43.300000000000004</v>
      </c>
      <c r="S17" s="8" t="str">
        <f>IF(R17=0,"",IF(R17=DD17,$CC$1,IF(R17=CA17,$AZ$1,IF(R17=AX17,$W$1,""))))</f>
        <v>2024 Elite Canada</v>
      </c>
      <c r="T17" s="8" t="str">
        <f>IF(MAX(DF17:DH17)&gt;0,MAX(DF17:DH17),"")</f>
        <v/>
      </c>
      <c r="U17" s="11" t="str">
        <f>IF(T17="","",IF(T17=DF17,"("&amp;DF$2&amp;")",IF(T17=DG17,"("&amp;DG$2&amp;")",IF(T17=DH17,"("&amp;DH$2&amp;")"))))</f>
        <v/>
      </c>
      <c r="V17" s="8" t="str">
        <f>IF(T17="","",IF(T17=DF17,IF(T17+IF(N17="",0,N17)=PZ17,$PE$1,IF(T17+IF(N17="",0,N17)=OX17,$OC$1,IF(T17+IF(N17="",0,N17)=NV17,$NA$1,IF(T17+IF(N17="",0,N17)=MT17,$LY$1,IF(T17+IF(N17="",0,N17)=LR17,$KW$1,IF(T17+IF(N17="",0,N17)=KP17,$JU$1,IF(T17+IF(N17="",0,N17)=JN17,$IS$1,IF(T17+IF(N17="",0,N17)=IL17,$HQ$1,IF(T17+IF(N17="",0,N17)=HJ17,$GO$1,IF(T17+IF(N17="",0,N17)=GH17,$FM$1,IF(T17+IF(N17="",0,N17)=FF17,$EK$1,IF(T17+IF(N17="",0,N17)=ED17,$DI$1)))))))))))),IF(T17=DG17,IF(T17+IF(P17="",0,P17)=QA17,$PE$1,IF(T17+IF(P17="",0,P17)=OY17,$OC$1,IF(T17+IF(P17="",0,P17)=NW17,$NA$1,IF(T17+IF(P17="",0,P17)=MU17,$LY$1,IF(T17+IF(P17="",0,P17)=LS17,$KW$1,IF(T17+IF(P17="",0,P17)=KQ17,$JU$1,IF(T17+IF(P17="",0,P17)=JO17,$IS$1,IF(T17+IF(P17="",0,P17)=IM17,$HQ$1,IF(T17+IF(P17="",0,P17)=HK17,$GO$1,IF(T17+IF(P17="",0,P17)=GI17,$FM$1,IF(T17+IF(P17="",0,P17)=FG17,$EK$1,IF(T17+IF(P17="",0,P17)=EE17,$DI$1)))))))))))),IF(T17=DH17,IF(T17+IF(R17="",0,R17)=QE17,$PE$1,IF(T17+IF(R17="",0,R17)=PC17,$OC$1,IF(T17+IF(R17="",0,R17)=OA17,$NA$1,IF(T17+IF(R17="",0,R17)=MY17,$LY$1,IF(T17+IF(R17="",0,R17)=LW17,$KW$1,IF(T17+IF(R17="",0,R17)=KU17,$JU$1,IF(T17+IF(R17="",0,R17)=JS17,$IS$1,IF(T17+IF(R17="",0,R17)=IQ17,$HQ$1,IF(T17+IF(R17="",0,R17)=HO17,$GO$1,IF(T17+IF(R17="",0,R17)=GM17,$FM$1,IF(T17+IF(R17="",0,R17)=FK17,$EK$1,IF(T17+IF(R17="",0,R17)=EI17,$DI$1))))))))))))))))</f>
        <v/>
      </c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27"/>
      <c r="AR17" s="40" t="str">
        <f>IF(SUM(X17,AB17)&gt;0,SUM(X17,AB17),"")</f>
        <v/>
      </c>
      <c r="AS17" s="40" t="str">
        <f>IF(SUM(W17:X17,Z17:AB17,AD17)-Y17-AC17&gt;0,SUM(W17:X17,Z17:AB17,AD17)-Y17-AC17,"")</f>
        <v/>
      </c>
      <c r="AT17" s="40" t="str">
        <f>IF(SUM(AE17:AF17,AH17)-AG17&gt;0,SUM(AE17:AF17,AH17)-AG17,"")</f>
        <v/>
      </c>
      <c r="AU17" s="40" t="str">
        <f>IF(SUM(X17,AB17,AF17)&gt;0,SUM(X17,AB17,AF17),"")</f>
        <v/>
      </c>
      <c r="AV17" s="40" t="str">
        <f>IF(SUM(AS17,AT17)&gt;0,SUM(AS17,AT17),"")</f>
        <v/>
      </c>
      <c r="AW17" s="40" t="str">
        <f>IF(SUM(AJ17,AN17)&gt;0,SUM(AJ17,AN17),"")</f>
        <v/>
      </c>
      <c r="AX17" s="40" t="str">
        <f>IF(SUM(AI17:AJ17,AL17:AN17,AP17)-SUM(AK17,AO17)&gt;0,SUM(AI17:AJ17,AL17:AN17,AP17)-SUM(AK17,AO17),"")</f>
        <v/>
      </c>
      <c r="AY17" s="40" t="str">
        <f>IF(SUM(AS17,AT17,AX17)&gt;0,SUM(AS17,AT17,AX17),"")</f>
        <v/>
      </c>
      <c r="AZ17" s="18">
        <v>18.2</v>
      </c>
      <c r="BA17" s="18">
        <v>3.3</v>
      </c>
      <c r="BB17" s="18">
        <v>0.6</v>
      </c>
      <c r="BC17" s="18">
        <v>0</v>
      </c>
      <c r="BD17" s="18">
        <v>18.399999999999999</v>
      </c>
      <c r="BE17" s="18">
        <v>3.2</v>
      </c>
      <c r="BF17" s="18">
        <v>0.2</v>
      </c>
      <c r="BG17" s="18">
        <v>0</v>
      </c>
      <c r="BH17" s="18">
        <v>16.8</v>
      </c>
      <c r="BI17" s="18">
        <v>3.5</v>
      </c>
      <c r="BJ17" s="18">
        <v>0.2</v>
      </c>
      <c r="BK17" s="18">
        <v>0</v>
      </c>
      <c r="BL17" s="18">
        <v>18.8</v>
      </c>
      <c r="BM17" s="18">
        <v>3.5</v>
      </c>
      <c r="BN17" s="18">
        <v>0.2</v>
      </c>
      <c r="BO17" s="18">
        <v>0</v>
      </c>
      <c r="BP17" s="18">
        <v>18.2</v>
      </c>
      <c r="BQ17" s="18">
        <v>3.2</v>
      </c>
      <c r="BR17" s="18">
        <v>0.2</v>
      </c>
      <c r="BS17" s="18">
        <v>0</v>
      </c>
      <c r="BT17" s="28"/>
      <c r="BU17" s="11">
        <f>IF(SUM(BA17,BE17)&gt;0,SUM(BA17,BE17),"")</f>
        <v>6.5</v>
      </c>
      <c r="BV17" s="11">
        <f>IF(SUM(AZ17:BA17,BC17:BE17,BG17)-BB17-BF17&gt;0,SUM(AZ17:BA17,BC17:BE17,BG17)-BB17-BF17,"")</f>
        <v>42.3</v>
      </c>
      <c r="BW17" s="11">
        <f>IF(SUM(BH17:BI17,BK17)-BJ17&gt;0,SUM(BH17:BI17,BK17)-BJ17,"")</f>
        <v>20.100000000000001</v>
      </c>
      <c r="BX17" s="11">
        <f>IF(SUM(BA17,BE17,BI17)&gt;0,SUM(BA17,BE17,BI17),"")</f>
        <v>10</v>
      </c>
      <c r="BY17" s="11">
        <f>IF(SUM(BV17,BW17)&gt;0,SUM(BV17,BW17),"")</f>
        <v>62.4</v>
      </c>
      <c r="BZ17" s="11">
        <f>IF(SUM(BM17,BQ17)&gt;0,SUM(BM17,BQ17),"")</f>
        <v>6.7</v>
      </c>
      <c r="CA17" s="11">
        <f>IF(SUM(BL17:BM17,BO17:BQ17,BS17)-SUM(BN17,BR17)&gt;0,SUM(BL17:BM17,BO17:BQ17,BS17)-SUM(BN17,BR17),"")</f>
        <v>43.300000000000004</v>
      </c>
      <c r="CB17" s="11">
        <f>IF(SUM(BV17,BW17,CA17)&gt;0,SUM(BV17,BW17,CA17),"")</f>
        <v>105.7</v>
      </c>
      <c r="CC17" s="19">
        <v>17.8</v>
      </c>
      <c r="CD17" s="19">
        <v>2.9</v>
      </c>
      <c r="CE17" s="19">
        <v>0.1</v>
      </c>
      <c r="CF17" s="19">
        <v>0</v>
      </c>
      <c r="CG17" s="19">
        <v>17.399999999999999</v>
      </c>
      <c r="CH17" s="19">
        <v>0.9</v>
      </c>
      <c r="CI17" s="19">
        <v>0</v>
      </c>
      <c r="CJ17" s="19">
        <v>0</v>
      </c>
      <c r="CK17" s="19">
        <v>18.399999999999999</v>
      </c>
      <c r="CL17" s="19">
        <v>3.5</v>
      </c>
      <c r="CM17" s="19">
        <v>0.2</v>
      </c>
      <c r="CN17" s="19">
        <v>0</v>
      </c>
      <c r="CO17" s="19"/>
      <c r="CP17" s="19"/>
      <c r="CQ17" s="19"/>
      <c r="CR17" s="19"/>
      <c r="CS17" s="19"/>
      <c r="CT17" s="19"/>
      <c r="CU17" s="19"/>
      <c r="CV17" s="19"/>
      <c r="CW17" s="27"/>
      <c r="CX17" s="40">
        <f>IF(SUM(CD17,CH17)&gt;0,SUM(CD17,CH17),"")</f>
        <v>3.8</v>
      </c>
      <c r="CY17" s="40">
        <f>IF(SUM(CC17:CD17,CF17:CH17,CJ17)-CE17-CI17&gt;0,SUM(CC17:CD17,CF17:CH17,CJ17)-CE17-CI17,"")</f>
        <v>38.899999999999991</v>
      </c>
      <c r="CZ17" s="40">
        <f>IF(SUM(CK17:CL17,CN17)-CM17&gt;0,SUM(CK17:CL17,CN17)-CM17,"")</f>
        <v>21.7</v>
      </c>
      <c r="DA17" s="40">
        <f>IF(SUM(CD17,CH17,CL17)&gt;0,SUM(CD17,CH17,CL17),"")</f>
        <v>7.3</v>
      </c>
      <c r="DB17" s="40">
        <f>IF(SUM(CY17,CZ17)&gt;0,SUM(CY17,CZ17),"")</f>
        <v>60.599999999999994</v>
      </c>
      <c r="DC17" s="40" t="str">
        <f>IF(SUM(CP17,CT17)&gt;0,SUM(CP17,CT17),"")</f>
        <v/>
      </c>
      <c r="DD17" s="40" t="str">
        <f>IF(SUM(CO17:CP17,CR17:CT17,CV17)-SUM(CQ17,CU17)&gt;0,SUM(CO17:CP17,CR17:CT17,CV17)-SUM(CQ17,CU17),"")</f>
        <v/>
      </c>
      <c r="DE17" s="40">
        <f>IF(SUM(CY17,CZ17,DD17)&gt;0,SUM(CY17,CZ17,DD17),"")</f>
        <v>60.599999999999994</v>
      </c>
      <c r="DF17" s="50" t="str">
        <f>IF(MAX(ED17,FF17,GH17,HJ17,IL17,JN17,KP17,LR17,MT17,NV17,OX17,PZ17)-IF(N17="",0,N17)&gt;0.001,MAX(ED17,FF17,GH17,HJ17,IL17,JN17,KP17,LR17,MT17,NV17,OX17,PZ17)-IF(N17="",0,N17),"")</f>
        <v/>
      </c>
      <c r="DG17" s="50" t="str">
        <f>IF(MAX(EE17,FG17,GI17,HK17,IM17,JO17,KQ17,LS17,MU17,NW17,OY17,QA17)-IF(P17="",0,P17)&gt;0.001,MAX(EE17,FG17,GI17,HK17,IM17,JO17,KQ17,LS17,MU17,NW17,OY17,QA17)-IF(P17="",0,P17),"")</f>
        <v/>
      </c>
      <c r="DH17" s="50" t="str">
        <f>IF(MAX(EI17,FK17,GM17,HO17,IQ17,JS17,KU17,LW17,MY17,OA17,PC17,QE17)-IF(R17="",0,R17)&gt;0.001,MAX(EI17,FK17,GM17,HO17,IQ17,JS17,KU17,LW17,MY17,OA17,PC17,QE17)-IF(R17="",0,R17),"")</f>
        <v/>
      </c>
      <c r="DI17" s="17"/>
      <c r="DJ17" s="17"/>
      <c r="DK17" s="17"/>
      <c r="DL17" s="17"/>
      <c r="DM17" s="17"/>
      <c r="DN17" s="17"/>
      <c r="DO17" s="17"/>
      <c r="DP17" s="17"/>
      <c r="DQ17" s="17"/>
      <c r="DR17" s="17"/>
      <c r="DS17" s="17"/>
      <c r="DT17" s="17"/>
      <c r="DU17" s="17"/>
      <c r="DV17" s="17"/>
      <c r="DW17" s="17"/>
      <c r="DX17" s="17"/>
      <c r="DY17" s="17"/>
      <c r="DZ17" s="17"/>
      <c r="EA17" s="17"/>
      <c r="EB17" s="17"/>
      <c r="EC17" s="40" t="str">
        <f>IF(SUM(DJ17,DN17)&gt;0,SUM(DJ17,DN17),"")</f>
        <v/>
      </c>
      <c r="ED17" s="40" t="str">
        <f>IF(SUM(DI17:DJ17,DL17:DN17,DP17)-DK17-DO17&gt;0,SUM(DI17:DJ17,DL17:DN17,DP17)-DK17-DO17,"")</f>
        <v/>
      </c>
      <c r="EE17" s="40" t="str">
        <f>IF(SUM(DQ17:DR17,DT17)-DS17&gt;0,SUM(DQ17:DR17,DT17)-DS17,"")</f>
        <v/>
      </c>
      <c r="EF17" s="40" t="str">
        <f>IF(SUM(DJ17,DN17,DR17)&gt;0,SUM(DJ17,DN17,DR17),"")</f>
        <v/>
      </c>
      <c r="EG17" s="40" t="str">
        <f>IF(SUM(ED17,EE17)&gt;0,SUM(ED17,EE17),"")</f>
        <v/>
      </c>
      <c r="EH17" s="40" t="str">
        <f>IF(SUM(DV17,DZ17)&gt;0,SUM(DV17,DZ17),"")</f>
        <v/>
      </c>
      <c r="EI17" s="40" t="str">
        <f>IF(SUM(DU17:DV17,DX17:DZ17,EB17)-SUM(DW17,EA17)&gt;0,SUM(DU17:DV17,DX17:DZ17,EB17)-SUM(DW17,EA17),"")</f>
        <v/>
      </c>
      <c r="EJ17" s="40" t="str">
        <f>IF(SUM(ED17,EE17,EI17)&gt;0,SUM(ED17,EE17,EI17),"")</f>
        <v/>
      </c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1" t="str">
        <f>IF(SUM(EL17,EP17)&gt;0,SUM(EL17,EP17),"")</f>
        <v/>
      </c>
      <c r="FF17" s="11" t="str">
        <f>IF(SUM(EK17:EL17,EN17:EP17,ER17)-EM17-EQ17&gt;0,SUM(EK17:EL17,EN17:EP17,ER17)-EM17-EQ17,"")</f>
        <v/>
      </c>
      <c r="FG17" s="11" t="str">
        <f>IF(SUM(ES17:ET17,EV17)-EU17&gt;0,SUM(ES17:ET17,EV17)-EU17,"")</f>
        <v/>
      </c>
      <c r="FH17" s="11" t="str">
        <f>IF(SUM(EL17,EP17,ET17)&gt;0,SUM(EL17,EP17,ET17),"")</f>
        <v/>
      </c>
      <c r="FI17" s="11" t="str">
        <f>IF(SUM(FF17,FG17)&gt;0,SUM(FF17,FG17),"")</f>
        <v/>
      </c>
      <c r="FJ17" s="11" t="str">
        <f>IF(SUM(EX17,FB17)&gt;0,SUM(EX17,FB17),"")</f>
        <v/>
      </c>
      <c r="FK17" s="11" t="str">
        <f>IF(SUM(EW17:EX17,EZ17:FB17,FD17)-SUM(EY17,FC17)&gt;0,SUM(EW17:EX17,EZ17:FB17,FD17)-SUM(EY17,FC17),"")</f>
        <v/>
      </c>
      <c r="FL17" s="11" t="str">
        <f>IF(SUM(FF17,FG17,FK17)&gt;0,SUM(FF17,FG17,FK17),"")</f>
        <v/>
      </c>
      <c r="FM17" s="17"/>
      <c r="FN17" s="17"/>
      <c r="FO17" s="17"/>
      <c r="FP17" s="17"/>
      <c r="FQ17" s="17"/>
      <c r="FR17" s="17"/>
      <c r="FS17" s="17"/>
      <c r="FT17" s="17"/>
      <c r="FU17" s="17"/>
      <c r="FV17" s="17"/>
      <c r="FW17" s="17"/>
      <c r="FX17" s="17"/>
      <c r="FY17" s="17"/>
      <c r="FZ17" s="17"/>
      <c r="GA17" s="17"/>
      <c r="GB17" s="17"/>
      <c r="GC17" s="17"/>
      <c r="GD17" s="17"/>
      <c r="GE17" s="17"/>
      <c r="GF17" s="17"/>
      <c r="GG17" s="40" t="str">
        <f>IF(SUM(FN17,FR17)&gt;0,SUM(FN17,FR17),"")</f>
        <v/>
      </c>
      <c r="GH17" s="40" t="str">
        <f>IF(SUM(FM17:FN17,FP17:FR17,FT17)-FO17-FS17&gt;0,SUM(FM17:FN17,FP17:FR17,FT17)-FO17-FS17,"")</f>
        <v/>
      </c>
      <c r="GI17" s="40" t="str">
        <f>IF(SUM(FU17:FV17,FX17)-FW17&gt;0,SUM(FU17:FV17,FX17)-FW17,"")</f>
        <v/>
      </c>
      <c r="GJ17" s="40" t="str">
        <f>IF(SUM(FN17,FR17,FV17)&gt;0,SUM(FN17,FR17,FV17),"")</f>
        <v/>
      </c>
      <c r="GK17" s="40" t="str">
        <f>IF(SUM(GH17,GI17)&gt;0,SUM(GH17,GI17),"")</f>
        <v/>
      </c>
      <c r="GL17" s="40" t="str">
        <f>IF(SUM(FZ17,GD17)&gt;0,SUM(FZ17,GD17),"")</f>
        <v/>
      </c>
      <c r="GM17" s="40" t="str">
        <f>IF(SUM(FY17:FZ17,GB17:GD17,GF17)-SUM(GA17,GE17)&gt;0,SUM(FY17:FZ17,GB17:GD17,GF17)-SUM(GA17,GE17),"")</f>
        <v/>
      </c>
      <c r="GN17" s="40" t="str">
        <f>IF(SUM(GH17,GI17,GM17)&gt;0,SUM(GH17,GI17,GM17),"")</f>
        <v/>
      </c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1" t="str">
        <f>IF(SUM(GP17,GT17)&gt;0,SUM(GP17,GT17),"")</f>
        <v/>
      </c>
      <c r="HJ17" s="11" t="str">
        <f>IF(SUM(GO17:GP17,GR17:GT17,GV17)-GQ17-GU17&gt;0,SUM(GO17:GP17,GR17:GT17,GV17)-GQ17-GU17,"")</f>
        <v/>
      </c>
      <c r="HK17" s="11" t="str">
        <f>IF(SUM(GW17:GX17,GZ17)-GY17&gt;0,SUM(GW17:GX17,GZ17)-GY17,"")</f>
        <v/>
      </c>
      <c r="HL17" s="11" t="str">
        <f>IF(SUM(GP17,GT17,GX17)&gt;0,SUM(GP17,GT17,GX17),"")</f>
        <v/>
      </c>
      <c r="HM17" s="11" t="str">
        <f>IF(SUM(HJ17,HK17)&gt;0,SUM(HJ17,HK17),"")</f>
        <v/>
      </c>
      <c r="HN17" s="11" t="str">
        <f>IF(SUM(HB17,HF17)&gt;0,SUM(HB17,HF17),"")</f>
        <v/>
      </c>
      <c r="HO17" s="11" t="str">
        <f>IF(SUM(HA17:HB17,HD17:HF17,HH17)-SUM(HC17,HG17)&gt;0,SUM(HA17:HB17,HD17:HF17,HH17)-SUM(HC17,HG17),"")</f>
        <v/>
      </c>
      <c r="HP17" s="11" t="str">
        <f>IF(SUM(HJ17,HK17,HO17)&gt;0,SUM(HJ17,HK17,HO17),"")</f>
        <v/>
      </c>
      <c r="HQ17" s="17"/>
      <c r="HR17" s="17"/>
      <c r="HS17" s="17"/>
      <c r="HT17" s="17"/>
      <c r="HU17" s="17"/>
      <c r="HV17" s="17"/>
      <c r="HW17" s="17"/>
      <c r="HX17" s="17"/>
      <c r="HY17" s="17"/>
      <c r="HZ17" s="17"/>
      <c r="IA17" s="17"/>
      <c r="IB17" s="17"/>
      <c r="IC17" s="17"/>
      <c r="ID17" s="17"/>
      <c r="IE17" s="17"/>
      <c r="IF17" s="17"/>
      <c r="IG17" s="17"/>
      <c r="IH17" s="17"/>
      <c r="II17" s="17"/>
      <c r="IJ17" s="17"/>
      <c r="IK17" s="40" t="str">
        <f>IF(SUM(HR17,HV17)&gt;0,SUM(HR17,HV17),"")</f>
        <v/>
      </c>
      <c r="IL17" s="40" t="str">
        <f>IF(SUM(HQ17:HR17,HT17:HV17,HX17)-HS17-HW17&gt;0,SUM(HQ17:HR17,HT17:HV17,HX17)-HS17-HW17,"")</f>
        <v/>
      </c>
      <c r="IM17" s="40" t="str">
        <f>IF(SUM(HY17:HZ17,IB17)-IA17&gt;0,SUM(HY17:HZ17,IB17)-IA17,"")</f>
        <v/>
      </c>
      <c r="IN17" s="40" t="str">
        <f>IF(SUM(HR17,HV17,HZ17)&gt;0,SUM(HR17,HV17,HZ17),"")</f>
        <v/>
      </c>
      <c r="IO17" s="40" t="str">
        <f>IF(SUM(IL17,IM17)&gt;0,SUM(IL17,IM17),"")</f>
        <v/>
      </c>
      <c r="IP17" s="40" t="str">
        <f>IF(SUM(ID17,IH17)&gt;0,SUM(ID17,IH17),"")</f>
        <v/>
      </c>
      <c r="IQ17" s="40" t="str">
        <f>IF(SUM(IC17:ID17,IF17:IH17,IJ17)-SUM(IE17,II17)&gt;0,SUM(IC17:ID17,IF17:IH17,IJ17)-SUM(IE17,II17),"")</f>
        <v/>
      </c>
      <c r="IR17" s="40" t="str">
        <f>IF(SUM(IL17,IM17,IQ17)&gt;0,SUM(IL17,IM17,IQ17),"")</f>
        <v/>
      </c>
      <c r="IS17" s="18"/>
      <c r="IT17" s="18"/>
      <c r="IU17" s="18"/>
      <c r="IV17" s="18"/>
      <c r="IW17" s="18"/>
      <c r="IX17" s="18"/>
      <c r="IY17" s="18"/>
      <c r="IZ17" s="18"/>
      <c r="JA17" s="18"/>
      <c r="JB17" s="18"/>
      <c r="JC17" s="18"/>
      <c r="JD17" s="18"/>
      <c r="JE17" s="18"/>
      <c r="JF17" s="18"/>
      <c r="JG17" s="18"/>
      <c r="JH17" s="18"/>
      <c r="JI17" s="18"/>
      <c r="JJ17" s="18"/>
      <c r="JK17" s="18"/>
      <c r="JL17" s="18"/>
      <c r="JM17" s="11" t="str">
        <f>IF(SUM(IT17,IX17)&gt;0,SUM(IT17,IX17),"")</f>
        <v/>
      </c>
      <c r="JN17" s="11" t="str">
        <f>IF(SUM(IS17:IT17,IV17:IX17,IZ17)-IU17-IY17&gt;0,SUM(IS17:IT17,IV17:IX17,IZ17)-IU17-IY17,"")</f>
        <v/>
      </c>
      <c r="JO17" s="11" t="str">
        <f>IF(SUM(JA17:JB17,JD17)-JC17&gt;0,SUM(JA17:JB17,JD17)-JC17,"")</f>
        <v/>
      </c>
      <c r="JP17" s="11" t="str">
        <f>IF(SUM(IT17,IX17,JB17)&gt;0,SUM(IT17,IX17,JB17),"")</f>
        <v/>
      </c>
      <c r="JQ17" s="11" t="str">
        <f>IF(SUM(JN17,JO17)&gt;0,SUM(JN17,JO17),"")</f>
        <v/>
      </c>
      <c r="JR17" s="11" t="str">
        <f>IF(SUM(JF17,JJ17)&gt;0,SUM(JF17,JJ17),"")</f>
        <v/>
      </c>
      <c r="JS17" s="11" t="str">
        <f>IF(SUM(JE17:JF17,JH17:JJ17,JL17)-SUM(JG17,JK17)&gt;0,SUM(JE17:JF17,JH17:JJ17,JL17)-SUM(JG17,JK17),"")</f>
        <v/>
      </c>
      <c r="JT17" s="11" t="str">
        <f>IF(SUM(JN17,JO17,JS17)&gt;0,SUM(JN17,JO17,JS17),"")</f>
        <v/>
      </c>
      <c r="JU17" s="17"/>
      <c r="JV17" s="17"/>
      <c r="JW17" s="17"/>
      <c r="JX17" s="17"/>
      <c r="JY17" s="17"/>
      <c r="JZ17" s="17"/>
      <c r="KA17" s="17"/>
      <c r="KB17" s="17"/>
      <c r="KC17" s="17"/>
      <c r="KD17" s="17"/>
      <c r="KE17" s="17"/>
      <c r="KF17" s="17"/>
      <c r="KG17" s="17"/>
      <c r="KH17" s="17"/>
      <c r="KI17" s="17"/>
      <c r="KJ17" s="17"/>
      <c r="KK17" s="17"/>
      <c r="KL17" s="17"/>
      <c r="KM17" s="17"/>
      <c r="KN17" s="17"/>
      <c r="KO17" s="40" t="str">
        <f>IF(SUM(JV17,JZ17)&gt;0,SUM(JV17,JZ17),"")</f>
        <v/>
      </c>
      <c r="KP17" s="40" t="str">
        <f>IF(SUM(JU17:JV17,JX17:JZ17,KB17)-JW17-KA17&gt;0,SUM(JU17:JV17,JX17:JZ17,KB17)-JW17-KA17,"")</f>
        <v/>
      </c>
      <c r="KQ17" s="40" t="str">
        <f>IF(SUM(KC17:KD17,KF17)-KE17&gt;0,SUM(KC17:KD17,KF17)-KE17,"")</f>
        <v/>
      </c>
      <c r="KR17" s="40" t="str">
        <f>IF(SUM(JV17,JZ17,KD17)&gt;0,SUM(JV17,JZ17,KD17),"")</f>
        <v/>
      </c>
      <c r="KS17" s="40" t="str">
        <f>IF(SUM(KP17,KQ17)&gt;0,SUM(KP17,KQ17),"")</f>
        <v/>
      </c>
      <c r="KT17" s="40" t="str">
        <f>IF(SUM(KH17,KL17)&gt;0,SUM(KH17,KL17),"")</f>
        <v/>
      </c>
      <c r="KU17" s="40" t="str">
        <f>IF(SUM(KG17:KH17,KJ17:KL17,KN17)-SUM(KI17,KM17)&gt;0,SUM(KG17:KH17,KJ17:KL17,KN17)-SUM(KI17,KM17),"")</f>
        <v/>
      </c>
      <c r="KV17" s="40" t="str">
        <f>IF(SUM(KP17,KQ17,KU17)&gt;0,SUM(KP17,KQ17,KU17),"")</f>
        <v/>
      </c>
      <c r="KW17" s="18"/>
      <c r="KX17" s="18"/>
      <c r="KY17" s="18"/>
      <c r="KZ17" s="18"/>
      <c r="LA17" s="18"/>
      <c r="LB17" s="18"/>
      <c r="LC17" s="18"/>
      <c r="LD17" s="18"/>
      <c r="LE17" s="18"/>
      <c r="LF17" s="18"/>
      <c r="LG17" s="18"/>
      <c r="LH17" s="18"/>
      <c r="LI17" s="18"/>
      <c r="LJ17" s="18"/>
      <c r="LK17" s="18"/>
      <c r="LL17" s="18"/>
      <c r="LM17" s="18"/>
      <c r="LN17" s="18"/>
      <c r="LO17" s="18"/>
      <c r="LP17" s="18"/>
      <c r="LQ17" s="11" t="str">
        <f>IF(SUM(KX17,LB17)&gt;0,SUM(KX17,LB17),"")</f>
        <v/>
      </c>
      <c r="LR17" s="11" t="str">
        <f>IF(SUM(KW17:KX17,KZ17:LB17,LD17)-KY17-LC17&gt;0,SUM(KW17:KX17,KZ17:LB17,LD17)-KY17-LC17,"")</f>
        <v/>
      </c>
      <c r="LS17" s="11" t="str">
        <f>IF(SUM(LE17:LF17,LH17)-LG17&gt;0,SUM(LE17:LF17,LH17)-LG17,"")</f>
        <v/>
      </c>
      <c r="LT17" s="11" t="str">
        <f>IF(SUM(KX17,LB17,LF17)&gt;0,SUM(KX17,LB17,LF17),"")</f>
        <v/>
      </c>
      <c r="LU17" s="11" t="str">
        <f>IF(SUM(LR17,LS17)&gt;0,SUM(LR17,LS17),"")</f>
        <v/>
      </c>
      <c r="LV17" s="11" t="str">
        <f>IF(SUM(LJ17,LN17)&gt;0,SUM(LJ17,LN17),"")</f>
        <v/>
      </c>
      <c r="LW17" s="11" t="str">
        <f>IF(SUM(LI17:LJ17,LL17:LN17,LP17)-SUM(LK17,LO17)&gt;0,SUM(LI17:LJ17,LL17:LN17,LP17)-SUM(LK17,LO17),"")</f>
        <v/>
      </c>
      <c r="LX17" s="11" t="str">
        <f>IF(SUM(LR17,LS17,LW17)&gt;0,SUM(LR17,LS17,LW17),"")</f>
        <v/>
      </c>
      <c r="LY17" s="17"/>
      <c r="LZ17" s="17"/>
      <c r="MA17" s="17"/>
      <c r="MB17" s="17"/>
      <c r="MC17" s="17"/>
      <c r="MD17" s="17"/>
      <c r="ME17" s="17"/>
      <c r="MF17" s="17"/>
      <c r="MG17" s="17"/>
      <c r="MH17" s="17"/>
      <c r="MI17" s="17"/>
      <c r="MJ17" s="17"/>
      <c r="MK17" s="17"/>
      <c r="ML17" s="17"/>
      <c r="MM17" s="17"/>
      <c r="MN17" s="17"/>
      <c r="MO17" s="17"/>
      <c r="MP17" s="17"/>
      <c r="MQ17" s="17"/>
      <c r="MR17" s="17"/>
      <c r="MS17" s="40" t="str">
        <f>IF(SUM(LZ17,MD17)&gt;0,SUM(LZ17,MD17),"")</f>
        <v/>
      </c>
      <c r="MT17" s="40" t="str">
        <f>IF(SUM(LY17:LZ17,MB17:MD17,MF17)-MA17-ME17&gt;0,SUM(LY17:LZ17,MB17:MD17,MF17)-MA17-ME17,"")</f>
        <v/>
      </c>
      <c r="MU17" s="40" t="str">
        <f>IF(SUM(MG17:MH17,MJ17)-MI17&gt;0,SUM(MG17:MH17,MJ17)-MI17,"")</f>
        <v/>
      </c>
      <c r="MV17" s="40" t="str">
        <f>IF(SUM(LZ17,MD17,MH17)&gt;0,SUM(LZ17,MD17,MH17),"")</f>
        <v/>
      </c>
      <c r="MW17" s="40" t="str">
        <f>IF(SUM(MT17,MU17)&gt;0,SUM(MT17,MU17),"")</f>
        <v/>
      </c>
      <c r="MX17" s="40" t="str">
        <f>IF(SUM(ML17,MP17)&gt;0,SUM(ML17,MP17),"")</f>
        <v/>
      </c>
      <c r="MY17" s="40" t="str">
        <f>IF(SUM(MK17:ML17,MN17:MP17,MR17)-SUM(MM17,MQ17)&gt;0,SUM(MK17:ML17,MN17:MP17,MR17)-SUM(MM17,MQ17),"")</f>
        <v/>
      </c>
      <c r="MZ17" s="40" t="str">
        <f>IF(SUM(MT17,MU17,MY17)&gt;0,SUM(MT17,MU17,MY17),"")</f>
        <v/>
      </c>
      <c r="NA17" s="18"/>
      <c r="NB17" s="18"/>
      <c r="NC17" s="18"/>
      <c r="ND17" s="18"/>
      <c r="NE17" s="18"/>
      <c r="NF17" s="18"/>
      <c r="NG17" s="18"/>
      <c r="NH17" s="18"/>
      <c r="NI17" s="18"/>
      <c r="NJ17" s="18"/>
      <c r="NK17" s="18"/>
      <c r="NL17" s="18"/>
      <c r="NM17" s="18"/>
      <c r="NN17" s="18"/>
      <c r="NO17" s="18"/>
      <c r="NP17" s="18"/>
      <c r="NQ17" s="18"/>
      <c r="NR17" s="18"/>
      <c r="NS17" s="18"/>
      <c r="NT17" s="18"/>
      <c r="NU17" s="11" t="str">
        <f>IF(SUM(NB17,NF17)&gt;0,SUM(NB17,NF17),"")</f>
        <v/>
      </c>
      <c r="NV17" s="11" t="str">
        <f>IF(SUM(NA17:NB17,ND17:NF17,NH17)-NC17-NG17&gt;0,SUM(NA17:NB17,ND17:NF17,NH17)-NC17-NG17,"")</f>
        <v/>
      </c>
      <c r="NW17" s="11" t="str">
        <f>IF(SUM(NI17:NJ17,NL17)-NK17&gt;0,SUM(NI17:NJ17,NL17)-NK17,"")</f>
        <v/>
      </c>
      <c r="NX17" s="11" t="str">
        <f>IF(SUM(NB17,NF17,NJ17)&gt;0,SUM(NB17,NF17,NJ17),"")</f>
        <v/>
      </c>
      <c r="NY17" s="11" t="str">
        <f>IF(SUM(NV17,NW17)&gt;0,SUM(NV17,NW17),"")</f>
        <v/>
      </c>
      <c r="NZ17" s="11" t="str">
        <f>IF(SUM(NN17,NR17)&gt;0,SUM(NN17,NR17),"")</f>
        <v/>
      </c>
      <c r="OA17" s="11" t="str">
        <f>IF(SUM(NM17:NN17,NP17:NR17,NT17)-SUM(NO17,NS17)&gt;0,SUM(NM17:NN17,NP17:NR17,NT17)-SUM(NO17,NS17),"")</f>
        <v/>
      </c>
      <c r="OB17" s="11" t="str">
        <f>IF(SUM(NV17,NW17,OA17)&gt;0,SUM(NV17,NW17,OA17),"")</f>
        <v/>
      </c>
      <c r="OC17" s="17"/>
      <c r="OD17" s="17"/>
      <c r="OE17" s="17"/>
      <c r="OF17" s="17"/>
      <c r="OG17" s="17"/>
      <c r="OH17" s="17"/>
      <c r="OI17" s="17"/>
      <c r="OJ17" s="17"/>
      <c r="OK17" s="17"/>
      <c r="OL17" s="17"/>
      <c r="OM17" s="17"/>
      <c r="ON17" s="17"/>
      <c r="OO17" s="17"/>
      <c r="OP17" s="17"/>
      <c r="OQ17" s="17"/>
      <c r="OR17" s="17"/>
      <c r="OS17" s="17"/>
      <c r="OT17" s="17"/>
      <c r="OU17" s="17"/>
      <c r="OV17" s="17"/>
      <c r="OW17" s="40" t="str">
        <f>IF(SUM(OD17,OH17)&gt;0,SUM(OD17,OH17),"")</f>
        <v/>
      </c>
      <c r="OX17" s="40" t="str">
        <f>IF(SUM(OC17:OD17,OF17:OH17,OJ17)-OE17-OI17&gt;0,SUM(OC17:OD17,OF17:OH17,OJ17)-OE17-OI17,"")</f>
        <v/>
      </c>
      <c r="OY17" s="40" t="str">
        <f>IF(SUM(OK17:OL17,ON17)-OM17&gt;0,SUM(OK17:OL17,ON17)-OM17,"")</f>
        <v/>
      </c>
      <c r="OZ17" s="40" t="str">
        <f>IF(SUM(OD17,OH17,OL17)&gt;0,SUM(OD17,OH17,OL17),"")</f>
        <v/>
      </c>
      <c r="PA17" s="40" t="str">
        <f>IF(SUM(OX17,OY17)&gt;0,SUM(OX17,OY17),"")</f>
        <v/>
      </c>
      <c r="PB17" s="40" t="str">
        <f>IF(SUM(OP17,OT17)&gt;0,SUM(OP17,OT17),"")</f>
        <v/>
      </c>
      <c r="PC17" s="40" t="str">
        <f>IF(SUM(OO17:OP17,OR17:OT17,OV17)-SUM(OQ17,OU17)&gt;0,SUM(OO17:OP17,OR17:OT17,OV17)-SUM(OQ17,OU17),"")</f>
        <v/>
      </c>
      <c r="PD17" s="40" t="str">
        <f>IF(SUM(OX17,OY17,PC17)&gt;0,SUM(OX17,OY17,PC17),"")</f>
        <v/>
      </c>
      <c r="PE17" s="18"/>
      <c r="PF17" s="18"/>
      <c r="PG17" s="18"/>
      <c r="PH17" s="18"/>
      <c r="PI17" s="18"/>
      <c r="PJ17" s="18"/>
      <c r="PK17" s="18"/>
      <c r="PL17" s="18"/>
      <c r="PM17" s="18"/>
      <c r="PN17" s="18"/>
      <c r="PO17" s="18"/>
      <c r="PP17" s="18"/>
      <c r="PQ17" s="18"/>
      <c r="PR17" s="18"/>
      <c r="PS17" s="18"/>
      <c r="PT17" s="18"/>
      <c r="PU17" s="18"/>
      <c r="PV17" s="18"/>
      <c r="PW17" s="18"/>
      <c r="PX17" s="18"/>
      <c r="PY17" s="11" t="str">
        <f>IF(SUM(PF17,PJ17)&gt;0,SUM(PF17,PJ17),"")</f>
        <v/>
      </c>
      <c r="PZ17" s="11" t="str">
        <f>IF(SUM(PE17:PF17,PH17:PJ17,PL17)-PG17-PK17&gt;0,SUM(PE17:PF17,PH17:PJ17,PL17)-PG17-PK17,"")</f>
        <v/>
      </c>
      <c r="QA17" s="11" t="str">
        <f>IF(SUM(PM17:PN17,PP17)-PO17&gt;0,SUM(PM17:PN17,PP17)-PO17,"")</f>
        <v/>
      </c>
      <c r="QB17" s="11" t="str">
        <f>IF(SUM(PF17,PJ17,PN17)&gt;0,SUM(PF17,PJ17,PN17),"")</f>
        <v/>
      </c>
      <c r="QC17" s="11" t="str">
        <f>IF(SUM(PZ17,QA17)&gt;0,SUM(PZ17,QA17),"")</f>
        <v/>
      </c>
      <c r="QD17" s="11" t="str">
        <f>IF(SUM(PR17,PV17)&gt;0,SUM(PR17,PV17),"")</f>
        <v/>
      </c>
      <c r="QE17" s="11" t="str">
        <f>IF(SUM(PQ17:PR17,PT17:PV17,PX17)-SUM(PS17,PW17)&gt;0,SUM(PQ17:PR17,PT17:PV17,PX17)-SUM(PS17,PW17),"")</f>
        <v/>
      </c>
      <c r="QF17" s="11" t="str">
        <f>IF(SUM(PZ17,QA17,QE17)&gt;0,SUM(PZ17,QA17,QE17),"")</f>
        <v/>
      </c>
      <c r="QG17" s="22">
        <f>IF($CW17="P",CC17,(CC17+AZ17)/2)</f>
        <v>18</v>
      </c>
      <c r="QH17" s="22">
        <f>IF($CW17="P",CD17,(CD17+BA17)/2)</f>
        <v>3.0999999999999996</v>
      </c>
      <c r="QI17" s="22">
        <f>IF($CW17="P",CE17,(CE17+BB17)/2)</f>
        <v>0.35</v>
      </c>
      <c r="QJ17" s="22">
        <f>IF($CW17="P",CF17,(CF17+BC17)/2)</f>
        <v>0</v>
      </c>
      <c r="QK17" s="22">
        <f>IF($CW17="P",CG17,(CG17+BD17)/2)</f>
        <v>17.899999999999999</v>
      </c>
      <c r="QL17" s="22">
        <f>IF($CW17="P",CH17,(CH17+BE17)/2)</f>
        <v>2.0500000000000003</v>
      </c>
      <c r="QM17" s="22">
        <f>IF($CW17="P",CI17,(CI17+BF17)/2)</f>
        <v>0.1</v>
      </c>
      <c r="QN17" s="22">
        <f>IF($CW17="P",CJ17,(CJ17+BG17)/2)</f>
        <v>0</v>
      </c>
      <c r="QO17" s="22">
        <f>IF($CW17="P",CK17,(CK17+BH17)/2)</f>
        <v>17.600000000000001</v>
      </c>
      <c r="QP17" s="22">
        <f>IF($CW17="P",CL17,(CL17+BI17)/2)</f>
        <v>3.5</v>
      </c>
      <c r="QQ17" s="22">
        <f>IF($CW17="P",CM17,(CM17+BJ17)/2)</f>
        <v>0.2</v>
      </c>
      <c r="QR17" s="22">
        <f>IF($CW17="P",CN17,(CN17+BK17)/2)</f>
        <v>0</v>
      </c>
      <c r="QS17" s="22">
        <f>IF($CW17="P",CO17,(CO17+BL17)/2)</f>
        <v>9.4</v>
      </c>
      <c r="QT17" s="22">
        <f>IF($CW17="P",CP17,(CP17+BM17)/2)</f>
        <v>1.75</v>
      </c>
      <c r="QU17" s="22">
        <f>IF($CW17="P",CQ17,(CQ17+BN17)/2)</f>
        <v>0.1</v>
      </c>
      <c r="QV17" s="22">
        <f>IF($CW17="P",CR17,(CR17+BO17)/2)</f>
        <v>0</v>
      </c>
      <c r="QW17" s="22">
        <f>IF($CW17="P",CS17,(CS17+BP17)/2)</f>
        <v>9.1</v>
      </c>
      <c r="QX17" s="22">
        <f>IF($CW17="P",CT17,(CT17+BQ17)/2)</f>
        <v>1.6</v>
      </c>
      <c r="QY17" s="22">
        <f>IF($CW17="P",CU17,(CU17+BR17)/2)</f>
        <v>0.1</v>
      </c>
      <c r="QZ17" s="22">
        <f>IF($CW17="P",CV17,(CV17+BS17)/2)</f>
        <v>0</v>
      </c>
      <c r="RA17" s="27" t="s">
        <v>46</v>
      </c>
      <c r="RB17" s="40">
        <f>IF(SUM(QH17,QL17)&gt;0,SUM(QH17,QL17),"")</f>
        <v>5.15</v>
      </c>
      <c r="RC17" s="40">
        <f>IF(SUM(QG17:QH17,QJ17:QL17,QN17)-QI17-QM17&gt;0,SUM(QG17:QH17,QJ17:QL17,QN17)-QI17-QM17,"")</f>
        <v>40.599999999999994</v>
      </c>
      <c r="RD17" s="40">
        <f>IF(SUM(QO17:QP17,QR17)-QQ17&gt;0,SUM(QO17:QP17,QR17)-QQ17,"")</f>
        <v>20.900000000000002</v>
      </c>
      <c r="RE17" s="40">
        <f>IF(SUM(QH17,QL17,QP17)&gt;0,SUM(QH17,QL17,QP17),"")</f>
        <v>8.65</v>
      </c>
      <c r="RF17" s="40">
        <f>IF(SUM(RC17,RD17)&gt;0,SUM(RC17,RD17),"")</f>
        <v>61.5</v>
      </c>
      <c r="RG17" s="40">
        <f>IF(SUM(QT17,QX17)&gt;0,SUM(QT17,QX17),"")</f>
        <v>3.35</v>
      </c>
      <c r="RH17" s="40">
        <f>IF(SUM(QS17:QT17,QV17:QX17,QZ17)-SUM(QU17,QY17)&gt;0,SUM(QS17:QT17,QV17:QX17,QZ17)-SUM(QU17,QY17),"")</f>
        <v>21.650000000000002</v>
      </c>
      <c r="RI17" s="40">
        <f>IF(SUM(RC17,RD17,RH17)&gt;0,SUM(RC17,RD17,RH17),"")</f>
        <v>83.15</v>
      </c>
    </row>
    <row r="18" spans="1:477" x14ac:dyDescent="0.2">
      <c r="A18" s="4" t="str" cm="1">
        <f t="array" ref="A18">IF(AND(J18&lt;&gt;"",J18&lt;&gt;"No DD"),SUMPRODUCT((J$4:J$34&lt;&gt;"")*(J$4:J$34&lt;&gt;"No DD")*(F$4:F$34&gt;F18))+1,IF(J18="No DD",SUMPRODUCT((J$4:J$34="No DD")*(F$4:F$34&gt;F18))+1+SUMPRODUCT((J$4:J$34&lt;&gt;"")*(J$4:J$34&lt;&gt;"No DD")),""))</f>
        <v/>
      </c>
      <c r="B18" s="4" t="str" cm="1">
        <f t="array" ref="B18">IF(AND(J18&lt;&gt;"",J18&lt;&gt;"No DD",G18=""),SUMPRODUCT((J$4:J$34&lt;&gt;"")*(J$4:J$34&lt;&gt;"No DD")*(G$4:G$34="")*(F$4:F$34&gt;F18))+1,IF(J18="No DD",SUMPRODUCT((J$4:J$34="No DD")*(F$4:F$34&gt;F18)*(G$4:G$34=""))+1+SUMPRODUCT((J$4:J$34&lt;&gt;"")*(G$4:G$34="")*(J$4:J$34&lt;&gt;"No DD")),""))</f>
        <v/>
      </c>
      <c r="C18" s="5" t="s">
        <v>127</v>
      </c>
      <c r="D18" s="4" t="s">
        <v>4</v>
      </c>
      <c r="E18" s="4">
        <v>2003</v>
      </c>
      <c r="F18" s="9">
        <f>SUM(L18:T18)+SUM(L18:P18)*0.0000001+SUM(L18)*0.0000000000001</f>
        <v>143.00001032000415</v>
      </c>
      <c r="G18" s="66"/>
      <c r="H18" s="3" t="str">
        <f>IF(OR(AND(AR18&gt;=AY$36,AS18&gt;=AY$40,AR18&lt;&gt;"",AQ18=""),AND(AW18&gt;=AY$36,AX18&gt;=AY$40,AW18&lt;&gt;"",AQ18=""),AND(BU18&gt;=CB$36,BV18&gt;=CB$40,BU18&lt;&gt;"",BT18=""),AND(BZ18&gt;=CB$36,CA18&gt;=CB$40,BZ18&lt;&gt;"",BT18=""),AND(CX18&gt;=DE$36,CY18&gt;=DE$40,CX18&lt;&gt;"",CW18=""),AND(DC18&gt;=DE$36,DD18&gt;=DE$40,DC18&lt;&gt;""),AND(EC18&gt;=EJ$36,ED18&gt;=EJ$40,EC18&lt;&gt;""),AND(EH18&gt;=EJ$36,EI18&gt;=EJ$40,EH18&lt;&gt;""),AND(FE18&gt;=FL$36,FF18&gt;=FL$40,FE18&lt;&gt;""),AND(FJ18&gt;=FL$36,FK18&gt;=FL$40,FJ18&lt;&gt;""),AND(GG18&gt;=GN$36,GH18&gt;=GN$40,GG18&lt;&gt;""),AND(GL18&gt;=GN$36,GM18&gt;=GN$40,GL18&lt;&gt;""),AND(HI18&gt;=HP$36,HJ18&gt;=HP$40,HI18&lt;&gt;""),AND(HN18&gt;=HP$36,HO18&gt;=HP$40,HN18&lt;&gt;""),AND(IK18&gt;=IR$36,IL18&gt;=IR$40,IK18&lt;&gt;""),AND(IP18&gt;=IR$36,IQ18&gt;=IR$40,IP18&lt;&gt;""),AND(JM18&gt;=JT$36,JN18&gt;=JT$40,JM18&lt;&gt;""),AND(JR18&gt;=JT$36,JS18&gt;=JT$40,JR18&lt;&gt;""),AND(KO18&gt;=KV$36,KP18&gt;=KV$40,KO18&lt;&gt;""),AND(KT18&gt;=KV$36,KU18&gt;=KV$40,KT18&lt;&gt;""),AND(LQ18&gt;=LX$36,LR18&gt;=LX$40,LQ18&lt;&gt;""),AND(LV18&gt;=LX$36,LW18&gt;=LX$40,LV18&lt;&gt;""),AND(MS18&gt;=MZ$36,MT18&gt;=MZ$40,MS18&lt;&gt;""),AND(MX18&gt;=MZ$36,MY18&gt;=MZ$40,MX18&lt;&gt;""),AND(NU18&gt;=OB$36,NV18&gt;=OB$40,NU18&lt;&gt;""),AND(NZ18&gt;=OB$36,OA18&gt;=OB$40,NZ18&lt;&gt;""),AND(OW18&gt;=PD$36,OX18&gt;=PD$40,OW18&lt;&gt;""),AND(PB18&gt;=PD$36,PC18&gt;=PD$40,PB18&lt;&gt;""),AND(PY18&gt;=QF$36,PZ18&gt;=QF$40,PY18&lt;&gt;""),AND(QD18&gt;=QF$36,QE18&gt;=QF$40,QD18&lt;&gt;"")),"P","")</f>
        <v/>
      </c>
      <c r="I18" s="3" t="str">
        <f>IF(OR(AND(AS18&gt;=AY$40,AS18&lt;&gt;"",AQ18=""),AND(AX18&gt;=AY$40,AX18&lt;&gt;"",AQ18=""),AND(BV18&gt;=CB$40,BV18&lt;&gt;"",BT18=""),AND(CA18&gt;=CB$40,CA18&lt;&gt;"",BT18=""),AND(CY18&gt;=DE$40,CY18&lt;&gt;"",CW18=""),AND(DD18&gt;=DE$40,DD18&lt;&gt;"",CW18=""),AND(ED18&gt;=EJ$40,ED18&lt;&gt;""),AND(EI18&gt;=EJ$40,EI18&lt;&gt;""),AND(FF18&gt;=FL$40,FF18&lt;&gt;""),AND(FK18&gt;=FL$40,FK18&lt;&gt;""),AND(GH18&gt;=GN$40,GH18&lt;&gt;""),AND(GM18&gt;=GN$40,GM18&lt;&gt;""),AND(HJ18&gt;=HP$40,HJ18&lt;&gt;""),AND(HO18&gt;=HP$40,HO18&lt;&gt;""),AND(IL18&gt;=IR$40,IL18&lt;&gt;""),AND(IQ18&gt;=IR$40,IQ18&lt;&gt;""),AND(JN18&gt;=JT$40,JN18&lt;&gt;""),AND(JS18&gt;=JT$40,JS18&lt;&gt;""),AND(KP18&gt;=KV$40,KP18&lt;&gt;""),AND(KU18&gt;=KV$40,KU18&lt;&gt;""),AND(LR18&gt;=LX$40,LR18&lt;&gt;""),AND(LW18&gt;=LX$40,LW18&lt;&gt;""),AND(MT18&gt;=MZ$40,MT18&lt;&gt;""),AND(MY18&gt;=MZ$40,MY18&lt;&gt;""),AND(NV18&gt;=OB$40,NV18&lt;&gt;""),AND(OA18&gt;=OB$40,OA18&lt;&gt;""),AND(OX18&gt;=PD$40,OX18&lt;&gt;""),AND(PC18&gt;=PD$40,PC18&lt;&gt;""),AND(PZ18&gt;=QF$40,PZ18&lt;&gt;""),AND(QE18&gt;=QF$40,QE18&lt;&gt;"")),"P","")</f>
        <v/>
      </c>
      <c r="J18" s="36" t="str">
        <f>IF(AND(I18="P",H18=""),"No DD",IF(OR(AND(AU18&gt;=AY$39,AV18&gt;=AY$43,AU18&lt;&gt;"",AQ18=""),AND(BX18&gt;=CB$39,BY18&gt;=CB$43,BX18&lt;&gt;"",BT18=""),AND(DA18&gt;=DE$39,DB18&gt;=DE$43,DA18&lt;&gt;"",CW18=""),AND(EF18&gt;=EJ$39,EG18&gt;=EJ$43,EF18&lt;&gt;""),AND(FH18&gt;=FL$39,FI18&gt;=FL$43,FH18&lt;&gt;""),AND(GJ18&gt;=GN$39,GK18&gt;=GN$43,GJ18&lt;&gt;""),AND(HL18&gt;=HP$39,HM18&gt;=HP$43,HL18&lt;&gt;""),AND(IN18&gt;=IR$39,IO18&gt;=IR$43,IN18&lt;&gt;""),AND(JP18&gt;=JT$39,JQ18&gt;=JT$43,JP18&lt;&gt;""),AND(KR18&gt;=KV$39,KS18&gt;=KV$43,KR18&lt;&gt;""),AND(LT18&gt;=LX$39,LU18&gt;=LX$43,LT18&lt;&gt;""),AND(MV18&gt;=MZ$39,MW18&gt;=MZ$43,MV18&lt;&gt;""),AND(NX18&gt;=OB$39,NY18&gt;=OB$43,NX18&lt;&gt;""),AND(OZ18&gt;=PD$39,PA18&gt;=PD$43,OZ18&lt;&gt;""),AND(QB18&gt;=QF$39,QC18&gt;=QF$43,QB18&lt;&gt;"")),"Merit",IF(OR(AND(AU18&gt;=AY$38,AV18&gt;=AY$42,AU18&lt;&gt;"",AQ18=""),AND(BX18&gt;=CB$38,BY18&gt;=CB$42,BX18&lt;&gt;"",BT18=""),AND(DA18&gt;=DE$38,DB18&gt;=DE$42,DA18&lt;&gt;"",CW18=""),AND(EF18&gt;=EJ$38,EG18&gt;=EJ$42,EF18&lt;&gt;""),AND(FH18&gt;=FL$38,FI18&gt;=FL$42,FH18&lt;&gt;""),AND(GJ18&gt;=GN$38,GK18&gt;=GN$42,GJ18&lt;&gt;""),AND(HL18&gt;=HP$38,HM18&gt;=HP$42,HL18&lt;&gt;""),AND(IN18&gt;=IR$38,IO18&gt;=IR$42,IN18&lt;&gt;""),AND(JP18&gt;=JT$38,JQ18&gt;=JT$42,JP18&lt;&gt;""),AND(KR18&gt;=KV$38,KS18&gt;=KV$42,KR18&lt;&gt;""),AND(LT18&gt;=LX$38,LU18&gt;=LX$42,LT18&lt;&gt;""),AND(MV18&gt;=MZ$38,MW18&gt;=MZ$42,MV18&lt;&gt;""),AND(NX18&gt;=OB$38,NY18&gt;=OB$42,NX18&lt;&gt;""),AND(OZ18&gt;=PD$38,PA18&gt;=PD$42,OZ18&lt;&gt;""),AND(QB18&gt;=QF$38,QC18&gt;=QF$42,QB18&lt;&gt;"")),"Excellence",IF(K18="P","Worlds Team",IF(H18="P","National Team","")))))</f>
        <v/>
      </c>
      <c r="K18" s="3" t="str">
        <f>IF(OR(AND(AU18&gt;=AY$37,AV18&gt;=AY$41,AU18&lt;&gt;"",AQ18=""),AND(BX18&gt;=CB$37,BY18&gt;=CB$41,BX18&lt;&gt;"",BT18=""),AND(DA18&gt;=DE$37,DB18&gt;=DE$41,DA18&lt;&gt;"",CW18=""),AND(EF18&gt;=EJ$37,EG18&gt;=EJ$41,EF18&lt;&gt;""),AND(FH18&gt;=FL$37,FI18&gt;=FL$41,FH18&lt;&gt;""),AND(GJ18&gt;=GN$37,GK18&gt;=GN$41,GJ18&lt;&gt;""),AND(HL18&gt;=HP$37,HM18&gt;=HP$41,HL18&lt;&gt;""),AND(IN18&gt;=IR$37,IO18&gt;=IR$41,IN18&lt;&gt;""),AND(JP18&gt;=JT$37,JQ18&gt;=JT$41,JP18&lt;&gt;""),AND(KR18&gt;=KV$37,KS18&gt;=KV$41,KR18&lt;&gt;""),AND(LT18&gt;=LX$37,LU18&gt;=LX$41,LT18&lt;&gt;""),AND(MV18&gt;=MZ$37,MW18&gt;=MZ$41,MV18&lt;&gt;""),AND(NX18&gt;=OB$37,NY18&gt;=OB$41,NX18&lt;&gt;""),AND(OZ18&gt;=PD$37,PA18&gt;=PD$41,OZ18&lt;&gt;""),AND(QB18&gt;=QF$37,QC18&gt;=QF$41,QB18&lt;&gt;"")),"P","")</f>
        <v/>
      </c>
      <c r="L18" s="8">
        <f>IF(COUNT(AS18,BV18,CY18)&gt;0,LARGE((AS18,BV18,CY18),1),0)</f>
        <v>41.4</v>
      </c>
      <c r="M18" s="8" t="str">
        <f>IF(L18=0,"",IF(L18=CY18,$CC$1,IF(L18=BV18,$AZ$1,IF(L18=AS18,$W$1,""))))</f>
        <v>2024 Nationals</v>
      </c>
      <c r="N18" s="8">
        <f>IF(COUNT(AS18,BV18,CY18)&gt;1,LARGE((AS18,BV18,CY18),2),0)</f>
        <v>40.299999999999997</v>
      </c>
      <c r="O18" s="8" t="str">
        <f>IF(N18=0,"",IF(AND(N18=L18,N18=AS18,N18=BV18),$W$1,IF(AND(N18=L18,N18=AS18,N18=CY18),$W$1,IF(AND(N18=L18,N18=BV18,N18=CY18),$AZ$1,IF(N18=CY18,$CC$1,IF(N18=BV18,$AZ$1,IF(N18=AS18,$W$1,"")))))))</f>
        <v>2024 Elite Canada</v>
      </c>
      <c r="P18" s="8">
        <f>IF(COUNT(AT18,BW18,CZ18)&gt;0,LARGE((AT18,BW18,CZ18),1),0)</f>
        <v>21.5</v>
      </c>
      <c r="Q18" s="8" t="str">
        <f>IF(P18=0,"",IF(P18=CZ18,$CC$1,IF(P18=BW18,$AZ$1,IF(P18=AT18,$W$1,""))))</f>
        <v>2024 Nationals</v>
      </c>
      <c r="R18" s="8">
        <f>IF(MAX(AX18,CA18,DD18)&gt;0,MAX(AX18,CA18,DD18),0)</f>
        <v>39.800000000000004</v>
      </c>
      <c r="S18" s="8" t="str">
        <f>IF(R18=0,"",IF(R18=DD18,$CC$1,IF(R18=CA18,$AZ$1,IF(R18=AX18,$W$1,""))))</f>
        <v>2024 Nationals</v>
      </c>
      <c r="T18" s="8" t="str">
        <f>IF(MAX(DF18:DH18)&gt;0,MAX(DF18:DH18),"")</f>
        <v/>
      </c>
      <c r="U18" s="11" t="str">
        <f>IF(T18="","",IF(T18=DF18,"("&amp;DF$2&amp;")",IF(T18=DG18,"("&amp;DG$2&amp;")",IF(T18=DH18,"("&amp;DH$2&amp;")"))))</f>
        <v/>
      </c>
      <c r="V18" s="8" t="str">
        <f>IF(T18="","",IF(T18=DF18,IF(T18+IF(N18="",0,N18)=PZ18,$PE$1,IF(T18+IF(N18="",0,N18)=OX18,$OC$1,IF(T18+IF(N18="",0,N18)=NV18,$NA$1,IF(T18+IF(N18="",0,N18)=MT18,$LY$1,IF(T18+IF(N18="",0,N18)=LR18,$KW$1,IF(T18+IF(N18="",0,N18)=KP18,$JU$1,IF(T18+IF(N18="",0,N18)=JN18,$IS$1,IF(T18+IF(N18="",0,N18)=IL18,$HQ$1,IF(T18+IF(N18="",0,N18)=HJ18,$GO$1,IF(T18+IF(N18="",0,N18)=GH18,$FM$1,IF(T18+IF(N18="",0,N18)=FF18,$EK$1,IF(T18+IF(N18="",0,N18)=ED18,$DI$1)))))))))))),IF(T18=DG18,IF(T18+IF(P18="",0,P18)=QA18,$PE$1,IF(T18+IF(P18="",0,P18)=OY18,$OC$1,IF(T18+IF(P18="",0,P18)=NW18,$NA$1,IF(T18+IF(P18="",0,P18)=MU18,$LY$1,IF(T18+IF(P18="",0,P18)=LS18,$KW$1,IF(T18+IF(P18="",0,P18)=KQ18,$JU$1,IF(T18+IF(P18="",0,P18)=JO18,$IS$1,IF(T18+IF(P18="",0,P18)=IM18,$HQ$1,IF(T18+IF(P18="",0,P18)=HK18,$GO$1,IF(T18+IF(P18="",0,P18)=GI18,$FM$1,IF(T18+IF(P18="",0,P18)=FG18,$EK$1,IF(T18+IF(P18="",0,P18)=EE18,$DI$1)))))))))))),IF(T18=DH18,IF(T18+IF(R18="",0,R18)=QE18,$PE$1,IF(T18+IF(R18="",0,R18)=PC18,$OC$1,IF(T18+IF(R18="",0,R18)=OA18,$NA$1,IF(T18+IF(R18="",0,R18)=MY18,$LY$1,IF(T18+IF(R18="",0,R18)=LW18,$KW$1,IF(T18+IF(R18="",0,R18)=KU18,$JU$1,IF(T18+IF(R18="",0,R18)=JS18,$IS$1,IF(T18+IF(R18="",0,R18)=IQ18,$HQ$1,IF(T18+IF(R18="",0,R18)=HO18,$GO$1,IF(T18+IF(R18="",0,R18)=GM18,$FM$1,IF(T18+IF(R18="",0,R18)=FK18,$EK$1,IF(T18+IF(R18="",0,R18)=EI18,$DI$1))))))))))))))))</f>
        <v/>
      </c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27"/>
      <c r="AR18" s="40" t="str">
        <f>IF(SUM(X18,AB18)&gt;0,SUM(X18,AB18),"")</f>
        <v/>
      </c>
      <c r="AS18" s="40" t="str">
        <f>IF(SUM(W18:X18,Z18:AB18,AD18)-Y18-AC18&gt;0,SUM(W18:X18,Z18:AB18,AD18)-Y18-AC18,"")</f>
        <v/>
      </c>
      <c r="AT18" s="40" t="str">
        <f>IF(SUM(AE18:AF18,AH18)-AG18&gt;0,SUM(AE18:AF18,AH18)-AG18,"")</f>
        <v/>
      </c>
      <c r="AU18" s="40" t="str">
        <f>IF(SUM(X18,AB18,AF18)&gt;0,SUM(X18,AB18,AF18),"")</f>
        <v/>
      </c>
      <c r="AV18" s="40" t="str">
        <f>IF(SUM(AS18,AT18)&gt;0,SUM(AS18,AT18),"")</f>
        <v/>
      </c>
      <c r="AW18" s="40" t="str">
        <f>IF(SUM(AJ18,AN18)&gt;0,SUM(AJ18,AN18),"")</f>
        <v/>
      </c>
      <c r="AX18" s="40" t="str">
        <f>IF(SUM(AI18:AJ18,AL18:AN18,AP18)-SUM(AK18,AO18)&gt;0,SUM(AI18:AJ18,AL18:AN18,AP18)-SUM(AK18,AO18),"")</f>
        <v/>
      </c>
      <c r="AY18" s="40" t="str">
        <f>IF(SUM(AS18,AT18,AX18)&gt;0,SUM(AS18,AT18,AX18),"")</f>
        <v/>
      </c>
      <c r="AZ18" s="18">
        <v>17.399999999999999</v>
      </c>
      <c r="BA18" s="18">
        <v>0.7</v>
      </c>
      <c r="BB18" s="18">
        <v>0</v>
      </c>
      <c r="BC18" s="18">
        <v>0</v>
      </c>
      <c r="BD18" s="18">
        <v>18.7</v>
      </c>
      <c r="BE18" s="18">
        <v>3.5</v>
      </c>
      <c r="BF18" s="18">
        <v>0</v>
      </c>
      <c r="BG18" s="18">
        <v>0</v>
      </c>
      <c r="BH18" s="18">
        <v>18.7</v>
      </c>
      <c r="BI18" s="18">
        <v>3</v>
      </c>
      <c r="BJ18" s="18">
        <v>0.6</v>
      </c>
      <c r="BK18" s="18">
        <v>0</v>
      </c>
      <c r="BL18" s="18"/>
      <c r="BM18" s="18"/>
      <c r="BN18" s="18"/>
      <c r="BO18" s="18"/>
      <c r="BP18" s="18"/>
      <c r="BQ18" s="18"/>
      <c r="BR18" s="18"/>
      <c r="BS18" s="18"/>
      <c r="BT18" s="28"/>
      <c r="BU18" s="11">
        <f>IF(SUM(BA18,BE18)&gt;0,SUM(BA18,BE18),"")</f>
        <v>4.2</v>
      </c>
      <c r="BV18" s="11">
        <f>IF(SUM(AZ18:BA18,BC18:BE18,BG18)-BB18-BF18&gt;0,SUM(AZ18:BA18,BC18:BE18,BG18)-BB18-BF18,"")</f>
        <v>40.299999999999997</v>
      </c>
      <c r="BW18" s="11">
        <f>IF(SUM(BH18:BI18,BK18)-BJ18&gt;0,SUM(BH18:BI18,BK18)-BJ18,"")</f>
        <v>21.099999999999998</v>
      </c>
      <c r="BX18" s="11">
        <f>IF(SUM(BA18,BE18,BI18)&gt;0,SUM(BA18,BE18,BI18),"")</f>
        <v>7.2</v>
      </c>
      <c r="BY18" s="11">
        <f>IF(SUM(BV18,BW18)&gt;0,SUM(BV18,BW18),"")</f>
        <v>61.399999999999991</v>
      </c>
      <c r="BZ18" s="11" t="str">
        <f>IF(SUM(BM18,BQ18)&gt;0,SUM(BM18,BQ18),"")</f>
        <v/>
      </c>
      <c r="CA18" s="11" t="str">
        <f>IF(SUM(BL18:BM18,BO18:BQ18,BS18)-SUM(BN18,BR18)&gt;0,SUM(BL18:BM18,BO18:BQ18,BS18)-SUM(BN18,BR18),"")</f>
        <v/>
      </c>
      <c r="CB18" s="11">
        <f>IF(SUM(BV18,BW18,CA18)&gt;0,SUM(BV18,BW18,CA18),"")</f>
        <v>61.399999999999991</v>
      </c>
      <c r="CC18" s="19">
        <v>17.5</v>
      </c>
      <c r="CD18" s="19">
        <v>2.7</v>
      </c>
      <c r="CE18" s="19">
        <v>0.2</v>
      </c>
      <c r="CF18" s="19">
        <v>0</v>
      </c>
      <c r="CG18" s="19">
        <v>18.5</v>
      </c>
      <c r="CH18" s="19">
        <v>3.1</v>
      </c>
      <c r="CI18" s="19">
        <v>0.2</v>
      </c>
      <c r="CJ18" s="19">
        <v>0</v>
      </c>
      <c r="CK18" s="19">
        <v>18.5</v>
      </c>
      <c r="CL18" s="19">
        <v>3</v>
      </c>
      <c r="CM18" s="19">
        <v>0</v>
      </c>
      <c r="CN18" s="19">
        <v>0</v>
      </c>
      <c r="CO18" s="19">
        <v>18.600000000000001</v>
      </c>
      <c r="CP18" s="19">
        <v>3.1</v>
      </c>
      <c r="CQ18" s="19">
        <v>0</v>
      </c>
      <c r="CR18" s="19">
        <v>0</v>
      </c>
      <c r="CS18" s="19">
        <v>17.399999999999999</v>
      </c>
      <c r="CT18" s="19">
        <v>0.7</v>
      </c>
      <c r="CU18" s="19">
        <v>0</v>
      </c>
      <c r="CV18" s="19">
        <v>0</v>
      </c>
      <c r="CW18" s="27"/>
      <c r="CX18" s="40">
        <f>IF(SUM(CD18,CH18)&gt;0,SUM(CD18,CH18),"")</f>
        <v>5.8000000000000007</v>
      </c>
      <c r="CY18" s="40">
        <f>IF(SUM(CC18:CD18,CF18:CH18,CJ18)-CE18-CI18&gt;0,SUM(CC18:CD18,CF18:CH18,CJ18)-CE18-CI18,"")</f>
        <v>41.4</v>
      </c>
      <c r="CZ18" s="40">
        <f>IF(SUM(CK18:CL18,CN18)-CM18&gt;0,SUM(CK18:CL18,CN18)-CM18,"")</f>
        <v>21.5</v>
      </c>
      <c r="DA18" s="40">
        <f>IF(SUM(CD18,CH18,CL18)&gt;0,SUM(CD18,CH18,CL18),"")</f>
        <v>8.8000000000000007</v>
      </c>
      <c r="DB18" s="40">
        <f>IF(SUM(CY18,CZ18)&gt;0,SUM(CY18,CZ18),"")</f>
        <v>62.9</v>
      </c>
      <c r="DC18" s="40">
        <f>IF(SUM(CP18,CT18)&gt;0,SUM(CP18,CT18),"")</f>
        <v>3.8</v>
      </c>
      <c r="DD18" s="40">
        <f>IF(SUM(CO18:CP18,CR18:CT18,CV18)-SUM(CQ18,CU18)&gt;0,SUM(CO18:CP18,CR18:CT18,CV18)-SUM(CQ18,CU18),"")</f>
        <v>39.800000000000004</v>
      </c>
      <c r="DE18" s="40">
        <f>IF(SUM(CY18,CZ18,DD18)&gt;0,SUM(CY18,CZ18,DD18),"")</f>
        <v>102.7</v>
      </c>
      <c r="DF18" s="50" t="str">
        <f>IF(MAX(ED18,FF18,GH18,HJ18,IL18,JN18,KP18,LR18,MT18,NV18,OX18,PZ18)-IF(N18="",0,N18)&gt;0.001,MAX(ED18,FF18,GH18,HJ18,IL18,JN18,KP18,LR18,MT18,NV18,OX18,PZ18)-IF(N18="",0,N18),"")</f>
        <v/>
      </c>
      <c r="DG18" s="50" t="str">
        <f>IF(MAX(EE18,FG18,GI18,HK18,IM18,JO18,KQ18,LS18,MU18,NW18,OY18,QA18)-IF(P18="",0,P18)&gt;0.001,MAX(EE18,FG18,GI18,HK18,IM18,JO18,KQ18,LS18,MU18,NW18,OY18,QA18)-IF(P18="",0,P18),"")</f>
        <v/>
      </c>
      <c r="DH18" s="50" t="str">
        <f>IF(MAX(EI18,FK18,GM18,HO18,IQ18,JS18,KU18,LW18,MY18,OA18,PC18,QE18)-IF(R18="",0,R18)&gt;0.001,MAX(EI18,FK18,GM18,HO18,IQ18,JS18,KU18,LW18,MY18,OA18,PC18,QE18)-IF(R18="",0,R18),"")</f>
        <v/>
      </c>
      <c r="DI18" s="17"/>
      <c r="DJ18" s="17"/>
      <c r="DK18" s="17"/>
      <c r="DL18" s="17"/>
      <c r="DM18" s="17"/>
      <c r="DN18" s="17"/>
      <c r="DO18" s="17"/>
      <c r="DP18" s="17"/>
      <c r="DQ18" s="17"/>
      <c r="DR18" s="17"/>
      <c r="DS18" s="17"/>
      <c r="DT18" s="17"/>
      <c r="DU18" s="17"/>
      <c r="DV18" s="17"/>
      <c r="DW18" s="17"/>
      <c r="DX18" s="17"/>
      <c r="DY18" s="17"/>
      <c r="DZ18" s="17"/>
      <c r="EA18" s="17"/>
      <c r="EB18" s="17"/>
      <c r="EC18" s="40" t="str">
        <f>IF(SUM(DJ18,DN18)&gt;0,SUM(DJ18,DN18),"")</f>
        <v/>
      </c>
      <c r="ED18" s="40" t="str">
        <f>IF(SUM(DI18:DJ18,DL18:DN18,DP18)-DK18-DO18&gt;0,SUM(DI18:DJ18,DL18:DN18,DP18)-DK18-DO18,"")</f>
        <v/>
      </c>
      <c r="EE18" s="40" t="str">
        <f>IF(SUM(DQ18:DR18,DT18)-DS18&gt;0,SUM(DQ18:DR18,DT18)-DS18,"")</f>
        <v/>
      </c>
      <c r="EF18" s="40" t="str">
        <f>IF(SUM(DJ18,DN18,DR18)&gt;0,SUM(DJ18,DN18,DR18),"")</f>
        <v/>
      </c>
      <c r="EG18" s="40" t="str">
        <f>IF(SUM(ED18,EE18)&gt;0,SUM(ED18,EE18),"")</f>
        <v/>
      </c>
      <c r="EH18" s="40" t="str">
        <f>IF(SUM(DV18,DZ18)&gt;0,SUM(DV18,DZ18),"")</f>
        <v/>
      </c>
      <c r="EI18" s="40" t="str">
        <f>IF(SUM(DU18:DV18,DX18:DZ18,EB18)-SUM(DW18,EA18)&gt;0,SUM(DU18:DV18,DX18:DZ18,EB18)-SUM(DW18,EA18),"")</f>
        <v/>
      </c>
      <c r="EJ18" s="40" t="str">
        <f>IF(SUM(ED18,EE18,EI18)&gt;0,SUM(ED18,EE18,EI18),"")</f>
        <v/>
      </c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1" t="str">
        <f>IF(SUM(EL18,EP18)&gt;0,SUM(EL18,EP18),"")</f>
        <v/>
      </c>
      <c r="FF18" s="11" t="str">
        <f>IF(SUM(EK18:EL18,EN18:EP18,ER18)-EM18-EQ18&gt;0,SUM(EK18:EL18,EN18:EP18,ER18)-EM18-EQ18,"")</f>
        <v/>
      </c>
      <c r="FG18" s="11" t="str">
        <f>IF(SUM(ES18:ET18,EV18)-EU18&gt;0,SUM(ES18:ET18,EV18)-EU18,"")</f>
        <v/>
      </c>
      <c r="FH18" s="11" t="str">
        <f>IF(SUM(EL18,EP18,ET18)&gt;0,SUM(EL18,EP18,ET18),"")</f>
        <v/>
      </c>
      <c r="FI18" s="11" t="str">
        <f>IF(SUM(FF18,FG18)&gt;0,SUM(FF18,FG18),"")</f>
        <v/>
      </c>
      <c r="FJ18" s="11" t="str">
        <f>IF(SUM(EX18,FB18)&gt;0,SUM(EX18,FB18),"")</f>
        <v/>
      </c>
      <c r="FK18" s="11" t="str">
        <f>IF(SUM(EW18:EX18,EZ18:FB18,FD18)-SUM(EY18,FC18)&gt;0,SUM(EW18:EX18,EZ18:FB18,FD18)-SUM(EY18,FC18),"")</f>
        <v/>
      </c>
      <c r="FL18" s="11" t="str">
        <f>IF(SUM(FF18,FG18,FK18)&gt;0,SUM(FF18,FG18,FK18),"")</f>
        <v/>
      </c>
      <c r="FM18" s="17"/>
      <c r="FN18" s="17"/>
      <c r="FO18" s="17"/>
      <c r="FP18" s="17"/>
      <c r="FQ18" s="17"/>
      <c r="FR18" s="17"/>
      <c r="FS18" s="17"/>
      <c r="FT18" s="17"/>
      <c r="FU18" s="17"/>
      <c r="FV18" s="17"/>
      <c r="FW18" s="17"/>
      <c r="FX18" s="17"/>
      <c r="FY18" s="17"/>
      <c r="FZ18" s="17"/>
      <c r="GA18" s="17"/>
      <c r="GB18" s="17"/>
      <c r="GC18" s="17"/>
      <c r="GD18" s="17"/>
      <c r="GE18" s="17"/>
      <c r="GF18" s="17"/>
      <c r="GG18" s="40" t="str">
        <f>IF(SUM(FN18,FR18)&gt;0,SUM(FN18,FR18),"")</f>
        <v/>
      </c>
      <c r="GH18" s="40" t="str">
        <f>IF(SUM(FM18:FN18,FP18:FR18,FT18)-FO18-FS18&gt;0,SUM(FM18:FN18,FP18:FR18,FT18)-FO18-FS18,"")</f>
        <v/>
      </c>
      <c r="GI18" s="40" t="str">
        <f>IF(SUM(FU18:FV18,FX18)-FW18&gt;0,SUM(FU18:FV18,FX18)-FW18,"")</f>
        <v/>
      </c>
      <c r="GJ18" s="40" t="str">
        <f>IF(SUM(FN18,FR18,FV18)&gt;0,SUM(FN18,FR18,FV18),"")</f>
        <v/>
      </c>
      <c r="GK18" s="40" t="str">
        <f>IF(SUM(GH18,GI18)&gt;0,SUM(GH18,GI18),"")</f>
        <v/>
      </c>
      <c r="GL18" s="40" t="str">
        <f>IF(SUM(FZ18,GD18)&gt;0,SUM(FZ18,GD18),"")</f>
        <v/>
      </c>
      <c r="GM18" s="40" t="str">
        <f>IF(SUM(FY18:FZ18,GB18:GD18,GF18)-SUM(GA18,GE18)&gt;0,SUM(FY18:FZ18,GB18:GD18,GF18)-SUM(GA18,GE18),"")</f>
        <v/>
      </c>
      <c r="GN18" s="40" t="str">
        <f>IF(SUM(GH18,GI18,GM18)&gt;0,SUM(GH18,GI18,GM18),"")</f>
        <v/>
      </c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1" t="str">
        <f>IF(SUM(GP18,GT18)&gt;0,SUM(GP18,GT18),"")</f>
        <v/>
      </c>
      <c r="HJ18" s="11" t="str">
        <f>IF(SUM(GO18:GP18,GR18:GT18,GV18)-GQ18-GU18&gt;0,SUM(GO18:GP18,GR18:GT18,GV18)-GQ18-GU18,"")</f>
        <v/>
      </c>
      <c r="HK18" s="11" t="str">
        <f>IF(SUM(GW18:GX18,GZ18)-GY18&gt;0,SUM(GW18:GX18,GZ18)-GY18,"")</f>
        <v/>
      </c>
      <c r="HL18" s="11" t="str">
        <f>IF(SUM(GP18,GT18,GX18)&gt;0,SUM(GP18,GT18,GX18),"")</f>
        <v/>
      </c>
      <c r="HM18" s="11" t="str">
        <f>IF(SUM(HJ18,HK18)&gt;0,SUM(HJ18,HK18),"")</f>
        <v/>
      </c>
      <c r="HN18" s="11" t="str">
        <f>IF(SUM(HB18,HF18)&gt;0,SUM(HB18,HF18),"")</f>
        <v/>
      </c>
      <c r="HO18" s="11" t="str">
        <f>IF(SUM(HA18:HB18,HD18:HF18,HH18)-SUM(HC18,HG18)&gt;0,SUM(HA18:HB18,HD18:HF18,HH18)-SUM(HC18,HG18),"")</f>
        <v/>
      </c>
      <c r="HP18" s="11" t="str">
        <f>IF(SUM(HJ18,HK18,HO18)&gt;0,SUM(HJ18,HK18,HO18),"")</f>
        <v/>
      </c>
      <c r="HQ18" s="17"/>
      <c r="HR18" s="17"/>
      <c r="HS18" s="17"/>
      <c r="HT18" s="17"/>
      <c r="HU18" s="17"/>
      <c r="HV18" s="17"/>
      <c r="HW18" s="17"/>
      <c r="HX18" s="17"/>
      <c r="HY18" s="17"/>
      <c r="HZ18" s="17"/>
      <c r="IA18" s="17"/>
      <c r="IB18" s="17"/>
      <c r="IC18" s="17"/>
      <c r="ID18" s="17"/>
      <c r="IE18" s="17"/>
      <c r="IF18" s="17"/>
      <c r="IG18" s="17"/>
      <c r="IH18" s="17"/>
      <c r="II18" s="17"/>
      <c r="IJ18" s="17"/>
      <c r="IK18" s="40" t="str">
        <f>IF(SUM(HR18,HV18)&gt;0,SUM(HR18,HV18),"")</f>
        <v/>
      </c>
      <c r="IL18" s="40" t="str">
        <f>IF(SUM(HQ18:HR18,HT18:HV18,HX18)-HS18-HW18&gt;0,SUM(HQ18:HR18,HT18:HV18,HX18)-HS18-HW18,"")</f>
        <v/>
      </c>
      <c r="IM18" s="40" t="str">
        <f>IF(SUM(HY18:HZ18,IB18)-IA18&gt;0,SUM(HY18:HZ18,IB18)-IA18,"")</f>
        <v/>
      </c>
      <c r="IN18" s="40" t="str">
        <f>IF(SUM(HR18,HV18,HZ18)&gt;0,SUM(HR18,HV18,HZ18),"")</f>
        <v/>
      </c>
      <c r="IO18" s="40" t="str">
        <f>IF(SUM(IL18,IM18)&gt;0,SUM(IL18,IM18),"")</f>
        <v/>
      </c>
      <c r="IP18" s="40" t="str">
        <f>IF(SUM(ID18,IH18)&gt;0,SUM(ID18,IH18),"")</f>
        <v/>
      </c>
      <c r="IQ18" s="40" t="str">
        <f>IF(SUM(IC18:ID18,IF18:IH18,IJ18)-SUM(IE18,II18)&gt;0,SUM(IC18:ID18,IF18:IH18,IJ18)-SUM(IE18,II18),"")</f>
        <v/>
      </c>
      <c r="IR18" s="40" t="str">
        <f>IF(SUM(IL18,IM18,IQ18)&gt;0,SUM(IL18,IM18,IQ18),"")</f>
        <v/>
      </c>
      <c r="IS18" s="18"/>
      <c r="IT18" s="18"/>
      <c r="IU18" s="18"/>
      <c r="IV18" s="18"/>
      <c r="IW18" s="18"/>
      <c r="IX18" s="18"/>
      <c r="IY18" s="18"/>
      <c r="IZ18" s="18"/>
      <c r="JA18" s="18"/>
      <c r="JB18" s="18"/>
      <c r="JC18" s="18"/>
      <c r="JD18" s="18"/>
      <c r="JE18" s="18"/>
      <c r="JF18" s="18"/>
      <c r="JG18" s="18"/>
      <c r="JH18" s="18"/>
      <c r="JI18" s="18"/>
      <c r="JJ18" s="18"/>
      <c r="JK18" s="18"/>
      <c r="JL18" s="18"/>
      <c r="JM18" s="11" t="str">
        <f>IF(SUM(IT18,IX18)&gt;0,SUM(IT18,IX18),"")</f>
        <v/>
      </c>
      <c r="JN18" s="11" t="str">
        <f>IF(SUM(IS18:IT18,IV18:IX18,IZ18)-IU18-IY18&gt;0,SUM(IS18:IT18,IV18:IX18,IZ18)-IU18-IY18,"")</f>
        <v/>
      </c>
      <c r="JO18" s="11" t="str">
        <f>IF(SUM(JA18:JB18,JD18)-JC18&gt;0,SUM(JA18:JB18,JD18)-JC18,"")</f>
        <v/>
      </c>
      <c r="JP18" s="11" t="str">
        <f>IF(SUM(IT18,IX18,JB18)&gt;0,SUM(IT18,IX18,JB18),"")</f>
        <v/>
      </c>
      <c r="JQ18" s="11" t="str">
        <f>IF(SUM(JN18,JO18)&gt;0,SUM(JN18,JO18),"")</f>
        <v/>
      </c>
      <c r="JR18" s="11" t="str">
        <f>IF(SUM(JF18,JJ18)&gt;0,SUM(JF18,JJ18),"")</f>
        <v/>
      </c>
      <c r="JS18" s="11" t="str">
        <f>IF(SUM(JE18:JF18,JH18:JJ18,JL18)-SUM(JG18,JK18)&gt;0,SUM(JE18:JF18,JH18:JJ18,JL18)-SUM(JG18,JK18),"")</f>
        <v/>
      </c>
      <c r="JT18" s="11" t="str">
        <f>IF(SUM(JN18,JO18,JS18)&gt;0,SUM(JN18,JO18,JS18),"")</f>
        <v/>
      </c>
      <c r="JU18" s="17"/>
      <c r="JV18" s="17"/>
      <c r="JW18" s="17"/>
      <c r="JX18" s="17"/>
      <c r="JY18" s="17"/>
      <c r="JZ18" s="17"/>
      <c r="KA18" s="17"/>
      <c r="KB18" s="17"/>
      <c r="KC18" s="17"/>
      <c r="KD18" s="17"/>
      <c r="KE18" s="17"/>
      <c r="KF18" s="17"/>
      <c r="KG18" s="17"/>
      <c r="KH18" s="17"/>
      <c r="KI18" s="17"/>
      <c r="KJ18" s="17"/>
      <c r="KK18" s="17"/>
      <c r="KL18" s="17"/>
      <c r="KM18" s="17"/>
      <c r="KN18" s="17"/>
      <c r="KO18" s="40" t="str">
        <f>IF(SUM(JV18,JZ18)&gt;0,SUM(JV18,JZ18),"")</f>
        <v/>
      </c>
      <c r="KP18" s="40" t="str">
        <f>IF(SUM(JU18:JV18,JX18:JZ18,KB18)-JW18-KA18&gt;0,SUM(JU18:JV18,JX18:JZ18,KB18)-JW18-KA18,"")</f>
        <v/>
      </c>
      <c r="KQ18" s="40" t="str">
        <f>IF(SUM(KC18:KD18,KF18)-KE18&gt;0,SUM(KC18:KD18,KF18)-KE18,"")</f>
        <v/>
      </c>
      <c r="KR18" s="40" t="str">
        <f>IF(SUM(JV18,JZ18,KD18)&gt;0,SUM(JV18,JZ18,KD18),"")</f>
        <v/>
      </c>
      <c r="KS18" s="40" t="str">
        <f>IF(SUM(KP18,KQ18)&gt;0,SUM(KP18,KQ18),"")</f>
        <v/>
      </c>
      <c r="KT18" s="40" t="str">
        <f>IF(SUM(KH18,KL18)&gt;0,SUM(KH18,KL18),"")</f>
        <v/>
      </c>
      <c r="KU18" s="40" t="str">
        <f>IF(SUM(KG18:KH18,KJ18:KL18,KN18)-SUM(KI18,KM18)&gt;0,SUM(KG18:KH18,KJ18:KL18,KN18)-SUM(KI18,KM18),"")</f>
        <v/>
      </c>
      <c r="KV18" s="40" t="str">
        <f>IF(SUM(KP18,KQ18,KU18)&gt;0,SUM(KP18,KQ18,KU18),"")</f>
        <v/>
      </c>
      <c r="KW18" s="18"/>
      <c r="KX18" s="18"/>
      <c r="KY18" s="18"/>
      <c r="KZ18" s="18"/>
      <c r="LA18" s="18"/>
      <c r="LB18" s="18"/>
      <c r="LC18" s="18"/>
      <c r="LD18" s="18"/>
      <c r="LE18" s="18"/>
      <c r="LF18" s="18"/>
      <c r="LG18" s="18"/>
      <c r="LH18" s="18"/>
      <c r="LI18" s="18"/>
      <c r="LJ18" s="18"/>
      <c r="LK18" s="18"/>
      <c r="LL18" s="18"/>
      <c r="LM18" s="18"/>
      <c r="LN18" s="18"/>
      <c r="LO18" s="18"/>
      <c r="LP18" s="18"/>
      <c r="LQ18" s="11" t="str">
        <f>IF(SUM(KX18,LB18)&gt;0,SUM(KX18,LB18),"")</f>
        <v/>
      </c>
      <c r="LR18" s="11" t="str">
        <f>IF(SUM(KW18:KX18,KZ18:LB18,LD18)-KY18-LC18&gt;0,SUM(KW18:KX18,KZ18:LB18,LD18)-KY18-LC18,"")</f>
        <v/>
      </c>
      <c r="LS18" s="11" t="str">
        <f>IF(SUM(LE18:LF18,LH18)-LG18&gt;0,SUM(LE18:LF18,LH18)-LG18,"")</f>
        <v/>
      </c>
      <c r="LT18" s="11" t="str">
        <f>IF(SUM(KX18,LB18,LF18)&gt;0,SUM(KX18,LB18,LF18),"")</f>
        <v/>
      </c>
      <c r="LU18" s="11" t="str">
        <f>IF(SUM(LR18,LS18)&gt;0,SUM(LR18,LS18),"")</f>
        <v/>
      </c>
      <c r="LV18" s="11" t="str">
        <f>IF(SUM(LJ18,LN18)&gt;0,SUM(LJ18,LN18),"")</f>
        <v/>
      </c>
      <c r="LW18" s="11" t="str">
        <f>IF(SUM(LI18:LJ18,LL18:LN18,LP18)-SUM(LK18,LO18)&gt;0,SUM(LI18:LJ18,LL18:LN18,LP18)-SUM(LK18,LO18),"")</f>
        <v/>
      </c>
      <c r="LX18" s="11" t="str">
        <f>IF(SUM(LR18,LS18,LW18)&gt;0,SUM(LR18,LS18,LW18),"")</f>
        <v/>
      </c>
      <c r="LY18" s="17"/>
      <c r="LZ18" s="17"/>
      <c r="MA18" s="17"/>
      <c r="MB18" s="17"/>
      <c r="MC18" s="17"/>
      <c r="MD18" s="17"/>
      <c r="ME18" s="17"/>
      <c r="MF18" s="17"/>
      <c r="MG18" s="17"/>
      <c r="MH18" s="17"/>
      <c r="MI18" s="17"/>
      <c r="MJ18" s="17"/>
      <c r="MK18" s="17"/>
      <c r="ML18" s="17"/>
      <c r="MM18" s="17"/>
      <c r="MN18" s="17"/>
      <c r="MO18" s="17"/>
      <c r="MP18" s="17"/>
      <c r="MQ18" s="17"/>
      <c r="MR18" s="17"/>
      <c r="MS18" s="40" t="str">
        <f>IF(SUM(LZ18,MD18)&gt;0,SUM(LZ18,MD18),"")</f>
        <v/>
      </c>
      <c r="MT18" s="40" t="str">
        <f>IF(SUM(LY18:LZ18,MB18:MD18,MF18)-MA18-ME18&gt;0,SUM(LY18:LZ18,MB18:MD18,MF18)-MA18-ME18,"")</f>
        <v/>
      </c>
      <c r="MU18" s="40" t="str">
        <f>IF(SUM(MG18:MH18,MJ18)-MI18&gt;0,SUM(MG18:MH18,MJ18)-MI18,"")</f>
        <v/>
      </c>
      <c r="MV18" s="40" t="str">
        <f>IF(SUM(LZ18,MD18,MH18)&gt;0,SUM(LZ18,MD18,MH18),"")</f>
        <v/>
      </c>
      <c r="MW18" s="40" t="str">
        <f>IF(SUM(MT18,MU18)&gt;0,SUM(MT18,MU18),"")</f>
        <v/>
      </c>
      <c r="MX18" s="40" t="str">
        <f>IF(SUM(ML18,MP18)&gt;0,SUM(ML18,MP18),"")</f>
        <v/>
      </c>
      <c r="MY18" s="40" t="str">
        <f>IF(SUM(MK18:ML18,MN18:MP18,MR18)-SUM(MM18,MQ18)&gt;0,SUM(MK18:ML18,MN18:MP18,MR18)-SUM(MM18,MQ18),"")</f>
        <v/>
      </c>
      <c r="MZ18" s="40" t="str">
        <f>IF(SUM(MT18,MU18,MY18)&gt;0,SUM(MT18,MU18,MY18),"")</f>
        <v/>
      </c>
      <c r="NA18" s="18"/>
      <c r="NB18" s="18"/>
      <c r="NC18" s="18"/>
      <c r="ND18" s="18"/>
      <c r="NE18" s="18"/>
      <c r="NF18" s="18"/>
      <c r="NG18" s="18"/>
      <c r="NH18" s="18"/>
      <c r="NI18" s="18"/>
      <c r="NJ18" s="18"/>
      <c r="NK18" s="18"/>
      <c r="NL18" s="18"/>
      <c r="NM18" s="18"/>
      <c r="NN18" s="18"/>
      <c r="NO18" s="18"/>
      <c r="NP18" s="18"/>
      <c r="NQ18" s="18"/>
      <c r="NR18" s="18"/>
      <c r="NS18" s="18"/>
      <c r="NT18" s="18"/>
      <c r="NU18" s="11" t="str">
        <f>IF(SUM(NB18,NF18)&gt;0,SUM(NB18,NF18),"")</f>
        <v/>
      </c>
      <c r="NV18" s="11" t="str">
        <f>IF(SUM(NA18:NB18,ND18:NF18,NH18)-NC18-NG18&gt;0,SUM(NA18:NB18,ND18:NF18,NH18)-NC18-NG18,"")</f>
        <v/>
      </c>
      <c r="NW18" s="11" t="str">
        <f>IF(SUM(NI18:NJ18,NL18)-NK18&gt;0,SUM(NI18:NJ18,NL18)-NK18,"")</f>
        <v/>
      </c>
      <c r="NX18" s="11" t="str">
        <f>IF(SUM(NB18,NF18,NJ18)&gt;0,SUM(NB18,NF18,NJ18),"")</f>
        <v/>
      </c>
      <c r="NY18" s="11" t="str">
        <f>IF(SUM(NV18,NW18)&gt;0,SUM(NV18,NW18),"")</f>
        <v/>
      </c>
      <c r="NZ18" s="11" t="str">
        <f>IF(SUM(NN18,NR18)&gt;0,SUM(NN18,NR18),"")</f>
        <v/>
      </c>
      <c r="OA18" s="11" t="str">
        <f>IF(SUM(NM18:NN18,NP18:NR18,NT18)-SUM(NO18,NS18)&gt;0,SUM(NM18:NN18,NP18:NR18,NT18)-SUM(NO18,NS18),"")</f>
        <v/>
      </c>
      <c r="OB18" s="11" t="str">
        <f>IF(SUM(NV18,NW18,OA18)&gt;0,SUM(NV18,NW18,OA18),"")</f>
        <v/>
      </c>
      <c r="OC18" s="17"/>
      <c r="OD18" s="17"/>
      <c r="OE18" s="17"/>
      <c r="OF18" s="17"/>
      <c r="OG18" s="17"/>
      <c r="OH18" s="17"/>
      <c r="OI18" s="17"/>
      <c r="OJ18" s="17"/>
      <c r="OK18" s="17"/>
      <c r="OL18" s="17"/>
      <c r="OM18" s="17"/>
      <c r="ON18" s="17"/>
      <c r="OO18" s="17"/>
      <c r="OP18" s="17"/>
      <c r="OQ18" s="17"/>
      <c r="OR18" s="17"/>
      <c r="OS18" s="17"/>
      <c r="OT18" s="17"/>
      <c r="OU18" s="17"/>
      <c r="OV18" s="17"/>
      <c r="OW18" s="40" t="str">
        <f>IF(SUM(OD18,OH18)&gt;0,SUM(OD18,OH18),"")</f>
        <v/>
      </c>
      <c r="OX18" s="40" t="str">
        <f>IF(SUM(OC18:OD18,OF18:OH18,OJ18)-OE18-OI18&gt;0,SUM(OC18:OD18,OF18:OH18,OJ18)-OE18-OI18,"")</f>
        <v/>
      </c>
      <c r="OY18" s="40" t="str">
        <f>IF(SUM(OK18:OL18,ON18)-OM18&gt;0,SUM(OK18:OL18,ON18)-OM18,"")</f>
        <v/>
      </c>
      <c r="OZ18" s="40" t="str">
        <f>IF(SUM(OD18,OH18,OL18)&gt;0,SUM(OD18,OH18,OL18),"")</f>
        <v/>
      </c>
      <c r="PA18" s="40" t="str">
        <f>IF(SUM(OX18,OY18)&gt;0,SUM(OX18,OY18),"")</f>
        <v/>
      </c>
      <c r="PB18" s="40" t="str">
        <f>IF(SUM(OP18,OT18)&gt;0,SUM(OP18,OT18),"")</f>
        <v/>
      </c>
      <c r="PC18" s="40" t="str">
        <f>IF(SUM(OO18:OP18,OR18:OT18,OV18)-SUM(OQ18,OU18)&gt;0,SUM(OO18:OP18,OR18:OT18,OV18)-SUM(OQ18,OU18),"")</f>
        <v/>
      </c>
      <c r="PD18" s="40" t="str">
        <f>IF(SUM(OX18,OY18,PC18)&gt;0,SUM(OX18,OY18,PC18),"")</f>
        <v/>
      </c>
      <c r="PE18" s="18"/>
      <c r="PF18" s="18"/>
      <c r="PG18" s="18"/>
      <c r="PH18" s="18"/>
      <c r="PI18" s="18"/>
      <c r="PJ18" s="18"/>
      <c r="PK18" s="18"/>
      <c r="PL18" s="18"/>
      <c r="PM18" s="18"/>
      <c r="PN18" s="18"/>
      <c r="PO18" s="18"/>
      <c r="PP18" s="18"/>
      <c r="PQ18" s="18"/>
      <c r="PR18" s="18"/>
      <c r="PS18" s="18"/>
      <c r="PT18" s="18"/>
      <c r="PU18" s="18"/>
      <c r="PV18" s="18"/>
      <c r="PW18" s="18"/>
      <c r="PX18" s="18"/>
      <c r="PY18" s="11" t="str">
        <f>IF(SUM(PF18,PJ18)&gt;0,SUM(PF18,PJ18),"")</f>
        <v/>
      </c>
      <c r="PZ18" s="11" t="str">
        <f>IF(SUM(PE18:PF18,PH18:PJ18,PL18)-PG18-PK18&gt;0,SUM(PE18:PF18,PH18:PJ18,PL18)-PG18-PK18,"")</f>
        <v/>
      </c>
      <c r="QA18" s="11" t="str">
        <f>IF(SUM(PM18:PN18,PP18)-PO18&gt;0,SUM(PM18:PN18,PP18)-PO18,"")</f>
        <v/>
      </c>
      <c r="QB18" s="11" t="str">
        <f>IF(SUM(PF18,PJ18,PN18)&gt;0,SUM(PF18,PJ18,PN18),"")</f>
        <v/>
      </c>
      <c r="QC18" s="11" t="str">
        <f>IF(SUM(PZ18,QA18)&gt;0,SUM(PZ18,QA18),"")</f>
        <v/>
      </c>
      <c r="QD18" s="11" t="str">
        <f>IF(SUM(PR18,PV18)&gt;0,SUM(PR18,PV18),"")</f>
        <v/>
      </c>
      <c r="QE18" s="11" t="str">
        <f>IF(SUM(PQ18:PR18,PT18:PV18,PX18)-SUM(PS18,PW18)&gt;0,SUM(PQ18:PR18,PT18:PV18,PX18)-SUM(PS18,PW18),"")</f>
        <v/>
      </c>
      <c r="QF18" s="11" t="str">
        <f>IF(SUM(PZ18,QA18,QE18)&gt;0,SUM(PZ18,QA18,QE18),"")</f>
        <v/>
      </c>
      <c r="QG18" s="22">
        <f>IF($CW18="P",CC18,(CC18+AZ18)/2)</f>
        <v>17.45</v>
      </c>
      <c r="QH18" s="22">
        <f>IF($CW18="P",CD18,(CD18+BA18)/2)</f>
        <v>1.7000000000000002</v>
      </c>
      <c r="QI18" s="22">
        <f>IF($CW18="P",CE18,(CE18+BB18)/2)</f>
        <v>0.1</v>
      </c>
      <c r="QJ18" s="22">
        <f>IF($CW18="P",CF18,(CF18+BC18)/2)</f>
        <v>0</v>
      </c>
      <c r="QK18" s="22">
        <f>IF($CW18="P",CG18,(CG18+BD18)/2)</f>
        <v>18.600000000000001</v>
      </c>
      <c r="QL18" s="22">
        <f>IF($CW18="P",CH18,(CH18+BE18)/2)</f>
        <v>3.3</v>
      </c>
      <c r="QM18" s="22">
        <f>IF($CW18="P",CI18,(CI18+BF18)/2)</f>
        <v>0.1</v>
      </c>
      <c r="QN18" s="22">
        <f>IF($CW18="P",CJ18,(CJ18+BG18)/2)</f>
        <v>0</v>
      </c>
      <c r="QO18" s="22">
        <f>IF($CW18="P",CK18,(CK18+BH18)/2)</f>
        <v>18.600000000000001</v>
      </c>
      <c r="QP18" s="22">
        <f>IF($CW18="P",CL18,(CL18+BI18)/2)</f>
        <v>3</v>
      </c>
      <c r="QQ18" s="22">
        <f>IF($CW18="P",CM18,(CM18+BJ18)/2)</f>
        <v>0.3</v>
      </c>
      <c r="QR18" s="22">
        <f>IF($CW18="P",CN18,(CN18+BK18)/2)</f>
        <v>0</v>
      </c>
      <c r="QS18" s="22">
        <f>IF($CW18="P",CO18,(CO18+BL18)/2)</f>
        <v>9.3000000000000007</v>
      </c>
      <c r="QT18" s="22">
        <f>IF($CW18="P",CP18,(CP18+BM18)/2)</f>
        <v>1.55</v>
      </c>
      <c r="QU18" s="22">
        <f>IF($CW18="P",CQ18,(CQ18+BN18)/2)</f>
        <v>0</v>
      </c>
      <c r="QV18" s="22">
        <f>IF($CW18="P",CR18,(CR18+BO18)/2)</f>
        <v>0</v>
      </c>
      <c r="QW18" s="22">
        <f>IF($CW18="P",CS18,(CS18+BP18)/2)</f>
        <v>8.6999999999999993</v>
      </c>
      <c r="QX18" s="22">
        <f>IF($CW18="P",CT18,(CT18+BQ18)/2)</f>
        <v>0.35</v>
      </c>
      <c r="QY18" s="22">
        <f>IF($CW18="P",CU18,(CU18+BR18)/2)</f>
        <v>0</v>
      </c>
      <c r="QZ18" s="22">
        <f>IF($CW18="P",CV18,(CV18+BS18)/2)</f>
        <v>0</v>
      </c>
      <c r="RA18" s="27" t="s">
        <v>46</v>
      </c>
      <c r="RB18" s="40">
        <f>IF(SUM(QH18,QL18)&gt;0,SUM(QH18,QL18),"")</f>
        <v>5</v>
      </c>
      <c r="RC18" s="40">
        <f>IF(SUM(QG18:QH18,QJ18:QL18,QN18)-QI18-QM18&gt;0,SUM(QG18:QH18,QJ18:QL18,QN18)-QI18-QM18,"")</f>
        <v>40.849999999999994</v>
      </c>
      <c r="RD18" s="40">
        <f>IF(SUM(QO18:QP18,QR18)-QQ18&gt;0,SUM(QO18:QP18,QR18)-QQ18,"")</f>
        <v>21.3</v>
      </c>
      <c r="RE18" s="40">
        <f>IF(SUM(QH18,QL18,QP18)&gt;0,SUM(QH18,QL18,QP18),"")</f>
        <v>8</v>
      </c>
      <c r="RF18" s="40">
        <f>IF(SUM(RC18,RD18)&gt;0,SUM(RC18,RD18),"")</f>
        <v>62.149999999999991</v>
      </c>
      <c r="RG18" s="40">
        <f>IF(SUM(QT18,QX18)&gt;0,SUM(QT18,QX18),"")</f>
        <v>1.9</v>
      </c>
      <c r="RH18" s="40">
        <f>IF(SUM(QS18:QT18,QV18:QX18,QZ18)-SUM(QU18,QY18)&gt;0,SUM(QS18:QT18,QV18:QX18,QZ18)-SUM(QU18,QY18),"")</f>
        <v>19.900000000000002</v>
      </c>
      <c r="RI18" s="40">
        <f>IF(SUM(RC18,RD18,RH18)&gt;0,SUM(RC18,RD18,RH18),"")</f>
        <v>82.05</v>
      </c>
    </row>
    <row r="19" spans="1:477" x14ac:dyDescent="0.2">
      <c r="A19" s="4" t="str" cm="1">
        <f t="array" ref="A19">IF(AND(J19&lt;&gt;"",J19&lt;&gt;"No DD"),SUMPRODUCT((J$4:J$34&lt;&gt;"")*(J$4:J$34&lt;&gt;"No DD")*(F$4:F$34&gt;F19))+1,IF(J19="No DD",SUMPRODUCT((J$4:J$34="No DD")*(F$4:F$34&gt;F19))+1+SUMPRODUCT((J$4:J$34&lt;&gt;"")*(J$4:J$34&lt;&gt;"No DD")),""))</f>
        <v/>
      </c>
      <c r="B19" s="4" t="str" cm="1">
        <f t="array" ref="B19">IF(AND(J19&lt;&gt;"",J19&lt;&gt;"No DD",G19=""),SUMPRODUCT((J$4:J$34&lt;&gt;"")*(J$4:J$34&lt;&gt;"No DD")*(G$4:G$34="")*(F$4:F$34&gt;F19))+1,IF(J19="No DD",SUMPRODUCT((J$4:J$34="No DD")*(F$4:F$34&gt;F19)*(G$4:G$34=""))+1+SUMPRODUCT((J$4:J$34&lt;&gt;"")*(G$4:G$34="")*(J$4:J$34&lt;&gt;"No DD")),""))</f>
        <v/>
      </c>
      <c r="C19" s="5" t="s">
        <v>68</v>
      </c>
      <c r="D19" s="4" t="s">
        <v>5</v>
      </c>
      <c r="E19" s="4">
        <v>2003</v>
      </c>
      <c r="F19" s="9">
        <f>SUM(L19:T19)+SUM(L19:P19)*0.0000001+SUM(L19)*0.0000000000001</f>
        <v>133.30000874000436</v>
      </c>
      <c r="G19" s="66"/>
      <c r="H19" s="3" t="str">
        <f>IF(OR(AND(AR19&gt;=AY$36,AS19&gt;=AY$40,AR19&lt;&gt;"",AQ19=""),AND(AW19&gt;=AY$36,AX19&gt;=AY$40,AW19&lt;&gt;"",AQ19=""),AND(BU19&gt;=CB$36,BV19&gt;=CB$40,BU19&lt;&gt;"",BT19=""),AND(BZ19&gt;=CB$36,CA19&gt;=CB$40,BZ19&lt;&gt;"",BT19=""),AND(CX19&gt;=DE$36,CY19&gt;=DE$40,CX19&lt;&gt;"",CW19=""),AND(DC19&gt;=DE$36,DD19&gt;=DE$40,DC19&lt;&gt;""),AND(EC19&gt;=EJ$36,ED19&gt;=EJ$40,EC19&lt;&gt;""),AND(EH19&gt;=EJ$36,EI19&gt;=EJ$40,EH19&lt;&gt;""),AND(FE19&gt;=FL$36,FF19&gt;=FL$40,FE19&lt;&gt;""),AND(FJ19&gt;=FL$36,FK19&gt;=FL$40,FJ19&lt;&gt;""),AND(GG19&gt;=GN$36,GH19&gt;=GN$40,GG19&lt;&gt;""),AND(GL19&gt;=GN$36,GM19&gt;=GN$40,GL19&lt;&gt;""),AND(HI19&gt;=HP$36,HJ19&gt;=HP$40,HI19&lt;&gt;""),AND(HN19&gt;=HP$36,HO19&gt;=HP$40,HN19&lt;&gt;""),AND(IK19&gt;=IR$36,IL19&gt;=IR$40,IK19&lt;&gt;""),AND(IP19&gt;=IR$36,IQ19&gt;=IR$40,IP19&lt;&gt;""),AND(JM19&gt;=JT$36,JN19&gt;=JT$40,JM19&lt;&gt;""),AND(JR19&gt;=JT$36,JS19&gt;=JT$40,JR19&lt;&gt;""),AND(KO19&gt;=KV$36,KP19&gt;=KV$40,KO19&lt;&gt;""),AND(KT19&gt;=KV$36,KU19&gt;=KV$40,KT19&lt;&gt;""),AND(LQ19&gt;=LX$36,LR19&gt;=LX$40,LQ19&lt;&gt;""),AND(LV19&gt;=LX$36,LW19&gt;=LX$40,LV19&lt;&gt;""),AND(MS19&gt;=MZ$36,MT19&gt;=MZ$40,MS19&lt;&gt;""),AND(MX19&gt;=MZ$36,MY19&gt;=MZ$40,MX19&lt;&gt;""),AND(NU19&gt;=OB$36,NV19&gt;=OB$40,NU19&lt;&gt;""),AND(NZ19&gt;=OB$36,OA19&gt;=OB$40,NZ19&lt;&gt;""),AND(OW19&gt;=PD$36,OX19&gt;=PD$40,OW19&lt;&gt;""),AND(PB19&gt;=PD$36,PC19&gt;=PD$40,PB19&lt;&gt;""),AND(PY19&gt;=QF$36,PZ19&gt;=QF$40,PY19&lt;&gt;""),AND(QD19&gt;=QF$36,QE19&gt;=QF$40,QD19&lt;&gt;"")),"P","")</f>
        <v/>
      </c>
      <c r="I19" s="3" t="str">
        <f>IF(OR(AND(AS19&gt;=AY$40,AS19&lt;&gt;"",AQ19=""),AND(AX19&gt;=AY$40,AX19&lt;&gt;"",AQ19=""),AND(BV19&gt;=CB$40,BV19&lt;&gt;"",BT19=""),AND(CA19&gt;=CB$40,CA19&lt;&gt;"",BT19=""),AND(CY19&gt;=DE$40,CY19&lt;&gt;"",CW19=""),AND(DD19&gt;=DE$40,DD19&lt;&gt;"",CW19=""),AND(ED19&gt;=EJ$40,ED19&lt;&gt;""),AND(EI19&gt;=EJ$40,EI19&lt;&gt;""),AND(FF19&gt;=FL$40,FF19&lt;&gt;""),AND(FK19&gt;=FL$40,FK19&lt;&gt;""),AND(GH19&gt;=GN$40,GH19&lt;&gt;""),AND(GM19&gt;=GN$40,GM19&lt;&gt;""),AND(HJ19&gt;=HP$40,HJ19&lt;&gt;""),AND(HO19&gt;=HP$40,HO19&lt;&gt;""),AND(IL19&gt;=IR$40,IL19&lt;&gt;""),AND(IQ19&gt;=IR$40,IQ19&lt;&gt;""),AND(JN19&gt;=JT$40,JN19&lt;&gt;""),AND(JS19&gt;=JT$40,JS19&lt;&gt;""),AND(KP19&gt;=KV$40,KP19&lt;&gt;""),AND(KU19&gt;=KV$40,KU19&lt;&gt;""),AND(LR19&gt;=LX$40,LR19&lt;&gt;""),AND(LW19&gt;=LX$40,LW19&lt;&gt;""),AND(MT19&gt;=MZ$40,MT19&lt;&gt;""),AND(MY19&gt;=MZ$40,MY19&lt;&gt;""),AND(NV19&gt;=OB$40,NV19&lt;&gt;""),AND(OA19&gt;=OB$40,OA19&lt;&gt;""),AND(OX19&gt;=PD$40,OX19&lt;&gt;""),AND(PC19&gt;=PD$40,PC19&lt;&gt;""),AND(PZ19&gt;=QF$40,PZ19&lt;&gt;""),AND(QE19&gt;=QF$40,QE19&lt;&gt;"")),"P","")</f>
        <v/>
      </c>
      <c r="J19" s="36" t="str">
        <f>IF(AND(I19="P",H19=""),"No DD",IF(OR(AND(AU19&gt;=AY$39,AV19&gt;=AY$43,AU19&lt;&gt;"",AQ19=""),AND(BX19&gt;=CB$39,BY19&gt;=CB$43,BX19&lt;&gt;"",BT19=""),AND(DA19&gt;=DE$39,DB19&gt;=DE$43,DA19&lt;&gt;"",CW19=""),AND(EF19&gt;=EJ$39,EG19&gt;=EJ$43,EF19&lt;&gt;""),AND(FH19&gt;=FL$39,FI19&gt;=FL$43,FH19&lt;&gt;""),AND(GJ19&gt;=GN$39,GK19&gt;=GN$43,GJ19&lt;&gt;""),AND(HL19&gt;=HP$39,HM19&gt;=HP$43,HL19&lt;&gt;""),AND(IN19&gt;=IR$39,IO19&gt;=IR$43,IN19&lt;&gt;""),AND(JP19&gt;=JT$39,JQ19&gt;=JT$43,JP19&lt;&gt;""),AND(KR19&gt;=KV$39,KS19&gt;=KV$43,KR19&lt;&gt;""),AND(LT19&gt;=LX$39,LU19&gt;=LX$43,LT19&lt;&gt;""),AND(MV19&gt;=MZ$39,MW19&gt;=MZ$43,MV19&lt;&gt;""),AND(NX19&gt;=OB$39,NY19&gt;=OB$43,NX19&lt;&gt;""),AND(OZ19&gt;=PD$39,PA19&gt;=PD$43,OZ19&lt;&gt;""),AND(QB19&gt;=QF$39,QC19&gt;=QF$43,QB19&lt;&gt;"")),"Merit",IF(OR(AND(AU19&gt;=AY$38,AV19&gt;=AY$42,AU19&lt;&gt;"",AQ19=""),AND(BX19&gt;=CB$38,BY19&gt;=CB$42,BX19&lt;&gt;"",BT19=""),AND(DA19&gt;=DE$38,DB19&gt;=DE$42,DA19&lt;&gt;"",CW19=""),AND(EF19&gt;=EJ$38,EG19&gt;=EJ$42,EF19&lt;&gt;""),AND(FH19&gt;=FL$38,FI19&gt;=FL$42,FH19&lt;&gt;""),AND(GJ19&gt;=GN$38,GK19&gt;=GN$42,GJ19&lt;&gt;""),AND(HL19&gt;=HP$38,HM19&gt;=HP$42,HL19&lt;&gt;""),AND(IN19&gt;=IR$38,IO19&gt;=IR$42,IN19&lt;&gt;""),AND(JP19&gt;=JT$38,JQ19&gt;=JT$42,JP19&lt;&gt;""),AND(KR19&gt;=KV$38,KS19&gt;=KV$42,KR19&lt;&gt;""),AND(LT19&gt;=LX$38,LU19&gt;=LX$42,LT19&lt;&gt;""),AND(MV19&gt;=MZ$38,MW19&gt;=MZ$42,MV19&lt;&gt;""),AND(NX19&gt;=OB$38,NY19&gt;=OB$42,NX19&lt;&gt;""),AND(OZ19&gt;=PD$38,PA19&gt;=PD$42,OZ19&lt;&gt;""),AND(QB19&gt;=QF$38,QC19&gt;=QF$42,QB19&lt;&gt;"")),"Excellence",IF(K19="P","Worlds Team",IF(H19="P","National Team","")))))</f>
        <v/>
      </c>
      <c r="K19" s="3" t="str">
        <f>IF(OR(AND(AU19&gt;=AY$37,AV19&gt;=AY$41,AU19&lt;&gt;"",AQ19=""),AND(BX19&gt;=CB$37,BY19&gt;=CB$41,BX19&lt;&gt;"",BT19=""),AND(DA19&gt;=DE$37,DB19&gt;=DE$41,DA19&lt;&gt;"",CW19=""),AND(EF19&gt;=EJ$37,EG19&gt;=EJ$41,EF19&lt;&gt;""),AND(FH19&gt;=FL$37,FI19&gt;=FL$41,FH19&lt;&gt;""),AND(GJ19&gt;=GN$37,GK19&gt;=GN$41,GJ19&lt;&gt;""),AND(HL19&gt;=HP$37,HM19&gt;=HP$41,HL19&lt;&gt;""),AND(IN19&gt;=IR$37,IO19&gt;=IR$41,IN19&lt;&gt;""),AND(JP19&gt;=JT$37,JQ19&gt;=JT$41,JP19&lt;&gt;""),AND(KR19&gt;=KV$37,KS19&gt;=KV$41,KR19&lt;&gt;""),AND(LT19&gt;=LX$37,LU19&gt;=LX$41,LT19&lt;&gt;""),AND(MV19&gt;=MZ$37,MW19&gt;=MZ$41,MV19&lt;&gt;""),AND(NX19&gt;=OB$37,NY19&gt;=OB$41,NX19&lt;&gt;""),AND(OZ19&gt;=PD$37,PA19&gt;=PD$41,OZ19&lt;&gt;""),AND(QB19&gt;=QF$37,QC19&gt;=QF$41,QB19&lt;&gt;"")),"P","")</f>
        <v/>
      </c>
      <c r="L19" s="8">
        <f>IF(COUNT(AS19,BV19,CY19)&gt;0,LARGE((AS19,BV19,CY19),1),0)</f>
        <v>43.6</v>
      </c>
      <c r="M19" s="8" t="str">
        <f>IF(L19=0,"",IF(L19=CY19,$CC$1,IF(L19=BV19,$AZ$1,IF(L19=AS19,$W$1,""))))</f>
        <v>2024 Nationals</v>
      </c>
      <c r="N19" s="8">
        <f>IF(COUNT(AS19,BV19,CY19)&gt;1,LARGE((AS19,BV19,CY19),2),0)</f>
        <v>20.799999999999997</v>
      </c>
      <c r="O19" s="8" t="str">
        <f>IF(N19=0,"",IF(AND(N19=L19,N19=AS19,N19=BV19),$W$1,IF(AND(N19=L19,N19=AS19,N19=CY19),$W$1,IF(AND(N19=L19,N19=BV19,N19=CY19),$AZ$1,IF(N19=CY19,$CC$1,IF(N19=BV19,$AZ$1,IF(N19=AS19,$W$1,"")))))))</f>
        <v>2023 3rd Domestic Trial</v>
      </c>
      <c r="P19" s="8">
        <f>IF(COUNT(AT19,BW19,CZ19)&gt;0,LARGE((AT19,BW19,CZ19),1),0)</f>
        <v>23</v>
      </c>
      <c r="Q19" s="8" t="str">
        <f>IF(P19=0,"",IF(P19=CZ19,$CC$1,IF(P19=BW19,$AZ$1,IF(P19=AT19,$W$1,""))))</f>
        <v>2024 Nationals</v>
      </c>
      <c r="R19" s="8">
        <f>IF(MAX(AX19,CA19,DD19)&gt;0,MAX(AX19,CA19,DD19),0)</f>
        <v>45.9</v>
      </c>
      <c r="S19" s="8" t="str">
        <f>IF(R19=0,"",IF(R19=DD19,$CC$1,IF(R19=CA19,$AZ$1,IF(R19=AX19,$W$1,""))))</f>
        <v>2024 Nationals</v>
      </c>
      <c r="T19" s="8" t="str">
        <f>IF(MAX(DF19:DH19)&gt;0,MAX(DF19:DH19),"")</f>
        <v/>
      </c>
      <c r="U19" s="11" t="str">
        <f>IF(T19="","",IF(T19=DF19,"("&amp;DF$2&amp;")",IF(T19=DG19,"("&amp;DG$2&amp;")",IF(T19=DH19,"("&amp;DH$2&amp;")"))))</f>
        <v/>
      </c>
      <c r="V19" s="8" t="str">
        <f>IF(T19="","",IF(T19=DF19,IF(T19+IF(N19="",0,N19)=PZ19,$PE$1,IF(T19+IF(N19="",0,N19)=OX19,$OC$1,IF(T19+IF(N19="",0,N19)=NV19,$NA$1,IF(T19+IF(N19="",0,N19)=MT19,$LY$1,IF(T19+IF(N19="",0,N19)=LR19,$KW$1,IF(T19+IF(N19="",0,N19)=KP19,$JU$1,IF(T19+IF(N19="",0,N19)=JN19,$IS$1,IF(T19+IF(N19="",0,N19)=IL19,$HQ$1,IF(T19+IF(N19="",0,N19)=HJ19,$GO$1,IF(T19+IF(N19="",0,N19)=GH19,$FM$1,IF(T19+IF(N19="",0,N19)=FF19,$EK$1,IF(T19+IF(N19="",0,N19)=ED19,$DI$1)))))))))))),IF(T19=DG19,IF(T19+IF(P19="",0,P19)=QA19,$PE$1,IF(T19+IF(P19="",0,P19)=OY19,$OC$1,IF(T19+IF(P19="",0,P19)=NW19,$NA$1,IF(T19+IF(P19="",0,P19)=MU19,$LY$1,IF(T19+IF(P19="",0,P19)=LS19,$KW$1,IF(T19+IF(P19="",0,P19)=KQ19,$JU$1,IF(T19+IF(P19="",0,P19)=JO19,$IS$1,IF(T19+IF(P19="",0,P19)=IM19,$HQ$1,IF(T19+IF(P19="",0,P19)=HK19,$GO$1,IF(T19+IF(P19="",0,P19)=GI19,$FM$1,IF(T19+IF(P19="",0,P19)=FG19,$EK$1,IF(T19+IF(P19="",0,P19)=EE19,$DI$1)))))))))))),IF(T19=DH19,IF(T19+IF(R19="",0,R19)=QE19,$PE$1,IF(T19+IF(R19="",0,R19)=PC19,$OC$1,IF(T19+IF(R19="",0,R19)=OA19,$NA$1,IF(T19+IF(R19="",0,R19)=MY19,$LY$1,IF(T19+IF(R19="",0,R19)=LW19,$KW$1,IF(T19+IF(R19="",0,R19)=KU19,$JU$1,IF(T19+IF(R19="",0,R19)=JS19,$IS$1,IF(T19+IF(R19="",0,R19)=IQ19,$HQ$1,IF(T19+IF(R19="",0,R19)=HO19,$GO$1,IF(T19+IF(R19="",0,R19)=GM19,$FM$1,IF(T19+IF(R19="",0,R19)=FK19,$EK$1,IF(T19+IF(R19="",0,R19)=EI19,$DI$1))))))))))))))))</f>
        <v/>
      </c>
      <c r="W19" s="19">
        <v>16.399999999999999</v>
      </c>
      <c r="X19" s="19">
        <v>5.2</v>
      </c>
      <c r="Y19" s="19">
        <v>0.8</v>
      </c>
      <c r="Z19" s="19">
        <v>0</v>
      </c>
      <c r="AA19" s="19">
        <v>0</v>
      </c>
      <c r="AB19" s="19">
        <v>0</v>
      </c>
      <c r="AC19" s="19">
        <v>0</v>
      </c>
      <c r="AD19" s="19">
        <v>0</v>
      </c>
      <c r="AE19" s="19">
        <v>0</v>
      </c>
      <c r="AF19" s="19">
        <v>0</v>
      </c>
      <c r="AG19" s="19">
        <v>0</v>
      </c>
      <c r="AH19" s="19">
        <v>0</v>
      </c>
      <c r="AI19" s="19"/>
      <c r="AJ19" s="19"/>
      <c r="AK19" s="19"/>
      <c r="AL19" s="19"/>
      <c r="AM19" s="19"/>
      <c r="AN19" s="19"/>
      <c r="AO19" s="19"/>
      <c r="AP19" s="19"/>
      <c r="AQ19" s="27"/>
      <c r="AR19" s="40">
        <f>IF(SUM(X19,AB19)&gt;0,SUM(X19,AB19),"")</f>
        <v>5.2</v>
      </c>
      <c r="AS19" s="40">
        <f>IF(SUM(W19:X19,Z19:AB19,AD19)-Y19-AC19&gt;0,SUM(W19:X19,Z19:AB19,AD19)-Y19-AC19,"")</f>
        <v>20.799999999999997</v>
      </c>
      <c r="AT19" s="40" t="str">
        <f>IF(SUM(AE19:AF19,AH19)-AG19&gt;0,SUM(AE19:AF19,AH19)-AG19,"")</f>
        <v/>
      </c>
      <c r="AU19" s="40">
        <f>IF(SUM(X19,AB19,AF19)&gt;0,SUM(X19,AB19,AF19),"")</f>
        <v>5.2</v>
      </c>
      <c r="AV19" s="40">
        <f>IF(SUM(AS19,AT19)&gt;0,SUM(AS19,AT19),"")</f>
        <v>20.799999999999997</v>
      </c>
      <c r="AW19" s="40" t="str">
        <f>IF(SUM(AJ19,AN19)&gt;0,SUM(AJ19,AN19),"")</f>
        <v/>
      </c>
      <c r="AX19" s="40" t="str">
        <f>IF(SUM(AI19:AJ19,AL19:AN19,AP19)-SUM(AK19,AO19)&gt;0,SUM(AI19:AJ19,AL19:AN19,AP19)-SUM(AK19,AO19),"")</f>
        <v/>
      </c>
      <c r="AY19" s="40">
        <f>IF(SUM(AS19,AT19,AX19)&gt;0,SUM(AS19,AT19,AX19),"")</f>
        <v>20.799999999999997</v>
      </c>
      <c r="AZ19" s="18">
        <v>17</v>
      </c>
      <c r="BA19" s="18">
        <v>2.8</v>
      </c>
      <c r="BB19" s="18">
        <v>0</v>
      </c>
      <c r="BC19" s="18">
        <v>0</v>
      </c>
      <c r="BD19" s="18">
        <v>0</v>
      </c>
      <c r="BE19" s="18">
        <v>0</v>
      </c>
      <c r="BF19" s="18">
        <v>0</v>
      </c>
      <c r="BG19" s="18">
        <v>0</v>
      </c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28"/>
      <c r="BU19" s="11">
        <f>IF(SUM(BA19,BE19)&gt;0,SUM(BA19,BE19),"")</f>
        <v>2.8</v>
      </c>
      <c r="BV19" s="11">
        <f>IF(SUM(AZ19:BA19,BC19:BE19,BG19)-BB19-BF19&gt;0,SUM(AZ19:BA19,BC19:BE19,BG19)-BB19-BF19,"")</f>
        <v>19.8</v>
      </c>
      <c r="BW19" s="11" t="str">
        <f>IF(SUM(BH19:BI19,BK19)-BJ19&gt;0,SUM(BH19:BI19,BK19)-BJ19,"")</f>
        <v/>
      </c>
      <c r="BX19" s="11">
        <f>IF(SUM(BA19,BE19,BI19)&gt;0,SUM(BA19,BE19,BI19),"")</f>
        <v>2.8</v>
      </c>
      <c r="BY19" s="11">
        <f>IF(SUM(BV19,BW19)&gt;0,SUM(BV19,BW19),"")</f>
        <v>19.8</v>
      </c>
      <c r="BZ19" s="11" t="str">
        <f>IF(SUM(BM19,BQ19)&gt;0,SUM(BM19,BQ19),"")</f>
        <v/>
      </c>
      <c r="CA19" s="11" t="str">
        <f>IF(SUM(BL19:BM19,BO19:BQ19,BS19)-SUM(BN19,BR19)&gt;0,SUM(BL19:BM19,BO19:BQ19,BS19)-SUM(BN19,BR19),"")</f>
        <v/>
      </c>
      <c r="CB19" s="11">
        <f>IF(SUM(BV19,BW19,CA19)&gt;0,SUM(BV19,BW19,CA19),"")</f>
        <v>19.8</v>
      </c>
      <c r="CC19" s="19">
        <v>17.2</v>
      </c>
      <c r="CD19" s="19">
        <v>2.4</v>
      </c>
      <c r="CE19" s="19">
        <v>0</v>
      </c>
      <c r="CF19" s="19">
        <v>0</v>
      </c>
      <c r="CG19" s="19">
        <v>18.399999999999999</v>
      </c>
      <c r="CH19" s="19">
        <v>5.6</v>
      </c>
      <c r="CI19" s="19">
        <v>0</v>
      </c>
      <c r="CJ19" s="19">
        <v>0</v>
      </c>
      <c r="CK19" s="19">
        <v>18</v>
      </c>
      <c r="CL19" s="19">
        <v>5.2</v>
      </c>
      <c r="CM19" s="19">
        <v>0.2</v>
      </c>
      <c r="CN19" s="19">
        <v>0</v>
      </c>
      <c r="CO19" s="19">
        <v>17.899999999999999</v>
      </c>
      <c r="CP19" s="19">
        <v>5.2</v>
      </c>
      <c r="CQ19" s="19">
        <v>0.2</v>
      </c>
      <c r="CR19" s="19">
        <v>0</v>
      </c>
      <c r="CS19" s="19">
        <v>18</v>
      </c>
      <c r="CT19" s="19">
        <v>5.2</v>
      </c>
      <c r="CU19" s="19">
        <v>0.2</v>
      </c>
      <c r="CV19" s="19">
        <v>0</v>
      </c>
      <c r="CW19" s="27"/>
      <c r="CX19" s="40">
        <f>IF(SUM(CD19,CH19)&gt;0,SUM(CD19,CH19),"")</f>
        <v>8</v>
      </c>
      <c r="CY19" s="40">
        <f>IF(SUM(CC19:CD19,CF19:CH19,CJ19)-CE19-CI19&gt;0,SUM(CC19:CD19,CF19:CH19,CJ19)-CE19-CI19,"")</f>
        <v>43.6</v>
      </c>
      <c r="CZ19" s="40">
        <f>IF(SUM(CK19:CL19,CN19)-CM19&gt;0,SUM(CK19:CL19,CN19)-CM19,"")</f>
        <v>23</v>
      </c>
      <c r="DA19" s="40">
        <f>IF(SUM(CD19,CH19,CL19)&gt;0,SUM(CD19,CH19,CL19),"")</f>
        <v>13.2</v>
      </c>
      <c r="DB19" s="40">
        <f>IF(SUM(CY19,CZ19)&gt;0,SUM(CY19,CZ19),"")</f>
        <v>66.599999999999994</v>
      </c>
      <c r="DC19" s="40">
        <f>IF(SUM(CP19,CT19)&gt;0,SUM(CP19,CT19),"")</f>
        <v>10.4</v>
      </c>
      <c r="DD19" s="40">
        <f>IF(SUM(CO19:CP19,CR19:CT19,CV19)-SUM(CQ19,CU19)&gt;0,SUM(CO19:CP19,CR19:CT19,CV19)-SUM(CQ19,CU19),"")</f>
        <v>45.9</v>
      </c>
      <c r="DE19" s="40">
        <f>IF(SUM(CY19,CZ19,DD19)&gt;0,SUM(CY19,CZ19,DD19),"")</f>
        <v>112.5</v>
      </c>
      <c r="DF19" s="50" t="str">
        <f>IF(MAX(ED19,FF19,GH19,HJ19,IL19,JN19,KP19,LR19,MT19,NV19,OX19,PZ19)-IF(N19="",0,N19)&gt;0.001,MAX(ED19,FF19,GH19,HJ19,IL19,JN19,KP19,LR19,MT19,NV19,OX19,PZ19)-IF(N19="",0,N19),"")</f>
        <v/>
      </c>
      <c r="DG19" s="50" t="str">
        <f>IF(MAX(EE19,FG19,GI19,HK19,IM19,JO19,KQ19,LS19,MU19,NW19,OY19,QA19)-IF(P19="",0,P19)&gt;0.001,MAX(EE19,FG19,GI19,HK19,IM19,JO19,KQ19,LS19,MU19,NW19,OY19,QA19)-IF(P19="",0,P19),"")</f>
        <v/>
      </c>
      <c r="DH19" s="50" t="str">
        <f>IF(MAX(EI19,FK19,GM19,HO19,IQ19,JS19,KU19,LW19,MY19,OA19,PC19,QE19)-IF(R19="",0,R19)&gt;0.001,MAX(EI19,FK19,GM19,HO19,IQ19,JS19,KU19,LW19,MY19,OA19,PC19,QE19)-IF(R19="",0,R19),"")</f>
        <v/>
      </c>
      <c r="DI19" s="17"/>
      <c r="DJ19" s="17"/>
      <c r="DK19" s="17"/>
      <c r="DL19" s="17"/>
      <c r="DM19" s="17"/>
      <c r="DN19" s="17"/>
      <c r="DO19" s="17"/>
      <c r="DP19" s="17"/>
      <c r="DQ19" s="17"/>
      <c r="DR19" s="17"/>
      <c r="DS19" s="17"/>
      <c r="DT19" s="17"/>
      <c r="DU19" s="17"/>
      <c r="DV19" s="17"/>
      <c r="DW19" s="17"/>
      <c r="DX19" s="17"/>
      <c r="DY19" s="17"/>
      <c r="DZ19" s="17"/>
      <c r="EA19" s="17"/>
      <c r="EB19" s="17"/>
      <c r="EC19" s="40" t="str">
        <f>IF(SUM(DJ19,DN19)&gt;0,SUM(DJ19,DN19),"")</f>
        <v/>
      </c>
      <c r="ED19" s="40" t="str">
        <f>IF(SUM(DI19:DJ19,DL19:DN19,DP19)-DK19-DO19&gt;0,SUM(DI19:DJ19,DL19:DN19,DP19)-DK19-DO19,"")</f>
        <v/>
      </c>
      <c r="EE19" s="40" t="str">
        <f>IF(SUM(DQ19:DR19,DT19)-DS19&gt;0,SUM(DQ19:DR19,DT19)-DS19,"")</f>
        <v/>
      </c>
      <c r="EF19" s="40" t="str">
        <f>IF(SUM(DJ19,DN19,DR19)&gt;0,SUM(DJ19,DN19,DR19),"")</f>
        <v/>
      </c>
      <c r="EG19" s="40" t="str">
        <f>IF(SUM(ED19,EE19)&gt;0,SUM(ED19,EE19),"")</f>
        <v/>
      </c>
      <c r="EH19" s="40" t="str">
        <f>IF(SUM(DV19,DZ19)&gt;0,SUM(DV19,DZ19),"")</f>
        <v/>
      </c>
      <c r="EI19" s="40" t="str">
        <f>IF(SUM(DU19:DV19,DX19:DZ19,EB19)-SUM(DW19,EA19)&gt;0,SUM(DU19:DV19,DX19:DZ19,EB19)-SUM(DW19,EA19),"")</f>
        <v/>
      </c>
      <c r="EJ19" s="40" t="str">
        <f>IF(SUM(ED19,EE19,EI19)&gt;0,SUM(ED19,EE19,EI19),"")</f>
        <v/>
      </c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1" t="str">
        <f>IF(SUM(EL19,EP19)&gt;0,SUM(EL19,EP19),"")</f>
        <v/>
      </c>
      <c r="FF19" s="11" t="str">
        <f>IF(SUM(EK19:EL19,EN19:EP19,ER19)-EM19-EQ19&gt;0,SUM(EK19:EL19,EN19:EP19,ER19)-EM19-EQ19,"")</f>
        <v/>
      </c>
      <c r="FG19" s="11" t="str">
        <f>IF(SUM(ES19:ET19,EV19)-EU19&gt;0,SUM(ES19:ET19,EV19)-EU19,"")</f>
        <v/>
      </c>
      <c r="FH19" s="11" t="str">
        <f>IF(SUM(EL19,EP19,ET19)&gt;0,SUM(EL19,EP19,ET19),"")</f>
        <v/>
      </c>
      <c r="FI19" s="11" t="str">
        <f>IF(SUM(FF19,FG19)&gt;0,SUM(FF19,FG19),"")</f>
        <v/>
      </c>
      <c r="FJ19" s="11" t="str">
        <f>IF(SUM(EX19,FB19)&gt;0,SUM(EX19,FB19),"")</f>
        <v/>
      </c>
      <c r="FK19" s="11" t="str">
        <f>IF(SUM(EW19:EX19,EZ19:FB19,FD19)-SUM(EY19,FC19)&gt;0,SUM(EW19:EX19,EZ19:FB19,FD19)-SUM(EY19,FC19),"")</f>
        <v/>
      </c>
      <c r="FL19" s="11" t="str">
        <f>IF(SUM(FF19,FG19,FK19)&gt;0,SUM(FF19,FG19,FK19),"")</f>
        <v/>
      </c>
      <c r="FM19" s="17"/>
      <c r="FN19" s="17"/>
      <c r="FO19" s="17"/>
      <c r="FP19" s="17"/>
      <c r="FQ19" s="17"/>
      <c r="FR19" s="17"/>
      <c r="FS19" s="17"/>
      <c r="FT19" s="17"/>
      <c r="FU19" s="17"/>
      <c r="FV19" s="17"/>
      <c r="FW19" s="17"/>
      <c r="FX19" s="17"/>
      <c r="FY19" s="17"/>
      <c r="FZ19" s="17"/>
      <c r="GA19" s="17"/>
      <c r="GB19" s="17"/>
      <c r="GC19" s="17"/>
      <c r="GD19" s="17"/>
      <c r="GE19" s="17"/>
      <c r="GF19" s="17"/>
      <c r="GG19" s="40" t="str">
        <f>IF(SUM(FN19,FR19)&gt;0,SUM(FN19,FR19),"")</f>
        <v/>
      </c>
      <c r="GH19" s="40" t="str">
        <f>IF(SUM(FM19:FN19,FP19:FR19,FT19)-FO19-FS19&gt;0,SUM(FM19:FN19,FP19:FR19,FT19)-FO19-FS19,"")</f>
        <v/>
      </c>
      <c r="GI19" s="40" t="str">
        <f>IF(SUM(FU19:FV19,FX19)-FW19&gt;0,SUM(FU19:FV19,FX19)-FW19,"")</f>
        <v/>
      </c>
      <c r="GJ19" s="40" t="str">
        <f>IF(SUM(FN19,FR19,FV19)&gt;0,SUM(FN19,FR19,FV19),"")</f>
        <v/>
      </c>
      <c r="GK19" s="40" t="str">
        <f>IF(SUM(GH19,GI19)&gt;0,SUM(GH19,GI19),"")</f>
        <v/>
      </c>
      <c r="GL19" s="40" t="str">
        <f>IF(SUM(FZ19,GD19)&gt;0,SUM(FZ19,GD19),"")</f>
        <v/>
      </c>
      <c r="GM19" s="40" t="str">
        <f>IF(SUM(FY19:FZ19,GB19:GD19,GF19)-SUM(GA19,GE19)&gt;0,SUM(FY19:FZ19,GB19:GD19,GF19)-SUM(GA19,GE19),"")</f>
        <v/>
      </c>
      <c r="GN19" s="40" t="str">
        <f>IF(SUM(GH19,GI19,GM19)&gt;0,SUM(GH19,GI19,GM19),"")</f>
        <v/>
      </c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1" t="str">
        <f>IF(SUM(GP19,GT19)&gt;0,SUM(GP19,GT19),"")</f>
        <v/>
      </c>
      <c r="HJ19" s="11" t="str">
        <f>IF(SUM(GO19:GP19,GR19:GT19,GV19)-GQ19-GU19&gt;0,SUM(GO19:GP19,GR19:GT19,GV19)-GQ19-GU19,"")</f>
        <v/>
      </c>
      <c r="HK19" s="11" t="str">
        <f>IF(SUM(GW19:GX19,GZ19)-GY19&gt;0,SUM(GW19:GX19,GZ19)-GY19,"")</f>
        <v/>
      </c>
      <c r="HL19" s="11" t="str">
        <f>IF(SUM(GP19,GT19,GX19)&gt;0,SUM(GP19,GT19,GX19),"")</f>
        <v/>
      </c>
      <c r="HM19" s="11" t="str">
        <f>IF(SUM(HJ19,HK19)&gt;0,SUM(HJ19,HK19),"")</f>
        <v/>
      </c>
      <c r="HN19" s="11" t="str">
        <f>IF(SUM(HB19,HF19)&gt;0,SUM(HB19,HF19),"")</f>
        <v/>
      </c>
      <c r="HO19" s="11" t="str">
        <f>IF(SUM(HA19:HB19,HD19:HF19,HH19)-SUM(HC19,HG19)&gt;0,SUM(HA19:HB19,HD19:HF19,HH19)-SUM(HC19,HG19),"")</f>
        <v/>
      </c>
      <c r="HP19" s="11" t="str">
        <f>IF(SUM(HJ19,HK19,HO19)&gt;0,SUM(HJ19,HK19,HO19),"")</f>
        <v/>
      </c>
      <c r="HQ19" s="17"/>
      <c r="HR19" s="17"/>
      <c r="HS19" s="17"/>
      <c r="HT19" s="17"/>
      <c r="HU19" s="17"/>
      <c r="HV19" s="17"/>
      <c r="HW19" s="17"/>
      <c r="HX19" s="17"/>
      <c r="HY19" s="17"/>
      <c r="HZ19" s="17"/>
      <c r="IA19" s="17"/>
      <c r="IB19" s="17"/>
      <c r="IC19" s="17"/>
      <c r="ID19" s="17"/>
      <c r="IE19" s="17"/>
      <c r="IF19" s="17"/>
      <c r="IG19" s="17"/>
      <c r="IH19" s="17"/>
      <c r="II19" s="17"/>
      <c r="IJ19" s="17"/>
      <c r="IK19" s="40" t="str">
        <f>IF(SUM(HR19,HV19)&gt;0,SUM(HR19,HV19),"")</f>
        <v/>
      </c>
      <c r="IL19" s="40" t="str">
        <f>IF(SUM(HQ19:HR19,HT19:HV19,HX19)-HS19-HW19&gt;0,SUM(HQ19:HR19,HT19:HV19,HX19)-HS19-HW19,"")</f>
        <v/>
      </c>
      <c r="IM19" s="40" t="str">
        <f>IF(SUM(HY19:HZ19,IB19)-IA19&gt;0,SUM(HY19:HZ19,IB19)-IA19,"")</f>
        <v/>
      </c>
      <c r="IN19" s="40" t="str">
        <f>IF(SUM(HR19,HV19,HZ19)&gt;0,SUM(HR19,HV19,HZ19),"")</f>
        <v/>
      </c>
      <c r="IO19" s="40" t="str">
        <f>IF(SUM(IL19,IM19)&gt;0,SUM(IL19,IM19),"")</f>
        <v/>
      </c>
      <c r="IP19" s="40" t="str">
        <f>IF(SUM(ID19,IH19)&gt;0,SUM(ID19,IH19),"")</f>
        <v/>
      </c>
      <c r="IQ19" s="40" t="str">
        <f>IF(SUM(IC19:ID19,IF19:IH19,IJ19)-SUM(IE19,II19)&gt;0,SUM(IC19:ID19,IF19:IH19,IJ19)-SUM(IE19,II19),"")</f>
        <v/>
      </c>
      <c r="IR19" s="40" t="str">
        <f>IF(SUM(IL19,IM19,IQ19)&gt;0,SUM(IL19,IM19,IQ19),"")</f>
        <v/>
      </c>
      <c r="IS19" s="18"/>
      <c r="IT19" s="18"/>
      <c r="IU19" s="18"/>
      <c r="IV19" s="18"/>
      <c r="IW19" s="18"/>
      <c r="IX19" s="18"/>
      <c r="IY19" s="18"/>
      <c r="IZ19" s="18"/>
      <c r="JA19" s="18"/>
      <c r="JB19" s="18"/>
      <c r="JC19" s="18"/>
      <c r="JD19" s="18"/>
      <c r="JE19" s="18"/>
      <c r="JF19" s="18"/>
      <c r="JG19" s="18"/>
      <c r="JH19" s="18"/>
      <c r="JI19" s="18"/>
      <c r="JJ19" s="18"/>
      <c r="JK19" s="18"/>
      <c r="JL19" s="18"/>
      <c r="JM19" s="11" t="str">
        <f>IF(SUM(IT19,IX19)&gt;0,SUM(IT19,IX19),"")</f>
        <v/>
      </c>
      <c r="JN19" s="11" t="str">
        <f>IF(SUM(IS19:IT19,IV19:IX19,IZ19)-IU19-IY19&gt;0,SUM(IS19:IT19,IV19:IX19,IZ19)-IU19-IY19,"")</f>
        <v/>
      </c>
      <c r="JO19" s="11" t="str">
        <f>IF(SUM(JA19:JB19,JD19)-JC19&gt;0,SUM(JA19:JB19,JD19)-JC19,"")</f>
        <v/>
      </c>
      <c r="JP19" s="11" t="str">
        <f>IF(SUM(IT19,IX19,JB19)&gt;0,SUM(IT19,IX19,JB19),"")</f>
        <v/>
      </c>
      <c r="JQ19" s="11" t="str">
        <f>IF(SUM(JN19,JO19)&gt;0,SUM(JN19,JO19),"")</f>
        <v/>
      </c>
      <c r="JR19" s="11" t="str">
        <f>IF(SUM(JF19,JJ19)&gt;0,SUM(JF19,JJ19),"")</f>
        <v/>
      </c>
      <c r="JS19" s="11" t="str">
        <f>IF(SUM(JE19:JF19,JH19:JJ19,JL19)-SUM(JG19,JK19)&gt;0,SUM(JE19:JF19,JH19:JJ19,JL19)-SUM(JG19,JK19),"")</f>
        <v/>
      </c>
      <c r="JT19" s="11" t="str">
        <f>IF(SUM(JN19,JO19,JS19)&gt;0,SUM(JN19,JO19,JS19),"")</f>
        <v/>
      </c>
      <c r="JU19" s="17"/>
      <c r="JV19" s="17"/>
      <c r="JW19" s="17"/>
      <c r="JX19" s="17"/>
      <c r="JY19" s="17"/>
      <c r="JZ19" s="17"/>
      <c r="KA19" s="17"/>
      <c r="KB19" s="17"/>
      <c r="KC19" s="17"/>
      <c r="KD19" s="17"/>
      <c r="KE19" s="17"/>
      <c r="KF19" s="17"/>
      <c r="KG19" s="17"/>
      <c r="KH19" s="17"/>
      <c r="KI19" s="17"/>
      <c r="KJ19" s="17"/>
      <c r="KK19" s="17"/>
      <c r="KL19" s="17"/>
      <c r="KM19" s="17"/>
      <c r="KN19" s="17"/>
      <c r="KO19" s="40" t="str">
        <f>IF(SUM(JV19,JZ19)&gt;0,SUM(JV19,JZ19),"")</f>
        <v/>
      </c>
      <c r="KP19" s="40" t="str">
        <f>IF(SUM(JU19:JV19,JX19:JZ19,KB19)-JW19-KA19&gt;0,SUM(JU19:JV19,JX19:JZ19,KB19)-JW19-KA19,"")</f>
        <v/>
      </c>
      <c r="KQ19" s="40" t="str">
        <f>IF(SUM(KC19:KD19,KF19)-KE19&gt;0,SUM(KC19:KD19,KF19)-KE19,"")</f>
        <v/>
      </c>
      <c r="KR19" s="40" t="str">
        <f>IF(SUM(JV19,JZ19,KD19)&gt;0,SUM(JV19,JZ19,KD19),"")</f>
        <v/>
      </c>
      <c r="KS19" s="40" t="str">
        <f>IF(SUM(KP19,KQ19)&gt;0,SUM(KP19,KQ19),"")</f>
        <v/>
      </c>
      <c r="KT19" s="40" t="str">
        <f>IF(SUM(KH19,KL19)&gt;0,SUM(KH19,KL19),"")</f>
        <v/>
      </c>
      <c r="KU19" s="40" t="str">
        <f>IF(SUM(KG19:KH19,KJ19:KL19,KN19)-SUM(KI19,KM19)&gt;0,SUM(KG19:KH19,KJ19:KL19,KN19)-SUM(KI19,KM19),"")</f>
        <v/>
      </c>
      <c r="KV19" s="40" t="str">
        <f>IF(SUM(KP19,KQ19,KU19)&gt;0,SUM(KP19,KQ19,KU19),"")</f>
        <v/>
      </c>
      <c r="KW19" s="18"/>
      <c r="KX19" s="18"/>
      <c r="KY19" s="18"/>
      <c r="KZ19" s="18"/>
      <c r="LA19" s="18"/>
      <c r="LB19" s="18"/>
      <c r="LC19" s="18"/>
      <c r="LD19" s="18"/>
      <c r="LE19" s="18"/>
      <c r="LF19" s="18"/>
      <c r="LG19" s="18"/>
      <c r="LH19" s="18"/>
      <c r="LI19" s="18"/>
      <c r="LJ19" s="18"/>
      <c r="LK19" s="18"/>
      <c r="LL19" s="18"/>
      <c r="LM19" s="18"/>
      <c r="LN19" s="18"/>
      <c r="LO19" s="18"/>
      <c r="LP19" s="18"/>
      <c r="LQ19" s="11" t="str">
        <f>IF(SUM(KX19,LB19)&gt;0,SUM(KX19,LB19),"")</f>
        <v/>
      </c>
      <c r="LR19" s="11" t="str">
        <f>IF(SUM(KW19:KX19,KZ19:LB19,LD19)-KY19-LC19&gt;0,SUM(KW19:KX19,KZ19:LB19,LD19)-KY19-LC19,"")</f>
        <v/>
      </c>
      <c r="LS19" s="11" t="str">
        <f>IF(SUM(LE19:LF19,LH19)-LG19&gt;0,SUM(LE19:LF19,LH19)-LG19,"")</f>
        <v/>
      </c>
      <c r="LT19" s="11" t="str">
        <f>IF(SUM(KX19,LB19,LF19)&gt;0,SUM(KX19,LB19,LF19),"")</f>
        <v/>
      </c>
      <c r="LU19" s="11" t="str">
        <f>IF(SUM(LR19,LS19)&gt;0,SUM(LR19,LS19),"")</f>
        <v/>
      </c>
      <c r="LV19" s="11" t="str">
        <f>IF(SUM(LJ19,LN19)&gt;0,SUM(LJ19,LN19),"")</f>
        <v/>
      </c>
      <c r="LW19" s="11" t="str">
        <f>IF(SUM(LI19:LJ19,LL19:LN19,LP19)-SUM(LK19,LO19)&gt;0,SUM(LI19:LJ19,LL19:LN19,LP19)-SUM(LK19,LO19),"")</f>
        <v/>
      </c>
      <c r="LX19" s="11" t="str">
        <f>IF(SUM(LR19,LS19,LW19)&gt;0,SUM(LR19,LS19,LW19),"")</f>
        <v/>
      </c>
      <c r="LY19" s="17"/>
      <c r="LZ19" s="17"/>
      <c r="MA19" s="17"/>
      <c r="MB19" s="17"/>
      <c r="MC19" s="17"/>
      <c r="MD19" s="17"/>
      <c r="ME19" s="17"/>
      <c r="MF19" s="17"/>
      <c r="MG19" s="17"/>
      <c r="MH19" s="17"/>
      <c r="MI19" s="17"/>
      <c r="MJ19" s="17"/>
      <c r="MK19" s="17"/>
      <c r="ML19" s="17"/>
      <c r="MM19" s="17"/>
      <c r="MN19" s="17"/>
      <c r="MO19" s="17"/>
      <c r="MP19" s="17"/>
      <c r="MQ19" s="17"/>
      <c r="MR19" s="17"/>
      <c r="MS19" s="40" t="str">
        <f>IF(SUM(LZ19,MD19)&gt;0,SUM(LZ19,MD19),"")</f>
        <v/>
      </c>
      <c r="MT19" s="40" t="str">
        <f>IF(SUM(LY19:LZ19,MB19:MD19,MF19)-MA19-ME19&gt;0,SUM(LY19:LZ19,MB19:MD19,MF19)-MA19-ME19,"")</f>
        <v/>
      </c>
      <c r="MU19" s="40" t="str">
        <f>IF(SUM(MG19:MH19,MJ19)-MI19&gt;0,SUM(MG19:MH19,MJ19)-MI19,"")</f>
        <v/>
      </c>
      <c r="MV19" s="40" t="str">
        <f>IF(SUM(LZ19,MD19,MH19)&gt;0,SUM(LZ19,MD19,MH19),"")</f>
        <v/>
      </c>
      <c r="MW19" s="40" t="str">
        <f>IF(SUM(MT19,MU19)&gt;0,SUM(MT19,MU19),"")</f>
        <v/>
      </c>
      <c r="MX19" s="40" t="str">
        <f>IF(SUM(ML19,MP19)&gt;0,SUM(ML19,MP19),"")</f>
        <v/>
      </c>
      <c r="MY19" s="40" t="str">
        <f>IF(SUM(MK19:ML19,MN19:MP19,MR19)-SUM(MM19,MQ19)&gt;0,SUM(MK19:ML19,MN19:MP19,MR19)-SUM(MM19,MQ19),"")</f>
        <v/>
      </c>
      <c r="MZ19" s="40" t="str">
        <f>IF(SUM(MT19,MU19,MY19)&gt;0,SUM(MT19,MU19,MY19),"")</f>
        <v/>
      </c>
      <c r="NA19" s="18"/>
      <c r="NB19" s="18"/>
      <c r="NC19" s="18"/>
      <c r="ND19" s="18"/>
      <c r="NE19" s="18"/>
      <c r="NF19" s="18"/>
      <c r="NG19" s="18"/>
      <c r="NH19" s="18"/>
      <c r="NI19" s="18"/>
      <c r="NJ19" s="18"/>
      <c r="NK19" s="18"/>
      <c r="NL19" s="18"/>
      <c r="NM19" s="18"/>
      <c r="NN19" s="18"/>
      <c r="NO19" s="18"/>
      <c r="NP19" s="18"/>
      <c r="NQ19" s="18"/>
      <c r="NR19" s="18"/>
      <c r="NS19" s="18"/>
      <c r="NT19" s="18"/>
      <c r="NU19" s="11" t="str">
        <f>IF(SUM(NB19,NF19)&gt;0,SUM(NB19,NF19),"")</f>
        <v/>
      </c>
      <c r="NV19" s="11" t="str">
        <f>IF(SUM(NA19:NB19,ND19:NF19,NH19)-NC19-NG19&gt;0,SUM(NA19:NB19,ND19:NF19,NH19)-NC19-NG19,"")</f>
        <v/>
      </c>
      <c r="NW19" s="11" t="str">
        <f>IF(SUM(NI19:NJ19,NL19)-NK19&gt;0,SUM(NI19:NJ19,NL19)-NK19,"")</f>
        <v/>
      </c>
      <c r="NX19" s="11" t="str">
        <f>IF(SUM(NB19,NF19,NJ19)&gt;0,SUM(NB19,NF19,NJ19),"")</f>
        <v/>
      </c>
      <c r="NY19" s="11" t="str">
        <f>IF(SUM(NV19,NW19)&gt;0,SUM(NV19,NW19),"")</f>
        <v/>
      </c>
      <c r="NZ19" s="11" t="str">
        <f>IF(SUM(NN19,NR19)&gt;0,SUM(NN19,NR19),"")</f>
        <v/>
      </c>
      <c r="OA19" s="11" t="str">
        <f>IF(SUM(NM19:NN19,NP19:NR19,NT19)-SUM(NO19,NS19)&gt;0,SUM(NM19:NN19,NP19:NR19,NT19)-SUM(NO19,NS19),"")</f>
        <v/>
      </c>
      <c r="OB19" s="11" t="str">
        <f>IF(SUM(NV19,NW19,OA19)&gt;0,SUM(NV19,NW19,OA19),"")</f>
        <v/>
      </c>
      <c r="OC19" s="17"/>
      <c r="OD19" s="17"/>
      <c r="OE19" s="17"/>
      <c r="OF19" s="17"/>
      <c r="OG19" s="17"/>
      <c r="OH19" s="17"/>
      <c r="OI19" s="17"/>
      <c r="OJ19" s="17"/>
      <c r="OK19" s="17"/>
      <c r="OL19" s="17"/>
      <c r="OM19" s="17"/>
      <c r="ON19" s="17"/>
      <c r="OO19" s="17"/>
      <c r="OP19" s="17"/>
      <c r="OQ19" s="17"/>
      <c r="OR19" s="17"/>
      <c r="OS19" s="17"/>
      <c r="OT19" s="17"/>
      <c r="OU19" s="17"/>
      <c r="OV19" s="17"/>
      <c r="OW19" s="40" t="str">
        <f>IF(SUM(OD19,OH19)&gt;0,SUM(OD19,OH19),"")</f>
        <v/>
      </c>
      <c r="OX19" s="40" t="str">
        <f>IF(SUM(OC19:OD19,OF19:OH19,OJ19)-OE19-OI19&gt;0,SUM(OC19:OD19,OF19:OH19,OJ19)-OE19-OI19,"")</f>
        <v/>
      </c>
      <c r="OY19" s="40" t="str">
        <f>IF(SUM(OK19:OL19,ON19)-OM19&gt;0,SUM(OK19:OL19,ON19)-OM19,"")</f>
        <v/>
      </c>
      <c r="OZ19" s="40" t="str">
        <f>IF(SUM(OD19,OH19,OL19)&gt;0,SUM(OD19,OH19,OL19),"")</f>
        <v/>
      </c>
      <c r="PA19" s="40" t="str">
        <f>IF(SUM(OX19,OY19)&gt;0,SUM(OX19,OY19),"")</f>
        <v/>
      </c>
      <c r="PB19" s="40" t="str">
        <f>IF(SUM(OP19,OT19)&gt;0,SUM(OP19,OT19),"")</f>
        <v/>
      </c>
      <c r="PC19" s="40" t="str">
        <f>IF(SUM(OO19:OP19,OR19:OT19,OV19)-SUM(OQ19,OU19)&gt;0,SUM(OO19:OP19,OR19:OT19,OV19)-SUM(OQ19,OU19),"")</f>
        <v/>
      </c>
      <c r="PD19" s="40" t="str">
        <f>IF(SUM(OX19,OY19,PC19)&gt;0,SUM(OX19,OY19,PC19),"")</f>
        <v/>
      </c>
      <c r="PE19" s="18"/>
      <c r="PF19" s="18"/>
      <c r="PG19" s="18"/>
      <c r="PH19" s="18"/>
      <c r="PI19" s="18"/>
      <c r="PJ19" s="18"/>
      <c r="PK19" s="18"/>
      <c r="PL19" s="18"/>
      <c r="PM19" s="18"/>
      <c r="PN19" s="18"/>
      <c r="PO19" s="18"/>
      <c r="PP19" s="18"/>
      <c r="PQ19" s="18"/>
      <c r="PR19" s="18"/>
      <c r="PS19" s="18"/>
      <c r="PT19" s="18"/>
      <c r="PU19" s="18"/>
      <c r="PV19" s="18"/>
      <c r="PW19" s="18"/>
      <c r="PX19" s="18"/>
      <c r="PY19" s="11" t="str">
        <f>IF(SUM(PF19,PJ19)&gt;0,SUM(PF19,PJ19),"")</f>
        <v/>
      </c>
      <c r="PZ19" s="11" t="str">
        <f>IF(SUM(PE19:PF19,PH19:PJ19,PL19)-PG19-PK19&gt;0,SUM(PE19:PF19,PH19:PJ19,PL19)-PG19-PK19,"")</f>
        <v/>
      </c>
      <c r="QA19" s="11" t="str">
        <f>IF(SUM(PM19:PN19,PP19)-PO19&gt;0,SUM(PM19:PN19,PP19)-PO19,"")</f>
        <v/>
      </c>
      <c r="QB19" s="11" t="str">
        <f>IF(SUM(PF19,PJ19,PN19)&gt;0,SUM(PF19,PJ19,PN19),"")</f>
        <v/>
      </c>
      <c r="QC19" s="11" t="str">
        <f>IF(SUM(PZ19,QA19)&gt;0,SUM(PZ19,QA19),"")</f>
        <v/>
      </c>
      <c r="QD19" s="11" t="str">
        <f>IF(SUM(PR19,PV19)&gt;0,SUM(PR19,PV19),"")</f>
        <v/>
      </c>
      <c r="QE19" s="11" t="str">
        <f>IF(SUM(PQ19:PR19,PT19:PV19,PX19)-SUM(PS19,PW19)&gt;0,SUM(PQ19:PR19,PT19:PV19,PX19)-SUM(PS19,PW19),"")</f>
        <v/>
      </c>
      <c r="QF19" s="11" t="str">
        <f>IF(SUM(PZ19,QA19,QE19)&gt;0,SUM(PZ19,QA19,QE19),"")</f>
        <v/>
      </c>
      <c r="QG19" s="22">
        <f>IF($CW19="P",CC19,(CC19+AZ19)/2)</f>
        <v>17.100000000000001</v>
      </c>
      <c r="QH19" s="22">
        <f>IF($CW19="P",CD19,(CD19+BA19)/2)</f>
        <v>2.5999999999999996</v>
      </c>
      <c r="QI19" s="22">
        <f>IF($CW19="P",CE19,(CE19+BB19)/2)</f>
        <v>0</v>
      </c>
      <c r="QJ19" s="22">
        <f>IF($CW19="P",CF19,(CF19+BC19)/2)</f>
        <v>0</v>
      </c>
      <c r="QK19" s="22">
        <f>IF($CW19="P",CG19,(CG19+BD19)/2)</f>
        <v>9.1999999999999993</v>
      </c>
      <c r="QL19" s="22">
        <f>IF($CW19="P",CH19,(CH19+BE19)/2)</f>
        <v>2.8</v>
      </c>
      <c r="QM19" s="22">
        <f>IF($CW19="P",CI19,(CI19+BF19)/2)</f>
        <v>0</v>
      </c>
      <c r="QN19" s="22">
        <f>IF($CW19="P",CJ19,(CJ19+BG19)/2)</f>
        <v>0</v>
      </c>
      <c r="QO19" s="22">
        <f>IF($CW19="P",CK19,(CK19+BH19)/2)</f>
        <v>9</v>
      </c>
      <c r="QP19" s="22">
        <f>IF($CW19="P",CL19,(CL19+BI19)/2)</f>
        <v>2.6</v>
      </c>
      <c r="QQ19" s="22">
        <f>IF($CW19="P",CM19,(CM19+BJ19)/2)</f>
        <v>0.1</v>
      </c>
      <c r="QR19" s="22">
        <f>IF($CW19="P",CN19,(CN19+BK19)/2)</f>
        <v>0</v>
      </c>
      <c r="QS19" s="22">
        <f>IF($CW19="P",CO19,(CO19+BL19)/2)</f>
        <v>8.9499999999999993</v>
      </c>
      <c r="QT19" s="22">
        <f>IF($CW19="P",CP19,(CP19+BM19)/2)</f>
        <v>2.6</v>
      </c>
      <c r="QU19" s="22">
        <f>IF($CW19="P",CQ19,(CQ19+BN19)/2)</f>
        <v>0.1</v>
      </c>
      <c r="QV19" s="22">
        <f>IF($CW19="P",CR19,(CR19+BO19)/2)</f>
        <v>0</v>
      </c>
      <c r="QW19" s="22">
        <f>IF($CW19="P",CS19,(CS19+BP19)/2)</f>
        <v>9</v>
      </c>
      <c r="QX19" s="22">
        <f>IF($CW19="P",CT19,(CT19+BQ19)/2)</f>
        <v>2.6</v>
      </c>
      <c r="QY19" s="22">
        <f>IF($CW19="P",CU19,(CU19+BR19)/2)</f>
        <v>0.1</v>
      </c>
      <c r="QZ19" s="22">
        <f>IF($CW19="P",CV19,(CV19+BS19)/2)</f>
        <v>0</v>
      </c>
      <c r="RA19" s="27" t="s">
        <v>46</v>
      </c>
      <c r="RB19" s="40">
        <f>IF(SUM(QH19,QL19)&gt;0,SUM(QH19,QL19),"")</f>
        <v>5.3999999999999995</v>
      </c>
      <c r="RC19" s="40">
        <f>IF(SUM(QG19:QH19,QJ19:QL19,QN19)-QI19-QM19&gt;0,SUM(QG19:QH19,QJ19:QL19,QN19)-QI19-QM19,"")</f>
        <v>31.700000000000003</v>
      </c>
      <c r="RD19" s="40">
        <f>IF(SUM(QO19:QP19,QR19)-QQ19&gt;0,SUM(QO19:QP19,QR19)-QQ19,"")</f>
        <v>11.5</v>
      </c>
      <c r="RE19" s="40">
        <f>IF(SUM(QH19,QL19,QP19)&gt;0,SUM(QH19,QL19,QP19),"")</f>
        <v>8</v>
      </c>
      <c r="RF19" s="40">
        <f>IF(SUM(RC19,RD19)&gt;0,SUM(RC19,RD19),"")</f>
        <v>43.2</v>
      </c>
      <c r="RG19" s="40">
        <f>IF(SUM(QT19,QX19)&gt;0,SUM(QT19,QX19),"")</f>
        <v>5.2</v>
      </c>
      <c r="RH19" s="40">
        <f>IF(SUM(QS19:QT19,QV19:QX19,QZ19)-SUM(QU19,QY19)&gt;0,SUM(QS19:QT19,QV19:QX19,QZ19)-SUM(QU19,QY19),"")</f>
        <v>22.95</v>
      </c>
      <c r="RI19" s="40">
        <f>IF(SUM(RC19,RD19,RH19)&gt;0,SUM(RC19,RD19,RH19),"")</f>
        <v>66.150000000000006</v>
      </c>
    </row>
    <row r="20" spans="1:477" x14ac:dyDescent="0.2">
      <c r="A20" s="4" t="str" cm="1">
        <f t="array" ref="A20">IF(AND(J20&lt;&gt;"",J20&lt;&gt;"No DD"),SUMPRODUCT((J$4:J$34&lt;&gt;"")*(J$4:J$34&lt;&gt;"No DD")*(F$4:F$34&gt;F20))+1,IF(J20="No DD",SUMPRODUCT((J$4:J$34="No DD")*(F$4:F$34&gt;F20))+1+SUMPRODUCT((J$4:J$34&lt;&gt;"")*(J$4:J$34&lt;&gt;"No DD")),""))</f>
        <v/>
      </c>
      <c r="B20" s="4" t="str" cm="1">
        <f t="array" ref="B20">IF(AND(J20&lt;&gt;"",J20&lt;&gt;"No DD",G20=""),SUMPRODUCT((J$4:J$34&lt;&gt;"")*(J$4:J$34&lt;&gt;"No DD")*(G$4:G$34="")*(F$4:F$34&gt;F20))+1,IF(J20="No DD",SUMPRODUCT((J$4:J$34="No DD")*(F$4:F$34&gt;F20)*(G$4:G$34=""))+1+SUMPRODUCT((J$4:J$34&lt;&gt;"")*(G$4:G$34="")*(J$4:J$34&lt;&gt;"No DD")),""))</f>
        <v/>
      </c>
      <c r="C20" s="5" t="s">
        <v>147</v>
      </c>
      <c r="D20" s="4" t="s">
        <v>31</v>
      </c>
      <c r="E20" s="4">
        <v>2006</v>
      </c>
      <c r="F20" s="9">
        <f>SUM(L20:T20)+SUM(L20:P20)*0.0000001+SUM(L20)*0.0000000000001</f>
        <v>133.20001110000445</v>
      </c>
      <c r="G20" s="66"/>
      <c r="H20" s="3" t="str">
        <f>IF(OR(AND(AR20&gt;=AY$36,AS20&gt;=AY$40,AR20&lt;&gt;"",AQ20=""),AND(AW20&gt;=AY$36,AX20&gt;=AY$40,AW20&lt;&gt;"",AQ20=""),AND(BU20&gt;=CB$36,BV20&gt;=CB$40,BU20&lt;&gt;"",BT20=""),AND(BZ20&gt;=CB$36,CA20&gt;=CB$40,BZ20&lt;&gt;"",BT20=""),AND(CX20&gt;=DE$36,CY20&gt;=DE$40,CX20&lt;&gt;"",CW20=""),AND(DC20&gt;=DE$36,DD20&gt;=DE$40,DC20&lt;&gt;""),AND(EC20&gt;=EJ$36,ED20&gt;=EJ$40,EC20&lt;&gt;""),AND(EH20&gt;=EJ$36,EI20&gt;=EJ$40,EH20&lt;&gt;""),AND(FE20&gt;=FL$36,FF20&gt;=FL$40,FE20&lt;&gt;""),AND(FJ20&gt;=FL$36,FK20&gt;=FL$40,FJ20&lt;&gt;""),AND(GG20&gt;=GN$36,GH20&gt;=GN$40,GG20&lt;&gt;""),AND(GL20&gt;=GN$36,GM20&gt;=GN$40,GL20&lt;&gt;""),AND(HI20&gt;=HP$36,HJ20&gt;=HP$40,HI20&lt;&gt;""),AND(HN20&gt;=HP$36,HO20&gt;=HP$40,HN20&lt;&gt;""),AND(IK20&gt;=IR$36,IL20&gt;=IR$40,IK20&lt;&gt;""),AND(IP20&gt;=IR$36,IQ20&gt;=IR$40,IP20&lt;&gt;""),AND(JM20&gt;=JT$36,JN20&gt;=JT$40,JM20&lt;&gt;""),AND(JR20&gt;=JT$36,JS20&gt;=JT$40,JR20&lt;&gt;""),AND(KO20&gt;=KV$36,KP20&gt;=KV$40,KO20&lt;&gt;""),AND(KT20&gt;=KV$36,KU20&gt;=KV$40,KT20&lt;&gt;""),AND(LQ20&gt;=LX$36,LR20&gt;=LX$40,LQ20&lt;&gt;""),AND(LV20&gt;=LX$36,LW20&gt;=LX$40,LV20&lt;&gt;""),AND(MS20&gt;=MZ$36,MT20&gt;=MZ$40,MS20&lt;&gt;""),AND(MX20&gt;=MZ$36,MY20&gt;=MZ$40,MX20&lt;&gt;""),AND(NU20&gt;=OB$36,NV20&gt;=OB$40,NU20&lt;&gt;""),AND(NZ20&gt;=OB$36,OA20&gt;=OB$40,NZ20&lt;&gt;""),AND(OW20&gt;=PD$36,OX20&gt;=PD$40,OW20&lt;&gt;""),AND(PB20&gt;=PD$36,PC20&gt;=PD$40,PB20&lt;&gt;""),AND(PY20&gt;=QF$36,PZ20&gt;=QF$40,PY20&lt;&gt;""),AND(QD20&gt;=QF$36,QE20&gt;=QF$40,QD20&lt;&gt;"")),"P","")</f>
        <v/>
      </c>
      <c r="I20" s="3" t="str">
        <f>IF(OR(AND(AS20&gt;=AY$40,AS20&lt;&gt;"",AQ20=""),AND(AX20&gt;=AY$40,AX20&lt;&gt;"",AQ20=""),AND(BV20&gt;=CB$40,BV20&lt;&gt;"",BT20=""),AND(CA20&gt;=CB$40,CA20&lt;&gt;"",BT20=""),AND(CY20&gt;=DE$40,CY20&lt;&gt;"",CW20=""),AND(DD20&gt;=DE$40,DD20&lt;&gt;"",CW20=""),AND(ED20&gt;=EJ$40,ED20&lt;&gt;""),AND(EI20&gt;=EJ$40,EI20&lt;&gt;""),AND(FF20&gt;=FL$40,FF20&lt;&gt;""),AND(FK20&gt;=FL$40,FK20&lt;&gt;""),AND(GH20&gt;=GN$40,GH20&lt;&gt;""),AND(GM20&gt;=GN$40,GM20&lt;&gt;""),AND(HJ20&gt;=HP$40,HJ20&lt;&gt;""),AND(HO20&gt;=HP$40,HO20&lt;&gt;""),AND(IL20&gt;=IR$40,IL20&lt;&gt;""),AND(IQ20&gt;=IR$40,IQ20&lt;&gt;""),AND(JN20&gt;=JT$40,JN20&lt;&gt;""),AND(JS20&gt;=JT$40,JS20&lt;&gt;""),AND(KP20&gt;=KV$40,KP20&lt;&gt;""),AND(KU20&gt;=KV$40,KU20&lt;&gt;""),AND(LR20&gt;=LX$40,LR20&lt;&gt;""),AND(LW20&gt;=LX$40,LW20&lt;&gt;""),AND(MT20&gt;=MZ$40,MT20&lt;&gt;""),AND(MY20&gt;=MZ$40,MY20&lt;&gt;""),AND(NV20&gt;=OB$40,NV20&lt;&gt;""),AND(OA20&gt;=OB$40,OA20&lt;&gt;""),AND(OX20&gt;=PD$40,OX20&lt;&gt;""),AND(PC20&gt;=PD$40,PC20&lt;&gt;""),AND(PZ20&gt;=QF$40,PZ20&lt;&gt;""),AND(QE20&gt;=QF$40,QE20&lt;&gt;"")),"P","")</f>
        <v/>
      </c>
      <c r="J20" s="36" t="str">
        <f>IF(AND(I20="P",H20=""),"No DD",IF(OR(AND(AU20&gt;=AY$39,AV20&gt;=AY$43,AU20&lt;&gt;"",AQ20=""),AND(BX20&gt;=CB$39,BY20&gt;=CB$43,BX20&lt;&gt;"",BT20=""),AND(DA20&gt;=DE$39,DB20&gt;=DE$43,DA20&lt;&gt;"",CW20=""),AND(EF20&gt;=EJ$39,EG20&gt;=EJ$43,EF20&lt;&gt;""),AND(FH20&gt;=FL$39,FI20&gt;=FL$43,FH20&lt;&gt;""),AND(GJ20&gt;=GN$39,GK20&gt;=GN$43,GJ20&lt;&gt;""),AND(HL20&gt;=HP$39,HM20&gt;=HP$43,HL20&lt;&gt;""),AND(IN20&gt;=IR$39,IO20&gt;=IR$43,IN20&lt;&gt;""),AND(JP20&gt;=JT$39,JQ20&gt;=JT$43,JP20&lt;&gt;""),AND(KR20&gt;=KV$39,KS20&gt;=KV$43,KR20&lt;&gt;""),AND(LT20&gt;=LX$39,LU20&gt;=LX$43,LT20&lt;&gt;""),AND(MV20&gt;=MZ$39,MW20&gt;=MZ$43,MV20&lt;&gt;""),AND(NX20&gt;=OB$39,NY20&gt;=OB$43,NX20&lt;&gt;""),AND(OZ20&gt;=PD$39,PA20&gt;=PD$43,OZ20&lt;&gt;""),AND(QB20&gt;=QF$39,QC20&gt;=QF$43,QB20&lt;&gt;"")),"Merit",IF(OR(AND(AU20&gt;=AY$38,AV20&gt;=AY$42,AU20&lt;&gt;"",AQ20=""),AND(BX20&gt;=CB$38,BY20&gt;=CB$42,BX20&lt;&gt;"",BT20=""),AND(DA20&gt;=DE$38,DB20&gt;=DE$42,DA20&lt;&gt;"",CW20=""),AND(EF20&gt;=EJ$38,EG20&gt;=EJ$42,EF20&lt;&gt;""),AND(FH20&gt;=FL$38,FI20&gt;=FL$42,FH20&lt;&gt;""),AND(GJ20&gt;=GN$38,GK20&gt;=GN$42,GJ20&lt;&gt;""),AND(HL20&gt;=HP$38,HM20&gt;=HP$42,HL20&lt;&gt;""),AND(IN20&gt;=IR$38,IO20&gt;=IR$42,IN20&lt;&gt;""),AND(JP20&gt;=JT$38,JQ20&gt;=JT$42,JP20&lt;&gt;""),AND(KR20&gt;=KV$38,KS20&gt;=KV$42,KR20&lt;&gt;""),AND(LT20&gt;=LX$38,LU20&gt;=LX$42,LT20&lt;&gt;""),AND(MV20&gt;=MZ$38,MW20&gt;=MZ$42,MV20&lt;&gt;""),AND(NX20&gt;=OB$38,NY20&gt;=OB$42,NX20&lt;&gt;""),AND(OZ20&gt;=PD$38,PA20&gt;=PD$42,OZ20&lt;&gt;""),AND(QB20&gt;=QF$38,QC20&gt;=QF$42,QB20&lt;&gt;"")),"Excellence",IF(K20="P","Worlds Team",IF(H20="P","National Team","")))))</f>
        <v/>
      </c>
      <c r="K20" s="3" t="str">
        <f>IF(OR(AND(AU20&gt;=AY$37,AV20&gt;=AY$41,AU20&lt;&gt;"",AQ20=""),AND(BX20&gt;=CB$37,BY20&gt;=CB$41,BX20&lt;&gt;"",BT20=""),AND(DA20&gt;=DE$37,DB20&gt;=DE$41,DA20&lt;&gt;"",CW20=""),AND(EF20&gt;=EJ$37,EG20&gt;=EJ$41,EF20&lt;&gt;""),AND(FH20&gt;=FL$37,FI20&gt;=FL$41,FH20&lt;&gt;""),AND(GJ20&gt;=GN$37,GK20&gt;=GN$41,GJ20&lt;&gt;""),AND(HL20&gt;=HP$37,HM20&gt;=HP$41,HL20&lt;&gt;""),AND(IN20&gt;=IR$37,IO20&gt;=IR$41,IN20&lt;&gt;""),AND(JP20&gt;=JT$37,JQ20&gt;=JT$41,JP20&lt;&gt;""),AND(KR20&gt;=KV$37,KS20&gt;=KV$41,KR20&lt;&gt;""),AND(LT20&gt;=LX$37,LU20&gt;=LX$41,LT20&lt;&gt;""),AND(MV20&gt;=MZ$37,MW20&gt;=MZ$41,MV20&lt;&gt;""),AND(NX20&gt;=OB$37,NY20&gt;=OB$41,NX20&lt;&gt;""),AND(OZ20&gt;=PD$37,PA20&gt;=PD$41,OZ20&lt;&gt;""),AND(QB20&gt;=QF$37,QC20&gt;=QF$41,QB20&lt;&gt;"")),"P","")</f>
        <v/>
      </c>
      <c r="L20" s="8">
        <f>IF(COUNT(AS20,BV20,CY20)&gt;0,LARGE((AS20,BV20,CY20),1),0)</f>
        <v>44.400000000000006</v>
      </c>
      <c r="M20" s="8" t="str">
        <f>IF(L20=0,"",IF(L20=CY20,$CC$1,IF(L20=BV20,$AZ$1,IF(L20=AS20,$W$1,""))))</f>
        <v>2024 Elite Canada</v>
      </c>
      <c r="N20" s="8">
        <f>IF(COUNT(AS20,BV20,CY20)&gt;1,LARGE((AS20,BV20,CY20),2),0)</f>
        <v>44.2</v>
      </c>
      <c r="O20" s="8" t="str">
        <f>IF(N20=0,"",IF(AND(N20=L20,N20=AS20,N20=BV20),$W$1,IF(AND(N20=L20,N20=AS20,N20=CY20),$W$1,IF(AND(N20=L20,N20=BV20,N20=CY20),$AZ$1,IF(N20=CY20,$CC$1,IF(N20=BV20,$AZ$1,IF(N20=AS20,$W$1,"")))))))</f>
        <v>2024 Nationals</v>
      </c>
      <c r="P20" s="8">
        <f>IF(COUNT(AT20,BW20,CZ20)&gt;0,LARGE((AT20,BW20,CZ20),1),0)</f>
        <v>22.400000000000002</v>
      </c>
      <c r="Q20" s="8" t="str">
        <f>IF(P20=0,"",IF(P20=CZ20,$CC$1,IF(P20=BW20,$AZ$1,IF(P20=AT20,$W$1,""))))</f>
        <v>2024 Nationals</v>
      </c>
      <c r="R20" s="8">
        <f>IF(MAX(AX20,CA20,DD20)&gt;0,MAX(AX20,CA20,DD20),0)</f>
        <v>22.2</v>
      </c>
      <c r="S20" s="8" t="str">
        <f>IF(R20=0,"",IF(R20=DD20,$CC$1,IF(R20=CA20,$AZ$1,IF(R20=AX20,$W$1,""))))</f>
        <v>2024 Nationals</v>
      </c>
      <c r="T20" s="8" t="str">
        <f>IF(MAX(DF20:DH20)&gt;0,MAX(DF20:DH20),"")</f>
        <v/>
      </c>
      <c r="U20" s="11" t="str">
        <f>IF(T20="","",IF(T20=DF20,"("&amp;DF$2&amp;")",IF(T20=DG20,"("&amp;DG$2&amp;")",IF(T20=DH20,"("&amp;DH$2&amp;")"))))</f>
        <v/>
      </c>
      <c r="V20" s="8" t="str">
        <f>IF(T20="","",IF(T20=DF20,IF(T20+IF(N20="",0,N20)=PZ20,$PE$1,IF(T20+IF(N20="",0,N20)=OX20,$OC$1,IF(T20+IF(N20="",0,N20)=NV20,$NA$1,IF(T20+IF(N20="",0,N20)=MT20,$LY$1,IF(T20+IF(N20="",0,N20)=LR20,$KW$1,IF(T20+IF(N20="",0,N20)=KP20,$JU$1,IF(T20+IF(N20="",0,N20)=JN20,$IS$1,IF(T20+IF(N20="",0,N20)=IL20,$HQ$1,IF(T20+IF(N20="",0,N20)=HJ20,$GO$1,IF(T20+IF(N20="",0,N20)=GH20,$FM$1,IF(T20+IF(N20="",0,N20)=FF20,$EK$1,IF(T20+IF(N20="",0,N20)=ED20,$DI$1)))))))))))),IF(T20=DG20,IF(T20+IF(P20="",0,P20)=QA20,$PE$1,IF(T20+IF(P20="",0,P20)=OY20,$OC$1,IF(T20+IF(P20="",0,P20)=NW20,$NA$1,IF(T20+IF(P20="",0,P20)=MU20,$LY$1,IF(T20+IF(P20="",0,P20)=LS20,$KW$1,IF(T20+IF(P20="",0,P20)=KQ20,$JU$1,IF(T20+IF(P20="",0,P20)=JO20,$IS$1,IF(T20+IF(P20="",0,P20)=IM20,$HQ$1,IF(T20+IF(P20="",0,P20)=HK20,$GO$1,IF(T20+IF(P20="",0,P20)=GI20,$FM$1,IF(T20+IF(P20="",0,P20)=FG20,$EK$1,IF(T20+IF(P20="",0,P20)=EE20,$DI$1)))))))))))),IF(T20=DH20,IF(T20+IF(R20="",0,R20)=QE20,$PE$1,IF(T20+IF(R20="",0,R20)=PC20,$OC$1,IF(T20+IF(R20="",0,R20)=OA20,$NA$1,IF(T20+IF(R20="",0,R20)=MY20,$LY$1,IF(T20+IF(R20="",0,R20)=LW20,$KW$1,IF(T20+IF(R20="",0,R20)=KU20,$JU$1,IF(T20+IF(R20="",0,R20)=JS20,$IS$1,IF(T20+IF(R20="",0,R20)=IQ20,$HQ$1,IF(T20+IF(R20="",0,R20)=HO20,$GO$1,IF(T20+IF(R20="",0,R20)=GM20,$FM$1,IF(T20+IF(R20="",0,R20)=FK20,$EK$1,IF(T20+IF(R20="",0,R20)=EI20,$DI$1))))))))))))))))</f>
        <v/>
      </c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27"/>
      <c r="AR20" s="40" t="str">
        <f>IF(SUM(X20,AB20)&gt;0,SUM(X20,AB20),"")</f>
        <v/>
      </c>
      <c r="AS20" s="40" t="str">
        <f>IF(SUM(W20:X20,Z20:AB20,AD20)-Y20-AC20&gt;0,SUM(W20:X20,Z20:AB20,AD20)-Y20-AC20,"")</f>
        <v/>
      </c>
      <c r="AT20" s="40" t="str">
        <f>IF(SUM(AE20:AF20,AH20)-AG20&gt;0,SUM(AE20:AF20,AH20)-AG20,"")</f>
        <v/>
      </c>
      <c r="AU20" s="40" t="str">
        <f>IF(SUM(X20,AB20,AF20)&gt;0,SUM(X20,AB20,AF20),"")</f>
        <v/>
      </c>
      <c r="AV20" s="40" t="str">
        <f>IF(SUM(AS20,AT20)&gt;0,SUM(AS20,AT20),"")</f>
        <v/>
      </c>
      <c r="AW20" s="40" t="str">
        <f>IF(SUM(AJ20,AN20)&gt;0,SUM(AJ20,AN20),"")</f>
        <v/>
      </c>
      <c r="AX20" s="40" t="str">
        <f>IF(SUM(AI20:AJ20,AL20:AN20,AP20)-SUM(AK20,AO20)&gt;0,SUM(AI20:AJ20,AL20:AN20,AP20)-SUM(AK20,AO20),"")</f>
        <v/>
      </c>
      <c r="AY20" s="40" t="str">
        <f>IF(SUM(AS20,AT20,AX20)&gt;0,SUM(AS20,AT20,AX20),"")</f>
        <v/>
      </c>
      <c r="AZ20" s="18">
        <v>18.600000000000001</v>
      </c>
      <c r="BA20" s="18">
        <v>3.6</v>
      </c>
      <c r="BB20" s="18">
        <v>0</v>
      </c>
      <c r="BC20" s="18">
        <v>0</v>
      </c>
      <c r="BD20" s="18">
        <v>18.7</v>
      </c>
      <c r="BE20" s="18">
        <v>3.5</v>
      </c>
      <c r="BF20" s="18">
        <v>0</v>
      </c>
      <c r="BG20" s="18">
        <v>0</v>
      </c>
      <c r="BH20" s="18">
        <v>18.7</v>
      </c>
      <c r="BI20" s="18">
        <v>3.7</v>
      </c>
      <c r="BJ20" s="18">
        <v>0</v>
      </c>
      <c r="BK20" s="18">
        <v>0</v>
      </c>
      <c r="BL20" s="18">
        <v>18.8</v>
      </c>
      <c r="BM20" s="18">
        <v>3.5</v>
      </c>
      <c r="BN20" s="18">
        <v>0.6</v>
      </c>
      <c r="BO20" s="18">
        <v>0</v>
      </c>
      <c r="BP20" s="18">
        <v>0</v>
      </c>
      <c r="BQ20" s="18">
        <v>0</v>
      </c>
      <c r="BR20" s="18">
        <v>0</v>
      </c>
      <c r="BS20" s="18">
        <v>0</v>
      </c>
      <c r="BT20" s="28"/>
      <c r="BU20" s="11">
        <f>IF(SUM(BA20,BE20)&gt;0,SUM(BA20,BE20),"")</f>
        <v>7.1</v>
      </c>
      <c r="BV20" s="11">
        <f>IF(SUM(AZ20:BA20,BC20:BE20,BG20)-BB20-BF20&gt;0,SUM(AZ20:BA20,BC20:BE20,BG20)-BB20-BF20,"")</f>
        <v>44.400000000000006</v>
      </c>
      <c r="BW20" s="11">
        <f>IF(SUM(BH20:BI20,BK20)-BJ20&gt;0,SUM(BH20:BI20,BK20)-BJ20,"")</f>
        <v>22.4</v>
      </c>
      <c r="BX20" s="11">
        <f>IF(SUM(BA20,BE20,BI20)&gt;0,SUM(BA20,BE20,BI20),"")</f>
        <v>10.8</v>
      </c>
      <c r="BY20" s="11">
        <f>IF(SUM(BV20,BW20)&gt;0,SUM(BV20,BW20),"")</f>
        <v>66.800000000000011</v>
      </c>
      <c r="BZ20" s="11">
        <f>IF(SUM(BM20,BQ20)&gt;0,SUM(BM20,BQ20),"")</f>
        <v>3.5</v>
      </c>
      <c r="CA20" s="11">
        <f>IF(SUM(BL20:BM20,BO20:BQ20,BS20)-SUM(BN20,BR20)&gt;0,SUM(BL20:BM20,BO20:BQ20,BS20)-SUM(BN20,BR20),"")</f>
        <v>21.7</v>
      </c>
      <c r="CB20" s="11">
        <f>IF(SUM(BV20,BW20,CA20)&gt;0,SUM(BV20,BW20,CA20),"")</f>
        <v>88.500000000000014</v>
      </c>
      <c r="CC20" s="19">
        <v>19</v>
      </c>
      <c r="CD20" s="19">
        <v>3.5</v>
      </c>
      <c r="CE20" s="19">
        <v>0</v>
      </c>
      <c r="CF20" s="19">
        <v>0</v>
      </c>
      <c r="CG20" s="19">
        <v>18.600000000000001</v>
      </c>
      <c r="CH20" s="19">
        <v>3.7</v>
      </c>
      <c r="CI20" s="19">
        <v>0.6</v>
      </c>
      <c r="CJ20" s="19">
        <v>0</v>
      </c>
      <c r="CK20" s="19">
        <v>18.2</v>
      </c>
      <c r="CL20" s="19">
        <v>4.4000000000000004</v>
      </c>
      <c r="CM20" s="19">
        <v>0.2</v>
      </c>
      <c r="CN20" s="19">
        <v>0</v>
      </c>
      <c r="CO20" s="19">
        <v>18.7</v>
      </c>
      <c r="CP20" s="19">
        <v>3.5</v>
      </c>
      <c r="CQ20" s="19">
        <v>0</v>
      </c>
      <c r="CR20" s="19">
        <v>0</v>
      </c>
      <c r="CS20" s="19">
        <v>0</v>
      </c>
      <c r="CT20" s="19">
        <v>0</v>
      </c>
      <c r="CU20" s="19">
        <v>0</v>
      </c>
      <c r="CV20" s="19">
        <v>0</v>
      </c>
      <c r="CW20" s="27"/>
      <c r="CX20" s="40">
        <f>IF(SUM(CD20,CH20)&gt;0,SUM(CD20,CH20),"")</f>
        <v>7.2</v>
      </c>
      <c r="CY20" s="40">
        <f>IF(SUM(CC20:CD20,CF20:CH20,CJ20)-CE20-CI20&gt;0,SUM(CC20:CD20,CF20:CH20,CJ20)-CE20-CI20,"")</f>
        <v>44.2</v>
      </c>
      <c r="CZ20" s="40">
        <f>IF(SUM(CK20:CL20,CN20)-CM20&gt;0,SUM(CK20:CL20,CN20)-CM20,"")</f>
        <v>22.400000000000002</v>
      </c>
      <c r="DA20" s="40">
        <f>IF(SUM(CD20,CH20,CL20)&gt;0,SUM(CD20,CH20,CL20),"")</f>
        <v>11.600000000000001</v>
      </c>
      <c r="DB20" s="40">
        <f>IF(SUM(CY20,CZ20)&gt;0,SUM(CY20,CZ20),"")</f>
        <v>66.600000000000009</v>
      </c>
      <c r="DC20" s="40">
        <f>IF(SUM(CP20,CT20)&gt;0,SUM(CP20,CT20),"")</f>
        <v>3.5</v>
      </c>
      <c r="DD20" s="40">
        <f>IF(SUM(CO20:CP20,CR20:CT20,CV20)-SUM(CQ20,CU20)&gt;0,SUM(CO20:CP20,CR20:CT20,CV20)-SUM(CQ20,CU20),"")</f>
        <v>22.2</v>
      </c>
      <c r="DE20" s="40">
        <f>IF(SUM(CY20,CZ20,DD20)&gt;0,SUM(CY20,CZ20,DD20),"")</f>
        <v>88.800000000000011</v>
      </c>
      <c r="DF20" s="50" t="str">
        <f>IF(MAX(ED20,FF20,GH20,HJ20,IL20,JN20,KP20,LR20,MT20,NV20,OX20,PZ20)-IF(N20="",0,N20)&gt;0.001,MAX(ED20,FF20,GH20,HJ20,IL20,JN20,KP20,LR20,MT20,NV20,OX20,PZ20)-IF(N20="",0,N20),"")</f>
        <v/>
      </c>
      <c r="DG20" s="50" t="str">
        <f>IF(MAX(EE20,FG20,GI20,HK20,IM20,JO20,KQ20,LS20,MU20,NW20,OY20,QA20)-IF(P20="",0,P20)&gt;0.001,MAX(EE20,FG20,GI20,HK20,IM20,JO20,KQ20,LS20,MU20,NW20,OY20,QA20)-IF(P20="",0,P20),"")</f>
        <v/>
      </c>
      <c r="DH20" s="50" t="str">
        <f>IF(MAX(EI20,FK20,GM20,HO20,IQ20,JS20,KU20,LW20,MY20,OA20,PC20,QE20)-IF(R20="",0,R20)&gt;0.001,MAX(EI20,FK20,GM20,HO20,IQ20,JS20,KU20,LW20,MY20,OA20,PC20,QE20)-IF(R20="",0,R20),"")</f>
        <v/>
      </c>
      <c r="DI20" s="17"/>
      <c r="DJ20" s="17"/>
      <c r="DK20" s="17"/>
      <c r="DL20" s="17"/>
      <c r="DM20" s="17"/>
      <c r="DN20" s="17"/>
      <c r="DO20" s="17"/>
      <c r="DP20" s="17"/>
      <c r="DQ20" s="17"/>
      <c r="DR20" s="17"/>
      <c r="DS20" s="17"/>
      <c r="DT20" s="17"/>
      <c r="DU20" s="17"/>
      <c r="DV20" s="17"/>
      <c r="DW20" s="17"/>
      <c r="DX20" s="17"/>
      <c r="DY20" s="17"/>
      <c r="DZ20" s="17"/>
      <c r="EA20" s="17"/>
      <c r="EB20" s="17"/>
      <c r="EC20" s="40" t="str">
        <f>IF(SUM(DJ20,DN20)&gt;0,SUM(DJ20,DN20),"")</f>
        <v/>
      </c>
      <c r="ED20" s="40" t="str">
        <f>IF(SUM(DI20:DJ20,DL20:DN20,DP20)-DK20-DO20&gt;0,SUM(DI20:DJ20,DL20:DN20,DP20)-DK20-DO20,"")</f>
        <v/>
      </c>
      <c r="EE20" s="40" t="str">
        <f>IF(SUM(DQ20:DR20,DT20)-DS20&gt;0,SUM(DQ20:DR20,DT20)-DS20,"")</f>
        <v/>
      </c>
      <c r="EF20" s="40" t="str">
        <f>IF(SUM(DJ20,DN20,DR20)&gt;0,SUM(DJ20,DN20,DR20),"")</f>
        <v/>
      </c>
      <c r="EG20" s="40" t="str">
        <f>IF(SUM(ED20,EE20)&gt;0,SUM(ED20,EE20),"")</f>
        <v/>
      </c>
      <c r="EH20" s="40" t="str">
        <f>IF(SUM(DV20,DZ20)&gt;0,SUM(DV20,DZ20),"")</f>
        <v/>
      </c>
      <c r="EI20" s="40" t="str">
        <f>IF(SUM(DU20:DV20,DX20:DZ20,EB20)-SUM(DW20,EA20)&gt;0,SUM(DU20:DV20,DX20:DZ20,EB20)-SUM(DW20,EA20),"")</f>
        <v/>
      </c>
      <c r="EJ20" s="40" t="str">
        <f>IF(SUM(ED20,EE20,EI20)&gt;0,SUM(ED20,EE20,EI20),"")</f>
        <v/>
      </c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1" t="str">
        <f>IF(SUM(EL20,EP20)&gt;0,SUM(EL20,EP20),"")</f>
        <v/>
      </c>
      <c r="FF20" s="11" t="str">
        <f>IF(SUM(EK20:EL20,EN20:EP20,ER20)-EM20-EQ20&gt;0,SUM(EK20:EL20,EN20:EP20,ER20)-EM20-EQ20,"")</f>
        <v/>
      </c>
      <c r="FG20" s="11" t="str">
        <f>IF(SUM(ES20:ET20,EV20)-EU20&gt;0,SUM(ES20:ET20,EV20)-EU20,"")</f>
        <v/>
      </c>
      <c r="FH20" s="11" t="str">
        <f>IF(SUM(EL20,EP20,ET20)&gt;0,SUM(EL20,EP20,ET20),"")</f>
        <v/>
      </c>
      <c r="FI20" s="11" t="str">
        <f>IF(SUM(FF20,FG20)&gt;0,SUM(FF20,FG20),"")</f>
        <v/>
      </c>
      <c r="FJ20" s="11" t="str">
        <f>IF(SUM(EX20,FB20)&gt;0,SUM(EX20,FB20),"")</f>
        <v/>
      </c>
      <c r="FK20" s="11" t="str">
        <f>IF(SUM(EW20:EX20,EZ20:FB20,FD20)-SUM(EY20,FC20)&gt;0,SUM(EW20:EX20,EZ20:FB20,FD20)-SUM(EY20,FC20),"")</f>
        <v/>
      </c>
      <c r="FL20" s="11" t="str">
        <f>IF(SUM(FF20,FG20,FK20)&gt;0,SUM(FF20,FG20,FK20),"")</f>
        <v/>
      </c>
      <c r="FM20" s="17"/>
      <c r="FN20" s="17"/>
      <c r="FO20" s="17"/>
      <c r="FP20" s="17"/>
      <c r="FQ20" s="17"/>
      <c r="FR20" s="17"/>
      <c r="FS20" s="17"/>
      <c r="FT20" s="17"/>
      <c r="FU20" s="17"/>
      <c r="FV20" s="17"/>
      <c r="FW20" s="17"/>
      <c r="FX20" s="17"/>
      <c r="FY20" s="17"/>
      <c r="FZ20" s="17"/>
      <c r="GA20" s="17"/>
      <c r="GB20" s="17"/>
      <c r="GC20" s="17"/>
      <c r="GD20" s="17"/>
      <c r="GE20" s="17"/>
      <c r="GF20" s="17"/>
      <c r="GG20" s="40" t="str">
        <f>IF(SUM(FN20,FR20)&gt;0,SUM(FN20,FR20),"")</f>
        <v/>
      </c>
      <c r="GH20" s="40" t="str">
        <f>IF(SUM(FM20:FN20,FP20:FR20,FT20)-FO20-FS20&gt;0,SUM(FM20:FN20,FP20:FR20,FT20)-FO20-FS20,"")</f>
        <v/>
      </c>
      <c r="GI20" s="40" t="str">
        <f>IF(SUM(FU20:FV20,FX20)-FW20&gt;0,SUM(FU20:FV20,FX20)-FW20,"")</f>
        <v/>
      </c>
      <c r="GJ20" s="40" t="str">
        <f>IF(SUM(FN20,FR20,FV20)&gt;0,SUM(FN20,FR20,FV20),"")</f>
        <v/>
      </c>
      <c r="GK20" s="40" t="str">
        <f>IF(SUM(GH20,GI20)&gt;0,SUM(GH20,GI20),"")</f>
        <v/>
      </c>
      <c r="GL20" s="40" t="str">
        <f>IF(SUM(FZ20,GD20)&gt;0,SUM(FZ20,GD20),"")</f>
        <v/>
      </c>
      <c r="GM20" s="40" t="str">
        <f>IF(SUM(FY20:FZ20,GB20:GD20,GF20)-SUM(GA20,GE20)&gt;0,SUM(FY20:FZ20,GB20:GD20,GF20)-SUM(GA20,GE20),"")</f>
        <v/>
      </c>
      <c r="GN20" s="40" t="str">
        <f>IF(SUM(GH20,GI20,GM20)&gt;0,SUM(GH20,GI20,GM20),"")</f>
        <v/>
      </c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1" t="str">
        <f>IF(SUM(GP20,GT20)&gt;0,SUM(GP20,GT20),"")</f>
        <v/>
      </c>
      <c r="HJ20" s="11" t="str">
        <f>IF(SUM(GO20:GP20,GR20:GT20,GV20)-GQ20-GU20&gt;0,SUM(GO20:GP20,GR20:GT20,GV20)-GQ20-GU20,"")</f>
        <v/>
      </c>
      <c r="HK20" s="11" t="str">
        <f>IF(SUM(GW20:GX20,GZ20)-GY20&gt;0,SUM(GW20:GX20,GZ20)-GY20,"")</f>
        <v/>
      </c>
      <c r="HL20" s="11" t="str">
        <f>IF(SUM(GP20,GT20,GX20)&gt;0,SUM(GP20,GT20,GX20),"")</f>
        <v/>
      </c>
      <c r="HM20" s="11" t="str">
        <f>IF(SUM(HJ20,HK20)&gt;0,SUM(HJ20,HK20),"")</f>
        <v/>
      </c>
      <c r="HN20" s="11" t="str">
        <f>IF(SUM(HB20,HF20)&gt;0,SUM(HB20,HF20),"")</f>
        <v/>
      </c>
      <c r="HO20" s="11" t="str">
        <f>IF(SUM(HA20:HB20,HD20:HF20,HH20)-SUM(HC20,HG20)&gt;0,SUM(HA20:HB20,HD20:HF20,HH20)-SUM(HC20,HG20),"")</f>
        <v/>
      </c>
      <c r="HP20" s="11" t="str">
        <f>IF(SUM(HJ20,HK20,HO20)&gt;0,SUM(HJ20,HK20,HO20),"")</f>
        <v/>
      </c>
      <c r="HQ20" s="17"/>
      <c r="HR20" s="17"/>
      <c r="HS20" s="17"/>
      <c r="HT20" s="17"/>
      <c r="HU20" s="17"/>
      <c r="HV20" s="17"/>
      <c r="HW20" s="17"/>
      <c r="HX20" s="17"/>
      <c r="HY20" s="17"/>
      <c r="HZ20" s="17"/>
      <c r="IA20" s="17"/>
      <c r="IB20" s="17"/>
      <c r="IC20" s="17"/>
      <c r="ID20" s="17"/>
      <c r="IE20" s="17"/>
      <c r="IF20" s="17"/>
      <c r="IG20" s="17"/>
      <c r="IH20" s="17"/>
      <c r="II20" s="17"/>
      <c r="IJ20" s="17"/>
      <c r="IK20" s="40" t="str">
        <f>IF(SUM(HR20,HV20)&gt;0,SUM(HR20,HV20),"")</f>
        <v/>
      </c>
      <c r="IL20" s="40" t="str">
        <f>IF(SUM(HQ20:HR20,HT20:HV20,HX20)-HS20-HW20&gt;0,SUM(HQ20:HR20,HT20:HV20,HX20)-HS20-HW20,"")</f>
        <v/>
      </c>
      <c r="IM20" s="40" t="str">
        <f>IF(SUM(HY20:HZ20,IB20)-IA20&gt;0,SUM(HY20:HZ20,IB20)-IA20,"")</f>
        <v/>
      </c>
      <c r="IN20" s="40" t="str">
        <f>IF(SUM(HR20,HV20,HZ20)&gt;0,SUM(HR20,HV20,HZ20),"")</f>
        <v/>
      </c>
      <c r="IO20" s="40" t="str">
        <f>IF(SUM(IL20,IM20)&gt;0,SUM(IL20,IM20),"")</f>
        <v/>
      </c>
      <c r="IP20" s="40" t="str">
        <f>IF(SUM(ID20,IH20)&gt;0,SUM(ID20,IH20),"")</f>
        <v/>
      </c>
      <c r="IQ20" s="40" t="str">
        <f>IF(SUM(IC20:ID20,IF20:IH20,IJ20)-SUM(IE20,II20)&gt;0,SUM(IC20:ID20,IF20:IH20,IJ20)-SUM(IE20,II20),"")</f>
        <v/>
      </c>
      <c r="IR20" s="40" t="str">
        <f>IF(SUM(IL20,IM20,IQ20)&gt;0,SUM(IL20,IM20,IQ20),"")</f>
        <v/>
      </c>
      <c r="IS20" s="18"/>
      <c r="IT20" s="18"/>
      <c r="IU20" s="18"/>
      <c r="IV20" s="18"/>
      <c r="IW20" s="18"/>
      <c r="IX20" s="18"/>
      <c r="IY20" s="18"/>
      <c r="IZ20" s="18"/>
      <c r="JA20" s="18"/>
      <c r="JB20" s="18"/>
      <c r="JC20" s="18"/>
      <c r="JD20" s="18"/>
      <c r="JE20" s="18"/>
      <c r="JF20" s="18"/>
      <c r="JG20" s="18"/>
      <c r="JH20" s="18"/>
      <c r="JI20" s="18"/>
      <c r="JJ20" s="18"/>
      <c r="JK20" s="18"/>
      <c r="JL20" s="18"/>
      <c r="JM20" s="11" t="str">
        <f>IF(SUM(IT20,IX20)&gt;0,SUM(IT20,IX20),"")</f>
        <v/>
      </c>
      <c r="JN20" s="11" t="str">
        <f>IF(SUM(IS20:IT20,IV20:IX20,IZ20)-IU20-IY20&gt;0,SUM(IS20:IT20,IV20:IX20,IZ20)-IU20-IY20,"")</f>
        <v/>
      </c>
      <c r="JO20" s="11" t="str">
        <f>IF(SUM(JA20:JB20,JD20)-JC20&gt;0,SUM(JA20:JB20,JD20)-JC20,"")</f>
        <v/>
      </c>
      <c r="JP20" s="11" t="str">
        <f>IF(SUM(IT20,IX20,JB20)&gt;0,SUM(IT20,IX20,JB20),"")</f>
        <v/>
      </c>
      <c r="JQ20" s="11" t="str">
        <f>IF(SUM(JN20,JO20)&gt;0,SUM(JN20,JO20),"")</f>
        <v/>
      </c>
      <c r="JR20" s="11" t="str">
        <f>IF(SUM(JF20,JJ20)&gt;0,SUM(JF20,JJ20),"")</f>
        <v/>
      </c>
      <c r="JS20" s="11" t="str">
        <f>IF(SUM(JE20:JF20,JH20:JJ20,JL20)-SUM(JG20,JK20)&gt;0,SUM(JE20:JF20,JH20:JJ20,JL20)-SUM(JG20,JK20),"")</f>
        <v/>
      </c>
      <c r="JT20" s="11" t="str">
        <f>IF(SUM(JN20,JO20,JS20)&gt;0,SUM(JN20,JO20,JS20),"")</f>
        <v/>
      </c>
      <c r="JU20" s="17"/>
      <c r="JV20" s="17"/>
      <c r="JW20" s="17"/>
      <c r="JX20" s="17"/>
      <c r="JY20" s="17"/>
      <c r="JZ20" s="17"/>
      <c r="KA20" s="17"/>
      <c r="KB20" s="17"/>
      <c r="KC20" s="17"/>
      <c r="KD20" s="17"/>
      <c r="KE20" s="17"/>
      <c r="KF20" s="17"/>
      <c r="KG20" s="17"/>
      <c r="KH20" s="17"/>
      <c r="KI20" s="17"/>
      <c r="KJ20" s="17"/>
      <c r="KK20" s="17"/>
      <c r="KL20" s="17"/>
      <c r="KM20" s="17"/>
      <c r="KN20" s="17"/>
      <c r="KO20" s="40" t="str">
        <f>IF(SUM(JV20,JZ20)&gt;0,SUM(JV20,JZ20),"")</f>
        <v/>
      </c>
      <c r="KP20" s="40" t="str">
        <f>IF(SUM(JU20:JV20,JX20:JZ20,KB20)-JW20-KA20&gt;0,SUM(JU20:JV20,JX20:JZ20,KB20)-JW20-KA20,"")</f>
        <v/>
      </c>
      <c r="KQ20" s="40" t="str">
        <f>IF(SUM(KC20:KD20,KF20)-KE20&gt;0,SUM(KC20:KD20,KF20)-KE20,"")</f>
        <v/>
      </c>
      <c r="KR20" s="40" t="str">
        <f>IF(SUM(JV20,JZ20,KD20)&gt;0,SUM(JV20,JZ20,KD20),"")</f>
        <v/>
      </c>
      <c r="KS20" s="40" t="str">
        <f>IF(SUM(KP20,KQ20)&gt;0,SUM(KP20,KQ20),"")</f>
        <v/>
      </c>
      <c r="KT20" s="40" t="str">
        <f>IF(SUM(KH20,KL20)&gt;0,SUM(KH20,KL20),"")</f>
        <v/>
      </c>
      <c r="KU20" s="40" t="str">
        <f>IF(SUM(KG20:KH20,KJ20:KL20,KN20)-SUM(KI20,KM20)&gt;0,SUM(KG20:KH20,KJ20:KL20,KN20)-SUM(KI20,KM20),"")</f>
        <v/>
      </c>
      <c r="KV20" s="40" t="str">
        <f>IF(SUM(KP20,KQ20,KU20)&gt;0,SUM(KP20,KQ20,KU20),"")</f>
        <v/>
      </c>
      <c r="KW20" s="18"/>
      <c r="KX20" s="18"/>
      <c r="KY20" s="18"/>
      <c r="KZ20" s="18"/>
      <c r="LA20" s="18"/>
      <c r="LB20" s="18"/>
      <c r="LC20" s="18"/>
      <c r="LD20" s="18"/>
      <c r="LE20" s="18"/>
      <c r="LF20" s="18"/>
      <c r="LG20" s="18"/>
      <c r="LH20" s="18"/>
      <c r="LI20" s="18"/>
      <c r="LJ20" s="18"/>
      <c r="LK20" s="18"/>
      <c r="LL20" s="18"/>
      <c r="LM20" s="18"/>
      <c r="LN20" s="18"/>
      <c r="LO20" s="18"/>
      <c r="LP20" s="18"/>
      <c r="LQ20" s="11" t="str">
        <f>IF(SUM(KX20,LB20)&gt;0,SUM(KX20,LB20),"")</f>
        <v/>
      </c>
      <c r="LR20" s="11" t="str">
        <f>IF(SUM(KW20:KX20,KZ20:LB20,LD20)-KY20-LC20&gt;0,SUM(KW20:KX20,KZ20:LB20,LD20)-KY20-LC20,"")</f>
        <v/>
      </c>
      <c r="LS20" s="11" t="str">
        <f>IF(SUM(LE20:LF20,LH20)-LG20&gt;0,SUM(LE20:LF20,LH20)-LG20,"")</f>
        <v/>
      </c>
      <c r="LT20" s="11" t="str">
        <f>IF(SUM(KX20,LB20,LF20)&gt;0,SUM(KX20,LB20,LF20),"")</f>
        <v/>
      </c>
      <c r="LU20" s="11" t="str">
        <f>IF(SUM(LR20,LS20)&gt;0,SUM(LR20,LS20),"")</f>
        <v/>
      </c>
      <c r="LV20" s="11" t="str">
        <f>IF(SUM(LJ20,LN20)&gt;0,SUM(LJ20,LN20),"")</f>
        <v/>
      </c>
      <c r="LW20" s="11" t="str">
        <f>IF(SUM(LI20:LJ20,LL20:LN20,LP20)-SUM(LK20,LO20)&gt;0,SUM(LI20:LJ20,LL20:LN20,LP20)-SUM(LK20,LO20),"")</f>
        <v/>
      </c>
      <c r="LX20" s="11" t="str">
        <f>IF(SUM(LR20,LS20,LW20)&gt;0,SUM(LR20,LS20,LW20),"")</f>
        <v/>
      </c>
      <c r="LY20" s="17"/>
      <c r="LZ20" s="17"/>
      <c r="MA20" s="17"/>
      <c r="MB20" s="17"/>
      <c r="MC20" s="17"/>
      <c r="MD20" s="17"/>
      <c r="ME20" s="17"/>
      <c r="MF20" s="17"/>
      <c r="MG20" s="17"/>
      <c r="MH20" s="17"/>
      <c r="MI20" s="17"/>
      <c r="MJ20" s="17"/>
      <c r="MK20" s="17"/>
      <c r="ML20" s="17"/>
      <c r="MM20" s="17"/>
      <c r="MN20" s="17"/>
      <c r="MO20" s="17"/>
      <c r="MP20" s="17"/>
      <c r="MQ20" s="17"/>
      <c r="MR20" s="17"/>
      <c r="MS20" s="40" t="str">
        <f>IF(SUM(LZ20,MD20)&gt;0,SUM(LZ20,MD20),"")</f>
        <v/>
      </c>
      <c r="MT20" s="40" t="str">
        <f>IF(SUM(LY20:LZ20,MB20:MD20,MF20)-MA20-ME20&gt;0,SUM(LY20:LZ20,MB20:MD20,MF20)-MA20-ME20,"")</f>
        <v/>
      </c>
      <c r="MU20" s="40" t="str">
        <f>IF(SUM(MG20:MH20,MJ20)-MI20&gt;0,SUM(MG20:MH20,MJ20)-MI20,"")</f>
        <v/>
      </c>
      <c r="MV20" s="40" t="str">
        <f>IF(SUM(LZ20,MD20,MH20)&gt;0,SUM(LZ20,MD20,MH20),"")</f>
        <v/>
      </c>
      <c r="MW20" s="40" t="str">
        <f>IF(SUM(MT20,MU20)&gt;0,SUM(MT20,MU20),"")</f>
        <v/>
      </c>
      <c r="MX20" s="40" t="str">
        <f>IF(SUM(ML20,MP20)&gt;0,SUM(ML20,MP20),"")</f>
        <v/>
      </c>
      <c r="MY20" s="40" t="str">
        <f>IF(SUM(MK20:ML20,MN20:MP20,MR20)-SUM(MM20,MQ20)&gt;0,SUM(MK20:ML20,MN20:MP20,MR20)-SUM(MM20,MQ20),"")</f>
        <v/>
      </c>
      <c r="MZ20" s="40" t="str">
        <f>IF(SUM(MT20,MU20,MY20)&gt;0,SUM(MT20,MU20,MY20),"")</f>
        <v/>
      </c>
      <c r="NA20" s="18"/>
      <c r="NB20" s="18"/>
      <c r="NC20" s="18"/>
      <c r="ND20" s="18"/>
      <c r="NE20" s="18"/>
      <c r="NF20" s="18"/>
      <c r="NG20" s="18"/>
      <c r="NH20" s="18"/>
      <c r="NI20" s="18"/>
      <c r="NJ20" s="18"/>
      <c r="NK20" s="18"/>
      <c r="NL20" s="18"/>
      <c r="NM20" s="18"/>
      <c r="NN20" s="18"/>
      <c r="NO20" s="18"/>
      <c r="NP20" s="18"/>
      <c r="NQ20" s="18"/>
      <c r="NR20" s="18"/>
      <c r="NS20" s="18"/>
      <c r="NT20" s="18"/>
      <c r="NU20" s="11" t="str">
        <f>IF(SUM(NB20,NF20)&gt;0,SUM(NB20,NF20),"")</f>
        <v/>
      </c>
      <c r="NV20" s="11" t="str">
        <f>IF(SUM(NA20:NB20,ND20:NF20,NH20)-NC20-NG20&gt;0,SUM(NA20:NB20,ND20:NF20,NH20)-NC20-NG20,"")</f>
        <v/>
      </c>
      <c r="NW20" s="11" t="str">
        <f>IF(SUM(NI20:NJ20,NL20)-NK20&gt;0,SUM(NI20:NJ20,NL20)-NK20,"")</f>
        <v/>
      </c>
      <c r="NX20" s="11" t="str">
        <f>IF(SUM(NB20,NF20,NJ20)&gt;0,SUM(NB20,NF20,NJ20),"")</f>
        <v/>
      </c>
      <c r="NY20" s="11" t="str">
        <f>IF(SUM(NV20,NW20)&gt;0,SUM(NV20,NW20),"")</f>
        <v/>
      </c>
      <c r="NZ20" s="11" t="str">
        <f>IF(SUM(NN20,NR20)&gt;0,SUM(NN20,NR20),"")</f>
        <v/>
      </c>
      <c r="OA20" s="11" t="str">
        <f>IF(SUM(NM20:NN20,NP20:NR20,NT20)-SUM(NO20,NS20)&gt;0,SUM(NM20:NN20,NP20:NR20,NT20)-SUM(NO20,NS20),"")</f>
        <v/>
      </c>
      <c r="OB20" s="11" t="str">
        <f>IF(SUM(NV20,NW20,OA20)&gt;0,SUM(NV20,NW20,OA20),"")</f>
        <v/>
      </c>
      <c r="OC20" s="17"/>
      <c r="OD20" s="17"/>
      <c r="OE20" s="17"/>
      <c r="OF20" s="17"/>
      <c r="OG20" s="17"/>
      <c r="OH20" s="17"/>
      <c r="OI20" s="17"/>
      <c r="OJ20" s="17"/>
      <c r="OK20" s="17"/>
      <c r="OL20" s="17"/>
      <c r="OM20" s="17"/>
      <c r="ON20" s="17"/>
      <c r="OO20" s="17"/>
      <c r="OP20" s="17"/>
      <c r="OQ20" s="17"/>
      <c r="OR20" s="17"/>
      <c r="OS20" s="17"/>
      <c r="OT20" s="17"/>
      <c r="OU20" s="17"/>
      <c r="OV20" s="17"/>
      <c r="OW20" s="40" t="str">
        <f>IF(SUM(OD20,OH20)&gt;0,SUM(OD20,OH20),"")</f>
        <v/>
      </c>
      <c r="OX20" s="40" t="str">
        <f>IF(SUM(OC20:OD20,OF20:OH20,OJ20)-OE20-OI20&gt;0,SUM(OC20:OD20,OF20:OH20,OJ20)-OE20-OI20,"")</f>
        <v/>
      </c>
      <c r="OY20" s="40" t="str">
        <f>IF(SUM(OK20:OL20,ON20)-OM20&gt;0,SUM(OK20:OL20,ON20)-OM20,"")</f>
        <v/>
      </c>
      <c r="OZ20" s="40" t="str">
        <f>IF(SUM(OD20,OH20,OL20)&gt;0,SUM(OD20,OH20,OL20),"")</f>
        <v/>
      </c>
      <c r="PA20" s="40" t="str">
        <f>IF(SUM(OX20,OY20)&gt;0,SUM(OX20,OY20),"")</f>
        <v/>
      </c>
      <c r="PB20" s="40" t="str">
        <f>IF(SUM(OP20,OT20)&gt;0,SUM(OP20,OT20),"")</f>
        <v/>
      </c>
      <c r="PC20" s="40" t="str">
        <f>IF(SUM(OO20:OP20,OR20:OT20,OV20)-SUM(OQ20,OU20)&gt;0,SUM(OO20:OP20,OR20:OT20,OV20)-SUM(OQ20,OU20),"")</f>
        <v/>
      </c>
      <c r="PD20" s="40" t="str">
        <f>IF(SUM(OX20,OY20,PC20)&gt;0,SUM(OX20,OY20,PC20),"")</f>
        <v/>
      </c>
      <c r="PE20" s="18"/>
      <c r="PF20" s="18"/>
      <c r="PG20" s="18"/>
      <c r="PH20" s="18"/>
      <c r="PI20" s="18"/>
      <c r="PJ20" s="18"/>
      <c r="PK20" s="18"/>
      <c r="PL20" s="18"/>
      <c r="PM20" s="18"/>
      <c r="PN20" s="18"/>
      <c r="PO20" s="18"/>
      <c r="PP20" s="18"/>
      <c r="PQ20" s="18"/>
      <c r="PR20" s="18"/>
      <c r="PS20" s="18"/>
      <c r="PT20" s="18"/>
      <c r="PU20" s="18"/>
      <c r="PV20" s="18"/>
      <c r="PW20" s="18"/>
      <c r="PX20" s="18"/>
      <c r="PY20" s="11" t="str">
        <f>IF(SUM(PF20,PJ20)&gt;0,SUM(PF20,PJ20),"")</f>
        <v/>
      </c>
      <c r="PZ20" s="11" t="str">
        <f>IF(SUM(PE20:PF20,PH20:PJ20,PL20)-PG20-PK20&gt;0,SUM(PE20:PF20,PH20:PJ20,PL20)-PG20-PK20,"")</f>
        <v/>
      </c>
      <c r="QA20" s="11" t="str">
        <f>IF(SUM(PM20:PN20,PP20)-PO20&gt;0,SUM(PM20:PN20,PP20)-PO20,"")</f>
        <v/>
      </c>
      <c r="QB20" s="11" t="str">
        <f>IF(SUM(PF20,PJ20,PN20)&gt;0,SUM(PF20,PJ20,PN20),"")</f>
        <v/>
      </c>
      <c r="QC20" s="11" t="str">
        <f>IF(SUM(PZ20,QA20)&gt;0,SUM(PZ20,QA20),"")</f>
        <v/>
      </c>
      <c r="QD20" s="11" t="str">
        <f>IF(SUM(PR20,PV20)&gt;0,SUM(PR20,PV20),"")</f>
        <v/>
      </c>
      <c r="QE20" s="11" t="str">
        <f>IF(SUM(PQ20:PR20,PT20:PV20,PX20)-SUM(PS20,PW20)&gt;0,SUM(PQ20:PR20,PT20:PV20,PX20)-SUM(PS20,PW20),"")</f>
        <v/>
      </c>
      <c r="QF20" s="11" t="str">
        <f>IF(SUM(PZ20,QA20,QE20)&gt;0,SUM(PZ20,QA20,QE20),"")</f>
        <v/>
      </c>
      <c r="QG20" s="22">
        <f>IF($CW20="P",CC20,(CC20+AZ20)/2)</f>
        <v>18.8</v>
      </c>
      <c r="QH20" s="22">
        <f>IF($CW20="P",CD20,(CD20+BA20)/2)</f>
        <v>3.55</v>
      </c>
      <c r="QI20" s="22">
        <f>IF($CW20="P",CE20,(CE20+BB20)/2)</f>
        <v>0</v>
      </c>
      <c r="QJ20" s="22">
        <f>IF($CW20="P",CF20,(CF20+BC20)/2)</f>
        <v>0</v>
      </c>
      <c r="QK20" s="22">
        <f>IF($CW20="P",CG20,(CG20+BD20)/2)</f>
        <v>18.649999999999999</v>
      </c>
      <c r="QL20" s="22">
        <f>IF($CW20="P",CH20,(CH20+BE20)/2)</f>
        <v>3.6</v>
      </c>
      <c r="QM20" s="22">
        <f>IF($CW20="P",CI20,(CI20+BF20)/2)</f>
        <v>0.3</v>
      </c>
      <c r="QN20" s="22">
        <f>IF($CW20="P",CJ20,(CJ20+BG20)/2)</f>
        <v>0</v>
      </c>
      <c r="QO20" s="22">
        <f>IF($CW20="P",CK20,(CK20+BH20)/2)</f>
        <v>18.45</v>
      </c>
      <c r="QP20" s="22">
        <f>IF($CW20="P",CL20,(CL20+BI20)/2)</f>
        <v>4.0500000000000007</v>
      </c>
      <c r="QQ20" s="22">
        <f>IF($CW20="P",CM20,(CM20+BJ20)/2)</f>
        <v>0.1</v>
      </c>
      <c r="QR20" s="22">
        <f>IF($CW20="P",CN20,(CN20+BK20)/2)</f>
        <v>0</v>
      </c>
      <c r="QS20" s="22">
        <f>IF($CW20="P",CO20,(CO20+BL20)/2)</f>
        <v>18.75</v>
      </c>
      <c r="QT20" s="22">
        <f>IF($CW20="P",CP20,(CP20+BM20)/2)</f>
        <v>3.5</v>
      </c>
      <c r="QU20" s="22">
        <f>IF($CW20="P",CQ20,(CQ20+BN20)/2)</f>
        <v>0.3</v>
      </c>
      <c r="QV20" s="22">
        <f>IF($CW20="P",CR20,(CR20+BO20)/2)</f>
        <v>0</v>
      </c>
      <c r="QW20" s="22">
        <f>IF($CW20="P",CS20,(CS20+BP20)/2)</f>
        <v>0</v>
      </c>
      <c r="QX20" s="22">
        <f>IF($CW20="P",CT20,(CT20+BQ20)/2)</f>
        <v>0</v>
      </c>
      <c r="QY20" s="22">
        <f>IF($CW20="P",CU20,(CU20+BR20)/2)</f>
        <v>0</v>
      </c>
      <c r="QZ20" s="22">
        <f>IF($CW20="P",CV20,(CV20+BS20)/2)</f>
        <v>0</v>
      </c>
      <c r="RA20" s="27" t="s">
        <v>46</v>
      </c>
      <c r="RB20" s="40">
        <f>IF(SUM(QH20,QL20)&gt;0,SUM(QH20,QL20),"")</f>
        <v>7.15</v>
      </c>
      <c r="RC20" s="40">
        <f>IF(SUM(QG20:QH20,QJ20:QL20,QN20)-QI20-QM20&gt;0,SUM(QG20:QH20,QJ20:QL20,QN20)-QI20-QM20,"")</f>
        <v>44.300000000000004</v>
      </c>
      <c r="RD20" s="40">
        <f>IF(SUM(QO20:QP20,QR20)-QQ20&gt;0,SUM(QO20:QP20,QR20)-QQ20,"")</f>
        <v>22.4</v>
      </c>
      <c r="RE20" s="40">
        <f>IF(SUM(QH20,QL20,QP20)&gt;0,SUM(QH20,QL20,QP20),"")</f>
        <v>11.200000000000001</v>
      </c>
      <c r="RF20" s="40">
        <f>IF(SUM(RC20,RD20)&gt;0,SUM(RC20,RD20),"")</f>
        <v>66.7</v>
      </c>
      <c r="RG20" s="40">
        <f>IF(SUM(QT20,QX20)&gt;0,SUM(QT20,QX20),"")</f>
        <v>3.5</v>
      </c>
      <c r="RH20" s="40">
        <f>IF(SUM(QS20:QT20,QV20:QX20,QZ20)-SUM(QU20,QY20)&gt;0,SUM(QS20:QT20,QV20:QX20,QZ20)-SUM(QU20,QY20),"")</f>
        <v>21.95</v>
      </c>
      <c r="RI20" s="40">
        <f>IF(SUM(RC20,RD20,RH20)&gt;0,SUM(RC20,RD20,RH20),"")</f>
        <v>88.65</v>
      </c>
    </row>
    <row r="21" spans="1:477" x14ac:dyDescent="0.2">
      <c r="A21" s="4" t="str" cm="1">
        <f t="array" ref="A21">IF(AND(J21&lt;&gt;"",J21&lt;&gt;"No DD"),SUMPRODUCT((J$4:J$34&lt;&gt;"")*(J$4:J$34&lt;&gt;"No DD")*(F$4:F$34&gt;F21))+1,IF(J21="No DD",SUMPRODUCT((J$4:J$34="No DD")*(F$4:F$34&gt;F21))+1+SUMPRODUCT((J$4:J$34&lt;&gt;"")*(J$4:J$34&lt;&gt;"No DD")),""))</f>
        <v/>
      </c>
      <c r="B21" s="4" t="str" cm="1">
        <f t="array" ref="B21">IF(AND(J21&lt;&gt;"",J21&lt;&gt;"No DD",G21=""),SUMPRODUCT((J$4:J$34&lt;&gt;"")*(J$4:J$34&lt;&gt;"No DD")*(G$4:G$34="")*(F$4:F$34&gt;F21))+1,IF(J21="No DD",SUMPRODUCT((J$4:J$34="No DD")*(F$4:F$34&gt;F21)*(G$4:G$34=""))+1+SUMPRODUCT((J$4:J$34&lt;&gt;"")*(G$4:G$34="")*(J$4:J$34&lt;&gt;"No DD")),""))</f>
        <v/>
      </c>
      <c r="C21" s="5" t="s">
        <v>214</v>
      </c>
      <c r="D21" s="4" t="s">
        <v>5</v>
      </c>
      <c r="E21" s="4">
        <v>2005</v>
      </c>
      <c r="F21" s="9">
        <f>SUM(L21:T21)+SUM(L21:P21)*0.0000001+SUM(L21)*0.0000000000001</f>
        <v>110.50000657000437</v>
      </c>
      <c r="G21" s="66"/>
      <c r="H21" s="3" t="str">
        <f>IF(OR(AND(AR21&gt;=AY$36,AS21&gt;=AY$40,AR21&lt;&gt;"",AQ21=""),AND(AW21&gt;=AY$36,AX21&gt;=AY$40,AW21&lt;&gt;"",AQ21=""),AND(BU21&gt;=CB$36,BV21&gt;=CB$40,BU21&lt;&gt;"",BT21=""),AND(BZ21&gt;=CB$36,CA21&gt;=CB$40,BZ21&lt;&gt;"",BT21=""),AND(CX21&gt;=DE$36,CY21&gt;=DE$40,CX21&lt;&gt;"",CW21=""),AND(DC21&gt;=DE$36,DD21&gt;=DE$40,DC21&lt;&gt;""),AND(EC21&gt;=EJ$36,ED21&gt;=EJ$40,EC21&lt;&gt;""),AND(EH21&gt;=EJ$36,EI21&gt;=EJ$40,EH21&lt;&gt;""),AND(FE21&gt;=FL$36,FF21&gt;=FL$40,FE21&lt;&gt;""),AND(FJ21&gt;=FL$36,FK21&gt;=FL$40,FJ21&lt;&gt;""),AND(GG21&gt;=GN$36,GH21&gt;=GN$40,GG21&lt;&gt;""),AND(GL21&gt;=GN$36,GM21&gt;=GN$40,GL21&lt;&gt;""),AND(HI21&gt;=HP$36,HJ21&gt;=HP$40,HI21&lt;&gt;""),AND(HN21&gt;=HP$36,HO21&gt;=HP$40,HN21&lt;&gt;""),AND(IK21&gt;=IR$36,IL21&gt;=IR$40,IK21&lt;&gt;""),AND(IP21&gt;=IR$36,IQ21&gt;=IR$40,IP21&lt;&gt;""),AND(JM21&gt;=JT$36,JN21&gt;=JT$40,JM21&lt;&gt;""),AND(JR21&gt;=JT$36,JS21&gt;=JT$40,JR21&lt;&gt;""),AND(KO21&gt;=KV$36,KP21&gt;=KV$40,KO21&lt;&gt;""),AND(KT21&gt;=KV$36,KU21&gt;=KV$40,KT21&lt;&gt;""),AND(LQ21&gt;=LX$36,LR21&gt;=LX$40,LQ21&lt;&gt;""),AND(LV21&gt;=LX$36,LW21&gt;=LX$40,LV21&lt;&gt;""),AND(MS21&gt;=MZ$36,MT21&gt;=MZ$40,MS21&lt;&gt;""),AND(MX21&gt;=MZ$36,MY21&gt;=MZ$40,MX21&lt;&gt;""),AND(NU21&gt;=OB$36,NV21&gt;=OB$40,NU21&lt;&gt;""),AND(NZ21&gt;=OB$36,OA21&gt;=OB$40,NZ21&lt;&gt;""),AND(OW21&gt;=PD$36,OX21&gt;=PD$40,OW21&lt;&gt;""),AND(PB21&gt;=PD$36,PC21&gt;=PD$40,PB21&lt;&gt;""),AND(PY21&gt;=QF$36,PZ21&gt;=QF$40,PY21&lt;&gt;""),AND(QD21&gt;=QF$36,QE21&gt;=QF$40,QD21&lt;&gt;"")),"P","")</f>
        <v/>
      </c>
      <c r="I21" s="3" t="str">
        <f>IF(OR(AND(AS21&gt;=AY$40,AS21&lt;&gt;"",AQ21=""),AND(AX21&gt;=AY$40,AX21&lt;&gt;"",AQ21=""),AND(BV21&gt;=CB$40,BV21&lt;&gt;"",BT21=""),AND(CA21&gt;=CB$40,CA21&lt;&gt;"",BT21=""),AND(CY21&gt;=DE$40,CY21&lt;&gt;"",CW21=""),AND(DD21&gt;=DE$40,DD21&lt;&gt;"",CW21=""),AND(ED21&gt;=EJ$40,ED21&lt;&gt;""),AND(EI21&gt;=EJ$40,EI21&lt;&gt;""),AND(FF21&gt;=FL$40,FF21&lt;&gt;""),AND(FK21&gt;=FL$40,FK21&lt;&gt;""),AND(GH21&gt;=GN$40,GH21&lt;&gt;""),AND(GM21&gt;=GN$40,GM21&lt;&gt;""),AND(HJ21&gt;=HP$40,HJ21&lt;&gt;""),AND(HO21&gt;=HP$40,HO21&lt;&gt;""),AND(IL21&gt;=IR$40,IL21&lt;&gt;""),AND(IQ21&gt;=IR$40,IQ21&lt;&gt;""),AND(JN21&gt;=JT$40,JN21&lt;&gt;""),AND(JS21&gt;=JT$40,JS21&lt;&gt;""),AND(KP21&gt;=KV$40,KP21&lt;&gt;""),AND(KU21&gt;=KV$40,KU21&lt;&gt;""),AND(LR21&gt;=LX$40,LR21&lt;&gt;""),AND(LW21&gt;=LX$40,LW21&lt;&gt;""),AND(MT21&gt;=MZ$40,MT21&lt;&gt;""),AND(MY21&gt;=MZ$40,MY21&lt;&gt;""),AND(NV21&gt;=OB$40,NV21&lt;&gt;""),AND(OA21&gt;=OB$40,OA21&lt;&gt;""),AND(OX21&gt;=PD$40,OX21&lt;&gt;""),AND(PC21&gt;=PD$40,PC21&lt;&gt;""),AND(PZ21&gt;=QF$40,PZ21&lt;&gt;""),AND(QE21&gt;=QF$40,QE21&lt;&gt;"")),"P","")</f>
        <v/>
      </c>
      <c r="J21" s="36" t="str">
        <f>IF(AND(I21="P",H21=""),"No DD",IF(OR(AND(AU21&gt;=AY$39,AV21&gt;=AY$43,AU21&lt;&gt;"",AQ21=""),AND(BX21&gt;=CB$39,BY21&gt;=CB$43,BX21&lt;&gt;"",BT21=""),AND(DA21&gt;=DE$39,DB21&gt;=DE$43,DA21&lt;&gt;"",CW21=""),AND(EF21&gt;=EJ$39,EG21&gt;=EJ$43,EF21&lt;&gt;""),AND(FH21&gt;=FL$39,FI21&gt;=FL$43,FH21&lt;&gt;""),AND(GJ21&gt;=GN$39,GK21&gt;=GN$43,GJ21&lt;&gt;""),AND(HL21&gt;=HP$39,HM21&gt;=HP$43,HL21&lt;&gt;""),AND(IN21&gt;=IR$39,IO21&gt;=IR$43,IN21&lt;&gt;""),AND(JP21&gt;=JT$39,JQ21&gt;=JT$43,JP21&lt;&gt;""),AND(KR21&gt;=KV$39,KS21&gt;=KV$43,KR21&lt;&gt;""),AND(LT21&gt;=LX$39,LU21&gt;=LX$43,LT21&lt;&gt;""),AND(MV21&gt;=MZ$39,MW21&gt;=MZ$43,MV21&lt;&gt;""),AND(NX21&gt;=OB$39,NY21&gt;=OB$43,NX21&lt;&gt;""),AND(OZ21&gt;=PD$39,PA21&gt;=PD$43,OZ21&lt;&gt;""),AND(QB21&gt;=QF$39,QC21&gt;=QF$43,QB21&lt;&gt;"")),"Merit",IF(OR(AND(AU21&gt;=AY$38,AV21&gt;=AY$42,AU21&lt;&gt;"",AQ21=""),AND(BX21&gt;=CB$38,BY21&gt;=CB$42,BX21&lt;&gt;"",BT21=""),AND(DA21&gt;=DE$38,DB21&gt;=DE$42,DA21&lt;&gt;"",CW21=""),AND(EF21&gt;=EJ$38,EG21&gt;=EJ$42,EF21&lt;&gt;""),AND(FH21&gt;=FL$38,FI21&gt;=FL$42,FH21&lt;&gt;""),AND(GJ21&gt;=GN$38,GK21&gt;=GN$42,GJ21&lt;&gt;""),AND(HL21&gt;=HP$38,HM21&gt;=HP$42,HL21&lt;&gt;""),AND(IN21&gt;=IR$38,IO21&gt;=IR$42,IN21&lt;&gt;""),AND(JP21&gt;=JT$38,JQ21&gt;=JT$42,JP21&lt;&gt;""),AND(KR21&gt;=KV$38,KS21&gt;=KV$42,KR21&lt;&gt;""),AND(LT21&gt;=LX$38,LU21&gt;=LX$42,LT21&lt;&gt;""),AND(MV21&gt;=MZ$38,MW21&gt;=MZ$42,MV21&lt;&gt;""),AND(NX21&gt;=OB$38,NY21&gt;=OB$42,NX21&lt;&gt;""),AND(OZ21&gt;=PD$38,PA21&gt;=PD$42,OZ21&lt;&gt;""),AND(QB21&gt;=QF$38,QC21&gt;=QF$42,QB21&lt;&gt;"")),"Excellence",IF(K21="P","Worlds Team",IF(H21="P","National Team","")))))</f>
        <v/>
      </c>
      <c r="K21" s="3" t="str">
        <f>IF(OR(AND(AU21&gt;=AY$37,AV21&gt;=AY$41,AU21&lt;&gt;"",AQ21=""),AND(BX21&gt;=CB$37,BY21&gt;=CB$41,BX21&lt;&gt;"",BT21=""),AND(DA21&gt;=DE$37,DB21&gt;=DE$41,DA21&lt;&gt;"",CW21=""),AND(EF21&gt;=EJ$37,EG21&gt;=EJ$41,EF21&lt;&gt;""),AND(FH21&gt;=FL$37,FI21&gt;=FL$41,FH21&lt;&gt;""),AND(GJ21&gt;=GN$37,GK21&gt;=GN$41,GJ21&lt;&gt;""),AND(HL21&gt;=HP$37,HM21&gt;=HP$41,HL21&lt;&gt;""),AND(IN21&gt;=IR$37,IO21&gt;=IR$41,IN21&lt;&gt;""),AND(JP21&gt;=JT$37,JQ21&gt;=JT$41,JP21&lt;&gt;""),AND(KR21&gt;=KV$37,KS21&gt;=KV$41,KR21&lt;&gt;""),AND(LT21&gt;=LX$37,LU21&gt;=LX$41,LT21&lt;&gt;""),AND(MV21&gt;=MZ$37,MW21&gt;=MZ$41,MV21&lt;&gt;""),AND(NX21&gt;=OB$37,NY21&gt;=OB$41,NX21&lt;&gt;""),AND(OZ21&gt;=PD$37,PA21&gt;=PD$41,OZ21&lt;&gt;""),AND(QB21&gt;=QF$37,QC21&gt;=QF$41,QB21&lt;&gt;"")),"P","")</f>
        <v/>
      </c>
      <c r="L21" s="8">
        <f>IF(COUNT(AS21,BV21,CY21)&gt;0,LARGE((AS21,BV21,CY21),1),0)</f>
        <v>43.8</v>
      </c>
      <c r="M21" s="8" t="str">
        <f>IF(L21=0,"",IF(L21=CY21,$CC$1,IF(L21=BV21,$AZ$1,IF(L21=AS21,$W$1,""))))</f>
        <v>2024 Elite Canada</v>
      </c>
      <c r="N21" s="8">
        <f>IF(COUNT(AS21,BV21,CY21)&gt;1,LARGE((AS21,BV21,CY21),2),0)</f>
        <v>0</v>
      </c>
      <c r="O21" s="8" t="str">
        <f>IF(N21=0,"",IF(AND(N21=L21,N21=AS21,N21=BV21),$W$1,IF(AND(N21=L21,N21=AS21,N21=CY21),$W$1,IF(AND(N21=L21,N21=BV21,N21=CY21),$AZ$1,IF(N21=CY21,$CC$1,IF(N21=BV21,$AZ$1,IF(N21=AS21,$W$1,"")))))))</f>
        <v/>
      </c>
      <c r="P21" s="8">
        <f>IF(COUNT(AT21,BW21,CZ21)&gt;0,LARGE((AT21,BW21,CZ21),1),0)</f>
        <v>21.900000000000002</v>
      </c>
      <c r="Q21" s="8" t="str">
        <f>IF(P21=0,"",IF(P21=CZ21,$CC$1,IF(P21=BW21,$AZ$1,IF(P21=AT21,$W$1,""))))</f>
        <v>2024 Elite Canada</v>
      </c>
      <c r="R21" s="8">
        <f>IF(MAX(AX21,CA21,DD21)&gt;0,MAX(AX21,CA21,DD21),0)</f>
        <v>44.8</v>
      </c>
      <c r="S21" s="8" t="str">
        <f>IF(R21=0,"",IF(R21=DD21,$CC$1,IF(R21=CA21,$AZ$1,IF(R21=AX21,$W$1,""))))</f>
        <v>2024 Elite Canada</v>
      </c>
      <c r="T21" s="8" t="str">
        <f>IF(MAX(DF21:DH21)&gt;0,MAX(DF21:DH21),"")</f>
        <v/>
      </c>
      <c r="U21" s="11" t="str">
        <f>IF(T21="","",IF(T21=DF21,"("&amp;DF$2&amp;")",IF(T21=DG21,"("&amp;DG$2&amp;")",IF(T21=DH21,"("&amp;DH$2&amp;")"))))</f>
        <v/>
      </c>
      <c r="V21" s="8" t="str">
        <f>IF(T21="","",IF(T21=DF21,IF(T21+IF(N21="",0,N21)=PZ21,$PE$1,IF(T21+IF(N21="",0,N21)=OX21,$OC$1,IF(T21+IF(N21="",0,N21)=NV21,$NA$1,IF(T21+IF(N21="",0,N21)=MT21,$LY$1,IF(T21+IF(N21="",0,N21)=LR21,$KW$1,IF(T21+IF(N21="",0,N21)=KP21,$JU$1,IF(T21+IF(N21="",0,N21)=JN21,$IS$1,IF(T21+IF(N21="",0,N21)=IL21,$HQ$1,IF(T21+IF(N21="",0,N21)=HJ21,$GO$1,IF(T21+IF(N21="",0,N21)=GH21,$FM$1,IF(T21+IF(N21="",0,N21)=FF21,$EK$1,IF(T21+IF(N21="",0,N21)=ED21,$DI$1)))))))))))),IF(T21=DG21,IF(T21+IF(P21="",0,P21)=QA21,$PE$1,IF(T21+IF(P21="",0,P21)=OY21,$OC$1,IF(T21+IF(P21="",0,P21)=NW21,$NA$1,IF(T21+IF(P21="",0,P21)=MU21,$LY$1,IF(T21+IF(P21="",0,P21)=LS21,$KW$1,IF(T21+IF(P21="",0,P21)=KQ21,$JU$1,IF(T21+IF(P21="",0,P21)=JO21,$IS$1,IF(T21+IF(P21="",0,P21)=IM21,$HQ$1,IF(T21+IF(P21="",0,P21)=HK21,$GO$1,IF(T21+IF(P21="",0,P21)=GI21,$FM$1,IF(T21+IF(P21="",0,P21)=FG21,$EK$1,IF(T21+IF(P21="",0,P21)=EE21,$DI$1)))))))))))),IF(T21=DH21,IF(T21+IF(R21="",0,R21)=QE21,$PE$1,IF(T21+IF(R21="",0,R21)=PC21,$OC$1,IF(T21+IF(R21="",0,R21)=OA21,$NA$1,IF(T21+IF(R21="",0,R21)=MY21,$LY$1,IF(T21+IF(R21="",0,R21)=LW21,$KW$1,IF(T21+IF(R21="",0,R21)=KU21,$JU$1,IF(T21+IF(R21="",0,R21)=JS21,$IS$1,IF(T21+IF(R21="",0,R21)=IQ21,$HQ$1,IF(T21+IF(R21="",0,R21)=HO21,$GO$1,IF(T21+IF(R21="",0,R21)=GM21,$FM$1,IF(T21+IF(R21="",0,R21)=FK21,$EK$1,IF(T21+IF(R21="",0,R21)=EI21,$DI$1))))))))))))))))</f>
        <v/>
      </c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27"/>
      <c r="AR21" s="40" t="str">
        <f>IF(SUM(X21,AB21)&gt;0,SUM(X21,AB21),"")</f>
        <v/>
      </c>
      <c r="AS21" s="40" t="str">
        <f>IF(SUM(W21:X21,Z21:AB21,AD21)-Y21-AC21&gt;0,SUM(W21:X21,Z21:AB21,AD21)-Y21-AC21,"")</f>
        <v/>
      </c>
      <c r="AT21" s="40" t="str">
        <f>IF(SUM(AE21:AF21,AH21)-AG21&gt;0,SUM(AE21:AF21,AH21)-AG21,"")</f>
        <v/>
      </c>
      <c r="AU21" s="40" t="str">
        <f>IF(SUM(X21,AB21,AF21)&gt;0,SUM(X21,AB21,AF21),"")</f>
        <v/>
      </c>
      <c r="AV21" s="40" t="str">
        <f>IF(SUM(AS21,AT21)&gt;0,SUM(AS21,AT21),"")</f>
        <v/>
      </c>
      <c r="AW21" s="40" t="str">
        <f>IF(SUM(AJ21,AN21)&gt;0,SUM(AJ21,AN21),"")</f>
        <v/>
      </c>
      <c r="AX21" s="40" t="str">
        <f>IF(SUM(AI21:AJ21,AL21:AN21,AP21)-SUM(AK21,AO21)&gt;0,SUM(AI21:AJ21,AL21:AN21,AP21)-SUM(AK21,AO21),"")</f>
        <v/>
      </c>
      <c r="AY21" s="40" t="str">
        <f>IF(SUM(AS21,AT21,AX21)&gt;0,SUM(AS21,AT21,AX21),"")</f>
        <v/>
      </c>
      <c r="AZ21" s="18">
        <v>18</v>
      </c>
      <c r="BA21" s="18">
        <v>4.8</v>
      </c>
      <c r="BB21" s="18">
        <v>0.2</v>
      </c>
      <c r="BC21" s="18">
        <v>0</v>
      </c>
      <c r="BD21" s="18">
        <v>16.100000000000001</v>
      </c>
      <c r="BE21" s="18">
        <v>4.8</v>
      </c>
      <c r="BF21" s="18">
        <v>0</v>
      </c>
      <c r="BG21" s="18">
        <v>0.3</v>
      </c>
      <c r="BH21" s="18">
        <v>18.600000000000001</v>
      </c>
      <c r="BI21" s="18">
        <v>3.5</v>
      </c>
      <c r="BJ21" s="18">
        <v>0.2</v>
      </c>
      <c r="BK21" s="18">
        <v>0</v>
      </c>
      <c r="BL21" s="18">
        <v>18</v>
      </c>
      <c r="BM21" s="18">
        <v>4.8</v>
      </c>
      <c r="BN21" s="18">
        <v>0.2</v>
      </c>
      <c r="BO21" s="18">
        <v>0</v>
      </c>
      <c r="BP21" s="18">
        <v>17.899999999999999</v>
      </c>
      <c r="BQ21" s="18">
        <v>4.8</v>
      </c>
      <c r="BR21" s="18">
        <v>0.8</v>
      </c>
      <c r="BS21" s="18">
        <v>0.3</v>
      </c>
      <c r="BT21" s="28"/>
      <c r="BU21" s="11">
        <f>IF(SUM(BA21,BE21)&gt;0,SUM(BA21,BE21),"")</f>
        <v>9.6</v>
      </c>
      <c r="BV21" s="11">
        <f>IF(SUM(AZ21:BA21,BC21:BE21,BG21)-BB21-BF21&gt;0,SUM(AZ21:BA21,BC21:BE21,BG21)-BB21-BF21,"")</f>
        <v>43.8</v>
      </c>
      <c r="BW21" s="11">
        <f>IF(SUM(BH21:BI21,BK21)-BJ21&gt;0,SUM(BH21:BI21,BK21)-BJ21,"")</f>
        <v>21.900000000000002</v>
      </c>
      <c r="BX21" s="11">
        <f>IF(SUM(BA21,BE21,BI21)&gt;0,SUM(BA21,BE21,BI21),"")</f>
        <v>13.1</v>
      </c>
      <c r="BY21" s="11">
        <f>IF(SUM(BV21,BW21)&gt;0,SUM(BV21,BW21),"")</f>
        <v>65.7</v>
      </c>
      <c r="BZ21" s="11">
        <f>IF(SUM(BM21,BQ21)&gt;0,SUM(BM21,BQ21),"")</f>
        <v>9.6</v>
      </c>
      <c r="CA21" s="11">
        <f>IF(SUM(BL21:BM21,BO21:BQ21,BS21)-SUM(BN21,BR21)&gt;0,SUM(BL21:BM21,BO21:BQ21,BS21)-SUM(BN21,BR21),"")</f>
        <v>44.8</v>
      </c>
      <c r="CB21" s="11">
        <f>IF(SUM(BV21,BW21,CA21)&gt;0,SUM(BV21,BW21,CA21),"")</f>
        <v>110.5</v>
      </c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19"/>
      <c r="CS21" s="19"/>
      <c r="CT21" s="19"/>
      <c r="CU21" s="19"/>
      <c r="CV21" s="19"/>
      <c r="CW21" s="27"/>
      <c r="CX21" s="40" t="str">
        <f>IF(SUM(CD21,CH21)&gt;0,SUM(CD21,CH21),"")</f>
        <v/>
      </c>
      <c r="CY21" s="40" t="str">
        <f>IF(SUM(CC21:CD21,CF21:CH21,CJ21)-CE21-CI21&gt;0,SUM(CC21:CD21,CF21:CH21,CJ21)-CE21-CI21,"")</f>
        <v/>
      </c>
      <c r="CZ21" s="40" t="str">
        <f>IF(SUM(CK21:CL21,CN21)-CM21&gt;0,SUM(CK21:CL21,CN21)-CM21,"")</f>
        <v/>
      </c>
      <c r="DA21" s="40" t="str">
        <f>IF(SUM(CD21,CH21,CL21)&gt;0,SUM(CD21,CH21,CL21),"")</f>
        <v/>
      </c>
      <c r="DB21" s="40" t="str">
        <f>IF(SUM(CY21,CZ21)&gt;0,SUM(CY21,CZ21),"")</f>
        <v/>
      </c>
      <c r="DC21" s="40" t="str">
        <f>IF(SUM(CP21,CT21)&gt;0,SUM(CP21,CT21),"")</f>
        <v/>
      </c>
      <c r="DD21" s="40" t="str">
        <f>IF(SUM(CO21:CP21,CR21:CT21,CV21)-SUM(CQ21,CU21)&gt;0,SUM(CO21:CP21,CR21:CT21,CV21)-SUM(CQ21,CU21),"")</f>
        <v/>
      </c>
      <c r="DE21" s="40" t="str">
        <f>IF(SUM(CY21,CZ21,DD21)&gt;0,SUM(CY21,CZ21,DD21),"")</f>
        <v/>
      </c>
      <c r="DF21" s="50" t="str">
        <f>IF(MAX(ED21,FF21,GH21,HJ21,IL21,JN21,KP21,LR21,MT21,NV21,OX21,PZ21)-IF(N21="",0,N21)&gt;0.001,MAX(ED21,FF21,GH21,HJ21,IL21,JN21,KP21,LR21,MT21,NV21,OX21,PZ21)-IF(N21="",0,N21),"")</f>
        <v/>
      </c>
      <c r="DG21" s="50" t="str">
        <f>IF(MAX(EE21,FG21,GI21,HK21,IM21,JO21,KQ21,LS21,MU21,NW21,OY21,QA21)-IF(P21="",0,P21)&gt;0.001,MAX(EE21,FG21,GI21,HK21,IM21,JO21,KQ21,LS21,MU21,NW21,OY21,QA21)-IF(P21="",0,P21),"")</f>
        <v/>
      </c>
      <c r="DH21" s="50" t="str">
        <f>IF(MAX(EI21,FK21,GM21,HO21,IQ21,JS21,KU21,LW21,MY21,OA21,PC21,QE21)-IF(R21="",0,R21)&gt;0.001,MAX(EI21,FK21,GM21,HO21,IQ21,JS21,KU21,LW21,MY21,OA21,PC21,QE21)-IF(R21="",0,R21),"")</f>
        <v/>
      </c>
      <c r="DI21" s="17"/>
      <c r="DJ21" s="17"/>
      <c r="DK21" s="17"/>
      <c r="DL21" s="17"/>
      <c r="DM21" s="17"/>
      <c r="DN21" s="17"/>
      <c r="DO21" s="17"/>
      <c r="DP21" s="17"/>
      <c r="DQ21" s="17"/>
      <c r="DR21" s="17"/>
      <c r="DS21" s="17"/>
      <c r="DT21" s="17"/>
      <c r="DU21" s="17"/>
      <c r="DV21" s="17"/>
      <c r="DW21" s="17"/>
      <c r="DX21" s="17"/>
      <c r="DY21" s="17"/>
      <c r="DZ21" s="17"/>
      <c r="EA21" s="17"/>
      <c r="EB21" s="17"/>
      <c r="EC21" s="40" t="str">
        <f>IF(SUM(DJ21,DN21)&gt;0,SUM(DJ21,DN21),"")</f>
        <v/>
      </c>
      <c r="ED21" s="40" t="str">
        <f>IF(SUM(DI21:DJ21,DL21:DN21,DP21)-DK21-DO21&gt;0,SUM(DI21:DJ21,DL21:DN21,DP21)-DK21-DO21,"")</f>
        <v/>
      </c>
      <c r="EE21" s="40" t="str">
        <f>IF(SUM(DQ21:DR21,DT21)-DS21&gt;0,SUM(DQ21:DR21,DT21)-DS21,"")</f>
        <v/>
      </c>
      <c r="EF21" s="40" t="str">
        <f>IF(SUM(DJ21,DN21,DR21)&gt;0,SUM(DJ21,DN21,DR21),"")</f>
        <v/>
      </c>
      <c r="EG21" s="40" t="str">
        <f>IF(SUM(ED21,EE21)&gt;0,SUM(ED21,EE21),"")</f>
        <v/>
      </c>
      <c r="EH21" s="40" t="str">
        <f>IF(SUM(DV21,DZ21)&gt;0,SUM(DV21,DZ21),"")</f>
        <v/>
      </c>
      <c r="EI21" s="40" t="str">
        <f>IF(SUM(DU21:DV21,DX21:DZ21,EB21)-SUM(DW21,EA21)&gt;0,SUM(DU21:DV21,DX21:DZ21,EB21)-SUM(DW21,EA21),"")</f>
        <v/>
      </c>
      <c r="EJ21" s="40" t="str">
        <f>IF(SUM(ED21,EE21,EI21)&gt;0,SUM(ED21,EE21,EI21),"")</f>
        <v/>
      </c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1" t="str">
        <f>IF(SUM(EL21,EP21)&gt;0,SUM(EL21,EP21),"")</f>
        <v/>
      </c>
      <c r="FF21" s="11" t="str">
        <f>IF(SUM(EK21:EL21,EN21:EP21,ER21)-EM21-EQ21&gt;0,SUM(EK21:EL21,EN21:EP21,ER21)-EM21-EQ21,"")</f>
        <v/>
      </c>
      <c r="FG21" s="11" t="str">
        <f>IF(SUM(ES21:ET21,EV21)-EU21&gt;0,SUM(ES21:ET21,EV21)-EU21,"")</f>
        <v/>
      </c>
      <c r="FH21" s="11" t="str">
        <f>IF(SUM(EL21,EP21,ET21)&gt;0,SUM(EL21,EP21,ET21),"")</f>
        <v/>
      </c>
      <c r="FI21" s="11" t="str">
        <f>IF(SUM(FF21,FG21)&gt;0,SUM(FF21,FG21),"")</f>
        <v/>
      </c>
      <c r="FJ21" s="11" t="str">
        <f>IF(SUM(EX21,FB21)&gt;0,SUM(EX21,FB21),"")</f>
        <v/>
      </c>
      <c r="FK21" s="11" t="str">
        <f>IF(SUM(EW21:EX21,EZ21:FB21,FD21)-SUM(EY21,FC21)&gt;0,SUM(EW21:EX21,EZ21:FB21,FD21)-SUM(EY21,FC21),"")</f>
        <v/>
      </c>
      <c r="FL21" s="11" t="str">
        <f>IF(SUM(FF21,FG21,FK21)&gt;0,SUM(FF21,FG21,FK21),"")</f>
        <v/>
      </c>
      <c r="FM21" s="17"/>
      <c r="FN21" s="17"/>
      <c r="FO21" s="17"/>
      <c r="FP21" s="17"/>
      <c r="FQ21" s="17"/>
      <c r="FR21" s="17"/>
      <c r="FS21" s="17"/>
      <c r="FT21" s="17"/>
      <c r="FU21" s="17"/>
      <c r="FV21" s="17"/>
      <c r="FW21" s="17"/>
      <c r="FX21" s="17"/>
      <c r="FY21" s="17"/>
      <c r="FZ21" s="17"/>
      <c r="GA21" s="17"/>
      <c r="GB21" s="17"/>
      <c r="GC21" s="17"/>
      <c r="GD21" s="17"/>
      <c r="GE21" s="17"/>
      <c r="GF21" s="17"/>
      <c r="GG21" s="40" t="str">
        <f>IF(SUM(FN21,FR21)&gt;0,SUM(FN21,FR21),"")</f>
        <v/>
      </c>
      <c r="GH21" s="40" t="str">
        <f>IF(SUM(FM21:FN21,FP21:FR21,FT21)-FO21-FS21&gt;0,SUM(FM21:FN21,FP21:FR21,FT21)-FO21-FS21,"")</f>
        <v/>
      </c>
      <c r="GI21" s="40" t="str">
        <f>IF(SUM(FU21:FV21,FX21)-FW21&gt;0,SUM(FU21:FV21,FX21)-FW21,"")</f>
        <v/>
      </c>
      <c r="GJ21" s="40" t="str">
        <f>IF(SUM(FN21,FR21,FV21)&gt;0,SUM(FN21,FR21,FV21),"")</f>
        <v/>
      </c>
      <c r="GK21" s="40" t="str">
        <f>IF(SUM(GH21,GI21)&gt;0,SUM(GH21,GI21),"")</f>
        <v/>
      </c>
      <c r="GL21" s="40" t="str">
        <f>IF(SUM(FZ21,GD21)&gt;0,SUM(FZ21,GD21),"")</f>
        <v/>
      </c>
      <c r="GM21" s="40" t="str">
        <f>IF(SUM(FY21:FZ21,GB21:GD21,GF21)-SUM(GA21,GE21)&gt;0,SUM(FY21:FZ21,GB21:GD21,GF21)-SUM(GA21,GE21),"")</f>
        <v/>
      </c>
      <c r="GN21" s="40" t="str">
        <f>IF(SUM(GH21,GI21,GM21)&gt;0,SUM(GH21,GI21,GM21),"")</f>
        <v/>
      </c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1" t="str">
        <f>IF(SUM(GP21,GT21)&gt;0,SUM(GP21,GT21),"")</f>
        <v/>
      </c>
      <c r="HJ21" s="11" t="str">
        <f>IF(SUM(GO21:GP21,GR21:GT21,GV21)-GQ21-GU21&gt;0,SUM(GO21:GP21,GR21:GT21,GV21)-GQ21-GU21,"")</f>
        <v/>
      </c>
      <c r="HK21" s="11" t="str">
        <f>IF(SUM(GW21:GX21,GZ21)-GY21&gt;0,SUM(GW21:GX21,GZ21)-GY21,"")</f>
        <v/>
      </c>
      <c r="HL21" s="11" t="str">
        <f>IF(SUM(GP21,GT21,GX21)&gt;0,SUM(GP21,GT21,GX21),"")</f>
        <v/>
      </c>
      <c r="HM21" s="11" t="str">
        <f>IF(SUM(HJ21,HK21)&gt;0,SUM(HJ21,HK21),"")</f>
        <v/>
      </c>
      <c r="HN21" s="11" t="str">
        <f>IF(SUM(HB21,HF21)&gt;0,SUM(HB21,HF21),"")</f>
        <v/>
      </c>
      <c r="HO21" s="11" t="str">
        <f>IF(SUM(HA21:HB21,HD21:HF21,HH21)-SUM(HC21,HG21)&gt;0,SUM(HA21:HB21,HD21:HF21,HH21)-SUM(HC21,HG21),"")</f>
        <v/>
      </c>
      <c r="HP21" s="11" t="str">
        <f>IF(SUM(HJ21,HK21,HO21)&gt;0,SUM(HJ21,HK21,HO21),"")</f>
        <v/>
      </c>
      <c r="HQ21" s="17"/>
      <c r="HR21" s="17"/>
      <c r="HS21" s="17"/>
      <c r="HT21" s="17"/>
      <c r="HU21" s="17"/>
      <c r="HV21" s="17"/>
      <c r="HW21" s="17"/>
      <c r="HX21" s="17"/>
      <c r="HY21" s="17"/>
      <c r="HZ21" s="17"/>
      <c r="IA21" s="17"/>
      <c r="IB21" s="17"/>
      <c r="IC21" s="17"/>
      <c r="ID21" s="17"/>
      <c r="IE21" s="17"/>
      <c r="IF21" s="17"/>
      <c r="IG21" s="17"/>
      <c r="IH21" s="17"/>
      <c r="II21" s="17"/>
      <c r="IJ21" s="17"/>
      <c r="IK21" s="40" t="str">
        <f>IF(SUM(HR21,HV21)&gt;0,SUM(HR21,HV21),"")</f>
        <v/>
      </c>
      <c r="IL21" s="40" t="str">
        <f>IF(SUM(HQ21:HR21,HT21:HV21,HX21)-HS21-HW21&gt;0,SUM(HQ21:HR21,HT21:HV21,HX21)-HS21-HW21,"")</f>
        <v/>
      </c>
      <c r="IM21" s="40" t="str">
        <f>IF(SUM(HY21:HZ21,IB21)-IA21&gt;0,SUM(HY21:HZ21,IB21)-IA21,"")</f>
        <v/>
      </c>
      <c r="IN21" s="40" t="str">
        <f>IF(SUM(HR21,HV21,HZ21)&gt;0,SUM(HR21,HV21,HZ21),"")</f>
        <v/>
      </c>
      <c r="IO21" s="40" t="str">
        <f>IF(SUM(IL21,IM21)&gt;0,SUM(IL21,IM21),"")</f>
        <v/>
      </c>
      <c r="IP21" s="40" t="str">
        <f>IF(SUM(ID21,IH21)&gt;0,SUM(ID21,IH21),"")</f>
        <v/>
      </c>
      <c r="IQ21" s="40" t="str">
        <f>IF(SUM(IC21:ID21,IF21:IH21,IJ21)-SUM(IE21,II21)&gt;0,SUM(IC21:ID21,IF21:IH21,IJ21)-SUM(IE21,II21),"")</f>
        <v/>
      </c>
      <c r="IR21" s="40" t="str">
        <f>IF(SUM(IL21,IM21,IQ21)&gt;0,SUM(IL21,IM21,IQ21),"")</f>
        <v/>
      </c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8"/>
      <c r="JD21" s="18"/>
      <c r="JE21" s="18"/>
      <c r="JF21" s="18"/>
      <c r="JG21" s="18"/>
      <c r="JH21" s="18"/>
      <c r="JI21" s="18"/>
      <c r="JJ21" s="18"/>
      <c r="JK21" s="18"/>
      <c r="JL21" s="18"/>
      <c r="JM21" s="11" t="str">
        <f>IF(SUM(IT21,IX21)&gt;0,SUM(IT21,IX21),"")</f>
        <v/>
      </c>
      <c r="JN21" s="11" t="str">
        <f>IF(SUM(IS21:IT21,IV21:IX21,IZ21)-IU21-IY21&gt;0,SUM(IS21:IT21,IV21:IX21,IZ21)-IU21-IY21,"")</f>
        <v/>
      </c>
      <c r="JO21" s="11" t="str">
        <f>IF(SUM(JA21:JB21,JD21)-JC21&gt;0,SUM(JA21:JB21,JD21)-JC21,"")</f>
        <v/>
      </c>
      <c r="JP21" s="11" t="str">
        <f>IF(SUM(IT21,IX21,JB21)&gt;0,SUM(IT21,IX21,JB21),"")</f>
        <v/>
      </c>
      <c r="JQ21" s="11" t="str">
        <f>IF(SUM(JN21,JO21)&gt;0,SUM(JN21,JO21),"")</f>
        <v/>
      </c>
      <c r="JR21" s="11" t="str">
        <f>IF(SUM(JF21,JJ21)&gt;0,SUM(JF21,JJ21),"")</f>
        <v/>
      </c>
      <c r="JS21" s="11" t="str">
        <f>IF(SUM(JE21:JF21,JH21:JJ21,JL21)-SUM(JG21,JK21)&gt;0,SUM(JE21:JF21,JH21:JJ21,JL21)-SUM(JG21,JK21),"")</f>
        <v/>
      </c>
      <c r="JT21" s="11" t="str">
        <f>IF(SUM(JN21,JO21,JS21)&gt;0,SUM(JN21,JO21,JS21),"")</f>
        <v/>
      </c>
      <c r="JU21" s="17"/>
      <c r="JV21" s="17"/>
      <c r="JW21" s="17"/>
      <c r="JX21" s="17"/>
      <c r="JY21" s="17"/>
      <c r="JZ21" s="17"/>
      <c r="KA21" s="17"/>
      <c r="KB21" s="17"/>
      <c r="KC21" s="17"/>
      <c r="KD21" s="17"/>
      <c r="KE21" s="17"/>
      <c r="KF21" s="17"/>
      <c r="KG21" s="17"/>
      <c r="KH21" s="17"/>
      <c r="KI21" s="17"/>
      <c r="KJ21" s="17"/>
      <c r="KK21" s="17"/>
      <c r="KL21" s="17"/>
      <c r="KM21" s="17"/>
      <c r="KN21" s="17"/>
      <c r="KO21" s="40" t="str">
        <f>IF(SUM(JV21,JZ21)&gt;0,SUM(JV21,JZ21),"")</f>
        <v/>
      </c>
      <c r="KP21" s="40" t="str">
        <f>IF(SUM(JU21:JV21,JX21:JZ21,KB21)-JW21-KA21&gt;0,SUM(JU21:JV21,JX21:JZ21,KB21)-JW21-KA21,"")</f>
        <v/>
      </c>
      <c r="KQ21" s="40" t="str">
        <f>IF(SUM(KC21:KD21,KF21)-KE21&gt;0,SUM(KC21:KD21,KF21)-KE21,"")</f>
        <v/>
      </c>
      <c r="KR21" s="40" t="str">
        <f>IF(SUM(JV21,JZ21,KD21)&gt;0,SUM(JV21,JZ21,KD21),"")</f>
        <v/>
      </c>
      <c r="KS21" s="40" t="str">
        <f>IF(SUM(KP21,KQ21)&gt;0,SUM(KP21,KQ21),"")</f>
        <v/>
      </c>
      <c r="KT21" s="40" t="str">
        <f>IF(SUM(KH21,KL21)&gt;0,SUM(KH21,KL21),"")</f>
        <v/>
      </c>
      <c r="KU21" s="40" t="str">
        <f>IF(SUM(KG21:KH21,KJ21:KL21,KN21)-SUM(KI21,KM21)&gt;0,SUM(KG21:KH21,KJ21:KL21,KN21)-SUM(KI21,KM21),"")</f>
        <v/>
      </c>
      <c r="KV21" s="40" t="str">
        <f>IF(SUM(KP21,KQ21,KU21)&gt;0,SUM(KP21,KQ21,KU21),"")</f>
        <v/>
      </c>
      <c r="KW21" s="18"/>
      <c r="KX21" s="18"/>
      <c r="KY21" s="18"/>
      <c r="KZ21" s="18"/>
      <c r="LA21" s="18"/>
      <c r="LB21" s="18"/>
      <c r="LC21" s="18"/>
      <c r="LD21" s="18"/>
      <c r="LE21" s="18"/>
      <c r="LF21" s="18"/>
      <c r="LG21" s="18"/>
      <c r="LH21" s="18"/>
      <c r="LI21" s="18"/>
      <c r="LJ21" s="18"/>
      <c r="LK21" s="18"/>
      <c r="LL21" s="18"/>
      <c r="LM21" s="18"/>
      <c r="LN21" s="18"/>
      <c r="LO21" s="18"/>
      <c r="LP21" s="18"/>
      <c r="LQ21" s="11" t="str">
        <f>IF(SUM(KX21,LB21)&gt;0,SUM(KX21,LB21),"")</f>
        <v/>
      </c>
      <c r="LR21" s="11" t="str">
        <f>IF(SUM(KW21:KX21,KZ21:LB21,LD21)-KY21-LC21&gt;0,SUM(KW21:KX21,KZ21:LB21,LD21)-KY21-LC21,"")</f>
        <v/>
      </c>
      <c r="LS21" s="11" t="str">
        <f>IF(SUM(LE21:LF21,LH21)-LG21&gt;0,SUM(LE21:LF21,LH21)-LG21,"")</f>
        <v/>
      </c>
      <c r="LT21" s="11" t="str">
        <f>IF(SUM(KX21,LB21,LF21)&gt;0,SUM(KX21,LB21,LF21),"")</f>
        <v/>
      </c>
      <c r="LU21" s="11" t="str">
        <f>IF(SUM(LR21,LS21)&gt;0,SUM(LR21,LS21),"")</f>
        <v/>
      </c>
      <c r="LV21" s="11" t="str">
        <f>IF(SUM(LJ21,LN21)&gt;0,SUM(LJ21,LN21),"")</f>
        <v/>
      </c>
      <c r="LW21" s="11" t="str">
        <f>IF(SUM(LI21:LJ21,LL21:LN21,LP21)-SUM(LK21,LO21)&gt;0,SUM(LI21:LJ21,LL21:LN21,LP21)-SUM(LK21,LO21),"")</f>
        <v/>
      </c>
      <c r="LX21" s="11" t="str">
        <f>IF(SUM(LR21,LS21,LW21)&gt;0,SUM(LR21,LS21,LW21),"")</f>
        <v/>
      </c>
      <c r="LY21" s="17"/>
      <c r="LZ21" s="17"/>
      <c r="MA21" s="17"/>
      <c r="MB21" s="17"/>
      <c r="MC21" s="17"/>
      <c r="MD21" s="17"/>
      <c r="ME21" s="17"/>
      <c r="MF21" s="17"/>
      <c r="MG21" s="17"/>
      <c r="MH21" s="17"/>
      <c r="MI21" s="17"/>
      <c r="MJ21" s="17"/>
      <c r="MK21" s="17"/>
      <c r="ML21" s="17"/>
      <c r="MM21" s="17"/>
      <c r="MN21" s="17"/>
      <c r="MO21" s="17"/>
      <c r="MP21" s="17"/>
      <c r="MQ21" s="17"/>
      <c r="MR21" s="17"/>
      <c r="MS21" s="40" t="str">
        <f>IF(SUM(LZ21,MD21)&gt;0,SUM(LZ21,MD21),"")</f>
        <v/>
      </c>
      <c r="MT21" s="40" t="str">
        <f>IF(SUM(LY21:LZ21,MB21:MD21,MF21)-MA21-ME21&gt;0,SUM(LY21:LZ21,MB21:MD21,MF21)-MA21-ME21,"")</f>
        <v/>
      </c>
      <c r="MU21" s="40" t="str">
        <f>IF(SUM(MG21:MH21,MJ21)-MI21&gt;0,SUM(MG21:MH21,MJ21)-MI21,"")</f>
        <v/>
      </c>
      <c r="MV21" s="40" t="str">
        <f>IF(SUM(LZ21,MD21,MH21)&gt;0,SUM(LZ21,MD21,MH21),"")</f>
        <v/>
      </c>
      <c r="MW21" s="40" t="str">
        <f>IF(SUM(MT21,MU21)&gt;0,SUM(MT21,MU21),"")</f>
        <v/>
      </c>
      <c r="MX21" s="40" t="str">
        <f>IF(SUM(ML21,MP21)&gt;0,SUM(ML21,MP21),"")</f>
        <v/>
      </c>
      <c r="MY21" s="40" t="str">
        <f>IF(SUM(MK21:ML21,MN21:MP21,MR21)-SUM(MM21,MQ21)&gt;0,SUM(MK21:ML21,MN21:MP21,MR21)-SUM(MM21,MQ21),"")</f>
        <v/>
      </c>
      <c r="MZ21" s="40" t="str">
        <f>IF(SUM(MT21,MU21,MY21)&gt;0,SUM(MT21,MU21,MY21),"")</f>
        <v/>
      </c>
      <c r="NA21" s="18"/>
      <c r="NB21" s="18"/>
      <c r="NC21" s="18"/>
      <c r="ND21" s="18"/>
      <c r="NE21" s="18"/>
      <c r="NF21" s="18"/>
      <c r="NG21" s="18"/>
      <c r="NH21" s="18"/>
      <c r="NI21" s="18"/>
      <c r="NJ21" s="18"/>
      <c r="NK21" s="18"/>
      <c r="NL21" s="18"/>
      <c r="NM21" s="18"/>
      <c r="NN21" s="18"/>
      <c r="NO21" s="18"/>
      <c r="NP21" s="18"/>
      <c r="NQ21" s="18"/>
      <c r="NR21" s="18"/>
      <c r="NS21" s="18"/>
      <c r="NT21" s="18"/>
      <c r="NU21" s="11" t="str">
        <f>IF(SUM(NB21,NF21)&gt;0,SUM(NB21,NF21),"")</f>
        <v/>
      </c>
      <c r="NV21" s="11" t="str">
        <f>IF(SUM(NA21:NB21,ND21:NF21,NH21)-NC21-NG21&gt;0,SUM(NA21:NB21,ND21:NF21,NH21)-NC21-NG21,"")</f>
        <v/>
      </c>
      <c r="NW21" s="11" t="str">
        <f>IF(SUM(NI21:NJ21,NL21)-NK21&gt;0,SUM(NI21:NJ21,NL21)-NK21,"")</f>
        <v/>
      </c>
      <c r="NX21" s="11" t="str">
        <f>IF(SUM(NB21,NF21,NJ21)&gt;0,SUM(NB21,NF21,NJ21),"")</f>
        <v/>
      </c>
      <c r="NY21" s="11" t="str">
        <f>IF(SUM(NV21,NW21)&gt;0,SUM(NV21,NW21),"")</f>
        <v/>
      </c>
      <c r="NZ21" s="11" t="str">
        <f>IF(SUM(NN21,NR21)&gt;0,SUM(NN21,NR21),"")</f>
        <v/>
      </c>
      <c r="OA21" s="11" t="str">
        <f>IF(SUM(NM21:NN21,NP21:NR21,NT21)-SUM(NO21,NS21)&gt;0,SUM(NM21:NN21,NP21:NR21,NT21)-SUM(NO21,NS21),"")</f>
        <v/>
      </c>
      <c r="OB21" s="11" t="str">
        <f>IF(SUM(NV21,NW21,OA21)&gt;0,SUM(NV21,NW21,OA21),"")</f>
        <v/>
      </c>
      <c r="OC21" s="17"/>
      <c r="OD21" s="17"/>
      <c r="OE21" s="17"/>
      <c r="OF21" s="17"/>
      <c r="OG21" s="17"/>
      <c r="OH21" s="17"/>
      <c r="OI21" s="17"/>
      <c r="OJ21" s="17"/>
      <c r="OK21" s="17"/>
      <c r="OL21" s="17"/>
      <c r="OM21" s="17"/>
      <c r="ON21" s="17"/>
      <c r="OO21" s="17"/>
      <c r="OP21" s="17"/>
      <c r="OQ21" s="17"/>
      <c r="OR21" s="17"/>
      <c r="OS21" s="17"/>
      <c r="OT21" s="17"/>
      <c r="OU21" s="17"/>
      <c r="OV21" s="17"/>
      <c r="OW21" s="40" t="str">
        <f>IF(SUM(OD21,OH21)&gt;0,SUM(OD21,OH21),"")</f>
        <v/>
      </c>
      <c r="OX21" s="40" t="str">
        <f>IF(SUM(OC21:OD21,OF21:OH21,OJ21)-OE21-OI21&gt;0,SUM(OC21:OD21,OF21:OH21,OJ21)-OE21-OI21,"")</f>
        <v/>
      </c>
      <c r="OY21" s="40" t="str">
        <f>IF(SUM(OK21:OL21,ON21)-OM21&gt;0,SUM(OK21:OL21,ON21)-OM21,"")</f>
        <v/>
      </c>
      <c r="OZ21" s="40" t="str">
        <f>IF(SUM(OD21,OH21,OL21)&gt;0,SUM(OD21,OH21,OL21),"")</f>
        <v/>
      </c>
      <c r="PA21" s="40" t="str">
        <f>IF(SUM(OX21,OY21)&gt;0,SUM(OX21,OY21),"")</f>
        <v/>
      </c>
      <c r="PB21" s="40" t="str">
        <f>IF(SUM(OP21,OT21)&gt;0,SUM(OP21,OT21),"")</f>
        <v/>
      </c>
      <c r="PC21" s="40" t="str">
        <f>IF(SUM(OO21:OP21,OR21:OT21,OV21)-SUM(OQ21,OU21)&gt;0,SUM(OO21:OP21,OR21:OT21,OV21)-SUM(OQ21,OU21),"")</f>
        <v/>
      </c>
      <c r="PD21" s="40" t="str">
        <f>IF(SUM(OX21,OY21,PC21)&gt;0,SUM(OX21,OY21,PC21),"")</f>
        <v/>
      </c>
      <c r="PE21" s="18"/>
      <c r="PF21" s="18"/>
      <c r="PG21" s="18"/>
      <c r="PH21" s="18"/>
      <c r="PI21" s="18"/>
      <c r="PJ21" s="18"/>
      <c r="PK21" s="18"/>
      <c r="PL21" s="18"/>
      <c r="PM21" s="18"/>
      <c r="PN21" s="18"/>
      <c r="PO21" s="18"/>
      <c r="PP21" s="18"/>
      <c r="PQ21" s="18"/>
      <c r="PR21" s="18"/>
      <c r="PS21" s="18"/>
      <c r="PT21" s="18"/>
      <c r="PU21" s="18"/>
      <c r="PV21" s="18"/>
      <c r="PW21" s="18"/>
      <c r="PX21" s="18"/>
      <c r="PY21" s="11" t="str">
        <f>IF(SUM(PF21,PJ21)&gt;0,SUM(PF21,PJ21),"")</f>
        <v/>
      </c>
      <c r="PZ21" s="11" t="str">
        <f>IF(SUM(PE21:PF21,PH21:PJ21,PL21)-PG21-PK21&gt;0,SUM(PE21:PF21,PH21:PJ21,PL21)-PG21-PK21,"")</f>
        <v/>
      </c>
      <c r="QA21" s="11" t="str">
        <f>IF(SUM(PM21:PN21,PP21)-PO21&gt;0,SUM(PM21:PN21,PP21)-PO21,"")</f>
        <v/>
      </c>
      <c r="QB21" s="11" t="str">
        <f>IF(SUM(PF21,PJ21,PN21)&gt;0,SUM(PF21,PJ21,PN21),"")</f>
        <v/>
      </c>
      <c r="QC21" s="11" t="str">
        <f>IF(SUM(PZ21,QA21)&gt;0,SUM(PZ21,QA21),"")</f>
        <v/>
      </c>
      <c r="QD21" s="11" t="str">
        <f>IF(SUM(PR21,PV21)&gt;0,SUM(PR21,PV21),"")</f>
        <v/>
      </c>
      <c r="QE21" s="11" t="str">
        <f>IF(SUM(PQ21:PR21,PT21:PV21,PX21)-SUM(PS21,PW21)&gt;0,SUM(PQ21:PR21,PT21:PV21,PX21)-SUM(PS21,PW21),"")</f>
        <v/>
      </c>
      <c r="QF21" s="11" t="str">
        <f>IF(SUM(PZ21,QA21,QE21)&gt;0,SUM(PZ21,QA21,QE21),"")</f>
        <v/>
      </c>
      <c r="QG21" s="22">
        <f>IF($CW21="P",CC21,(CC21+AZ21)/2)</f>
        <v>9</v>
      </c>
      <c r="QH21" s="22">
        <f>IF($CW21="P",CD21,(CD21+BA21)/2)</f>
        <v>2.4</v>
      </c>
      <c r="QI21" s="22">
        <f>IF($CW21="P",CE21,(CE21+BB21)/2)</f>
        <v>0.1</v>
      </c>
      <c r="QJ21" s="22">
        <f>IF($CW21="P",CF21,(CF21+BC21)/2)</f>
        <v>0</v>
      </c>
      <c r="QK21" s="22">
        <f>IF($CW21="P",CG21,(CG21+BD21)/2)</f>
        <v>8.0500000000000007</v>
      </c>
      <c r="QL21" s="22">
        <f>IF($CW21="P",CH21,(CH21+BE21)/2)</f>
        <v>2.4</v>
      </c>
      <c r="QM21" s="22">
        <f>IF($CW21="P",CI21,(CI21+BF21)/2)</f>
        <v>0</v>
      </c>
      <c r="QN21" s="22">
        <f>IF($CW21="P",CJ21,(CJ21+BG21)/2)</f>
        <v>0.15</v>
      </c>
      <c r="QO21" s="22">
        <f>IF($CW21="P",CK21,(CK21+BH21)/2)</f>
        <v>9.3000000000000007</v>
      </c>
      <c r="QP21" s="22">
        <f>IF($CW21="P",CL21,(CL21+BI21)/2)</f>
        <v>1.75</v>
      </c>
      <c r="QQ21" s="22">
        <f>IF($CW21="P",CM21,(CM21+BJ21)/2)</f>
        <v>0.1</v>
      </c>
      <c r="QR21" s="22">
        <f>IF($CW21="P",CN21,(CN21+BK21)/2)</f>
        <v>0</v>
      </c>
      <c r="QS21" s="22">
        <f>IF($CW21="P",CO21,(CO21+BL21)/2)</f>
        <v>9</v>
      </c>
      <c r="QT21" s="22">
        <f>IF($CW21="P",CP21,(CP21+BM21)/2)</f>
        <v>2.4</v>
      </c>
      <c r="QU21" s="22">
        <f>IF($CW21="P",CQ21,(CQ21+BN21)/2)</f>
        <v>0.1</v>
      </c>
      <c r="QV21" s="22">
        <f>IF($CW21="P",CR21,(CR21+BO21)/2)</f>
        <v>0</v>
      </c>
      <c r="QW21" s="22">
        <f>IF($CW21="P",CS21,(CS21+BP21)/2)</f>
        <v>8.9499999999999993</v>
      </c>
      <c r="QX21" s="22">
        <f>IF($CW21="P",CT21,(CT21+BQ21)/2)</f>
        <v>2.4</v>
      </c>
      <c r="QY21" s="22">
        <f>IF($CW21="P",CU21,(CU21+BR21)/2)</f>
        <v>0.4</v>
      </c>
      <c r="QZ21" s="22">
        <f>IF($CW21="P",CV21,(CV21+BS21)/2)</f>
        <v>0.15</v>
      </c>
      <c r="RA21" s="27" t="s">
        <v>46</v>
      </c>
      <c r="RB21" s="40">
        <f>IF(SUM(QH21,QL21)&gt;0,SUM(QH21,QL21),"")</f>
        <v>4.8</v>
      </c>
      <c r="RC21" s="40">
        <f>IF(SUM(QG21:QH21,QJ21:QL21,QN21)-QI21-QM21&gt;0,SUM(QG21:QH21,QJ21:QL21,QN21)-QI21-QM21,"")</f>
        <v>21.9</v>
      </c>
      <c r="RD21" s="40">
        <f>IF(SUM(QO21:QP21,QR21)-QQ21&gt;0,SUM(QO21:QP21,QR21)-QQ21,"")</f>
        <v>10.950000000000001</v>
      </c>
      <c r="RE21" s="40">
        <f>IF(SUM(QH21,QL21,QP21)&gt;0,SUM(QH21,QL21,QP21),"")</f>
        <v>6.55</v>
      </c>
      <c r="RF21" s="40">
        <f>IF(SUM(RC21,RD21)&gt;0,SUM(RC21,RD21),"")</f>
        <v>32.85</v>
      </c>
      <c r="RG21" s="40">
        <f>IF(SUM(QT21,QX21)&gt;0,SUM(QT21,QX21),"")</f>
        <v>4.8</v>
      </c>
      <c r="RH21" s="40">
        <f>IF(SUM(QS21:QT21,QV21:QX21,QZ21)-SUM(QU21,QY21)&gt;0,SUM(QS21:QT21,QV21:QX21,QZ21)-SUM(QU21,QY21),"")</f>
        <v>22.4</v>
      </c>
      <c r="RI21" s="40">
        <f>IF(SUM(RC21,RD21,RH21)&gt;0,SUM(RC21,RD21,RH21),"")</f>
        <v>55.25</v>
      </c>
    </row>
    <row r="22" spans="1:477" x14ac:dyDescent="0.2">
      <c r="A22" s="4" t="str" cm="1">
        <f t="array" ref="A22">IF(AND(J22&lt;&gt;"",J22&lt;&gt;"No DD"),SUMPRODUCT((J$4:J$34&lt;&gt;"")*(J$4:J$34&lt;&gt;"No DD")*(F$4:F$34&gt;F22))+1,IF(J22="No DD",SUMPRODUCT((J$4:J$34="No DD")*(F$4:F$34&gt;F22))+1+SUMPRODUCT((J$4:J$34&lt;&gt;"")*(J$4:J$34&lt;&gt;"No DD")),""))</f>
        <v/>
      </c>
      <c r="B22" s="4" t="str" cm="1">
        <f t="array" ref="B22">IF(AND(J22&lt;&gt;"",J22&lt;&gt;"No DD",G22=""),SUMPRODUCT((J$4:J$34&lt;&gt;"")*(J$4:J$34&lt;&gt;"No DD")*(G$4:G$34="")*(F$4:F$34&gt;F22))+1,IF(J22="No DD",SUMPRODUCT((J$4:J$34="No DD")*(F$4:F$34&gt;F22)*(G$4:G$34=""))+1+SUMPRODUCT((J$4:J$34&lt;&gt;"")*(G$4:G$34="")*(J$4:J$34&lt;&gt;"No DD")),""))</f>
        <v/>
      </c>
      <c r="C22" s="5" t="s">
        <v>212</v>
      </c>
      <c r="D22" s="4" t="s">
        <v>3</v>
      </c>
      <c r="E22" s="4">
        <v>2006</v>
      </c>
      <c r="F22" s="9">
        <f>SUM(L22:T22)+SUM(L22:P22)*0.0000001+SUM(L22)*0.0000000000001</f>
        <v>107.60000629000426</v>
      </c>
      <c r="G22" s="66"/>
      <c r="H22" s="3" t="str">
        <f>IF(OR(AND(AR22&gt;=AY$36,AS22&gt;=AY$40,AR22&lt;&gt;"",AQ22=""),AND(AW22&gt;=AY$36,AX22&gt;=AY$40,AW22&lt;&gt;"",AQ22=""),AND(BU22&gt;=CB$36,BV22&gt;=CB$40,BU22&lt;&gt;"",BT22=""),AND(BZ22&gt;=CB$36,CA22&gt;=CB$40,BZ22&lt;&gt;"",BT22=""),AND(CX22&gt;=DE$36,CY22&gt;=DE$40,CX22&lt;&gt;"",CW22=""),AND(DC22&gt;=DE$36,DD22&gt;=DE$40,DC22&lt;&gt;""),AND(EC22&gt;=EJ$36,ED22&gt;=EJ$40,EC22&lt;&gt;""),AND(EH22&gt;=EJ$36,EI22&gt;=EJ$40,EH22&lt;&gt;""),AND(FE22&gt;=FL$36,FF22&gt;=FL$40,FE22&lt;&gt;""),AND(FJ22&gt;=FL$36,FK22&gt;=FL$40,FJ22&lt;&gt;""),AND(GG22&gt;=GN$36,GH22&gt;=GN$40,GG22&lt;&gt;""),AND(GL22&gt;=GN$36,GM22&gt;=GN$40,GL22&lt;&gt;""),AND(HI22&gt;=HP$36,HJ22&gt;=HP$40,HI22&lt;&gt;""),AND(HN22&gt;=HP$36,HO22&gt;=HP$40,HN22&lt;&gt;""),AND(IK22&gt;=IR$36,IL22&gt;=IR$40,IK22&lt;&gt;""),AND(IP22&gt;=IR$36,IQ22&gt;=IR$40,IP22&lt;&gt;""),AND(JM22&gt;=JT$36,JN22&gt;=JT$40,JM22&lt;&gt;""),AND(JR22&gt;=JT$36,JS22&gt;=JT$40,JR22&lt;&gt;""),AND(KO22&gt;=KV$36,KP22&gt;=KV$40,KO22&lt;&gt;""),AND(KT22&gt;=KV$36,KU22&gt;=KV$40,KT22&lt;&gt;""),AND(LQ22&gt;=LX$36,LR22&gt;=LX$40,LQ22&lt;&gt;""),AND(LV22&gt;=LX$36,LW22&gt;=LX$40,LV22&lt;&gt;""),AND(MS22&gt;=MZ$36,MT22&gt;=MZ$40,MS22&lt;&gt;""),AND(MX22&gt;=MZ$36,MY22&gt;=MZ$40,MX22&lt;&gt;""),AND(NU22&gt;=OB$36,NV22&gt;=OB$40,NU22&lt;&gt;""),AND(NZ22&gt;=OB$36,OA22&gt;=OB$40,NZ22&lt;&gt;""),AND(OW22&gt;=PD$36,OX22&gt;=PD$40,OW22&lt;&gt;""),AND(PB22&gt;=PD$36,PC22&gt;=PD$40,PB22&lt;&gt;""),AND(PY22&gt;=QF$36,PZ22&gt;=QF$40,PY22&lt;&gt;""),AND(QD22&gt;=QF$36,QE22&gt;=QF$40,QD22&lt;&gt;"")),"P","")</f>
        <v/>
      </c>
      <c r="I22" s="3" t="str">
        <f>IF(OR(AND(AS22&gt;=AY$40,AS22&lt;&gt;"",AQ22=""),AND(AX22&gt;=AY$40,AX22&lt;&gt;"",AQ22=""),AND(BV22&gt;=CB$40,BV22&lt;&gt;"",BT22=""),AND(CA22&gt;=CB$40,CA22&lt;&gt;"",BT22=""),AND(CY22&gt;=DE$40,CY22&lt;&gt;"",CW22=""),AND(DD22&gt;=DE$40,DD22&lt;&gt;"",CW22=""),AND(ED22&gt;=EJ$40,ED22&lt;&gt;""),AND(EI22&gt;=EJ$40,EI22&lt;&gt;""),AND(FF22&gt;=FL$40,FF22&lt;&gt;""),AND(FK22&gt;=FL$40,FK22&lt;&gt;""),AND(GH22&gt;=GN$40,GH22&lt;&gt;""),AND(GM22&gt;=GN$40,GM22&lt;&gt;""),AND(HJ22&gt;=HP$40,HJ22&lt;&gt;""),AND(HO22&gt;=HP$40,HO22&lt;&gt;""),AND(IL22&gt;=IR$40,IL22&lt;&gt;""),AND(IQ22&gt;=IR$40,IQ22&lt;&gt;""),AND(JN22&gt;=JT$40,JN22&lt;&gt;""),AND(JS22&gt;=JT$40,JS22&lt;&gt;""),AND(KP22&gt;=KV$40,KP22&lt;&gt;""),AND(KU22&gt;=KV$40,KU22&lt;&gt;""),AND(LR22&gt;=LX$40,LR22&lt;&gt;""),AND(LW22&gt;=LX$40,LW22&lt;&gt;""),AND(MT22&gt;=MZ$40,MT22&lt;&gt;""),AND(MY22&gt;=MZ$40,MY22&lt;&gt;""),AND(NV22&gt;=OB$40,NV22&lt;&gt;""),AND(OA22&gt;=OB$40,OA22&lt;&gt;""),AND(OX22&gt;=PD$40,OX22&lt;&gt;""),AND(PC22&gt;=PD$40,PC22&lt;&gt;""),AND(PZ22&gt;=QF$40,PZ22&lt;&gt;""),AND(QE22&gt;=QF$40,QE22&lt;&gt;"")),"P","")</f>
        <v/>
      </c>
      <c r="J22" s="36" t="str">
        <f>IF(AND(I22="P",H22=""),"No DD",IF(OR(AND(AU22&gt;=AY$39,AV22&gt;=AY$43,AU22&lt;&gt;"",AQ22=""),AND(BX22&gt;=CB$39,BY22&gt;=CB$43,BX22&lt;&gt;"",BT22=""),AND(DA22&gt;=DE$39,DB22&gt;=DE$43,DA22&lt;&gt;"",CW22=""),AND(EF22&gt;=EJ$39,EG22&gt;=EJ$43,EF22&lt;&gt;""),AND(FH22&gt;=FL$39,FI22&gt;=FL$43,FH22&lt;&gt;""),AND(GJ22&gt;=GN$39,GK22&gt;=GN$43,GJ22&lt;&gt;""),AND(HL22&gt;=HP$39,HM22&gt;=HP$43,HL22&lt;&gt;""),AND(IN22&gt;=IR$39,IO22&gt;=IR$43,IN22&lt;&gt;""),AND(JP22&gt;=JT$39,JQ22&gt;=JT$43,JP22&lt;&gt;""),AND(KR22&gt;=KV$39,KS22&gt;=KV$43,KR22&lt;&gt;""),AND(LT22&gt;=LX$39,LU22&gt;=LX$43,LT22&lt;&gt;""),AND(MV22&gt;=MZ$39,MW22&gt;=MZ$43,MV22&lt;&gt;""),AND(NX22&gt;=OB$39,NY22&gt;=OB$43,NX22&lt;&gt;""),AND(OZ22&gt;=PD$39,PA22&gt;=PD$43,OZ22&lt;&gt;""),AND(QB22&gt;=QF$39,QC22&gt;=QF$43,QB22&lt;&gt;"")),"Merit",IF(OR(AND(AU22&gt;=AY$38,AV22&gt;=AY$42,AU22&lt;&gt;"",AQ22=""),AND(BX22&gt;=CB$38,BY22&gt;=CB$42,BX22&lt;&gt;"",BT22=""),AND(DA22&gt;=DE$38,DB22&gt;=DE$42,DA22&lt;&gt;"",CW22=""),AND(EF22&gt;=EJ$38,EG22&gt;=EJ$42,EF22&lt;&gt;""),AND(FH22&gt;=FL$38,FI22&gt;=FL$42,FH22&lt;&gt;""),AND(GJ22&gt;=GN$38,GK22&gt;=GN$42,GJ22&lt;&gt;""),AND(HL22&gt;=HP$38,HM22&gt;=HP$42,HL22&lt;&gt;""),AND(IN22&gt;=IR$38,IO22&gt;=IR$42,IN22&lt;&gt;""),AND(JP22&gt;=JT$38,JQ22&gt;=JT$42,JP22&lt;&gt;""),AND(KR22&gt;=KV$38,KS22&gt;=KV$42,KR22&lt;&gt;""),AND(LT22&gt;=LX$38,LU22&gt;=LX$42,LT22&lt;&gt;""),AND(MV22&gt;=MZ$38,MW22&gt;=MZ$42,MV22&lt;&gt;""),AND(NX22&gt;=OB$38,NY22&gt;=OB$42,NX22&lt;&gt;""),AND(OZ22&gt;=PD$38,PA22&gt;=PD$42,OZ22&lt;&gt;""),AND(QB22&gt;=QF$38,QC22&gt;=QF$42,QB22&lt;&gt;"")),"Excellence",IF(K22="P","Worlds Team",IF(H22="P","National Team","")))))</f>
        <v/>
      </c>
      <c r="K22" s="3" t="str">
        <f>IF(OR(AND(AU22&gt;=AY$37,AV22&gt;=AY$41,AU22&lt;&gt;"",AQ22=""),AND(BX22&gt;=CB$37,BY22&gt;=CB$41,BX22&lt;&gt;"",BT22=""),AND(DA22&gt;=DE$37,DB22&gt;=DE$41,DA22&lt;&gt;"",CW22=""),AND(EF22&gt;=EJ$37,EG22&gt;=EJ$41,EF22&lt;&gt;""),AND(FH22&gt;=FL$37,FI22&gt;=FL$41,FH22&lt;&gt;""),AND(GJ22&gt;=GN$37,GK22&gt;=GN$41,GJ22&lt;&gt;""),AND(HL22&gt;=HP$37,HM22&gt;=HP$41,HL22&lt;&gt;""),AND(IN22&gt;=IR$37,IO22&gt;=IR$41,IN22&lt;&gt;""),AND(JP22&gt;=JT$37,JQ22&gt;=JT$41,JP22&lt;&gt;""),AND(KR22&gt;=KV$37,KS22&gt;=KV$41,KR22&lt;&gt;""),AND(LT22&gt;=LX$37,LU22&gt;=LX$41,LT22&lt;&gt;""),AND(MV22&gt;=MZ$37,MW22&gt;=MZ$41,MV22&lt;&gt;""),AND(NX22&gt;=OB$37,NY22&gt;=OB$41,NX22&lt;&gt;""),AND(OZ22&gt;=PD$37,PA22&gt;=PD$41,OZ22&lt;&gt;""),AND(QB22&gt;=QF$37,QC22&gt;=QF$41,QB22&lt;&gt;"")),"P","")</f>
        <v/>
      </c>
      <c r="L22" s="8">
        <f>IF(COUNT(AS22,BV22,CY22)&gt;0,LARGE((AS22,BV22,CY22),1),0)</f>
        <v>42.699999999999996</v>
      </c>
      <c r="M22" s="8" t="str">
        <f>IF(L22=0,"",IF(L22=CY22,$CC$1,IF(L22=BV22,$AZ$1,IF(L22=AS22,$W$1,""))))</f>
        <v>2024 Nationals</v>
      </c>
      <c r="N22" s="8">
        <f>IF(COUNT(AS22,BV22,CY22)&gt;1,LARGE((AS22,BV22,CY22),2),0)</f>
        <v>0</v>
      </c>
      <c r="O22" s="8" t="str">
        <f>IF(N22=0,"",IF(AND(N22=L22,N22=AS22,N22=BV22),$W$1,IF(AND(N22=L22,N22=AS22,N22=CY22),$W$1,IF(AND(N22=L22,N22=BV22,N22=CY22),$AZ$1,IF(N22=CY22,$CC$1,IF(N22=BV22,$AZ$1,IF(N22=AS22,$W$1,"")))))))</f>
        <v/>
      </c>
      <c r="P22" s="8">
        <f>IF(COUNT(AT22,BW22,CZ22)&gt;0,LARGE((AT22,BW22,CZ22),1),0)</f>
        <v>20.2</v>
      </c>
      <c r="Q22" s="8" t="str">
        <f>IF(P22=0,"",IF(P22=CZ22,$CC$1,IF(P22=BW22,$AZ$1,IF(P22=AT22,$W$1,""))))</f>
        <v>2024 Nationals</v>
      </c>
      <c r="R22" s="8">
        <f>IF(MAX(AX22,CA22,DD22)&gt;0,MAX(AX22,CA22,DD22),0)</f>
        <v>44.699999999999996</v>
      </c>
      <c r="S22" s="8" t="str">
        <f>IF(R22=0,"",IF(R22=DD22,$CC$1,IF(R22=CA22,$AZ$1,IF(R22=AX22,$W$1,""))))</f>
        <v>2024 Nationals</v>
      </c>
      <c r="T22" s="8" t="str">
        <f>IF(MAX(DF22:DH22)&gt;0,MAX(DF22:DH22),"")</f>
        <v/>
      </c>
      <c r="U22" s="11" t="str">
        <f>IF(T22="","",IF(T22=DF22,"("&amp;DF$2&amp;")",IF(T22=DG22,"("&amp;DG$2&amp;")",IF(T22=DH22,"("&amp;DH$2&amp;")"))))</f>
        <v/>
      </c>
      <c r="V22" s="8" t="str">
        <f>IF(T22="","",IF(T22=DF22,IF(T22+IF(N22="",0,N22)=PZ22,$PE$1,IF(T22+IF(N22="",0,N22)=OX22,$OC$1,IF(T22+IF(N22="",0,N22)=NV22,$NA$1,IF(T22+IF(N22="",0,N22)=MT22,$LY$1,IF(T22+IF(N22="",0,N22)=LR22,$KW$1,IF(T22+IF(N22="",0,N22)=KP22,$JU$1,IF(T22+IF(N22="",0,N22)=JN22,$IS$1,IF(T22+IF(N22="",0,N22)=IL22,$HQ$1,IF(T22+IF(N22="",0,N22)=HJ22,$GO$1,IF(T22+IF(N22="",0,N22)=GH22,$FM$1,IF(T22+IF(N22="",0,N22)=FF22,$EK$1,IF(T22+IF(N22="",0,N22)=ED22,$DI$1)))))))))))),IF(T22=DG22,IF(T22+IF(P22="",0,P22)=QA22,$PE$1,IF(T22+IF(P22="",0,P22)=OY22,$OC$1,IF(T22+IF(P22="",0,P22)=NW22,$NA$1,IF(T22+IF(P22="",0,P22)=MU22,$LY$1,IF(T22+IF(P22="",0,P22)=LS22,$KW$1,IF(T22+IF(P22="",0,P22)=KQ22,$JU$1,IF(T22+IF(P22="",0,P22)=JO22,$IS$1,IF(T22+IF(P22="",0,P22)=IM22,$HQ$1,IF(T22+IF(P22="",0,P22)=HK22,$GO$1,IF(T22+IF(P22="",0,P22)=GI22,$FM$1,IF(T22+IF(P22="",0,P22)=FG22,$EK$1,IF(T22+IF(P22="",0,P22)=EE22,$DI$1)))))))))))),IF(T22=DH22,IF(T22+IF(R22="",0,R22)=QE22,$PE$1,IF(T22+IF(R22="",0,R22)=PC22,$OC$1,IF(T22+IF(R22="",0,R22)=OA22,$NA$1,IF(T22+IF(R22="",0,R22)=MY22,$LY$1,IF(T22+IF(R22="",0,R22)=LW22,$KW$1,IF(T22+IF(R22="",0,R22)=KU22,$JU$1,IF(T22+IF(R22="",0,R22)=JS22,$IS$1,IF(T22+IF(R22="",0,R22)=IQ22,$HQ$1,IF(T22+IF(R22="",0,R22)=HO22,$GO$1,IF(T22+IF(R22="",0,R22)=GM22,$FM$1,IF(T22+IF(R22="",0,R22)=FK22,$EK$1,IF(T22+IF(R22="",0,R22)=EI22,$DI$1))))))))))))))))</f>
        <v/>
      </c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27"/>
      <c r="AR22" s="40" t="str">
        <f>IF(SUM(X22,AB22)&gt;0,SUM(X22,AB22),"")</f>
        <v/>
      </c>
      <c r="AS22" s="40" t="str">
        <f>IF(SUM(W22:X22,Z22:AB22,AD22)-Y22-AC22&gt;0,SUM(W22:X22,Z22:AB22,AD22)-Y22-AC22,"")</f>
        <v/>
      </c>
      <c r="AT22" s="40" t="str">
        <f>IF(SUM(AE22:AF22,AH22)-AG22&gt;0,SUM(AE22:AF22,AH22)-AG22,"")</f>
        <v/>
      </c>
      <c r="AU22" s="40" t="str">
        <f>IF(SUM(X22,AB22,AF22)&gt;0,SUM(X22,AB22,AF22),"")</f>
        <v/>
      </c>
      <c r="AV22" s="40" t="str">
        <f>IF(SUM(AS22,AT22)&gt;0,SUM(AS22,AT22),"")</f>
        <v/>
      </c>
      <c r="AW22" s="40" t="str">
        <f>IF(SUM(AJ22,AN22)&gt;0,SUM(AJ22,AN22),"")</f>
        <v/>
      </c>
      <c r="AX22" s="40" t="str">
        <f>IF(SUM(AI22:AJ22,AL22:AN22,AP22)-SUM(AK22,AO22)&gt;0,SUM(AI22:AJ22,AL22:AN22,AP22)-SUM(AK22,AO22),"")</f>
        <v/>
      </c>
      <c r="AY22" s="40" t="str">
        <f>IF(SUM(AS22,AT22,AX22)&gt;0,SUM(AS22,AT22,AX22),"")</f>
        <v/>
      </c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28"/>
      <c r="BU22" s="11" t="str">
        <f>IF(SUM(BA22,BE22)&gt;0,SUM(BA22,BE22),"")</f>
        <v/>
      </c>
      <c r="BV22" s="11" t="str">
        <f>IF(SUM(AZ22:BA22,BC22:BE22,BG22)-BB22-BF22&gt;0,SUM(AZ22:BA22,BC22:BE22,BG22)-BB22-BF22,"")</f>
        <v/>
      </c>
      <c r="BW22" s="11" t="str">
        <f>IF(SUM(BH22:BI22,BK22)-BJ22&gt;0,SUM(BH22:BI22,BK22)-BJ22,"")</f>
        <v/>
      </c>
      <c r="BX22" s="11" t="str">
        <f>IF(SUM(BA22,BE22,BI22)&gt;0,SUM(BA22,BE22,BI22),"")</f>
        <v/>
      </c>
      <c r="BY22" s="11" t="str">
        <f>IF(SUM(BV22,BW22)&gt;0,SUM(BV22,BW22),"")</f>
        <v/>
      </c>
      <c r="BZ22" s="11" t="str">
        <f>IF(SUM(BM22,BQ22)&gt;0,SUM(BM22,BQ22),"")</f>
        <v/>
      </c>
      <c r="CA22" s="11" t="str">
        <f>IF(SUM(BL22:BM22,BO22:BQ22,BS22)-SUM(BN22,BR22)&gt;0,SUM(BL22:BM22,BO22:BQ22,BS22)-SUM(BN22,BR22),"")</f>
        <v/>
      </c>
      <c r="CB22" s="11" t="str">
        <f>IF(SUM(BV22,BW22,CA22)&gt;0,SUM(BV22,BW22,CA22),"")</f>
        <v/>
      </c>
      <c r="CC22" s="19">
        <v>18.399999999999999</v>
      </c>
      <c r="CD22" s="19">
        <v>4.8</v>
      </c>
      <c r="CE22" s="19">
        <v>0.8</v>
      </c>
      <c r="CF22" s="19">
        <v>0</v>
      </c>
      <c r="CG22" s="19">
        <v>17.2</v>
      </c>
      <c r="CH22" s="19">
        <v>2.8</v>
      </c>
      <c r="CI22" s="19">
        <v>0</v>
      </c>
      <c r="CJ22" s="19">
        <v>0.3</v>
      </c>
      <c r="CK22" s="19">
        <v>17.8</v>
      </c>
      <c r="CL22" s="19">
        <v>3.2</v>
      </c>
      <c r="CM22" s="19">
        <v>0.8</v>
      </c>
      <c r="CN22" s="19">
        <v>0</v>
      </c>
      <c r="CO22" s="19">
        <v>18</v>
      </c>
      <c r="CP22" s="19">
        <v>5.2</v>
      </c>
      <c r="CQ22" s="19">
        <v>0.6</v>
      </c>
      <c r="CR22" s="19">
        <v>0</v>
      </c>
      <c r="CS22" s="19">
        <v>17.8</v>
      </c>
      <c r="CT22" s="19">
        <v>4.8</v>
      </c>
      <c r="CU22" s="19">
        <v>0.8</v>
      </c>
      <c r="CV22" s="19">
        <v>0.3</v>
      </c>
      <c r="CW22" s="27"/>
      <c r="CX22" s="40">
        <f>IF(SUM(CD22,CH22)&gt;0,SUM(CD22,CH22),"")</f>
        <v>7.6</v>
      </c>
      <c r="CY22" s="40">
        <f>IF(SUM(CC22:CD22,CF22:CH22,CJ22)-CE22-CI22&gt;0,SUM(CC22:CD22,CF22:CH22,CJ22)-CE22-CI22,"")</f>
        <v>42.699999999999996</v>
      </c>
      <c r="CZ22" s="40">
        <f>IF(SUM(CK22:CL22,CN22)-CM22&gt;0,SUM(CK22:CL22,CN22)-CM22,"")</f>
        <v>20.2</v>
      </c>
      <c r="DA22" s="40">
        <f>IF(SUM(CD22,CH22,CL22)&gt;0,SUM(CD22,CH22,CL22),"")</f>
        <v>10.8</v>
      </c>
      <c r="DB22" s="40">
        <f>IF(SUM(CY22,CZ22)&gt;0,SUM(CY22,CZ22),"")</f>
        <v>62.899999999999991</v>
      </c>
      <c r="DC22" s="40">
        <f>IF(SUM(CP22,CT22)&gt;0,SUM(CP22,CT22),"")</f>
        <v>10</v>
      </c>
      <c r="DD22" s="40">
        <f>IF(SUM(CO22:CP22,CR22:CT22,CV22)-SUM(CQ22,CU22)&gt;0,SUM(CO22:CP22,CR22:CT22,CV22)-SUM(CQ22,CU22),"")</f>
        <v>44.699999999999996</v>
      </c>
      <c r="DE22" s="40">
        <f>IF(SUM(CY22,CZ22,DD22)&gt;0,SUM(CY22,CZ22,DD22),"")</f>
        <v>107.6</v>
      </c>
      <c r="DF22" s="50" t="str">
        <f>IF(MAX(ED22,FF22,GH22,HJ22,IL22,JN22,KP22,LR22,MT22,NV22,OX22,PZ22)-IF(N22="",0,N22)&gt;0.001,MAX(ED22,FF22,GH22,HJ22,IL22,JN22,KP22,LR22,MT22,NV22,OX22,PZ22)-IF(N22="",0,N22),"")</f>
        <v/>
      </c>
      <c r="DG22" s="50" t="str">
        <f>IF(MAX(EE22,FG22,GI22,HK22,IM22,JO22,KQ22,LS22,MU22,NW22,OY22,QA22)-IF(P22="",0,P22)&gt;0.001,MAX(EE22,FG22,GI22,HK22,IM22,JO22,KQ22,LS22,MU22,NW22,OY22,QA22)-IF(P22="",0,P22),"")</f>
        <v/>
      </c>
      <c r="DH22" s="50" t="str">
        <f>IF(MAX(EI22,FK22,GM22,HO22,IQ22,JS22,KU22,LW22,MY22,OA22,PC22,QE22)-IF(R22="",0,R22)&gt;0.001,MAX(EI22,FK22,GM22,HO22,IQ22,JS22,KU22,LW22,MY22,OA22,PC22,QE22)-IF(R22="",0,R22),"")</f>
        <v/>
      </c>
      <c r="DI22" s="17"/>
      <c r="DJ22" s="17"/>
      <c r="DK22" s="17"/>
      <c r="DL22" s="17"/>
      <c r="DM22" s="17"/>
      <c r="DN22" s="17"/>
      <c r="DO22" s="17"/>
      <c r="DP22" s="17"/>
      <c r="DQ22" s="17"/>
      <c r="DR22" s="17"/>
      <c r="DS22" s="17"/>
      <c r="DT22" s="17"/>
      <c r="DU22" s="17"/>
      <c r="DV22" s="17"/>
      <c r="DW22" s="17"/>
      <c r="DX22" s="17"/>
      <c r="DY22" s="17"/>
      <c r="DZ22" s="17"/>
      <c r="EA22" s="17"/>
      <c r="EB22" s="17"/>
      <c r="EC22" s="40" t="str">
        <f>IF(SUM(DJ22,DN22)&gt;0,SUM(DJ22,DN22),"")</f>
        <v/>
      </c>
      <c r="ED22" s="40" t="str">
        <f>IF(SUM(DI22:DJ22,DL22:DN22,DP22)-DK22-DO22&gt;0,SUM(DI22:DJ22,DL22:DN22,DP22)-DK22-DO22,"")</f>
        <v/>
      </c>
      <c r="EE22" s="40" t="str">
        <f>IF(SUM(DQ22:DR22,DT22)-DS22&gt;0,SUM(DQ22:DR22,DT22)-DS22,"")</f>
        <v/>
      </c>
      <c r="EF22" s="40" t="str">
        <f>IF(SUM(DJ22,DN22,DR22)&gt;0,SUM(DJ22,DN22,DR22),"")</f>
        <v/>
      </c>
      <c r="EG22" s="40" t="str">
        <f>IF(SUM(ED22,EE22)&gt;0,SUM(ED22,EE22),"")</f>
        <v/>
      </c>
      <c r="EH22" s="40" t="str">
        <f>IF(SUM(DV22,DZ22)&gt;0,SUM(DV22,DZ22),"")</f>
        <v/>
      </c>
      <c r="EI22" s="40" t="str">
        <f>IF(SUM(DU22:DV22,DX22:DZ22,EB22)-SUM(DW22,EA22)&gt;0,SUM(DU22:DV22,DX22:DZ22,EB22)-SUM(DW22,EA22),"")</f>
        <v/>
      </c>
      <c r="EJ22" s="40" t="str">
        <f>IF(SUM(ED22,EE22,EI22)&gt;0,SUM(ED22,EE22,EI22),"")</f>
        <v/>
      </c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1" t="str">
        <f>IF(SUM(EL22,EP22)&gt;0,SUM(EL22,EP22),"")</f>
        <v/>
      </c>
      <c r="FF22" s="11" t="str">
        <f>IF(SUM(EK22:EL22,EN22:EP22,ER22)-EM22-EQ22&gt;0,SUM(EK22:EL22,EN22:EP22,ER22)-EM22-EQ22,"")</f>
        <v/>
      </c>
      <c r="FG22" s="11" t="str">
        <f>IF(SUM(ES22:ET22,EV22)-EU22&gt;0,SUM(ES22:ET22,EV22)-EU22,"")</f>
        <v/>
      </c>
      <c r="FH22" s="11" t="str">
        <f>IF(SUM(EL22,EP22,ET22)&gt;0,SUM(EL22,EP22,ET22),"")</f>
        <v/>
      </c>
      <c r="FI22" s="11" t="str">
        <f>IF(SUM(FF22,FG22)&gt;0,SUM(FF22,FG22),"")</f>
        <v/>
      </c>
      <c r="FJ22" s="11" t="str">
        <f>IF(SUM(EX22,FB22)&gt;0,SUM(EX22,FB22),"")</f>
        <v/>
      </c>
      <c r="FK22" s="11" t="str">
        <f>IF(SUM(EW22:EX22,EZ22:FB22,FD22)-SUM(EY22,FC22)&gt;0,SUM(EW22:EX22,EZ22:FB22,FD22)-SUM(EY22,FC22),"")</f>
        <v/>
      </c>
      <c r="FL22" s="11" t="str">
        <f>IF(SUM(FF22,FG22,FK22)&gt;0,SUM(FF22,FG22,FK22),"")</f>
        <v/>
      </c>
      <c r="FM22" s="17"/>
      <c r="FN22" s="17"/>
      <c r="FO22" s="17"/>
      <c r="FP22" s="17"/>
      <c r="FQ22" s="17"/>
      <c r="FR22" s="17"/>
      <c r="FS22" s="17"/>
      <c r="FT22" s="17"/>
      <c r="FU22" s="17"/>
      <c r="FV22" s="17"/>
      <c r="FW22" s="17"/>
      <c r="FX22" s="17"/>
      <c r="FY22" s="17"/>
      <c r="FZ22" s="17"/>
      <c r="GA22" s="17"/>
      <c r="GB22" s="17"/>
      <c r="GC22" s="17"/>
      <c r="GD22" s="17"/>
      <c r="GE22" s="17"/>
      <c r="GF22" s="17"/>
      <c r="GG22" s="40" t="str">
        <f>IF(SUM(FN22,FR22)&gt;0,SUM(FN22,FR22),"")</f>
        <v/>
      </c>
      <c r="GH22" s="40" t="str">
        <f>IF(SUM(FM22:FN22,FP22:FR22,FT22)-FO22-FS22&gt;0,SUM(FM22:FN22,FP22:FR22,FT22)-FO22-FS22,"")</f>
        <v/>
      </c>
      <c r="GI22" s="40" t="str">
        <f>IF(SUM(FU22:FV22,FX22)-FW22&gt;0,SUM(FU22:FV22,FX22)-FW22,"")</f>
        <v/>
      </c>
      <c r="GJ22" s="40" t="str">
        <f>IF(SUM(FN22,FR22,FV22)&gt;0,SUM(FN22,FR22,FV22),"")</f>
        <v/>
      </c>
      <c r="GK22" s="40" t="str">
        <f>IF(SUM(GH22,GI22)&gt;0,SUM(GH22,GI22),"")</f>
        <v/>
      </c>
      <c r="GL22" s="40" t="str">
        <f>IF(SUM(FZ22,GD22)&gt;0,SUM(FZ22,GD22),"")</f>
        <v/>
      </c>
      <c r="GM22" s="40" t="str">
        <f>IF(SUM(FY22:FZ22,GB22:GD22,GF22)-SUM(GA22,GE22)&gt;0,SUM(FY22:FZ22,GB22:GD22,GF22)-SUM(GA22,GE22),"")</f>
        <v/>
      </c>
      <c r="GN22" s="40" t="str">
        <f>IF(SUM(GH22,GI22,GM22)&gt;0,SUM(GH22,GI22,GM22),"")</f>
        <v/>
      </c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1" t="str">
        <f>IF(SUM(GP22,GT22)&gt;0,SUM(GP22,GT22),"")</f>
        <v/>
      </c>
      <c r="HJ22" s="11" t="str">
        <f>IF(SUM(GO22:GP22,GR22:GT22,GV22)-GQ22-GU22&gt;0,SUM(GO22:GP22,GR22:GT22,GV22)-GQ22-GU22,"")</f>
        <v/>
      </c>
      <c r="HK22" s="11" t="str">
        <f>IF(SUM(GW22:GX22,GZ22)-GY22&gt;0,SUM(GW22:GX22,GZ22)-GY22,"")</f>
        <v/>
      </c>
      <c r="HL22" s="11" t="str">
        <f>IF(SUM(GP22,GT22,GX22)&gt;0,SUM(GP22,GT22,GX22),"")</f>
        <v/>
      </c>
      <c r="HM22" s="11" t="str">
        <f>IF(SUM(HJ22,HK22)&gt;0,SUM(HJ22,HK22),"")</f>
        <v/>
      </c>
      <c r="HN22" s="11" t="str">
        <f>IF(SUM(HB22,HF22)&gt;0,SUM(HB22,HF22),"")</f>
        <v/>
      </c>
      <c r="HO22" s="11" t="str">
        <f>IF(SUM(HA22:HB22,HD22:HF22,HH22)-SUM(HC22,HG22)&gt;0,SUM(HA22:HB22,HD22:HF22,HH22)-SUM(HC22,HG22),"")</f>
        <v/>
      </c>
      <c r="HP22" s="11" t="str">
        <f>IF(SUM(HJ22,HK22,HO22)&gt;0,SUM(HJ22,HK22,HO22),"")</f>
        <v/>
      </c>
      <c r="HQ22" s="17"/>
      <c r="HR22" s="17"/>
      <c r="HS22" s="17"/>
      <c r="HT22" s="17"/>
      <c r="HU22" s="17"/>
      <c r="HV22" s="17"/>
      <c r="HW22" s="17"/>
      <c r="HX22" s="17"/>
      <c r="HY22" s="17"/>
      <c r="HZ22" s="17"/>
      <c r="IA22" s="17"/>
      <c r="IB22" s="17"/>
      <c r="IC22" s="17"/>
      <c r="ID22" s="17"/>
      <c r="IE22" s="17"/>
      <c r="IF22" s="17"/>
      <c r="IG22" s="17"/>
      <c r="IH22" s="17"/>
      <c r="II22" s="17"/>
      <c r="IJ22" s="17"/>
      <c r="IK22" s="40" t="str">
        <f>IF(SUM(HR22,HV22)&gt;0,SUM(HR22,HV22),"")</f>
        <v/>
      </c>
      <c r="IL22" s="40" t="str">
        <f>IF(SUM(HQ22:HR22,HT22:HV22,HX22)-HS22-HW22&gt;0,SUM(HQ22:HR22,HT22:HV22,HX22)-HS22-HW22,"")</f>
        <v/>
      </c>
      <c r="IM22" s="40" t="str">
        <f>IF(SUM(HY22:HZ22,IB22)-IA22&gt;0,SUM(HY22:HZ22,IB22)-IA22,"")</f>
        <v/>
      </c>
      <c r="IN22" s="40" t="str">
        <f>IF(SUM(HR22,HV22,HZ22)&gt;0,SUM(HR22,HV22,HZ22),"")</f>
        <v/>
      </c>
      <c r="IO22" s="40" t="str">
        <f>IF(SUM(IL22,IM22)&gt;0,SUM(IL22,IM22),"")</f>
        <v/>
      </c>
      <c r="IP22" s="40" t="str">
        <f>IF(SUM(ID22,IH22)&gt;0,SUM(ID22,IH22),"")</f>
        <v/>
      </c>
      <c r="IQ22" s="40" t="str">
        <f>IF(SUM(IC22:ID22,IF22:IH22,IJ22)-SUM(IE22,II22)&gt;0,SUM(IC22:ID22,IF22:IH22,IJ22)-SUM(IE22,II22),"")</f>
        <v/>
      </c>
      <c r="IR22" s="40" t="str">
        <f>IF(SUM(IL22,IM22,IQ22)&gt;0,SUM(IL22,IM22,IQ22),"")</f>
        <v/>
      </c>
      <c r="IS22" s="18"/>
      <c r="IT22" s="18"/>
      <c r="IU22" s="18"/>
      <c r="IV22" s="18"/>
      <c r="IW22" s="18"/>
      <c r="IX22" s="18"/>
      <c r="IY22" s="18"/>
      <c r="IZ22" s="18"/>
      <c r="JA22" s="18"/>
      <c r="JB22" s="18"/>
      <c r="JC22" s="18"/>
      <c r="JD22" s="18"/>
      <c r="JE22" s="18"/>
      <c r="JF22" s="18"/>
      <c r="JG22" s="18"/>
      <c r="JH22" s="18"/>
      <c r="JI22" s="18"/>
      <c r="JJ22" s="18"/>
      <c r="JK22" s="18"/>
      <c r="JL22" s="18"/>
      <c r="JM22" s="11" t="str">
        <f>IF(SUM(IT22,IX22)&gt;0,SUM(IT22,IX22),"")</f>
        <v/>
      </c>
      <c r="JN22" s="11" t="str">
        <f>IF(SUM(IS22:IT22,IV22:IX22,IZ22)-IU22-IY22&gt;0,SUM(IS22:IT22,IV22:IX22,IZ22)-IU22-IY22,"")</f>
        <v/>
      </c>
      <c r="JO22" s="11" t="str">
        <f>IF(SUM(JA22:JB22,JD22)-JC22&gt;0,SUM(JA22:JB22,JD22)-JC22,"")</f>
        <v/>
      </c>
      <c r="JP22" s="11" t="str">
        <f>IF(SUM(IT22,IX22,JB22)&gt;0,SUM(IT22,IX22,JB22),"")</f>
        <v/>
      </c>
      <c r="JQ22" s="11" t="str">
        <f>IF(SUM(JN22,JO22)&gt;0,SUM(JN22,JO22),"")</f>
        <v/>
      </c>
      <c r="JR22" s="11" t="str">
        <f>IF(SUM(JF22,JJ22)&gt;0,SUM(JF22,JJ22),"")</f>
        <v/>
      </c>
      <c r="JS22" s="11" t="str">
        <f>IF(SUM(JE22:JF22,JH22:JJ22,JL22)-SUM(JG22,JK22)&gt;0,SUM(JE22:JF22,JH22:JJ22,JL22)-SUM(JG22,JK22),"")</f>
        <v/>
      </c>
      <c r="JT22" s="11" t="str">
        <f>IF(SUM(JN22,JO22,JS22)&gt;0,SUM(JN22,JO22,JS22),"")</f>
        <v/>
      </c>
      <c r="JU22" s="17"/>
      <c r="JV22" s="17"/>
      <c r="JW22" s="17"/>
      <c r="JX22" s="17"/>
      <c r="JY22" s="17"/>
      <c r="JZ22" s="17"/>
      <c r="KA22" s="17"/>
      <c r="KB22" s="17"/>
      <c r="KC22" s="17"/>
      <c r="KD22" s="17"/>
      <c r="KE22" s="17"/>
      <c r="KF22" s="17"/>
      <c r="KG22" s="17"/>
      <c r="KH22" s="17"/>
      <c r="KI22" s="17"/>
      <c r="KJ22" s="17"/>
      <c r="KK22" s="17"/>
      <c r="KL22" s="17"/>
      <c r="KM22" s="17"/>
      <c r="KN22" s="17"/>
      <c r="KO22" s="40" t="str">
        <f>IF(SUM(JV22,JZ22)&gt;0,SUM(JV22,JZ22),"")</f>
        <v/>
      </c>
      <c r="KP22" s="40" t="str">
        <f>IF(SUM(JU22:JV22,JX22:JZ22,KB22)-JW22-KA22&gt;0,SUM(JU22:JV22,JX22:JZ22,KB22)-JW22-KA22,"")</f>
        <v/>
      </c>
      <c r="KQ22" s="40" t="str">
        <f>IF(SUM(KC22:KD22,KF22)-KE22&gt;0,SUM(KC22:KD22,KF22)-KE22,"")</f>
        <v/>
      </c>
      <c r="KR22" s="40" t="str">
        <f>IF(SUM(JV22,JZ22,KD22)&gt;0,SUM(JV22,JZ22,KD22),"")</f>
        <v/>
      </c>
      <c r="KS22" s="40" t="str">
        <f>IF(SUM(KP22,KQ22)&gt;0,SUM(KP22,KQ22),"")</f>
        <v/>
      </c>
      <c r="KT22" s="40" t="str">
        <f>IF(SUM(KH22,KL22)&gt;0,SUM(KH22,KL22),"")</f>
        <v/>
      </c>
      <c r="KU22" s="40" t="str">
        <f>IF(SUM(KG22:KH22,KJ22:KL22,KN22)-SUM(KI22,KM22)&gt;0,SUM(KG22:KH22,KJ22:KL22,KN22)-SUM(KI22,KM22),"")</f>
        <v/>
      </c>
      <c r="KV22" s="40" t="str">
        <f>IF(SUM(KP22,KQ22,KU22)&gt;0,SUM(KP22,KQ22,KU22),"")</f>
        <v/>
      </c>
      <c r="KW22" s="18"/>
      <c r="KX22" s="18"/>
      <c r="KY22" s="18"/>
      <c r="KZ22" s="18"/>
      <c r="LA22" s="18"/>
      <c r="LB22" s="18"/>
      <c r="LC22" s="18"/>
      <c r="LD22" s="18"/>
      <c r="LE22" s="18"/>
      <c r="LF22" s="18"/>
      <c r="LG22" s="18"/>
      <c r="LH22" s="18"/>
      <c r="LI22" s="18"/>
      <c r="LJ22" s="18"/>
      <c r="LK22" s="18"/>
      <c r="LL22" s="18"/>
      <c r="LM22" s="18"/>
      <c r="LN22" s="18"/>
      <c r="LO22" s="18"/>
      <c r="LP22" s="18"/>
      <c r="LQ22" s="11" t="str">
        <f>IF(SUM(KX22,LB22)&gt;0,SUM(KX22,LB22),"")</f>
        <v/>
      </c>
      <c r="LR22" s="11" t="str">
        <f>IF(SUM(KW22:KX22,KZ22:LB22,LD22)-KY22-LC22&gt;0,SUM(KW22:KX22,KZ22:LB22,LD22)-KY22-LC22,"")</f>
        <v/>
      </c>
      <c r="LS22" s="11" t="str">
        <f>IF(SUM(LE22:LF22,LH22)-LG22&gt;0,SUM(LE22:LF22,LH22)-LG22,"")</f>
        <v/>
      </c>
      <c r="LT22" s="11" t="str">
        <f>IF(SUM(KX22,LB22,LF22)&gt;0,SUM(KX22,LB22,LF22),"")</f>
        <v/>
      </c>
      <c r="LU22" s="11" t="str">
        <f>IF(SUM(LR22,LS22)&gt;0,SUM(LR22,LS22),"")</f>
        <v/>
      </c>
      <c r="LV22" s="11" t="str">
        <f>IF(SUM(LJ22,LN22)&gt;0,SUM(LJ22,LN22),"")</f>
        <v/>
      </c>
      <c r="LW22" s="11" t="str">
        <f>IF(SUM(LI22:LJ22,LL22:LN22,LP22)-SUM(LK22,LO22)&gt;0,SUM(LI22:LJ22,LL22:LN22,LP22)-SUM(LK22,LO22),"")</f>
        <v/>
      </c>
      <c r="LX22" s="11" t="str">
        <f>IF(SUM(LR22,LS22,LW22)&gt;0,SUM(LR22,LS22,LW22),"")</f>
        <v/>
      </c>
      <c r="LY22" s="17"/>
      <c r="LZ22" s="17"/>
      <c r="MA22" s="17"/>
      <c r="MB22" s="17"/>
      <c r="MC22" s="17"/>
      <c r="MD22" s="17"/>
      <c r="ME22" s="17"/>
      <c r="MF22" s="17"/>
      <c r="MG22" s="17"/>
      <c r="MH22" s="17"/>
      <c r="MI22" s="17"/>
      <c r="MJ22" s="17"/>
      <c r="MK22" s="17"/>
      <c r="ML22" s="17"/>
      <c r="MM22" s="17"/>
      <c r="MN22" s="17"/>
      <c r="MO22" s="17"/>
      <c r="MP22" s="17"/>
      <c r="MQ22" s="17"/>
      <c r="MR22" s="17"/>
      <c r="MS22" s="40" t="str">
        <f>IF(SUM(LZ22,MD22)&gt;0,SUM(LZ22,MD22),"")</f>
        <v/>
      </c>
      <c r="MT22" s="40" t="str">
        <f>IF(SUM(LY22:LZ22,MB22:MD22,MF22)-MA22-ME22&gt;0,SUM(LY22:LZ22,MB22:MD22,MF22)-MA22-ME22,"")</f>
        <v/>
      </c>
      <c r="MU22" s="40" t="str">
        <f>IF(SUM(MG22:MH22,MJ22)-MI22&gt;0,SUM(MG22:MH22,MJ22)-MI22,"")</f>
        <v/>
      </c>
      <c r="MV22" s="40" t="str">
        <f>IF(SUM(LZ22,MD22,MH22)&gt;0,SUM(LZ22,MD22,MH22),"")</f>
        <v/>
      </c>
      <c r="MW22" s="40" t="str">
        <f>IF(SUM(MT22,MU22)&gt;0,SUM(MT22,MU22),"")</f>
        <v/>
      </c>
      <c r="MX22" s="40" t="str">
        <f>IF(SUM(ML22,MP22)&gt;0,SUM(ML22,MP22),"")</f>
        <v/>
      </c>
      <c r="MY22" s="40" t="str">
        <f>IF(SUM(MK22:ML22,MN22:MP22,MR22)-SUM(MM22,MQ22)&gt;0,SUM(MK22:ML22,MN22:MP22,MR22)-SUM(MM22,MQ22),"")</f>
        <v/>
      </c>
      <c r="MZ22" s="40" t="str">
        <f>IF(SUM(MT22,MU22,MY22)&gt;0,SUM(MT22,MU22,MY22),"")</f>
        <v/>
      </c>
      <c r="NA22" s="18"/>
      <c r="NB22" s="18"/>
      <c r="NC22" s="18"/>
      <c r="ND22" s="18"/>
      <c r="NE22" s="18"/>
      <c r="NF22" s="18"/>
      <c r="NG22" s="18"/>
      <c r="NH22" s="18"/>
      <c r="NI22" s="18"/>
      <c r="NJ22" s="18"/>
      <c r="NK22" s="18"/>
      <c r="NL22" s="18"/>
      <c r="NM22" s="18"/>
      <c r="NN22" s="18"/>
      <c r="NO22" s="18"/>
      <c r="NP22" s="18"/>
      <c r="NQ22" s="18"/>
      <c r="NR22" s="18"/>
      <c r="NS22" s="18"/>
      <c r="NT22" s="18"/>
      <c r="NU22" s="11" t="str">
        <f>IF(SUM(NB22,NF22)&gt;0,SUM(NB22,NF22),"")</f>
        <v/>
      </c>
      <c r="NV22" s="11" t="str">
        <f>IF(SUM(NA22:NB22,ND22:NF22,NH22)-NC22-NG22&gt;0,SUM(NA22:NB22,ND22:NF22,NH22)-NC22-NG22,"")</f>
        <v/>
      </c>
      <c r="NW22" s="11" t="str">
        <f>IF(SUM(NI22:NJ22,NL22)-NK22&gt;0,SUM(NI22:NJ22,NL22)-NK22,"")</f>
        <v/>
      </c>
      <c r="NX22" s="11" t="str">
        <f>IF(SUM(NB22,NF22,NJ22)&gt;0,SUM(NB22,NF22,NJ22),"")</f>
        <v/>
      </c>
      <c r="NY22" s="11" t="str">
        <f>IF(SUM(NV22,NW22)&gt;0,SUM(NV22,NW22),"")</f>
        <v/>
      </c>
      <c r="NZ22" s="11" t="str">
        <f>IF(SUM(NN22,NR22)&gt;0,SUM(NN22,NR22),"")</f>
        <v/>
      </c>
      <c r="OA22" s="11" t="str">
        <f>IF(SUM(NM22:NN22,NP22:NR22,NT22)-SUM(NO22,NS22)&gt;0,SUM(NM22:NN22,NP22:NR22,NT22)-SUM(NO22,NS22),"")</f>
        <v/>
      </c>
      <c r="OB22" s="11" t="str">
        <f>IF(SUM(NV22,NW22,OA22)&gt;0,SUM(NV22,NW22,OA22),"")</f>
        <v/>
      </c>
      <c r="OC22" s="17"/>
      <c r="OD22" s="17"/>
      <c r="OE22" s="17"/>
      <c r="OF22" s="17"/>
      <c r="OG22" s="17"/>
      <c r="OH22" s="17"/>
      <c r="OI22" s="17"/>
      <c r="OJ22" s="17"/>
      <c r="OK22" s="17"/>
      <c r="OL22" s="17"/>
      <c r="OM22" s="17"/>
      <c r="ON22" s="17"/>
      <c r="OO22" s="17"/>
      <c r="OP22" s="17"/>
      <c r="OQ22" s="17"/>
      <c r="OR22" s="17"/>
      <c r="OS22" s="17"/>
      <c r="OT22" s="17"/>
      <c r="OU22" s="17"/>
      <c r="OV22" s="17"/>
      <c r="OW22" s="40" t="str">
        <f>IF(SUM(OD22,OH22)&gt;0,SUM(OD22,OH22),"")</f>
        <v/>
      </c>
      <c r="OX22" s="40" t="str">
        <f>IF(SUM(OC22:OD22,OF22:OH22,OJ22)-OE22-OI22&gt;0,SUM(OC22:OD22,OF22:OH22,OJ22)-OE22-OI22,"")</f>
        <v/>
      </c>
      <c r="OY22" s="40" t="str">
        <f>IF(SUM(OK22:OL22,ON22)-OM22&gt;0,SUM(OK22:OL22,ON22)-OM22,"")</f>
        <v/>
      </c>
      <c r="OZ22" s="40" t="str">
        <f>IF(SUM(OD22,OH22,OL22)&gt;0,SUM(OD22,OH22,OL22),"")</f>
        <v/>
      </c>
      <c r="PA22" s="40" t="str">
        <f>IF(SUM(OX22,OY22)&gt;0,SUM(OX22,OY22),"")</f>
        <v/>
      </c>
      <c r="PB22" s="40" t="str">
        <f>IF(SUM(OP22,OT22)&gt;0,SUM(OP22,OT22),"")</f>
        <v/>
      </c>
      <c r="PC22" s="40" t="str">
        <f>IF(SUM(OO22:OP22,OR22:OT22,OV22)-SUM(OQ22,OU22)&gt;0,SUM(OO22:OP22,OR22:OT22,OV22)-SUM(OQ22,OU22),"")</f>
        <v/>
      </c>
      <c r="PD22" s="40" t="str">
        <f>IF(SUM(OX22,OY22,PC22)&gt;0,SUM(OX22,OY22,PC22),"")</f>
        <v/>
      </c>
      <c r="PE22" s="18"/>
      <c r="PF22" s="18"/>
      <c r="PG22" s="18"/>
      <c r="PH22" s="18"/>
      <c r="PI22" s="18"/>
      <c r="PJ22" s="18"/>
      <c r="PK22" s="18"/>
      <c r="PL22" s="18"/>
      <c r="PM22" s="18"/>
      <c r="PN22" s="18"/>
      <c r="PO22" s="18"/>
      <c r="PP22" s="18"/>
      <c r="PQ22" s="18"/>
      <c r="PR22" s="18"/>
      <c r="PS22" s="18"/>
      <c r="PT22" s="18"/>
      <c r="PU22" s="18"/>
      <c r="PV22" s="18"/>
      <c r="PW22" s="18"/>
      <c r="PX22" s="18"/>
      <c r="PY22" s="11" t="str">
        <f>IF(SUM(PF22,PJ22)&gt;0,SUM(PF22,PJ22),"")</f>
        <v/>
      </c>
      <c r="PZ22" s="11" t="str">
        <f>IF(SUM(PE22:PF22,PH22:PJ22,PL22)-PG22-PK22&gt;0,SUM(PE22:PF22,PH22:PJ22,PL22)-PG22-PK22,"")</f>
        <v/>
      </c>
      <c r="QA22" s="11" t="str">
        <f>IF(SUM(PM22:PN22,PP22)-PO22&gt;0,SUM(PM22:PN22,PP22)-PO22,"")</f>
        <v/>
      </c>
      <c r="QB22" s="11" t="str">
        <f>IF(SUM(PF22,PJ22,PN22)&gt;0,SUM(PF22,PJ22,PN22),"")</f>
        <v/>
      </c>
      <c r="QC22" s="11" t="str">
        <f>IF(SUM(PZ22,QA22)&gt;0,SUM(PZ22,QA22),"")</f>
        <v/>
      </c>
      <c r="QD22" s="11" t="str">
        <f>IF(SUM(PR22,PV22)&gt;0,SUM(PR22,PV22),"")</f>
        <v/>
      </c>
      <c r="QE22" s="11" t="str">
        <f>IF(SUM(PQ22:PR22,PT22:PV22,PX22)-SUM(PS22,PW22)&gt;0,SUM(PQ22:PR22,PT22:PV22,PX22)-SUM(PS22,PW22),"")</f>
        <v/>
      </c>
      <c r="QF22" s="11" t="str">
        <f>IF(SUM(PZ22,QA22,QE22)&gt;0,SUM(PZ22,QA22,QE22),"")</f>
        <v/>
      </c>
      <c r="QG22" s="22">
        <f>IF($CW22="P",CC22,(CC22+AZ22)/2)</f>
        <v>9.1999999999999993</v>
      </c>
      <c r="QH22" s="22">
        <f>IF($CW22="P",CD22,(CD22+BA22)/2)</f>
        <v>2.4</v>
      </c>
      <c r="QI22" s="22">
        <f>IF($CW22="P",CE22,(CE22+BB22)/2)</f>
        <v>0.4</v>
      </c>
      <c r="QJ22" s="22">
        <f>IF($CW22="P",CF22,(CF22+BC22)/2)</f>
        <v>0</v>
      </c>
      <c r="QK22" s="22">
        <f>IF($CW22="P",CG22,(CG22+BD22)/2)</f>
        <v>8.6</v>
      </c>
      <c r="QL22" s="22">
        <f>IF($CW22="P",CH22,(CH22+BE22)/2)</f>
        <v>1.4</v>
      </c>
      <c r="QM22" s="22">
        <f>IF($CW22="P",CI22,(CI22+BF22)/2)</f>
        <v>0</v>
      </c>
      <c r="QN22" s="22">
        <f>IF($CW22="P",CJ22,(CJ22+BG22)/2)</f>
        <v>0.15</v>
      </c>
      <c r="QO22" s="22">
        <f>IF($CW22="P",CK22,(CK22+BH22)/2)</f>
        <v>8.9</v>
      </c>
      <c r="QP22" s="22">
        <f>IF($CW22="P",CL22,(CL22+BI22)/2)</f>
        <v>1.6</v>
      </c>
      <c r="QQ22" s="22">
        <f>IF($CW22="P",CM22,(CM22+BJ22)/2)</f>
        <v>0.4</v>
      </c>
      <c r="QR22" s="22">
        <f>IF($CW22="P",CN22,(CN22+BK22)/2)</f>
        <v>0</v>
      </c>
      <c r="QS22" s="22">
        <f>IF($CW22="P",CO22,(CO22+BL22)/2)</f>
        <v>9</v>
      </c>
      <c r="QT22" s="22">
        <f>IF($CW22="P",CP22,(CP22+BM22)/2)</f>
        <v>2.6</v>
      </c>
      <c r="QU22" s="22">
        <f>IF($CW22="P",CQ22,(CQ22+BN22)/2)</f>
        <v>0.3</v>
      </c>
      <c r="QV22" s="22">
        <f>IF($CW22="P",CR22,(CR22+BO22)/2)</f>
        <v>0</v>
      </c>
      <c r="QW22" s="22">
        <f>IF($CW22="P",CS22,(CS22+BP22)/2)</f>
        <v>8.9</v>
      </c>
      <c r="QX22" s="22">
        <f>IF($CW22="P",CT22,(CT22+BQ22)/2)</f>
        <v>2.4</v>
      </c>
      <c r="QY22" s="22">
        <f>IF($CW22="P",CU22,(CU22+BR22)/2)</f>
        <v>0.4</v>
      </c>
      <c r="QZ22" s="22">
        <f>IF($CW22="P",CV22,(CV22+BS22)/2)</f>
        <v>0.15</v>
      </c>
      <c r="RA22" s="27" t="s">
        <v>46</v>
      </c>
      <c r="RB22" s="40">
        <f>IF(SUM(QH22,QL22)&gt;0,SUM(QH22,QL22),"")</f>
        <v>3.8</v>
      </c>
      <c r="RC22" s="40">
        <f>IF(SUM(QG22:QH22,QJ22:QL22,QN22)-QI22-QM22&gt;0,SUM(QG22:QH22,QJ22:QL22,QN22)-QI22-QM22,"")</f>
        <v>21.349999999999998</v>
      </c>
      <c r="RD22" s="40">
        <f>IF(SUM(QO22:QP22,QR22)-QQ22&gt;0,SUM(QO22:QP22,QR22)-QQ22,"")</f>
        <v>10.1</v>
      </c>
      <c r="RE22" s="40">
        <f>IF(SUM(QH22,QL22,QP22)&gt;0,SUM(QH22,QL22,QP22),"")</f>
        <v>5.4</v>
      </c>
      <c r="RF22" s="40">
        <f>IF(SUM(RC22,RD22)&gt;0,SUM(RC22,RD22),"")</f>
        <v>31.449999999999996</v>
      </c>
      <c r="RG22" s="40">
        <f>IF(SUM(QT22,QX22)&gt;0,SUM(QT22,QX22),"")</f>
        <v>5</v>
      </c>
      <c r="RH22" s="40">
        <f>IF(SUM(QS22:QT22,QV22:QX22,QZ22)-SUM(QU22,QY22)&gt;0,SUM(QS22:QT22,QV22:QX22,QZ22)-SUM(QU22,QY22),"")</f>
        <v>22.349999999999998</v>
      </c>
      <c r="RI22" s="40">
        <f>IF(SUM(RC22,RD22,RH22)&gt;0,SUM(RC22,RD22,RH22),"")</f>
        <v>53.8</v>
      </c>
    </row>
    <row r="23" spans="1:477" x14ac:dyDescent="0.2">
      <c r="A23" s="4" t="str" cm="1">
        <f t="array" ref="A23">IF(AND(J23&lt;&gt;"",J23&lt;&gt;"No DD"),SUMPRODUCT((J$4:J$34&lt;&gt;"")*(J$4:J$34&lt;&gt;"No DD")*(F$4:F$34&gt;F23))+1,IF(J23="No DD",SUMPRODUCT((J$4:J$34="No DD")*(F$4:F$34&gt;F23))+1+SUMPRODUCT((J$4:J$34&lt;&gt;"")*(J$4:J$34&lt;&gt;"No DD")),""))</f>
        <v/>
      </c>
      <c r="B23" s="4" t="str" cm="1">
        <f t="array" ref="B23">IF(AND(J23&lt;&gt;"",J23&lt;&gt;"No DD",G23=""),SUMPRODUCT((J$4:J$34&lt;&gt;"")*(J$4:J$34&lt;&gt;"No DD")*(G$4:G$34="")*(F$4:F$34&gt;F23))+1,IF(J23="No DD",SUMPRODUCT((J$4:J$34="No DD")*(F$4:F$34&gt;F23)*(G$4:G$34=""))+1+SUMPRODUCT((J$4:J$34&lt;&gt;"")*(G$4:G$34="")*(J$4:J$34&lt;&gt;"No DD")),""))</f>
        <v/>
      </c>
      <c r="C23" s="5" t="s">
        <v>136</v>
      </c>
      <c r="D23" s="4" t="s">
        <v>31</v>
      </c>
      <c r="E23" s="4">
        <v>2006</v>
      </c>
      <c r="F23" s="9">
        <f>SUM(L23:T23)+SUM(L23:P23)*0.0000001+SUM(L23)*0.0000000000001</f>
        <v>107.00000654000435</v>
      </c>
      <c r="G23" s="66"/>
      <c r="H23" s="3" t="str">
        <f>IF(OR(AND(AR23&gt;=AY$36,AS23&gt;=AY$40,AR23&lt;&gt;"",AQ23=""),AND(AW23&gt;=AY$36,AX23&gt;=AY$40,AW23&lt;&gt;"",AQ23=""),AND(BU23&gt;=CB$36,BV23&gt;=CB$40,BU23&lt;&gt;"",BT23=""),AND(BZ23&gt;=CB$36,CA23&gt;=CB$40,BZ23&lt;&gt;"",BT23=""),AND(CX23&gt;=DE$36,CY23&gt;=DE$40,CX23&lt;&gt;"",CW23=""),AND(DC23&gt;=DE$36,DD23&gt;=DE$40,DC23&lt;&gt;""),AND(EC23&gt;=EJ$36,ED23&gt;=EJ$40,EC23&lt;&gt;""),AND(EH23&gt;=EJ$36,EI23&gt;=EJ$40,EH23&lt;&gt;""),AND(FE23&gt;=FL$36,FF23&gt;=FL$40,FE23&lt;&gt;""),AND(FJ23&gt;=FL$36,FK23&gt;=FL$40,FJ23&lt;&gt;""),AND(GG23&gt;=GN$36,GH23&gt;=GN$40,GG23&lt;&gt;""),AND(GL23&gt;=GN$36,GM23&gt;=GN$40,GL23&lt;&gt;""),AND(HI23&gt;=HP$36,HJ23&gt;=HP$40,HI23&lt;&gt;""),AND(HN23&gt;=HP$36,HO23&gt;=HP$40,HN23&lt;&gt;""),AND(IK23&gt;=IR$36,IL23&gt;=IR$40,IK23&lt;&gt;""),AND(IP23&gt;=IR$36,IQ23&gt;=IR$40,IP23&lt;&gt;""),AND(JM23&gt;=JT$36,JN23&gt;=JT$40,JM23&lt;&gt;""),AND(JR23&gt;=JT$36,JS23&gt;=JT$40,JR23&lt;&gt;""),AND(KO23&gt;=KV$36,KP23&gt;=KV$40,KO23&lt;&gt;""),AND(KT23&gt;=KV$36,KU23&gt;=KV$40,KT23&lt;&gt;""),AND(LQ23&gt;=LX$36,LR23&gt;=LX$40,LQ23&lt;&gt;""),AND(LV23&gt;=LX$36,LW23&gt;=LX$40,LV23&lt;&gt;""),AND(MS23&gt;=MZ$36,MT23&gt;=MZ$40,MS23&lt;&gt;""),AND(MX23&gt;=MZ$36,MY23&gt;=MZ$40,MX23&lt;&gt;""),AND(NU23&gt;=OB$36,NV23&gt;=OB$40,NU23&lt;&gt;""),AND(NZ23&gt;=OB$36,OA23&gt;=OB$40,NZ23&lt;&gt;""),AND(OW23&gt;=PD$36,OX23&gt;=PD$40,OW23&lt;&gt;""),AND(PB23&gt;=PD$36,PC23&gt;=PD$40,PB23&lt;&gt;""),AND(PY23&gt;=QF$36,PZ23&gt;=QF$40,PY23&lt;&gt;""),AND(QD23&gt;=QF$36,QE23&gt;=QF$40,QD23&lt;&gt;"")),"P","")</f>
        <v/>
      </c>
      <c r="I23" s="3" t="str">
        <f>IF(OR(AND(AS23&gt;=AY$40,AS23&lt;&gt;"",AQ23=""),AND(AX23&gt;=AY$40,AX23&lt;&gt;"",AQ23=""),AND(BV23&gt;=CB$40,BV23&lt;&gt;"",BT23=""),AND(CA23&gt;=CB$40,CA23&lt;&gt;"",BT23=""),AND(CY23&gt;=DE$40,CY23&lt;&gt;"",CW23=""),AND(DD23&gt;=DE$40,DD23&lt;&gt;"",CW23=""),AND(ED23&gt;=EJ$40,ED23&lt;&gt;""),AND(EI23&gt;=EJ$40,EI23&lt;&gt;""),AND(FF23&gt;=FL$40,FF23&lt;&gt;""),AND(FK23&gt;=FL$40,FK23&lt;&gt;""),AND(GH23&gt;=GN$40,GH23&lt;&gt;""),AND(GM23&gt;=GN$40,GM23&lt;&gt;""),AND(HJ23&gt;=HP$40,HJ23&lt;&gt;""),AND(HO23&gt;=HP$40,HO23&lt;&gt;""),AND(IL23&gt;=IR$40,IL23&lt;&gt;""),AND(IQ23&gt;=IR$40,IQ23&lt;&gt;""),AND(JN23&gt;=JT$40,JN23&lt;&gt;""),AND(JS23&gt;=JT$40,JS23&lt;&gt;""),AND(KP23&gt;=KV$40,KP23&lt;&gt;""),AND(KU23&gt;=KV$40,KU23&lt;&gt;""),AND(LR23&gt;=LX$40,LR23&lt;&gt;""),AND(LW23&gt;=LX$40,LW23&lt;&gt;""),AND(MT23&gt;=MZ$40,MT23&lt;&gt;""),AND(MY23&gt;=MZ$40,MY23&lt;&gt;""),AND(NV23&gt;=OB$40,NV23&lt;&gt;""),AND(OA23&gt;=OB$40,OA23&lt;&gt;""),AND(OX23&gt;=PD$40,OX23&lt;&gt;""),AND(PC23&gt;=PD$40,PC23&lt;&gt;""),AND(PZ23&gt;=QF$40,PZ23&lt;&gt;""),AND(QE23&gt;=QF$40,QE23&lt;&gt;"")),"P","")</f>
        <v/>
      </c>
      <c r="J23" s="36" t="str">
        <f>IF(AND(I23="P",H23=""),"No DD",IF(OR(AND(AU23&gt;=AY$39,AV23&gt;=AY$43,AU23&lt;&gt;"",AQ23=""),AND(BX23&gt;=CB$39,BY23&gt;=CB$43,BX23&lt;&gt;"",BT23=""),AND(DA23&gt;=DE$39,DB23&gt;=DE$43,DA23&lt;&gt;"",CW23=""),AND(EF23&gt;=EJ$39,EG23&gt;=EJ$43,EF23&lt;&gt;""),AND(FH23&gt;=FL$39,FI23&gt;=FL$43,FH23&lt;&gt;""),AND(GJ23&gt;=GN$39,GK23&gt;=GN$43,GJ23&lt;&gt;""),AND(HL23&gt;=HP$39,HM23&gt;=HP$43,HL23&lt;&gt;""),AND(IN23&gt;=IR$39,IO23&gt;=IR$43,IN23&lt;&gt;""),AND(JP23&gt;=JT$39,JQ23&gt;=JT$43,JP23&lt;&gt;""),AND(KR23&gt;=KV$39,KS23&gt;=KV$43,KR23&lt;&gt;""),AND(LT23&gt;=LX$39,LU23&gt;=LX$43,LT23&lt;&gt;""),AND(MV23&gt;=MZ$39,MW23&gt;=MZ$43,MV23&lt;&gt;""),AND(NX23&gt;=OB$39,NY23&gt;=OB$43,NX23&lt;&gt;""),AND(OZ23&gt;=PD$39,PA23&gt;=PD$43,OZ23&lt;&gt;""),AND(QB23&gt;=QF$39,QC23&gt;=QF$43,QB23&lt;&gt;"")),"Merit",IF(OR(AND(AU23&gt;=AY$38,AV23&gt;=AY$42,AU23&lt;&gt;"",AQ23=""),AND(BX23&gt;=CB$38,BY23&gt;=CB$42,BX23&lt;&gt;"",BT23=""),AND(DA23&gt;=DE$38,DB23&gt;=DE$42,DA23&lt;&gt;"",CW23=""),AND(EF23&gt;=EJ$38,EG23&gt;=EJ$42,EF23&lt;&gt;""),AND(FH23&gt;=FL$38,FI23&gt;=FL$42,FH23&lt;&gt;""),AND(GJ23&gt;=GN$38,GK23&gt;=GN$42,GJ23&lt;&gt;""),AND(HL23&gt;=HP$38,HM23&gt;=HP$42,HL23&lt;&gt;""),AND(IN23&gt;=IR$38,IO23&gt;=IR$42,IN23&lt;&gt;""),AND(JP23&gt;=JT$38,JQ23&gt;=JT$42,JP23&lt;&gt;""),AND(KR23&gt;=KV$38,KS23&gt;=KV$42,KR23&lt;&gt;""),AND(LT23&gt;=LX$38,LU23&gt;=LX$42,LT23&lt;&gt;""),AND(MV23&gt;=MZ$38,MW23&gt;=MZ$42,MV23&lt;&gt;""),AND(NX23&gt;=OB$38,NY23&gt;=OB$42,NX23&lt;&gt;""),AND(OZ23&gt;=PD$38,PA23&gt;=PD$42,OZ23&lt;&gt;""),AND(QB23&gt;=QF$38,QC23&gt;=QF$42,QB23&lt;&gt;"")),"Excellence",IF(K23="P","Worlds Team",IF(H23="P","National Team","")))))</f>
        <v/>
      </c>
      <c r="K23" s="3" t="str">
        <f>IF(OR(AND(AU23&gt;=AY$37,AV23&gt;=AY$41,AU23&lt;&gt;"",AQ23=""),AND(BX23&gt;=CB$37,BY23&gt;=CB$41,BX23&lt;&gt;"",BT23=""),AND(DA23&gt;=DE$37,DB23&gt;=DE$41,DA23&lt;&gt;"",CW23=""),AND(EF23&gt;=EJ$37,EG23&gt;=EJ$41,EF23&lt;&gt;""),AND(FH23&gt;=FL$37,FI23&gt;=FL$41,FH23&lt;&gt;""),AND(GJ23&gt;=GN$37,GK23&gt;=GN$41,GJ23&lt;&gt;""),AND(HL23&gt;=HP$37,HM23&gt;=HP$41,HL23&lt;&gt;""),AND(IN23&gt;=IR$37,IO23&gt;=IR$41,IN23&lt;&gt;""),AND(JP23&gt;=JT$37,JQ23&gt;=JT$41,JP23&lt;&gt;""),AND(KR23&gt;=KV$37,KS23&gt;=KV$41,KR23&lt;&gt;""),AND(LT23&gt;=LX$37,LU23&gt;=LX$41,LT23&lt;&gt;""),AND(MV23&gt;=MZ$37,MW23&gt;=MZ$41,MV23&lt;&gt;""),AND(NX23&gt;=OB$37,NY23&gt;=OB$41,NX23&lt;&gt;""),AND(OZ23&gt;=PD$37,PA23&gt;=PD$41,OZ23&lt;&gt;""),AND(QB23&gt;=QF$37,QC23&gt;=QF$41,QB23&lt;&gt;"")),"P","")</f>
        <v/>
      </c>
      <c r="L23" s="8">
        <f>IF(COUNT(AS23,BV23,CY23)&gt;0,LARGE((AS23,BV23,CY23),1),0)</f>
        <v>43.5</v>
      </c>
      <c r="M23" s="8" t="str">
        <f>IF(L23=0,"",IF(L23=CY23,$CC$1,IF(L23=BV23,$AZ$1,IF(L23=AS23,$W$1,""))))</f>
        <v>2024 Nationals</v>
      </c>
      <c r="N23" s="8">
        <f>IF(COUNT(AS23,BV23,CY23)&gt;1,LARGE((AS23,BV23,CY23),2),0)</f>
        <v>0</v>
      </c>
      <c r="O23" s="8" t="str">
        <f>IF(N23=0,"",IF(AND(N23=L23,N23=AS23,N23=BV23),$W$1,IF(AND(N23=L23,N23=AS23,N23=CY23),$W$1,IF(AND(N23=L23,N23=BV23,N23=CY23),$AZ$1,IF(N23=CY23,$CC$1,IF(N23=BV23,$AZ$1,IF(N23=AS23,$W$1,"")))))))</f>
        <v/>
      </c>
      <c r="P23" s="8">
        <f>IF(COUNT(AT23,BW23,CZ23)&gt;0,LARGE((AT23,BW23,CZ23),1),0)</f>
        <v>21.900000000000002</v>
      </c>
      <c r="Q23" s="8" t="str">
        <f>IF(P23=0,"",IF(P23=CZ23,$CC$1,IF(P23=BW23,$AZ$1,IF(P23=AT23,$W$1,""))))</f>
        <v>2024 Nationals</v>
      </c>
      <c r="R23" s="8">
        <f>IF(MAX(AX23,CA23,DD23)&gt;0,MAX(AX23,CA23,DD23),0)</f>
        <v>41.6</v>
      </c>
      <c r="S23" s="8" t="str">
        <f>IF(R23=0,"",IF(R23=DD23,$CC$1,IF(R23=CA23,$AZ$1,IF(R23=AX23,$W$1,""))))</f>
        <v>2024 Nationals</v>
      </c>
      <c r="T23" s="8" t="str">
        <f>IF(MAX(DF23:DH23)&gt;0,MAX(DF23:DH23),"")</f>
        <v/>
      </c>
      <c r="U23" s="11" t="str">
        <f>IF(T23="","",IF(T23=DF23,"("&amp;DF$2&amp;")",IF(T23=DG23,"("&amp;DG$2&amp;")",IF(T23=DH23,"("&amp;DH$2&amp;")"))))</f>
        <v/>
      </c>
      <c r="V23" s="8" t="str">
        <f>IF(T23="","",IF(T23=DF23,IF(T23+IF(N23="",0,N23)=PZ23,$PE$1,IF(T23+IF(N23="",0,N23)=OX23,$OC$1,IF(T23+IF(N23="",0,N23)=NV23,$NA$1,IF(T23+IF(N23="",0,N23)=MT23,$LY$1,IF(T23+IF(N23="",0,N23)=LR23,$KW$1,IF(T23+IF(N23="",0,N23)=KP23,$JU$1,IF(T23+IF(N23="",0,N23)=JN23,$IS$1,IF(T23+IF(N23="",0,N23)=IL23,$HQ$1,IF(T23+IF(N23="",0,N23)=HJ23,$GO$1,IF(T23+IF(N23="",0,N23)=GH23,$FM$1,IF(T23+IF(N23="",0,N23)=FF23,$EK$1,IF(T23+IF(N23="",0,N23)=ED23,$DI$1)))))))))))),IF(T23=DG23,IF(T23+IF(P23="",0,P23)=QA23,$PE$1,IF(T23+IF(P23="",0,P23)=OY23,$OC$1,IF(T23+IF(P23="",0,P23)=NW23,$NA$1,IF(T23+IF(P23="",0,P23)=MU23,$LY$1,IF(T23+IF(P23="",0,P23)=LS23,$KW$1,IF(T23+IF(P23="",0,P23)=KQ23,$JU$1,IF(T23+IF(P23="",0,P23)=JO23,$IS$1,IF(T23+IF(P23="",0,P23)=IM23,$HQ$1,IF(T23+IF(P23="",0,P23)=HK23,$GO$1,IF(T23+IF(P23="",0,P23)=GI23,$FM$1,IF(T23+IF(P23="",0,P23)=FG23,$EK$1,IF(T23+IF(P23="",0,P23)=EE23,$DI$1)))))))))))),IF(T23=DH23,IF(T23+IF(R23="",0,R23)=QE23,$PE$1,IF(T23+IF(R23="",0,R23)=PC23,$OC$1,IF(T23+IF(R23="",0,R23)=OA23,$NA$1,IF(T23+IF(R23="",0,R23)=MY23,$LY$1,IF(T23+IF(R23="",0,R23)=LW23,$KW$1,IF(T23+IF(R23="",0,R23)=KU23,$JU$1,IF(T23+IF(R23="",0,R23)=JS23,$IS$1,IF(T23+IF(R23="",0,R23)=IQ23,$HQ$1,IF(T23+IF(R23="",0,R23)=HO23,$GO$1,IF(T23+IF(R23="",0,R23)=GM23,$FM$1,IF(T23+IF(R23="",0,R23)=FK23,$EK$1,IF(T23+IF(R23="",0,R23)=EI23,$DI$1))))))))))))))))</f>
        <v/>
      </c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27"/>
      <c r="AR23" s="40" t="str">
        <f>IF(SUM(X23,AB23)&gt;0,SUM(X23,AB23),"")</f>
        <v/>
      </c>
      <c r="AS23" s="40" t="str">
        <f>IF(SUM(W23:X23,Z23:AB23,AD23)-Y23-AC23&gt;0,SUM(W23:X23,Z23:AB23,AD23)-Y23-AC23,"")</f>
        <v/>
      </c>
      <c r="AT23" s="40" t="str">
        <f>IF(SUM(AE23:AF23,AH23)-AG23&gt;0,SUM(AE23:AF23,AH23)-AG23,"")</f>
        <v/>
      </c>
      <c r="AU23" s="40" t="str">
        <f>IF(SUM(X23,AB23,AF23)&gt;0,SUM(X23,AB23,AF23),"")</f>
        <v/>
      </c>
      <c r="AV23" s="40" t="str">
        <f>IF(SUM(AS23,AT23)&gt;0,SUM(AS23,AT23),"")</f>
        <v/>
      </c>
      <c r="AW23" s="40" t="str">
        <f>IF(SUM(AJ23,AN23)&gt;0,SUM(AJ23,AN23),"")</f>
        <v/>
      </c>
      <c r="AX23" s="40" t="str">
        <f>IF(SUM(AI23:AJ23,AL23:AN23,AP23)-SUM(AK23,AO23)&gt;0,SUM(AI23:AJ23,AL23:AN23,AP23)-SUM(AK23,AO23),"")</f>
        <v/>
      </c>
      <c r="AY23" s="40" t="str">
        <f>IF(SUM(AS23,AT23,AX23)&gt;0,SUM(AS23,AT23,AX23),"")</f>
        <v/>
      </c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28"/>
      <c r="BU23" s="11" t="str">
        <f>IF(SUM(BA23,BE23)&gt;0,SUM(BA23,BE23),"")</f>
        <v/>
      </c>
      <c r="BV23" s="11" t="str">
        <f>IF(SUM(AZ23:BA23,BC23:BE23,BG23)-BB23-BF23&gt;0,SUM(AZ23:BA23,BC23:BE23,BG23)-BB23-BF23,"")</f>
        <v/>
      </c>
      <c r="BW23" s="11" t="str">
        <f>IF(SUM(BH23:BI23,BK23)-BJ23&gt;0,SUM(BH23:BI23,BK23)-BJ23,"")</f>
        <v/>
      </c>
      <c r="BX23" s="11" t="str">
        <f>IF(SUM(BA23,BE23,BI23)&gt;0,SUM(BA23,BE23,BI23),"")</f>
        <v/>
      </c>
      <c r="BY23" s="11" t="str">
        <f>IF(SUM(BV23,BW23)&gt;0,SUM(BV23,BW23),"")</f>
        <v/>
      </c>
      <c r="BZ23" s="11" t="str">
        <f>IF(SUM(BM23,BQ23)&gt;0,SUM(BM23,BQ23),"")</f>
        <v/>
      </c>
      <c r="CA23" s="11" t="str">
        <f>IF(SUM(BL23:BM23,BO23:BQ23,BS23)-SUM(BN23,BR23)&gt;0,SUM(BL23:BM23,BO23:BQ23,BS23)-SUM(BN23,BR23),"")</f>
        <v/>
      </c>
      <c r="CB23" s="11" t="str">
        <f>IF(SUM(BV23,BW23,CA23)&gt;0,SUM(BV23,BW23,CA23),"")</f>
        <v/>
      </c>
      <c r="CC23" s="19">
        <v>18.8</v>
      </c>
      <c r="CD23" s="19">
        <v>3.2</v>
      </c>
      <c r="CE23" s="19">
        <v>0</v>
      </c>
      <c r="CF23" s="19">
        <v>0</v>
      </c>
      <c r="CG23" s="19">
        <v>18.399999999999999</v>
      </c>
      <c r="CH23" s="19">
        <v>3.1</v>
      </c>
      <c r="CI23" s="19">
        <v>0</v>
      </c>
      <c r="CJ23" s="19">
        <v>0</v>
      </c>
      <c r="CK23" s="19">
        <v>18.600000000000001</v>
      </c>
      <c r="CL23" s="19">
        <v>3.3</v>
      </c>
      <c r="CM23" s="19">
        <v>0</v>
      </c>
      <c r="CN23" s="19">
        <v>0</v>
      </c>
      <c r="CO23" s="19">
        <v>18.7</v>
      </c>
      <c r="CP23" s="19">
        <v>3.2</v>
      </c>
      <c r="CQ23" s="19">
        <v>0</v>
      </c>
      <c r="CR23" s="19">
        <v>0</v>
      </c>
      <c r="CS23" s="19">
        <v>16.600000000000001</v>
      </c>
      <c r="CT23" s="19">
        <v>3.1</v>
      </c>
      <c r="CU23" s="19">
        <v>0</v>
      </c>
      <c r="CV23" s="19">
        <v>0</v>
      </c>
      <c r="CW23" s="27"/>
      <c r="CX23" s="40">
        <f>IF(SUM(CD23,CH23)&gt;0,SUM(CD23,CH23),"")</f>
        <v>6.3000000000000007</v>
      </c>
      <c r="CY23" s="40">
        <f>IF(SUM(CC23:CD23,CF23:CH23,CJ23)-CE23-CI23&gt;0,SUM(CC23:CD23,CF23:CH23,CJ23)-CE23-CI23,"")</f>
        <v>43.5</v>
      </c>
      <c r="CZ23" s="40">
        <f>IF(SUM(CK23:CL23,CN23)-CM23&gt;0,SUM(CK23:CL23,CN23)-CM23,"")</f>
        <v>21.900000000000002</v>
      </c>
      <c r="DA23" s="40">
        <f>IF(SUM(CD23,CH23,CL23)&gt;0,SUM(CD23,CH23,CL23),"")</f>
        <v>9.6000000000000014</v>
      </c>
      <c r="DB23" s="40">
        <f>IF(SUM(CY23,CZ23)&gt;0,SUM(CY23,CZ23),"")</f>
        <v>65.400000000000006</v>
      </c>
      <c r="DC23" s="40">
        <f>IF(SUM(CP23,CT23)&gt;0,SUM(CP23,CT23),"")</f>
        <v>6.3000000000000007</v>
      </c>
      <c r="DD23" s="40">
        <f>IF(SUM(CO23:CP23,CR23:CT23,CV23)-SUM(CQ23,CU23)&gt;0,SUM(CO23:CP23,CR23:CT23,CV23)-SUM(CQ23,CU23),"")</f>
        <v>41.6</v>
      </c>
      <c r="DE23" s="40">
        <f>IF(SUM(CY23,CZ23,DD23)&gt;0,SUM(CY23,CZ23,DD23),"")</f>
        <v>107</v>
      </c>
      <c r="DF23" s="50" t="str">
        <f>IF(MAX(ED23,FF23,GH23,HJ23,IL23,JN23,KP23,LR23,MT23,NV23,OX23,PZ23)-IF(N23="",0,N23)&gt;0.001,MAX(ED23,FF23,GH23,HJ23,IL23,JN23,KP23,LR23,MT23,NV23,OX23,PZ23)-IF(N23="",0,N23),"")</f>
        <v/>
      </c>
      <c r="DG23" s="50" t="str">
        <f>IF(MAX(EE23,FG23,GI23,HK23,IM23,JO23,KQ23,LS23,MU23,NW23,OY23,QA23)-IF(P23="",0,P23)&gt;0.001,MAX(EE23,FG23,GI23,HK23,IM23,JO23,KQ23,LS23,MU23,NW23,OY23,QA23)-IF(P23="",0,P23),"")</f>
        <v/>
      </c>
      <c r="DH23" s="50" t="str">
        <f>IF(MAX(EI23,FK23,GM23,HO23,IQ23,JS23,KU23,LW23,MY23,OA23,PC23,QE23)-IF(R23="",0,R23)&gt;0.001,MAX(EI23,FK23,GM23,HO23,IQ23,JS23,KU23,LW23,MY23,OA23,PC23,QE23)-IF(R23="",0,R23),"")</f>
        <v/>
      </c>
      <c r="DI23" s="17"/>
      <c r="DJ23" s="17"/>
      <c r="DK23" s="17"/>
      <c r="DL23" s="17"/>
      <c r="DM23" s="17"/>
      <c r="DN23" s="17"/>
      <c r="DO23" s="17"/>
      <c r="DP23" s="17"/>
      <c r="DQ23" s="17"/>
      <c r="DR23" s="17"/>
      <c r="DS23" s="17"/>
      <c r="DT23" s="17"/>
      <c r="DU23" s="17"/>
      <c r="DV23" s="17"/>
      <c r="DW23" s="17"/>
      <c r="DX23" s="17"/>
      <c r="DY23" s="17"/>
      <c r="DZ23" s="17"/>
      <c r="EA23" s="17"/>
      <c r="EB23" s="17"/>
      <c r="EC23" s="40" t="str">
        <f>IF(SUM(DJ23,DN23)&gt;0,SUM(DJ23,DN23),"")</f>
        <v/>
      </c>
      <c r="ED23" s="40" t="str">
        <f>IF(SUM(DI23:DJ23,DL23:DN23,DP23)-DK23-DO23&gt;0,SUM(DI23:DJ23,DL23:DN23,DP23)-DK23-DO23,"")</f>
        <v/>
      </c>
      <c r="EE23" s="40" t="str">
        <f>IF(SUM(DQ23:DR23,DT23)-DS23&gt;0,SUM(DQ23:DR23,DT23)-DS23,"")</f>
        <v/>
      </c>
      <c r="EF23" s="40" t="str">
        <f>IF(SUM(DJ23,DN23,DR23)&gt;0,SUM(DJ23,DN23,DR23),"")</f>
        <v/>
      </c>
      <c r="EG23" s="40" t="str">
        <f>IF(SUM(ED23,EE23)&gt;0,SUM(ED23,EE23),"")</f>
        <v/>
      </c>
      <c r="EH23" s="40" t="str">
        <f>IF(SUM(DV23,DZ23)&gt;0,SUM(DV23,DZ23),"")</f>
        <v/>
      </c>
      <c r="EI23" s="40" t="str">
        <f>IF(SUM(DU23:DV23,DX23:DZ23,EB23)-SUM(DW23,EA23)&gt;0,SUM(DU23:DV23,DX23:DZ23,EB23)-SUM(DW23,EA23),"")</f>
        <v/>
      </c>
      <c r="EJ23" s="40" t="str">
        <f>IF(SUM(ED23,EE23,EI23)&gt;0,SUM(ED23,EE23,EI23),"")</f>
        <v/>
      </c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1" t="str">
        <f>IF(SUM(EL23,EP23)&gt;0,SUM(EL23,EP23),"")</f>
        <v/>
      </c>
      <c r="FF23" s="11" t="str">
        <f>IF(SUM(EK23:EL23,EN23:EP23,ER23)-EM23-EQ23&gt;0,SUM(EK23:EL23,EN23:EP23,ER23)-EM23-EQ23,"")</f>
        <v/>
      </c>
      <c r="FG23" s="11" t="str">
        <f>IF(SUM(ES23:ET23,EV23)-EU23&gt;0,SUM(ES23:ET23,EV23)-EU23,"")</f>
        <v/>
      </c>
      <c r="FH23" s="11" t="str">
        <f>IF(SUM(EL23,EP23,ET23)&gt;0,SUM(EL23,EP23,ET23),"")</f>
        <v/>
      </c>
      <c r="FI23" s="11" t="str">
        <f>IF(SUM(FF23,FG23)&gt;0,SUM(FF23,FG23),"")</f>
        <v/>
      </c>
      <c r="FJ23" s="11" t="str">
        <f>IF(SUM(EX23,FB23)&gt;0,SUM(EX23,FB23),"")</f>
        <v/>
      </c>
      <c r="FK23" s="11" t="str">
        <f>IF(SUM(EW23:EX23,EZ23:FB23,FD23)-SUM(EY23,FC23)&gt;0,SUM(EW23:EX23,EZ23:FB23,FD23)-SUM(EY23,FC23),"")</f>
        <v/>
      </c>
      <c r="FL23" s="11" t="str">
        <f>IF(SUM(FF23,FG23,FK23)&gt;0,SUM(FF23,FG23,FK23),"")</f>
        <v/>
      </c>
      <c r="FM23" s="17"/>
      <c r="FN23" s="17"/>
      <c r="FO23" s="17"/>
      <c r="FP23" s="17"/>
      <c r="FQ23" s="17"/>
      <c r="FR23" s="17"/>
      <c r="FS23" s="17"/>
      <c r="FT23" s="17"/>
      <c r="FU23" s="17"/>
      <c r="FV23" s="17"/>
      <c r="FW23" s="17"/>
      <c r="FX23" s="17"/>
      <c r="FY23" s="17"/>
      <c r="FZ23" s="17"/>
      <c r="GA23" s="17"/>
      <c r="GB23" s="17"/>
      <c r="GC23" s="17"/>
      <c r="GD23" s="17"/>
      <c r="GE23" s="17"/>
      <c r="GF23" s="17"/>
      <c r="GG23" s="40" t="str">
        <f>IF(SUM(FN23,FR23)&gt;0,SUM(FN23,FR23),"")</f>
        <v/>
      </c>
      <c r="GH23" s="40" t="str">
        <f>IF(SUM(FM23:FN23,FP23:FR23,FT23)-FO23-FS23&gt;0,SUM(FM23:FN23,FP23:FR23,FT23)-FO23-FS23,"")</f>
        <v/>
      </c>
      <c r="GI23" s="40" t="str">
        <f>IF(SUM(FU23:FV23,FX23)-FW23&gt;0,SUM(FU23:FV23,FX23)-FW23,"")</f>
        <v/>
      </c>
      <c r="GJ23" s="40" t="str">
        <f>IF(SUM(FN23,FR23,FV23)&gt;0,SUM(FN23,FR23,FV23),"")</f>
        <v/>
      </c>
      <c r="GK23" s="40" t="str">
        <f>IF(SUM(GH23,GI23)&gt;0,SUM(GH23,GI23),"")</f>
        <v/>
      </c>
      <c r="GL23" s="40" t="str">
        <f>IF(SUM(FZ23,GD23)&gt;0,SUM(FZ23,GD23),"")</f>
        <v/>
      </c>
      <c r="GM23" s="40" t="str">
        <f>IF(SUM(FY23:FZ23,GB23:GD23,GF23)-SUM(GA23,GE23)&gt;0,SUM(FY23:FZ23,GB23:GD23,GF23)-SUM(GA23,GE23),"")</f>
        <v/>
      </c>
      <c r="GN23" s="40" t="str">
        <f>IF(SUM(GH23,GI23,GM23)&gt;0,SUM(GH23,GI23,GM23),"")</f>
        <v/>
      </c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1" t="str">
        <f>IF(SUM(GP23,GT23)&gt;0,SUM(GP23,GT23),"")</f>
        <v/>
      </c>
      <c r="HJ23" s="11" t="str">
        <f>IF(SUM(GO23:GP23,GR23:GT23,GV23)-GQ23-GU23&gt;0,SUM(GO23:GP23,GR23:GT23,GV23)-GQ23-GU23,"")</f>
        <v/>
      </c>
      <c r="HK23" s="11" t="str">
        <f>IF(SUM(GW23:GX23,GZ23)-GY23&gt;0,SUM(GW23:GX23,GZ23)-GY23,"")</f>
        <v/>
      </c>
      <c r="HL23" s="11" t="str">
        <f>IF(SUM(GP23,GT23,GX23)&gt;0,SUM(GP23,GT23,GX23),"")</f>
        <v/>
      </c>
      <c r="HM23" s="11" t="str">
        <f>IF(SUM(HJ23,HK23)&gt;0,SUM(HJ23,HK23),"")</f>
        <v/>
      </c>
      <c r="HN23" s="11" t="str">
        <f>IF(SUM(HB23,HF23)&gt;0,SUM(HB23,HF23),"")</f>
        <v/>
      </c>
      <c r="HO23" s="11" t="str">
        <f>IF(SUM(HA23:HB23,HD23:HF23,HH23)-SUM(HC23,HG23)&gt;0,SUM(HA23:HB23,HD23:HF23,HH23)-SUM(HC23,HG23),"")</f>
        <v/>
      </c>
      <c r="HP23" s="11" t="str">
        <f>IF(SUM(HJ23,HK23,HO23)&gt;0,SUM(HJ23,HK23,HO23),"")</f>
        <v/>
      </c>
      <c r="HQ23" s="17"/>
      <c r="HR23" s="17"/>
      <c r="HS23" s="17"/>
      <c r="HT23" s="17"/>
      <c r="HU23" s="17"/>
      <c r="HV23" s="17"/>
      <c r="HW23" s="17"/>
      <c r="HX23" s="17"/>
      <c r="HY23" s="17"/>
      <c r="HZ23" s="17"/>
      <c r="IA23" s="17"/>
      <c r="IB23" s="17"/>
      <c r="IC23" s="17"/>
      <c r="ID23" s="17"/>
      <c r="IE23" s="17"/>
      <c r="IF23" s="17"/>
      <c r="IG23" s="17"/>
      <c r="IH23" s="17"/>
      <c r="II23" s="17"/>
      <c r="IJ23" s="17"/>
      <c r="IK23" s="40" t="str">
        <f>IF(SUM(HR23,HV23)&gt;0,SUM(HR23,HV23),"")</f>
        <v/>
      </c>
      <c r="IL23" s="40" t="str">
        <f>IF(SUM(HQ23:HR23,HT23:HV23,HX23)-HS23-HW23&gt;0,SUM(HQ23:HR23,HT23:HV23,HX23)-HS23-HW23,"")</f>
        <v/>
      </c>
      <c r="IM23" s="40" t="str">
        <f>IF(SUM(HY23:HZ23,IB23)-IA23&gt;0,SUM(HY23:HZ23,IB23)-IA23,"")</f>
        <v/>
      </c>
      <c r="IN23" s="40" t="str">
        <f>IF(SUM(HR23,HV23,HZ23)&gt;0,SUM(HR23,HV23,HZ23),"")</f>
        <v/>
      </c>
      <c r="IO23" s="40" t="str">
        <f>IF(SUM(IL23,IM23)&gt;0,SUM(IL23,IM23),"")</f>
        <v/>
      </c>
      <c r="IP23" s="40" t="str">
        <f>IF(SUM(ID23,IH23)&gt;0,SUM(ID23,IH23),"")</f>
        <v/>
      </c>
      <c r="IQ23" s="40" t="str">
        <f>IF(SUM(IC23:ID23,IF23:IH23,IJ23)-SUM(IE23,II23)&gt;0,SUM(IC23:ID23,IF23:IH23,IJ23)-SUM(IE23,II23),"")</f>
        <v/>
      </c>
      <c r="IR23" s="40" t="str">
        <f>IF(SUM(IL23,IM23,IQ23)&gt;0,SUM(IL23,IM23,IQ23),"")</f>
        <v/>
      </c>
      <c r="IS23" s="18"/>
      <c r="IT23" s="18"/>
      <c r="IU23" s="18"/>
      <c r="IV23" s="18"/>
      <c r="IW23" s="18"/>
      <c r="IX23" s="18"/>
      <c r="IY23" s="18"/>
      <c r="IZ23" s="18"/>
      <c r="JA23" s="18"/>
      <c r="JB23" s="18"/>
      <c r="JC23" s="18"/>
      <c r="JD23" s="18"/>
      <c r="JE23" s="18"/>
      <c r="JF23" s="18"/>
      <c r="JG23" s="18"/>
      <c r="JH23" s="18"/>
      <c r="JI23" s="18"/>
      <c r="JJ23" s="18"/>
      <c r="JK23" s="18"/>
      <c r="JL23" s="18"/>
      <c r="JM23" s="11" t="str">
        <f>IF(SUM(IT23,IX23)&gt;0,SUM(IT23,IX23),"")</f>
        <v/>
      </c>
      <c r="JN23" s="11" t="str">
        <f>IF(SUM(IS23:IT23,IV23:IX23,IZ23)-IU23-IY23&gt;0,SUM(IS23:IT23,IV23:IX23,IZ23)-IU23-IY23,"")</f>
        <v/>
      </c>
      <c r="JO23" s="11" t="str">
        <f>IF(SUM(JA23:JB23,JD23)-JC23&gt;0,SUM(JA23:JB23,JD23)-JC23,"")</f>
        <v/>
      </c>
      <c r="JP23" s="11" t="str">
        <f>IF(SUM(IT23,IX23,JB23)&gt;0,SUM(IT23,IX23,JB23),"")</f>
        <v/>
      </c>
      <c r="JQ23" s="11" t="str">
        <f>IF(SUM(JN23,JO23)&gt;0,SUM(JN23,JO23),"")</f>
        <v/>
      </c>
      <c r="JR23" s="11" t="str">
        <f>IF(SUM(JF23,JJ23)&gt;0,SUM(JF23,JJ23),"")</f>
        <v/>
      </c>
      <c r="JS23" s="11" t="str">
        <f>IF(SUM(JE23:JF23,JH23:JJ23,JL23)-SUM(JG23,JK23)&gt;0,SUM(JE23:JF23,JH23:JJ23,JL23)-SUM(JG23,JK23),"")</f>
        <v/>
      </c>
      <c r="JT23" s="11" t="str">
        <f>IF(SUM(JN23,JO23,JS23)&gt;0,SUM(JN23,JO23,JS23),"")</f>
        <v/>
      </c>
      <c r="JU23" s="17"/>
      <c r="JV23" s="17"/>
      <c r="JW23" s="17"/>
      <c r="JX23" s="17"/>
      <c r="JY23" s="17"/>
      <c r="JZ23" s="17"/>
      <c r="KA23" s="17"/>
      <c r="KB23" s="17"/>
      <c r="KC23" s="17"/>
      <c r="KD23" s="17"/>
      <c r="KE23" s="17"/>
      <c r="KF23" s="17"/>
      <c r="KG23" s="17"/>
      <c r="KH23" s="17"/>
      <c r="KI23" s="17"/>
      <c r="KJ23" s="17"/>
      <c r="KK23" s="17"/>
      <c r="KL23" s="17"/>
      <c r="KM23" s="17"/>
      <c r="KN23" s="17"/>
      <c r="KO23" s="40" t="str">
        <f>IF(SUM(JV23,JZ23)&gt;0,SUM(JV23,JZ23),"")</f>
        <v/>
      </c>
      <c r="KP23" s="40" t="str">
        <f>IF(SUM(JU23:JV23,JX23:JZ23,KB23)-JW23-KA23&gt;0,SUM(JU23:JV23,JX23:JZ23,KB23)-JW23-KA23,"")</f>
        <v/>
      </c>
      <c r="KQ23" s="40" t="str">
        <f>IF(SUM(KC23:KD23,KF23)-KE23&gt;0,SUM(KC23:KD23,KF23)-KE23,"")</f>
        <v/>
      </c>
      <c r="KR23" s="40" t="str">
        <f>IF(SUM(JV23,JZ23,KD23)&gt;0,SUM(JV23,JZ23,KD23),"")</f>
        <v/>
      </c>
      <c r="KS23" s="40" t="str">
        <f>IF(SUM(KP23,KQ23)&gt;0,SUM(KP23,KQ23),"")</f>
        <v/>
      </c>
      <c r="KT23" s="40" t="str">
        <f>IF(SUM(KH23,KL23)&gt;0,SUM(KH23,KL23),"")</f>
        <v/>
      </c>
      <c r="KU23" s="40" t="str">
        <f>IF(SUM(KG23:KH23,KJ23:KL23,KN23)-SUM(KI23,KM23)&gt;0,SUM(KG23:KH23,KJ23:KL23,KN23)-SUM(KI23,KM23),"")</f>
        <v/>
      </c>
      <c r="KV23" s="40" t="str">
        <f>IF(SUM(KP23,KQ23,KU23)&gt;0,SUM(KP23,KQ23,KU23),"")</f>
        <v/>
      </c>
      <c r="KW23" s="18"/>
      <c r="KX23" s="18"/>
      <c r="KY23" s="18"/>
      <c r="KZ23" s="18"/>
      <c r="LA23" s="18"/>
      <c r="LB23" s="18"/>
      <c r="LC23" s="18"/>
      <c r="LD23" s="18"/>
      <c r="LE23" s="18"/>
      <c r="LF23" s="18"/>
      <c r="LG23" s="18"/>
      <c r="LH23" s="18"/>
      <c r="LI23" s="18"/>
      <c r="LJ23" s="18"/>
      <c r="LK23" s="18"/>
      <c r="LL23" s="18"/>
      <c r="LM23" s="18"/>
      <c r="LN23" s="18"/>
      <c r="LO23" s="18"/>
      <c r="LP23" s="18"/>
      <c r="LQ23" s="11" t="str">
        <f>IF(SUM(KX23,LB23)&gt;0,SUM(KX23,LB23),"")</f>
        <v/>
      </c>
      <c r="LR23" s="11" t="str">
        <f>IF(SUM(KW23:KX23,KZ23:LB23,LD23)-KY23-LC23&gt;0,SUM(KW23:KX23,KZ23:LB23,LD23)-KY23-LC23,"")</f>
        <v/>
      </c>
      <c r="LS23" s="11" t="str">
        <f>IF(SUM(LE23:LF23,LH23)-LG23&gt;0,SUM(LE23:LF23,LH23)-LG23,"")</f>
        <v/>
      </c>
      <c r="LT23" s="11" t="str">
        <f>IF(SUM(KX23,LB23,LF23)&gt;0,SUM(KX23,LB23,LF23),"")</f>
        <v/>
      </c>
      <c r="LU23" s="11" t="str">
        <f>IF(SUM(LR23,LS23)&gt;0,SUM(LR23,LS23),"")</f>
        <v/>
      </c>
      <c r="LV23" s="11" t="str">
        <f>IF(SUM(LJ23,LN23)&gt;0,SUM(LJ23,LN23),"")</f>
        <v/>
      </c>
      <c r="LW23" s="11" t="str">
        <f>IF(SUM(LI23:LJ23,LL23:LN23,LP23)-SUM(LK23,LO23)&gt;0,SUM(LI23:LJ23,LL23:LN23,LP23)-SUM(LK23,LO23),"")</f>
        <v/>
      </c>
      <c r="LX23" s="11" t="str">
        <f>IF(SUM(LR23,LS23,LW23)&gt;0,SUM(LR23,LS23,LW23),"")</f>
        <v/>
      </c>
      <c r="LY23" s="17"/>
      <c r="LZ23" s="17"/>
      <c r="MA23" s="17"/>
      <c r="MB23" s="17"/>
      <c r="MC23" s="17"/>
      <c r="MD23" s="17"/>
      <c r="ME23" s="17"/>
      <c r="MF23" s="17"/>
      <c r="MG23" s="17"/>
      <c r="MH23" s="17"/>
      <c r="MI23" s="17"/>
      <c r="MJ23" s="17"/>
      <c r="MK23" s="17"/>
      <c r="ML23" s="17"/>
      <c r="MM23" s="17"/>
      <c r="MN23" s="17"/>
      <c r="MO23" s="17"/>
      <c r="MP23" s="17"/>
      <c r="MQ23" s="17"/>
      <c r="MR23" s="17"/>
      <c r="MS23" s="40" t="str">
        <f>IF(SUM(LZ23,MD23)&gt;0,SUM(LZ23,MD23),"")</f>
        <v/>
      </c>
      <c r="MT23" s="40" t="str">
        <f>IF(SUM(LY23:LZ23,MB23:MD23,MF23)-MA23-ME23&gt;0,SUM(LY23:LZ23,MB23:MD23,MF23)-MA23-ME23,"")</f>
        <v/>
      </c>
      <c r="MU23" s="40" t="str">
        <f>IF(SUM(MG23:MH23,MJ23)-MI23&gt;0,SUM(MG23:MH23,MJ23)-MI23,"")</f>
        <v/>
      </c>
      <c r="MV23" s="40" t="str">
        <f>IF(SUM(LZ23,MD23,MH23)&gt;0,SUM(LZ23,MD23,MH23),"")</f>
        <v/>
      </c>
      <c r="MW23" s="40" t="str">
        <f>IF(SUM(MT23,MU23)&gt;0,SUM(MT23,MU23),"")</f>
        <v/>
      </c>
      <c r="MX23" s="40" t="str">
        <f>IF(SUM(ML23,MP23)&gt;0,SUM(ML23,MP23),"")</f>
        <v/>
      </c>
      <c r="MY23" s="40" t="str">
        <f>IF(SUM(MK23:ML23,MN23:MP23,MR23)-SUM(MM23,MQ23)&gt;0,SUM(MK23:ML23,MN23:MP23,MR23)-SUM(MM23,MQ23),"")</f>
        <v/>
      </c>
      <c r="MZ23" s="40" t="str">
        <f>IF(SUM(MT23,MU23,MY23)&gt;0,SUM(MT23,MU23,MY23),"")</f>
        <v/>
      </c>
      <c r="NA23" s="18"/>
      <c r="NB23" s="18"/>
      <c r="NC23" s="18"/>
      <c r="ND23" s="18"/>
      <c r="NE23" s="18"/>
      <c r="NF23" s="18"/>
      <c r="NG23" s="18"/>
      <c r="NH23" s="18"/>
      <c r="NI23" s="18"/>
      <c r="NJ23" s="18"/>
      <c r="NK23" s="18"/>
      <c r="NL23" s="18"/>
      <c r="NM23" s="18"/>
      <c r="NN23" s="18"/>
      <c r="NO23" s="18"/>
      <c r="NP23" s="18"/>
      <c r="NQ23" s="18"/>
      <c r="NR23" s="18"/>
      <c r="NS23" s="18"/>
      <c r="NT23" s="18"/>
      <c r="NU23" s="11" t="str">
        <f>IF(SUM(NB23,NF23)&gt;0,SUM(NB23,NF23),"")</f>
        <v/>
      </c>
      <c r="NV23" s="11" t="str">
        <f>IF(SUM(NA23:NB23,ND23:NF23,NH23)-NC23-NG23&gt;0,SUM(NA23:NB23,ND23:NF23,NH23)-NC23-NG23,"")</f>
        <v/>
      </c>
      <c r="NW23" s="11" t="str">
        <f>IF(SUM(NI23:NJ23,NL23)-NK23&gt;0,SUM(NI23:NJ23,NL23)-NK23,"")</f>
        <v/>
      </c>
      <c r="NX23" s="11" t="str">
        <f>IF(SUM(NB23,NF23,NJ23)&gt;0,SUM(NB23,NF23,NJ23),"")</f>
        <v/>
      </c>
      <c r="NY23" s="11" t="str">
        <f>IF(SUM(NV23,NW23)&gt;0,SUM(NV23,NW23),"")</f>
        <v/>
      </c>
      <c r="NZ23" s="11" t="str">
        <f>IF(SUM(NN23,NR23)&gt;0,SUM(NN23,NR23),"")</f>
        <v/>
      </c>
      <c r="OA23" s="11" t="str">
        <f>IF(SUM(NM23:NN23,NP23:NR23,NT23)-SUM(NO23,NS23)&gt;0,SUM(NM23:NN23,NP23:NR23,NT23)-SUM(NO23,NS23),"")</f>
        <v/>
      </c>
      <c r="OB23" s="11" t="str">
        <f>IF(SUM(NV23,NW23,OA23)&gt;0,SUM(NV23,NW23,OA23),"")</f>
        <v/>
      </c>
      <c r="OC23" s="17"/>
      <c r="OD23" s="17"/>
      <c r="OE23" s="17"/>
      <c r="OF23" s="17"/>
      <c r="OG23" s="17"/>
      <c r="OH23" s="17"/>
      <c r="OI23" s="17"/>
      <c r="OJ23" s="17"/>
      <c r="OK23" s="17"/>
      <c r="OL23" s="17"/>
      <c r="OM23" s="17"/>
      <c r="ON23" s="17"/>
      <c r="OO23" s="17"/>
      <c r="OP23" s="17"/>
      <c r="OQ23" s="17"/>
      <c r="OR23" s="17"/>
      <c r="OS23" s="17"/>
      <c r="OT23" s="17"/>
      <c r="OU23" s="17"/>
      <c r="OV23" s="17"/>
      <c r="OW23" s="40" t="str">
        <f>IF(SUM(OD23,OH23)&gt;0,SUM(OD23,OH23),"")</f>
        <v/>
      </c>
      <c r="OX23" s="40" t="str">
        <f>IF(SUM(OC23:OD23,OF23:OH23,OJ23)-OE23-OI23&gt;0,SUM(OC23:OD23,OF23:OH23,OJ23)-OE23-OI23,"")</f>
        <v/>
      </c>
      <c r="OY23" s="40" t="str">
        <f>IF(SUM(OK23:OL23,ON23)-OM23&gt;0,SUM(OK23:OL23,ON23)-OM23,"")</f>
        <v/>
      </c>
      <c r="OZ23" s="40" t="str">
        <f>IF(SUM(OD23,OH23,OL23)&gt;0,SUM(OD23,OH23,OL23),"")</f>
        <v/>
      </c>
      <c r="PA23" s="40" t="str">
        <f>IF(SUM(OX23,OY23)&gt;0,SUM(OX23,OY23),"")</f>
        <v/>
      </c>
      <c r="PB23" s="40" t="str">
        <f>IF(SUM(OP23,OT23)&gt;0,SUM(OP23,OT23),"")</f>
        <v/>
      </c>
      <c r="PC23" s="40" t="str">
        <f>IF(SUM(OO23:OP23,OR23:OT23,OV23)-SUM(OQ23,OU23)&gt;0,SUM(OO23:OP23,OR23:OT23,OV23)-SUM(OQ23,OU23),"")</f>
        <v/>
      </c>
      <c r="PD23" s="40" t="str">
        <f>IF(SUM(OX23,OY23,PC23)&gt;0,SUM(OX23,OY23,PC23),"")</f>
        <v/>
      </c>
      <c r="PE23" s="18"/>
      <c r="PF23" s="18"/>
      <c r="PG23" s="18"/>
      <c r="PH23" s="18"/>
      <c r="PI23" s="18"/>
      <c r="PJ23" s="18"/>
      <c r="PK23" s="18"/>
      <c r="PL23" s="18"/>
      <c r="PM23" s="18"/>
      <c r="PN23" s="18"/>
      <c r="PO23" s="18"/>
      <c r="PP23" s="18"/>
      <c r="PQ23" s="18"/>
      <c r="PR23" s="18"/>
      <c r="PS23" s="18"/>
      <c r="PT23" s="18"/>
      <c r="PU23" s="18"/>
      <c r="PV23" s="18"/>
      <c r="PW23" s="18"/>
      <c r="PX23" s="18"/>
      <c r="PY23" s="11" t="str">
        <f>IF(SUM(PF23,PJ23)&gt;0,SUM(PF23,PJ23),"")</f>
        <v/>
      </c>
      <c r="PZ23" s="11" t="str">
        <f>IF(SUM(PE23:PF23,PH23:PJ23,PL23)-PG23-PK23&gt;0,SUM(PE23:PF23,PH23:PJ23,PL23)-PG23-PK23,"")</f>
        <v/>
      </c>
      <c r="QA23" s="11" t="str">
        <f>IF(SUM(PM23:PN23,PP23)-PO23&gt;0,SUM(PM23:PN23,PP23)-PO23,"")</f>
        <v/>
      </c>
      <c r="QB23" s="11" t="str">
        <f>IF(SUM(PF23,PJ23,PN23)&gt;0,SUM(PF23,PJ23,PN23),"")</f>
        <v/>
      </c>
      <c r="QC23" s="11" t="str">
        <f>IF(SUM(PZ23,QA23)&gt;0,SUM(PZ23,QA23),"")</f>
        <v/>
      </c>
      <c r="QD23" s="11" t="str">
        <f>IF(SUM(PR23,PV23)&gt;0,SUM(PR23,PV23),"")</f>
        <v/>
      </c>
      <c r="QE23" s="11" t="str">
        <f>IF(SUM(PQ23:PR23,PT23:PV23,PX23)-SUM(PS23,PW23)&gt;0,SUM(PQ23:PR23,PT23:PV23,PX23)-SUM(PS23,PW23),"")</f>
        <v/>
      </c>
      <c r="QF23" s="11" t="str">
        <f>IF(SUM(PZ23,QA23,QE23)&gt;0,SUM(PZ23,QA23,QE23),"")</f>
        <v/>
      </c>
      <c r="QG23" s="22">
        <f>IF($CW23="P",CC23,(CC23+AZ23)/2)</f>
        <v>9.4</v>
      </c>
      <c r="QH23" s="22">
        <f>IF($CW23="P",CD23,(CD23+BA23)/2)</f>
        <v>1.6</v>
      </c>
      <c r="QI23" s="22">
        <f>IF($CW23="P",CE23,(CE23+BB23)/2)</f>
        <v>0</v>
      </c>
      <c r="QJ23" s="22">
        <f>IF($CW23="P",CF23,(CF23+BC23)/2)</f>
        <v>0</v>
      </c>
      <c r="QK23" s="22">
        <f>IF($CW23="P",CG23,(CG23+BD23)/2)</f>
        <v>9.1999999999999993</v>
      </c>
      <c r="QL23" s="22">
        <f>IF($CW23="P",CH23,(CH23+BE23)/2)</f>
        <v>1.55</v>
      </c>
      <c r="QM23" s="22">
        <f>IF($CW23="P",CI23,(CI23+BF23)/2)</f>
        <v>0</v>
      </c>
      <c r="QN23" s="22">
        <f>IF($CW23="P",CJ23,(CJ23+BG23)/2)</f>
        <v>0</v>
      </c>
      <c r="QO23" s="22">
        <f>IF($CW23="P",CK23,(CK23+BH23)/2)</f>
        <v>9.3000000000000007</v>
      </c>
      <c r="QP23" s="22">
        <f>IF($CW23="P",CL23,(CL23+BI23)/2)</f>
        <v>1.65</v>
      </c>
      <c r="QQ23" s="22">
        <f>IF($CW23="P",CM23,(CM23+BJ23)/2)</f>
        <v>0</v>
      </c>
      <c r="QR23" s="22">
        <f>IF($CW23="P",CN23,(CN23+BK23)/2)</f>
        <v>0</v>
      </c>
      <c r="QS23" s="22">
        <f>IF($CW23="P",CO23,(CO23+BL23)/2)</f>
        <v>9.35</v>
      </c>
      <c r="QT23" s="22">
        <f>IF($CW23="P",CP23,(CP23+BM23)/2)</f>
        <v>1.6</v>
      </c>
      <c r="QU23" s="22">
        <f>IF($CW23="P",CQ23,(CQ23+BN23)/2)</f>
        <v>0</v>
      </c>
      <c r="QV23" s="22">
        <f>IF($CW23="P",CR23,(CR23+BO23)/2)</f>
        <v>0</v>
      </c>
      <c r="QW23" s="22">
        <f>IF($CW23="P",CS23,(CS23+BP23)/2)</f>
        <v>8.3000000000000007</v>
      </c>
      <c r="QX23" s="22">
        <f>IF($CW23="P",CT23,(CT23+BQ23)/2)</f>
        <v>1.55</v>
      </c>
      <c r="QY23" s="22">
        <f>IF($CW23="P",CU23,(CU23+BR23)/2)</f>
        <v>0</v>
      </c>
      <c r="QZ23" s="22">
        <f>IF($CW23="P",CV23,(CV23+BS23)/2)</f>
        <v>0</v>
      </c>
      <c r="RA23" s="27" t="s">
        <v>46</v>
      </c>
      <c r="RB23" s="40">
        <f>IF(SUM(QH23,QL23)&gt;0,SUM(QH23,QL23),"")</f>
        <v>3.1500000000000004</v>
      </c>
      <c r="RC23" s="40">
        <f>IF(SUM(QG23:QH23,QJ23:QL23,QN23)-QI23-QM23&gt;0,SUM(QG23:QH23,QJ23:QL23,QN23)-QI23-QM23,"")</f>
        <v>21.75</v>
      </c>
      <c r="RD23" s="40">
        <f>IF(SUM(QO23:QP23,QR23)-QQ23&gt;0,SUM(QO23:QP23,QR23)-QQ23,"")</f>
        <v>10.950000000000001</v>
      </c>
      <c r="RE23" s="40">
        <f>IF(SUM(QH23,QL23,QP23)&gt;0,SUM(QH23,QL23,QP23),"")</f>
        <v>4.8000000000000007</v>
      </c>
      <c r="RF23" s="40">
        <f>IF(SUM(RC23,RD23)&gt;0,SUM(RC23,RD23),"")</f>
        <v>32.700000000000003</v>
      </c>
      <c r="RG23" s="40">
        <f>IF(SUM(QT23,QX23)&gt;0,SUM(QT23,QX23),"")</f>
        <v>3.1500000000000004</v>
      </c>
      <c r="RH23" s="40">
        <f>IF(SUM(QS23:QT23,QV23:QX23,QZ23)-SUM(QU23,QY23)&gt;0,SUM(QS23:QT23,QV23:QX23,QZ23)-SUM(QU23,QY23),"")</f>
        <v>20.8</v>
      </c>
      <c r="RI23" s="40">
        <f>IF(SUM(RC23,RD23,RH23)&gt;0,SUM(RC23,RD23,RH23),"")</f>
        <v>53.5</v>
      </c>
    </row>
    <row r="24" spans="1:477" x14ac:dyDescent="0.2">
      <c r="A24" s="4" t="str" cm="1">
        <f t="array" ref="A24">IF(AND(J24&lt;&gt;"",J24&lt;&gt;"No DD"),SUMPRODUCT((J$4:J$34&lt;&gt;"")*(J$4:J$34&lt;&gt;"No DD")*(F$4:F$34&gt;F24))+1,IF(J24="No DD",SUMPRODUCT((J$4:J$34="No DD")*(F$4:F$34&gt;F24))+1+SUMPRODUCT((J$4:J$34&lt;&gt;"")*(J$4:J$34&lt;&gt;"No DD")),""))</f>
        <v/>
      </c>
      <c r="B24" s="4" t="str" cm="1">
        <f t="array" ref="B24">IF(AND(J24&lt;&gt;"",J24&lt;&gt;"No DD",G24=""),SUMPRODUCT((J$4:J$34&lt;&gt;"")*(J$4:J$34&lt;&gt;"No DD")*(G$4:G$34="")*(F$4:F$34&gt;F24))+1,IF(J24="No DD",SUMPRODUCT((J$4:J$34="No DD")*(F$4:F$34&gt;F24)*(G$4:G$34=""))+1+SUMPRODUCT((J$4:J$34&lt;&gt;"")*(G$4:G$34="")*(J$4:J$34&lt;&gt;"No DD")),""))</f>
        <v/>
      </c>
      <c r="C24" s="5" t="s">
        <v>199</v>
      </c>
      <c r="D24" s="4" t="s">
        <v>6</v>
      </c>
      <c r="E24" s="4">
        <v>2007</v>
      </c>
      <c r="F24" s="9">
        <f>SUM(L24:T24)+SUM(L24:P24)*0.0000001+SUM(L24)*0.0000000000001</f>
        <v>104.50000647000437</v>
      </c>
      <c r="G24" s="66"/>
      <c r="H24" s="3" t="str">
        <f>IF(OR(AND(AR24&gt;=AY$36,AS24&gt;=AY$40,AR24&lt;&gt;"",AQ24=""),AND(AW24&gt;=AY$36,AX24&gt;=AY$40,AW24&lt;&gt;"",AQ24=""),AND(BU24&gt;=CB$36,BV24&gt;=CB$40,BU24&lt;&gt;"",BT24=""),AND(BZ24&gt;=CB$36,CA24&gt;=CB$40,BZ24&lt;&gt;"",BT24=""),AND(CX24&gt;=DE$36,CY24&gt;=DE$40,CX24&lt;&gt;"",CW24=""),AND(DC24&gt;=DE$36,DD24&gt;=DE$40,DC24&lt;&gt;""),AND(EC24&gt;=EJ$36,ED24&gt;=EJ$40,EC24&lt;&gt;""),AND(EH24&gt;=EJ$36,EI24&gt;=EJ$40,EH24&lt;&gt;""),AND(FE24&gt;=FL$36,FF24&gt;=FL$40,FE24&lt;&gt;""),AND(FJ24&gt;=FL$36,FK24&gt;=FL$40,FJ24&lt;&gt;""),AND(GG24&gt;=GN$36,GH24&gt;=GN$40,GG24&lt;&gt;""),AND(GL24&gt;=GN$36,GM24&gt;=GN$40,GL24&lt;&gt;""),AND(HI24&gt;=HP$36,HJ24&gt;=HP$40,HI24&lt;&gt;""),AND(HN24&gt;=HP$36,HO24&gt;=HP$40,HN24&lt;&gt;""),AND(IK24&gt;=IR$36,IL24&gt;=IR$40,IK24&lt;&gt;""),AND(IP24&gt;=IR$36,IQ24&gt;=IR$40,IP24&lt;&gt;""),AND(JM24&gt;=JT$36,JN24&gt;=JT$40,JM24&lt;&gt;""),AND(JR24&gt;=JT$36,JS24&gt;=JT$40,JR24&lt;&gt;""),AND(KO24&gt;=KV$36,KP24&gt;=KV$40,KO24&lt;&gt;""),AND(KT24&gt;=KV$36,KU24&gt;=KV$40,KT24&lt;&gt;""),AND(LQ24&gt;=LX$36,LR24&gt;=LX$40,LQ24&lt;&gt;""),AND(LV24&gt;=LX$36,LW24&gt;=LX$40,LV24&lt;&gt;""),AND(MS24&gt;=MZ$36,MT24&gt;=MZ$40,MS24&lt;&gt;""),AND(MX24&gt;=MZ$36,MY24&gt;=MZ$40,MX24&lt;&gt;""),AND(NU24&gt;=OB$36,NV24&gt;=OB$40,NU24&lt;&gt;""),AND(NZ24&gt;=OB$36,OA24&gt;=OB$40,NZ24&lt;&gt;""),AND(OW24&gt;=PD$36,OX24&gt;=PD$40,OW24&lt;&gt;""),AND(PB24&gt;=PD$36,PC24&gt;=PD$40,PB24&lt;&gt;""),AND(PY24&gt;=QF$36,PZ24&gt;=QF$40,PY24&lt;&gt;""),AND(QD24&gt;=QF$36,QE24&gt;=QF$40,QD24&lt;&gt;"")),"P","")</f>
        <v/>
      </c>
      <c r="I24" s="3" t="str">
        <f>IF(OR(AND(AS24&gt;=AY$40,AS24&lt;&gt;"",AQ24=""),AND(AX24&gt;=AY$40,AX24&lt;&gt;"",AQ24=""),AND(BV24&gt;=CB$40,BV24&lt;&gt;"",BT24=""),AND(CA24&gt;=CB$40,CA24&lt;&gt;"",BT24=""),AND(CY24&gt;=DE$40,CY24&lt;&gt;"",CW24=""),AND(DD24&gt;=DE$40,DD24&lt;&gt;"",CW24=""),AND(ED24&gt;=EJ$40,ED24&lt;&gt;""),AND(EI24&gt;=EJ$40,EI24&lt;&gt;""),AND(FF24&gt;=FL$40,FF24&lt;&gt;""),AND(FK24&gt;=FL$40,FK24&lt;&gt;""),AND(GH24&gt;=GN$40,GH24&lt;&gt;""),AND(GM24&gt;=GN$40,GM24&lt;&gt;""),AND(HJ24&gt;=HP$40,HJ24&lt;&gt;""),AND(HO24&gt;=HP$40,HO24&lt;&gt;""),AND(IL24&gt;=IR$40,IL24&lt;&gt;""),AND(IQ24&gt;=IR$40,IQ24&lt;&gt;""),AND(JN24&gt;=JT$40,JN24&lt;&gt;""),AND(JS24&gt;=JT$40,JS24&lt;&gt;""),AND(KP24&gt;=KV$40,KP24&lt;&gt;""),AND(KU24&gt;=KV$40,KU24&lt;&gt;""),AND(LR24&gt;=LX$40,LR24&lt;&gt;""),AND(LW24&gt;=LX$40,LW24&lt;&gt;""),AND(MT24&gt;=MZ$40,MT24&lt;&gt;""),AND(MY24&gt;=MZ$40,MY24&lt;&gt;""),AND(NV24&gt;=OB$40,NV24&lt;&gt;""),AND(OA24&gt;=OB$40,OA24&lt;&gt;""),AND(OX24&gt;=PD$40,OX24&lt;&gt;""),AND(PC24&gt;=PD$40,PC24&lt;&gt;""),AND(PZ24&gt;=QF$40,PZ24&lt;&gt;""),AND(QE24&gt;=QF$40,QE24&lt;&gt;"")),"P","")</f>
        <v/>
      </c>
      <c r="J24" s="36" t="str">
        <f>IF(AND(I24="P",H24=""),"No DD",IF(OR(AND(AU24&gt;=AY$39,AV24&gt;=AY$43,AU24&lt;&gt;"",AQ24=""),AND(BX24&gt;=CB$39,BY24&gt;=CB$43,BX24&lt;&gt;"",BT24=""),AND(DA24&gt;=DE$39,DB24&gt;=DE$43,DA24&lt;&gt;"",CW24=""),AND(EF24&gt;=EJ$39,EG24&gt;=EJ$43,EF24&lt;&gt;""),AND(FH24&gt;=FL$39,FI24&gt;=FL$43,FH24&lt;&gt;""),AND(GJ24&gt;=GN$39,GK24&gt;=GN$43,GJ24&lt;&gt;""),AND(HL24&gt;=HP$39,HM24&gt;=HP$43,HL24&lt;&gt;""),AND(IN24&gt;=IR$39,IO24&gt;=IR$43,IN24&lt;&gt;""),AND(JP24&gt;=JT$39,JQ24&gt;=JT$43,JP24&lt;&gt;""),AND(KR24&gt;=KV$39,KS24&gt;=KV$43,KR24&lt;&gt;""),AND(LT24&gt;=LX$39,LU24&gt;=LX$43,LT24&lt;&gt;""),AND(MV24&gt;=MZ$39,MW24&gt;=MZ$43,MV24&lt;&gt;""),AND(NX24&gt;=OB$39,NY24&gt;=OB$43,NX24&lt;&gt;""),AND(OZ24&gt;=PD$39,PA24&gt;=PD$43,OZ24&lt;&gt;""),AND(QB24&gt;=QF$39,QC24&gt;=QF$43,QB24&lt;&gt;"")),"Merit",IF(OR(AND(AU24&gt;=AY$38,AV24&gt;=AY$42,AU24&lt;&gt;"",AQ24=""),AND(BX24&gt;=CB$38,BY24&gt;=CB$42,BX24&lt;&gt;"",BT24=""),AND(DA24&gt;=DE$38,DB24&gt;=DE$42,DA24&lt;&gt;"",CW24=""),AND(EF24&gt;=EJ$38,EG24&gt;=EJ$42,EF24&lt;&gt;""),AND(FH24&gt;=FL$38,FI24&gt;=FL$42,FH24&lt;&gt;""),AND(GJ24&gt;=GN$38,GK24&gt;=GN$42,GJ24&lt;&gt;""),AND(HL24&gt;=HP$38,HM24&gt;=HP$42,HL24&lt;&gt;""),AND(IN24&gt;=IR$38,IO24&gt;=IR$42,IN24&lt;&gt;""),AND(JP24&gt;=JT$38,JQ24&gt;=JT$42,JP24&lt;&gt;""),AND(KR24&gt;=KV$38,KS24&gt;=KV$42,KR24&lt;&gt;""),AND(LT24&gt;=LX$38,LU24&gt;=LX$42,LT24&lt;&gt;""),AND(MV24&gt;=MZ$38,MW24&gt;=MZ$42,MV24&lt;&gt;""),AND(NX24&gt;=OB$38,NY24&gt;=OB$42,NX24&lt;&gt;""),AND(OZ24&gt;=PD$38,PA24&gt;=PD$42,OZ24&lt;&gt;""),AND(QB24&gt;=QF$38,QC24&gt;=QF$42,QB24&lt;&gt;"")),"Excellence",IF(K24="P","Worlds Team",IF(H24="P","National Team","")))))</f>
        <v/>
      </c>
      <c r="K24" s="3" t="str">
        <f>IF(OR(AND(AU24&gt;=AY$37,AV24&gt;=AY$41,AU24&lt;&gt;"",AQ24=""),AND(BX24&gt;=CB$37,BY24&gt;=CB$41,BX24&lt;&gt;"",BT24=""),AND(DA24&gt;=DE$37,DB24&gt;=DE$41,DA24&lt;&gt;"",CW24=""),AND(EF24&gt;=EJ$37,EG24&gt;=EJ$41,EF24&lt;&gt;""),AND(FH24&gt;=FL$37,FI24&gt;=FL$41,FH24&lt;&gt;""),AND(GJ24&gt;=GN$37,GK24&gt;=GN$41,GJ24&lt;&gt;""),AND(HL24&gt;=HP$37,HM24&gt;=HP$41,HL24&lt;&gt;""),AND(IN24&gt;=IR$37,IO24&gt;=IR$41,IN24&lt;&gt;""),AND(JP24&gt;=JT$37,JQ24&gt;=JT$41,JP24&lt;&gt;""),AND(KR24&gt;=KV$37,KS24&gt;=KV$41,KR24&lt;&gt;""),AND(LT24&gt;=LX$37,LU24&gt;=LX$41,LT24&lt;&gt;""),AND(MV24&gt;=MZ$37,MW24&gt;=MZ$41,MV24&lt;&gt;""),AND(NX24&gt;=OB$37,NY24&gt;=OB$41,NX24&lt;&gt;""),AND(OZ24&gt;=PD$37,PA24&gt;=PD$41,OZ24&lt;&gt;""),AND(QB24&gt;=QF$37,QC24&gt;=QF$41,QB24&lt;&gt;"")),"P","")</f>
        <v/>
      </c>
      <c r="L24" s="8">
        <f>IF(COUNT(AS24,BV24,CY24)&gt;0,LARGE((AS24,BV24,CY24),1),0)</f>
        <v>43.599999999999994</v>
      </c>
      <c r="M24" s="8" t="str">
        <f>IF(L24=0,"",IF(L24=CY24,$CC$1,IF(L24=BV24,$AZ$1,IF(L24=AS24,$W$1,""))))</f>
        <v>2024 Nationals</v>
      </c>
      <c r="N24" s="8">
        <f>IF(COUNT(AS24,BV24,CY24)&gt;1,LARGE((AS24,BV24,CY24),2),0)</f>
        <v>0</v>
      </c>
      <c r="O24" s="8" t="str">
        <f>IF(N24=0,"",IF(AND(N24=L24,N24=AS24,N24=BV24),$W$1,IF(AND(N24=L24,N24=AS24,N24=CY24),$W$1,IF(AND(N24=L24,N24=BV24,N24=CY24),$AZ$1,IF(N24=CY24,$CC$1,IF(N24=BV24,$AZ$1,IF(N24=AS24,$W$1,"")))))))</f>
        <v/>
      </c>
      <c r="P24" s="8">
        <f>IF(COUNT(AT24,BW24,CZ24)&gt;0,LARGE((AT24,BW24,CZ24),1),0)</f>
        <v>21.099999999999998</v>
      </c>
      <c r="Q24" s="8" t="str">
        <f>IF(P24=0,"",IF(P24=CZ24,$CC$1,IF(P24=BW24,$AZ$1,IF(P24=AT24,$W$1,""))))</f>
        <v>2024 Nationals</v>
      </c>
      <c r="R24" s="8">
        <f>IF(MAX(AX24,CA24,DD24)&gt;0,MAX(AX24,CA24,DD24),0)</f>
        <v>39.800000000000004</v>
      </c>
      <c r="S24" s="8" t="str">
        <f>IF(R24=0,"",IF(R24=DD24,$CC$1,IF(R24=CA24,$AZ$1,IF(R24=AX24,$W$1,""))))</f>
        <v>2024 Nationals</v>
      </c>
      <c r="T24" s="8" t="str">
        <f>IF(MAX(DF24:DH24)&gt;0,MAX(DF24:DH24),"")</f>
        <v/>
      </c>
      <c r="U24" s="11" t="str">
        <f>IF(T24="","",IF(T24=DF24,"("&amp;DF$2&amp;")",IF(T24=DG24,"("&amp;DG$2&amp;")",IF(T24=DH24,"("&amp;DH$2&amp;")"))))</f>
        <v/>
      </c>
      <c r="V24" s="8" t="str">
        <f>IF(T24="","",IF(T24=DF24,IF(T24+IF(N24="",0,N24)=PZ24,$PE$1,IF(T24+IF(N24="",0,N24)=OX24,$OC$1,IF(T24+IF(N24="",0,N24)=NV24,$NA$1,IF(T24+IF(N24="",0,N24)=MT24,$LY$1,IF(T24+IF(N24="",0,N24)=LR24,$KW$1,IF(T24+IF(N24="",0,N24)=KP24,$JU$1,IF(T24+IF(N24="",0,N24)=JN24,$IS$1,IF(T24+IF(N24="",0,N24)=IL24,$HQ$1,IF(T24+IF(N24="",0,N24)=HJ24,$GO$1,IF(T24+IF(N24="",0,N24)=GH24,$FM$1,IF(T24+IF(N24="",0,N24)=FF24,$EK$1,IF(T24+IF(N24="",0,N24)=ED24,$DI$1)))))))))))),IF(T24=DG24,IF(T24+IF(P24="",0,P24)=QA24,$PE$1,IF(T24+IF(P24="",0,P24)=OY24,$OC$1,IF(T24+IF(P24="",0,P24)=NW24,$NA$1,IF(T24+IF(P24="",0,P24)=MU24,$LY$1,IF(T24+IF(P24="",0,P24)=LS24,$KW$1,IF(T24+IF(P24="",0,P24)=KQ24,$JU$1,IF(T24+IF(P24="",0,P24)=JO24,$IS$1,IF(T24+IF(P24="",0,P24)=IM24,$HQ$1,IF(T24+IF(P24="",0,P24)=HK24,$GO$1,IF(T24+IF(P24="",0,P24)=GI24,$FM$1,IF(T24+IF(P24="",0,P24)=FG24,$EK$1,IF(T24+IF(P24="",0,P24)=EE24,$DI$1)))))))))))),IF(T24=DH24,IF(T24+IF(R24="",0,R24)=QE24,$PE$1,IF(T24+IF(R24="",0,R24)=PC24,$OC$1,IF(T24+IF(R24="",0,R24)=OA24,$NA$1,IF(T24+IF(R24="",0,R24)=MY24,$LY$1,IF(T24+IF(R24="",0,R24)=LW24,$KW$1,IF(T24+IF(R24="",0,R24)=KU24,$JU$1,IF(T24+IF(R24="",0,R24)=JS24,$IS$1,IF(T24+IF(R24="",0,R24)=IQ24,$HQ$1,IF(T24+IF(R24="",0,R24)=HO24,$GO$1,IF(T24+IF(R24="",0,R24)=GM24,$FM$1,IF(T24+IF(R24="",0,R24)=FK24,$EK$1,IF(T24+IF(R24="",0,R24)=EI24,$DI$1))))))))))))))))</f>
        <v/>
      </c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27"/>
      <c r="AR24" s="40" t="str">
        <f>IF(SUM(X24,AB24)&gt;0,SUM(X24,AB24),"")</f>
        <v/>
      </c>
      <c r="AS24" s="40" t="str">
        <f>IF(SUM(W24:X24,Z24:AB24,AD24)-Y24-AC24&gt;0,SUM(W24:X24,Z24:AB24,AD24)-Y24-AC24,"")</f>
        <v/>
      </c>
      <c r="AT24" s="40" t="str">
        <f>IF(SUM(AE24:AF24,AH24)-AG24&gt;0,SUM(AE24:AF24,AH24)-AG24,"")</f>
        <v/>
      </c>
      <c r="AU24" s="40" t="str">
        <f>IF(SUM(X24,AB24,AF24)&gt;0,SUM(X24,AB24,AF24),"")</f>
        <v/>
      </c>
      <c r="AV24" s="40" t="str">
        <f>IF(SUM(AS24,AT24)&gt;0,SUM(AS24,AT24),"")</f>
        <v/>
      </c>
      <c r="AW24" s="40" t="str">
        <f>IF(SUM(AJ24,AN24)&gt;0,SUM(AJ24,AN24),"")</f>
        <v/>
      </c>
      <c r="AX24" s="40" t="str">
        <f>IF(SUM(AI24:AJ24,AL24:AN24,AP24)-SUM(AK24,AO24)&gt;0,SUM(AI24:AJ24,AL24:AN24,AP24)-SUM(AK24,AO24),"")</f>
        <v/>
      </c>
      <c r="AY24" s="40" t="str">
        <f>IF(SUM(AS24,AT24,AX24)&gt;0,SUM(AS24,AT24,AX24),"")</f>
        <v/>
      </c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28"/>
      <c r="BU24" s="11" t="str">
        <f>IF(SUM(BA24,BE24)&gt;0,SUM(BA24,BE24),"")</f>
        <v/>
      </c>
      <c r="BV24" s="11" t="str">
        <f>IF(SUM(AZ24:BA24,BC24:BE24,BG24)-BB24-BF24&gt;0,SUM(AZ24:BA24,BC24:BE24,BG24)-BB24-BF24,"")</f>
        <v/>
      </c>
      <c r="BW24" s="11" t="str">
        <f>IF(SUM(BH24:BI24,BK24)-BJ24&gt;0,SUM(BH24:BI24,BK24)-BJ24,"")</f>
        <v/>
      </c>
      <c r="BX24" s="11" t="str">
        <f>IF(SUM(BA24,BE24,BI24)&gt;0,SUM(BA24,BE24,BI24),"")</f>
        <v/>
      </c>
      <c r="BY24" s="11" t="str">
        <f>IF(SUM(BV24,BW24)&gt;0,SUM(BV24,BW24),"")</f>
        <v/>
      </c>
      <c r="BZ24" s="11" t="str">
        <f>IF(SUM(BM24,BQ24)&gt;0,SUM(BM24,BQ24),"")</f>
        <v/>
      </c>
      <c r="CA24" s="11" t="str">
        <f>IF(SUM(BL24:BM24,BO24:BQ24,BS24)-SUM(BN24,BR24)&gt;0,SUM(BL24:BM24,BO24:BQ24,BS24)-SUM(BN24,BR24),"")</f>
        <v/>
      </c>
      <c r="CB24" s="11" t="str">
        <f>IF(SUM(BV24,BW24,CA24)&gt;0,SUM(BV24,BW24,CA24),"")</f>
        <v/>
      </c>
      <c r="CC24" s="19">
        <v>18.899999999999999</v>
      </c>
      <c r="CD24" s="19">
        <v>3.4</v>
      </c>
      <c r="CE24" s="19">
        <v>0.6</v>
      </c>
      <c r="CF24" s="19">
        <v>0</v>
      </c>
      <c r="CG24" s="19">
        <v>18.399999999999999</v>
      </c>
      <c r="CH24" s="19">
        <v>3.5</v>
      </c>
      <c r="CI24" s="19">
        <v>0</v>
      </c>
      <c r="CJ24" s="19">
        <v>0</v>
      </c>
      <c r="CK24" s="19">
        <v>18.7</v>
      </c>
      <c r="CL24" s="19">
        <v>2.7</v>
      </c>
      <c r="CM24" s="19">
        <v>0.3</v>
      </c>
      <c r="CN24" s="19">
        <v>0</v>
      </c>
      <c r="CO24" s="19">
        <v>17.600000000000001</v>
      </c>
      <c r="CP24" s="19">
        <v>0.7</v>
      </c>
      <c r="CQ24" s="19">
        <v>0</v>
      </c>
      <c r="CR24" s="19">
        <v>0</v>
      </c>
      <c r="CS24" s="19">
        <v>18.399999999999999</v>
      </c>
      <c r="CT24" s="19">
        <v>3.1</v>
      </c>
      <c r="CU24" s="19">
        <v>0</v>
      </c>
      <c r="CV24" s="19">
        <v>0</v>
      </c>
      <c r="CW24" s="27"/>
      <c r="CX24" s="40">
        <f>IF(SUM(CD24,CH24)&gt;0,SUM(CD24,CH24),"")</f>
        <v>6.9</v>
      </c>
      <c r="CY24" s="40">
        <f>IF(SUM(CC24:CD24,CF24:CH24,CJ24)-CE24-CI24&gt;0,SUM(CC24:CD24,CF24:CH24,CJ24)-CE24-CI24,"")</f>
        <v>43.599999999999994</v>
      </c>
      <c r="CZ24" s="40">
        <f>IF(SUM(CK24:CL24,CN24)-CM24&gt;0,SUM(CK24:CL24,CN24)-CM24,"")</f>
        <v>21.099999999999998</v>
      </c>
      <c r="DA24" s="40">
        <f>IF(SUM(CD24,CH24,CL24)&gt;0,SUM(CD24,CH24,CL24),"")</f>
        <v>9.6000000000000014</v>
      </c>
      <c r="DB24" s="40">
        <f>IF(SUM(CY24,CZ24)&gt;0,SUM(CY24,CZ24),"")</f>
        <v>64.699999999999989</v>
      </c>
      <c r="DC24" s="40">
        <f>IF(SUM(CP24,CT24)&gt;0,SUM(CP24,CT24),"")</f>
        <v>3.8</v>
      </c>
      <c r="DD24" s="40">
        <f>IF(SUM(CO24:CP24,CR24:CT24,CV24)-SUM(CQ24,CU24)&gt;0,SUM(CO24:CP24,CR24:CT24,CV24)-SUM(CQ24,CU24),"")</f>
        <v>39.800000000000004</v>
      </c>
      <c r="DE24" s="40">
        <f>IF(SUM(CY24,CZ24,DD24)&gt;0,SUM(CY24,CZ24,DD24),"")</f>
        <v>104.5</v>
      </c>
      <c r="DF24" s="50" t="str">
        <f>IF(MAX(ED24,FF24,GH24,HJ24,IL24,JN24,KP24,LR24,MT24,NV24,OX24,PZ24)-IF(N24="",0,N24)&gt;0.001,MAX(ED24,FF24,GH24,HJ24,IL24,JN24,KP24,LR24,MT24,NV24,OX24,PZ24)-IF(N24="",0,N24),"")</f>
        <v/>
      </c>
      <c r="DG24" s="50" t="str">
        <f>IF(MAX(EE24,FG24,GI24,HK24,IM24,JO24,KQ24,LS24,MU24,NW24,OY24,QA24)-IF(P24="",0,P24)&gt;0.001,MAX(EE24,FG24,GI24,HK24,IM24,JO24,KQ24,LS24,MU24,NW24,OY24,QA24)-IF(P24="",0,P24),"")</f>
        <v/>
      </c>
      <c r="DH24" s="50" t="str">
        <f>IF(MAX(EI24,FK24,GM24,HO24,IQ24,JS24,KU24,LW24,MY24,OA24,PC24,QE24)-IF(R24="",0,R24)&gt;0.001,MAX(EI24,FK24,GM24,HO24,IQ24,JS24,KU24,LW24,MY24,OA24,PC24,QE24)-IF(R24="",0,R24),"")</f>
        <v/>
      </c>
      <c r="DI24" s="17"/>
      <c r="DJ24" s="17"/>
      <c r="DK24" s="17"/>
      <c r="DL24" s="17"/>
      <c r="DM24" s="17"/>
      <c r="DN24" s="17"/>
      <c r="DO24" s="17"/>
      <c r="DP24" s="17"/>
      <c r="DQ24" s="17"/>
      <c r="DR24" s="17"/>
      <c r="DS24" s="17"/>
      <c r="DT24" s="17"/>
      <c r="DU24" s="17"/>
      <c r="DV24" s="17"/>
      <c r="DW24" s="17"/>
      <c r="DX24" s="17"/>
      <c r="DY24" s="17"/>
      <c r="DZ24" s="17"/>
      <c r="EA24" s="17"/>
      <c r="EB24" s="17"/>
      <c r="EC24" s="40" t="str">
        <f>IF(SUM(DJ24,DN24)&gt;0,SUM(DJ24,DN24),"")</f>
        <v/>
      </c>
      <c r="ED24" s="40" t="str">
        <f>IF(SUM(DI24:DJ24,DL24:DN24,DP24)-DK24-DO24&gt;0,SUM(DI24:DJ24,DL24:DN24,DP24)-DK24-DO24,"")</f>
        <v/>
      </c>
      <c r="EE24" s="40" t="str">
        <f>IF(SUM(DQ24:DR24,DT24)-DS24&gt;0,SUM(DQ24:DR24,DT24)-DS24,"")</f>
        <v/>
      </c>
      <c r="EF24" s="40" t="str">
        <f>IF(SUM(DJ24,DN24,DR24)&gt;0,SUM(DJ24,DN24,DR24),"")</f>
        <v/>
      </c>
      <c r="EG24" s="40" t="str">
        <f>IF(SUM(ED24,EE24)&gt;0,SUM(ED24,EE24),"")</f>
        <v/>
      </c>
      <c r="EH24" s="40" t="str">
        <f>IF(SUM(DV24,DZ24)&gt;0,SUM(DV24,DZ24),"")</f>
        <v/>
      </c>
      <c r="EI24" s="40" t="str">
        <f>IF(SUM(DU24:DV24,DX24:DZ24,EB24)-SUM(DW24,EA24)&gt;0,SUM(DU24:DV24,DX24:DZ24,EB24)-SUM(DW24,EA24),"")</f>
        <v/>
      </c>
      <c r="EJ24" s="40" t="str">
        <f>IF(SUM(ED24,EE24,EI24)&gt;0,SUM(ED24,EE24,EI24),"")</f>
        <v/>
      </c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1" t="str">
        <f>IF(SUM(EL24,EP24)&gt;0,SUM(EL24,EP24),"")</f>
        <v/>
      </c>
      <c r="FF24" s="11" t="str">
        <f>IF(SUM(EK24:EL24,EN24:EP24,ER24)-EM24-EQ24&gt;0,SUM(EK24:EL24,EN24:EP24,ER24)-EM24-EQ24,"")</f>
        <v/>
      </c>
      <c r="FG24" s="11" t="str">
        <f>IF(SUM(ES24:ET24,EV24)-EU24&gt;0,SUM(ES24:ET24,EV24)-EU24,"")</f>
        <v/>
      </c>
      <c r="FH24" s="11" t="str">
        <f>IF(SUM(EL24,EP24,ET24)&gt;0,SUM(EL24,EP24,ET24),"")</f>
        <v/>
      </c>
      <c r="FI24" s="11" t="str">
        <f>IF(SUM(FF24,FG24)&gt;0,SUM(FF24,FG24),"")</f>
        <v/>
      </c>
      <c r="FJ24" s="11" t="str">
        <f>IF(SUM(EX24,FB24)&gt;0,SUM(EX24,FB24),"")</f>
        <v/>
      </c>
      <c r="FK24" s="11" t="str">
        <f>IF(SUM(EW24:EX24,EZ24:FB24,FD24)-SUM(EY24,FC24)&gt;0,SUM(EW24:EX24,EZ24:FB24,FD24)-SUM(EY24,FC24),"")</f>
        <v/>
      </c>
      <c r="FL24" s="11" t="str">
        <f>IF(SUM(FF24,FG24,FK24)&gt;0,SUM(FF24,FG24,FK24),"")</f>
        <v/>
      </c>
      <c r="FM24" s="17"/>
      <c r="FN24" s="17"/>
      <c r="FO24" s="17"/>
      <c r="FP24" s="17"/>
      <c r="FQ24" s="17"/>
      <c r="FR24" s="17"/>
      <c r="FS24" s="17"/>
      <c r="FT24" s="17"/>
      <c r="FU24" s="17"/>
      <c r="FV24" s="17"/>
      <c r="FW24" s="17"/>
      <c r="FX24" s="17"/>
      <c r="FY24" s="17"/>
      <c r="FZ24" s="17"/>
      <c r="GA24" s="17"/>
      <c r="GB24" s="17"/>
      <c r="GC24" s="17"/>
      <c r="GD24" s="17"/>
      <c r="GE24" s="17"/>
      <c r="GF24" s="17"/>
      <c r="GG24" s="40" t="str">
        <f>IF(SUM(FN24,FR24)&gt;0,SUM(FN24,FR24),"")</f>
        <v/>
      </c>
      <c r="GH24" s="40" t="str">
        <f>IF(SUM(FM24:FN24,FP24:FR24,FT24)-FO24-FS24&gt;0,SUM(FM24:FN24,FP24:FR24,FT24)-FO24-FS24,"")</f>
        <v/>
      </c>
      <c r="GI24" s="40" t="str">
        <f>IF(SUM(FU24:FV24,FX24)-FW24&gt;0,SUM(FU24:FV24,FX24)-FW24,"")</f>
        <v/>
      </c>
      <c r="GJ24" s="40" t="str">
        <f>IF(SUM(FN24,FR24,FV24)&gt;0,SUM(FN24,FR24,FV24),"")</f>
        <v/>
      </c>
      <c r="GK24" s="40" t="str">
        <f>IF(SUM(GH24,GI24)&gt;0,SUM(GH24,GI24),"")</f>
        <v/>
      </c>
      <c r="GL24" s="40" t="str">
        <f>IF(SUM(FZ24,GD24)&gt;0,SUM(FZ24,GD24),"")</f>
        <v/>
      </c>
      <c r="GM24" s="40" t="str">
        <f>IF(SUM(FY24:FZ24,GB24:GD24,GF24)-SUM(GA24,GE24)&gt;0,SUM(FY24:FZ24,GB24:GD24,GF24)-SUM(GA24,GE24),"")</f>
        <v/>
      </c>
      <c r="GN24" s="40" t="str">
        <f>IF(SUM(GH24,GI24,GM24)&gt;0,SUM(GH24,GI24,GM24),"")</f>
        <v/>
      </c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1" t="str">
        <f>IF(SUM(GP24,GT24)&gt;0,SUM(GP24,GT24),"")</f>
        <v/>
      </c>
      <c r="HJ24" s="11" t="str">
        <f>IF(SUM(GO24:GP24,GR24:GT24,GV24)-GQ24-GU24&gt;0,SUM(GO24:GP24,GR24:GT24,GV24)-GQ24-GU24,"")</f>
        <v/>
      </c>
      <c r="HK24" s="11" t="str">
        <f>IF(SUM(GW24:GX24,GZ24)-GY24&gt;0,SUM(GW24:GX24,GZ24)-GY24,"")</f>
        <v/>
      </c>
      <c r="HL24" s="11" t="str">
        <f>IF(SUM(GP24,GT24,GX24)&gt;0,SUM(GP24,GT24,GX24),"")</f>
        <v/>
      </c>
      <c r="HM24" s="11" t="str">
        <f>IF(SUM(HJ24,HK24)&gt;0,SUM(HJ24,HK24),"")</f>
        <v/>
      </c>
      <c r="HN24" s="11" t="str">
        <f>IF(SUM(HB24,HF24)&gt;0,SUM(HB24,HF24),"")</f>
        <v/>
      </c>
      <c r="HO24" s="11" t="str">
        <f>IF(SUM(HA24:HB24,HD24:HF24,HH24)-SUM(HC24,HG24)&gt;0,SUM(HA24:HB24,HD24:HF24,HH24)-SUM(HC24,HG24),"")</f>
        <v/>
      </c>
      <c r="HP24" s="11" t="str">
        <f>IF(SUM(HJ24,HK24,HO24)&gt;0,SUM(HJ24,HK24,HO24),"")</f>
        <v/>
      </c>
      <c r="HQ24" s="17"/>
      <c r="HR24" s="17"/>
      <c r="HS24" s="17"/>
      <c r="HT24" s="17"/>
      <c r="HU24" s="17"/>
      <c r="HV24" s="17"/>
      <c r="HW24" s="17"/>
      <c r="HX24" s="17"/>
      <c r="HY24" s="17"/>
      <c r="HZ24" s="17"/>
      <c r="IA24" s="17"/>
      <c r="IB24" s="17"/>
      <c r="IC24" s="17"/>
      <c r="ID24" s="17"/>
      <c r="IE24" s="17"/>
      <c r="IF24" s="17"/>
      <c r="IG24" s="17"/>
      <c r="IH24" s="17"/>
      <c r="II24" s="17"/>
      <c r="IJ24" s="17"/>
      <c r="IK24" s="40" t="str">
        <f>IF(SUM(HR24,HV24)&gt;0,SUM(HR24,HV24),"")</f>
        <v/>
      </c>
      <c r="IL24" s="40" t="str">
        <f>IF(SUM(HQ24:HR24,HT24:HV24,HX24)-HS24-HW24&gt;0,SUM(HQ24:HR24,HT24:HV24,HX24)-HS24-HW24,"")</f>
        <v/>
      </c>
      <c r="IM24" s="40" t="str">
        <f>IF(SUM(HY24:HZ24,IB24)-IA24&gt;0,SUM(HY24:HZ24,IB24)-IA24,"")</f>
        <v/>
      </c>
      <c r="IN24" s="40" t="str">
        <f>IF(SUM(HR24,HV24,HZ24)&gt;0,SUM(HR24,HV24,HZ24),"")</f>
        <v/>
      </c>
      <c r="IO24" s="40" t="str">
        <f>IF(SUM(IL24,IM24)&gt;0,SUM(IL24,IM24),"")</f>
        <v/>
      </c>
      <c r="IP24" s="40" t="str">
        <f>IF(SUM(ID24,IH24)&gt;0,SUM(ID24,IH24),"")</f>
        <v/>
      </c>
      <c r="IQ24" s="40" t="str">
        <f>IF(SUM(IC24:ID24,IF24:IH24,IJ24)-SUM(IE24,II24)&gt;0,SUM(IC24:ID24,IF24:IH24,IJ24)-SUM(IE24,II24),"")</f>
        <v/>
      </c>
      <c r="IR24" s="40" t="str">
        <f>IF(SUM(IL24,IM24,IQ24)&gt;0,SUM(IL24,IM24,IQ24),"")</f>
        <v/>
      </c>
      <c r="IS24" s="18"/>
      <c r="IT24" s="18"/>
      <c r="IU24" s="18"/>
      <c r="IV24" s="18"/>
      <c r="IW24" s="18"/>
      <c r="IX24" s="18"/>
      <c r="IY24" s="18"/>
      <c r="IZ24" s="18"/>
      <c r="JA24" s="18"/>
      <c r="JB24" s="18"/>
      <c r="JC24" s="18"/>
      <c r="JD24" s="18"/>
      <c r="JE24" s="18"/>
      <c r="JF24" s="18"/>
      <c r="JG24" s="18"/>
      <c r="JH24" s="18"/>
      <c r="JI24" s="18"/>
      <c r="JJ24" s="18"/>
      <c r="JK24" s="18"/>
      <c r="JL24" s="18"/>
      <c r="JM24" s="11" t="str">
        <f>IF(SUM(IT24,IX24)&gt;0,SUM(IT24,IX24),"")</f>
        <v/>
      </c>
      <c r="JN24" s="11" t="str">
        <f>IF(SUM(IS24:IT24,IV24:IX24,IZ24)-IU24-IY24&gt;0,SUM(IS24:IT24,IV24:IX24,IZ24)-IU24-IY24,"")</f>
        <v/>
      </c>
      <c r="JO24" s="11" t="str">
        <f>IF(SUM(JA24:JB24,JD24)-JC24&gt;0,SUM(JA24:JB24,JD24)-JC24,"")</f>
        <v/>
      </c>
      <c r="JP24" s="11" t="str">
        <f>IF(SUM(IT24,IX24,JB24)&gt;0,SUM(IT24,IX24,JB24),"")</f>
        <v/>
      </c>
      <c r="JQ24" s="11" t="str">
        <f>IF(SUM(JN24,JO24)&gt;0,SUM(JN24,JO24),"")</f>
        <v/>
      </c>
      <c r="JR24" s="11" t="str">
        <f>IF(SUM(JF24,JJ24)&gt;0,SUM(JF24,JJ24),"")</f>
        <v/>
      </c>
      <c r="JS24" s="11" t="str">
        <f>IF(SUM(JE24:JF24,JH24:JJ24,JL24)-SUM(JG24,JK24)&gt;0,SUM(JE24:JF24,JH24:JJ24,JL24)-SUM(JG24,JK24),"")</f>
        <v/>
      </c>
      <c r="JT24" s="11" t="str">
        <f>IF(SUM(JN24,JO24,JS24)&gt;0,SUM(JN24,JO24,JS24),"")</f>
        <v/>
      </c>
      <c r="JU24" s="17"/>
      <c r="JV24" s="17"/>
      <c r="JW24" s="17"/>
      <c r="JX24" s="17"/>
      <c r="JY24" s="17"/>
      <c r="JZ24" s="17"/>
      <c r="KA24" s="17"/>
      <c r="KB24" s="17"/>
      <c r="KC24" s="17"/>
      <c r="KD24" s="17"/>
      <c r="KE24" s="17"/>
      <c r="KF24" s="17"/>
      <c r="KG24" s="17"/>
      <c r="KH24" s="17"/>
      <c r="KI24" s="17"/>
      <c r="KJ24" s="17"/>
      <c r="KK24" s="17"/>
      <c r="KL24" s="17"/>
      <c r="KM24" s="17"/>
      <c r="KN24" s="17"/>
      <c r="KO24" s="40" t="str">
        <f>IF(SUM(JV24,JZ24)&gt;0,SUM(JV24,JZ24),"")</f>
        <v/>
      </c>
      <c r="KP24" s="40" t="str">
        <f>IF(SUM(JU24:JV24,JX24:JZ24,KB24)-JW24-KA24&gt;0,SUM(JU24:JV24,JX24:JZ24,KB24)-JW24-KA24,"")</f>
        <v/>
      </c>
      <c r="KQ24" s="40" t="str">
        <f>IF(SUM(KC24:KD24,KF24)-KE24&gt;0,SUM(KC24:KD24,KF24)-KE24,"")</f>
        <v/>
      </c>
      <c r="KR24" s="40" t="str">
        <f>IF(SUM(JV24,JZ24,KD24)&gt;0,SUM(JV24,JZ24,KD24),"")</f>
        <v/>
      </c>
      <c r="KS24" s="40" t="str">
        <f>IF(SUM(KP24,KQ24)&gt;0,SUM(KP24,KQ24),"")</f>
        <v/>
      </c>
      <c r="KT24" s="40" t="str">
        <f>IF(SUM(KH24,KL24)&gt;0,SUM(KH24,KL24),"")</f>
        <v/>
      </c>
      <c r="KU24" s="40" t="str">
        <f>IF(SUM(KG24:KH24,KJ24:KL24,KN24)-SUM(KI24,KM24)&gt;0,SUM(KG24:KH24,KJ24:KL24,KN24)-SUM(KI24,KM24),"")</f>
        <v/>
      </c>
      <c r="KV24" s="40" t="str">
        <f>IF(SUM(KP24,KQ24,KU24)&gt;0,SUM(KP24,KQ24,KU24),"")</f>
        <v/>
      </c>
      <c r="KW24" s="18"/>
      <c r="KX24" s="18"/>
      <c r="KY24" s="18"/>
      <c r="KZ24" s="18"/>
      <c r="LA24" s="18"/>
      <c r="LB24" s="18"/>
      <c r="LC24" s="18"/>
      <c r="LD24" s="18"/>
      <c r="LE24" s="18"/>
      <c r="LF24" s="18"/>
      <c r="LG24" s="18"/>
      <c r="LH24" s="18"/>
      <c r="LI24" s="18"/>
      <c r="LJ24" s="18"/>
      <c r="LK24" s="18"/>
      <c r="LL24" s="18"/>
      <c r="LM24" s="18"/>
      <c r="LN24" s="18"/>
      <c r="LO24" s="18"/>
      <c r="LP24" s="18"/>
      <c r="LQ24" s="11" t="str">
        <f>IF(SUM(KX24,LB24)&gt;0,SUM(KX24,LB24),"")</f>
        <v/>
      </c>
      <c r="LR24" s="11" t="str">
        <f>IF(SUM(KW24:KX24,KZ24:LB24,LD24)-KY24-LC24&gt;0,SUM(KW24:KX24,KZ24:LB24,LD24)-KY24-LC24,"")</f>
        <v/>
      </c>
      <c r="LS24" s="11" t="str">
        <f>IF(SUM(LE24:LF24,LH24)-LG24&gt;0,SUM(LE24:LF24,LH24)-LG24,"")</f>
        <v/>
      </c>
      <c r="LT24" s="11" t="str">
        <f>IF(SUM(KX24,LB24,LF24)&gt;0,SUM(KX24,LB24,LF24),"")</f>
        <v/>
      </c>
      <c r="LU24" s="11" t="str">
        <f>IF(SUM(LR24,LS24)&gt;0,SUM(LR24,LS24),"")</f>
        <v/>
      </c>
      <c r="LV24" s="11" t="str">
        <f>IF(SUM(LJ24,LN24)&gt;0,SUM(LJ24,LN24),"")</f>
        <v/>
      </c>
      <c r="LW24" s="11" t="str">
        <f>IF(SUM(LI24:LJ24,LL24:LN24,LP24)-SUM(LK24,LO24)&gt;0,SUM(LI24:LJ24,LL24:LN24,LP24)-SUM(LK24,LO24),"")</f>
        <v/>
      </c>
      <c r="LX24" s="11" t="str">
        <f>IF(SUM(LR24,LS24,LW24)&gt;0,SUM(LR24,LS24,LW24),"")</f>
        <v/>
      </c>
      <c r="LY24" s="17"/>
      <c r="LZ24" s="17"/>
      <c r="MA24" s="17"/>
      <c r="MB24" s="17"/>
      <c r="MC24" s="17"/>
      <c r="MD24" s="17"/>
      <c r="ME24" s="17"/>
      <c r="MF24" s="17"/>
      <c r="MG24" s="17"/>
      <c r="MH24" s="17"/>
      <c r="MI24" s="17"/>
      <c r="MJ24" s="17"/>
      <c r="MK24" s="17"/>
      <c r="ML24" s="17"/>
      <c r="MM24" s="17"/>
      <c r="MN24" s="17"/>
      <c r="MO24" s="17"/>
      <c r="MP24" s="17"/>
      <c r="MQ24" s="17"/>
      <c r="MR24" s="17"/>
      <c r="MS24" s="40" t="str">
        <f>IF(SUM(LZ24,MD24)&gt;0,SUM(LZ24,MD24),"")</f>
        <v/>
      </c>
      <c r="MT24" s="40" t="str">
        <f>IF(SUM(LY24:LZ24,MB24:MD24,MF24)-MA24-ME24&gt;0,SUM(LY24:LZ24,MB24:MD24,MF24)-MA24-ME24,"")</f>
        <v/>
      </c>
      <c r="MU24" s="40" t="str">
        <f>IF(SUM(MG24:MH24,MJ24)-MI24&gt;0,SUM(MG24:MH24,MJ24)-MI24,"")</f>
        <v/>
      </c>
      <c r="MV24" s="40" t="str">
        <f>IF(SUM(LZ24,MD24,MH24)&gt;0,SUM(LZ24,MD24,MH24),"")</f>
        <v/>
      </c>
      <c r="MW24" s="40" t="str">
        <f>IF(SUM(MT24,MU24)&gt;0,SUM(MT24,MU24),"")</f>
        <v/>
      </c>
      <c r="MX24" s="40" t="str">
        <f>IF(SUM(ML24,MP24)&gt;0,SUM(ML24,MP24),"")</f>
        <v/>
      </c>
      <c r="MY24" s="40" t="str">
        <f>IF(SUM(MK24:ML24,MN24:MP24,MR24)-SUM(MM24,MQ24)&gt;0,SUM(MK24:ML24,MN24:MP24,MR24)-SUM(MM24,MQ24),"")</f>
        <v/>
      </c>
      <c r="MZ24" s="40" t="str">
        <f>IF(SUM(MT24,MU24,MY24)&gt;0,SUM(MT24,MU24,MY24),"")</f>
        <v/>
      </c>
      <c r="NA24" s="18"/>
      <c r="NB24" s="18"/>
      <c r="NC24" s="18"/>
      <c r="ND24" s="18"/>
      <c r="NE24" s="18"/>
      <c r="NF24" s="18"/>
      <c r="NG24" s="18"/>
      <c r="NH24" s="18"/>
      <c r="NI24" s="18"/>
      <c r="NJ24" s="18"/>
      <c r="NK24" s="18"/>
      <c r="NL24" s="18"/>
      <c r="NM24" s="18"/>
      <c r="NN24" s="18"/>
      <c r="NO24" s="18"/>
      <c r="NP24" s="18"/>
      <c r="NQ24" s="18"/>
      <c r="NR24" s="18"/>
      <c r="NS24" s="18"/>
      <c r="NT24" s="18"/>
      <c r="NU24" s="11" t="str">
        <f>IF(SUM(NB24,NF24)&gt;0,SUM(NB24,NF24),"")</f>
        <v/>
      </c>
      <c r="NV24" s="11" t="str">
        <f>IF(SUM(NA24:NB24,ND24:NF24,NH24)-NC24-NG24&gt;0,SUM(NA24:NB24,ND24:NF24,NH24)-NC24-NG24,"")</f>
        <v/>
      </c>
      <c r="NW24" s="11" t="str">
        <f>IF(SUM(NI24:NJ24,NL24)-NK24&gt;0,SUM(NI24:NJ24,NL24)-NK24,"")</f>
        <v/>
      </c>
      <c r="NX24" s="11" t="str">
        <f>IF(SUM(NB24,NF24,NJ24)&gt;0,SUM(NB24,NF24,NJ24),"")</f>
        <v/>
      </c>
      <c r="NY24" s="11" t="str">
        <f>IF(SUM(NV24,NW24)&gt;0,SUM(NV24,NW24),"")</f>
        <v/>
      </c>
      <c r="NZ24" s="11" t="str">
        <f>IF(SUM(NN24,NR24)&gt;0,SUM(NN24,NR24),"")</f>
        <v/>
      </c>
      <c r="OA24" s="11" t="str">
        <f>IF(SUM(NM24:NN24,NP24:NR24,NT24)-SUM(NO24,NS24)&gt;0,SUM(NM24:NN24,NP24:NR24,NT24)-SUM(NO24,NS24),"")</f>
        <v/>
      </c>
      <c r="OB24" s="11" t="str">
        <f>IF(SUM(NV24,NW24,OA24)&gt;0,SUM(NV24,NW24,OA24),"")</f>
        <v/>
      </c>
      <c r="OC24" s="17"/>
      <c r="OD24" s="17"/>
      <c r="OE24" s="17"/>
      <c r="OF24" s="17"/>
      <c r="OG24" s="17"/>
      <c r="OH24" s="17"/>
      <c r="OI24" s="17"/>
      <c r="OJ24" s="17"/>
      <c r="OK24" s="17"/>
      <c r="OL24" s="17"/>
      <c r="OM24" s="17"/>
      <c r="ON24" s="17"/>
      <c r="OO24" s="17"/>
      <c r="OP24" s="17"/>
      <c r="OQ24" s="17"/>
      <c r="OR24" s="17"/>
      <c r="OS24" s="17"/>
      <c r="OT24" s="17"/>
      <c r="OU24" s="17"/>
      <c r="OV24" s="17"/>
      <c r="OW24" s="40" t="str">
        <f>IF(SUM(OD24,OH24)&gt;0,SUM(OD24,OH24),"")</f>
        <v/>
      </c>
      <c r="OX24" s="40" t="str">
        <f>IF(SUM(OC24:OD24,OF24:OH24,OJ24)-OE24-OI24&gt;0,SUM(OC24:OD24,OF24:OH24,OJ24)-OE24-OI24,"")</f>
        <v/>
      </c>
      <c r="OY24" s="40" t="str">
        <f>IF(SUM(OK24:OL24,ON24)-OM24&gt;0,SUM(OK24:OL24,ON24)-OM24,"")</f>
        <v/>
      </c>
      <c r="OZ24" s="40" t="str">
        <f>IF(SUM(OD24,OH24,OL24)&gt;0,SUM(OD24,OH24,OL24),"")</f>
        <v/>
      </c>
      <c r="PA24" s="40" t="str">
        <f>IF(SUM(OX24,OY24)&gt;0,SUM(OX24,OY24),"")</f>
        <v/>
      </c>
      <c r="PB24" s="40" t="str">
        <f>IF(SUM(OP24,OT24)&gt;0,SUM(OP24,OT24),"")</f>
        <v/>
      </c>
      <c r="PC24" s="40" t="str">
        <f>IF(SUM(OO24:OP24,OR24:OT24,OV24)-SUM(OQ24,OU24)&gt;0,SUM(OO24:OP24,OR24:OT24,OV24)-SUM(OQ24,OU24),"")</f>
        <v/>
      </c>
      <c r="PD24" s="40" t="str">
        <f>IF(SUM(OX24,OY24,PC24)&gt;0,SUM(OX24,OY24,PC24),"")</f>
        <v/>
      </c>
      <c r="PE24" s="18"/>
      <c r="PF24" s="18"/>
      <c r="PG24" s="18"/>
      <c r="PH24" s="18"/>
      <c r="PI24" s="18"/>
      <c r="PJ24" s="18"/>
      <c r="PK24" s="18"/>
      <c r="PL24" s="18"/>
      <c r="PM24" s="18"/>
      <c r="PN24" s="18"/>
      <c r="PO24" s="18"/>
      <c r="PP24" s="18"/>
      <c r="PQ24" s="18"/>
      <c r="PR24" s="18"/>
      <c r="PS24" s="18"/>
      <c r="PT24" s="18"/>
      <c r="PU24" s="18"/>
      <c r="PV24" s="18"/>
      <c r="PW24" s="18"/>
      <c r="PX24" s="18"/>
      <c r="PY24" s="11" t="str">
        <f>IF(SUM(PF24,PJ24)&gt;0,SUM(PF24,PJ24),"")</f>
        <v/>
      </c>
      <c r="PZ24" s="11" t="str">
        <f>IF(SUM(PE24:PF24,PH24:PJ24,PL24)-PG24-PK24&gt;0,SUM(PE24:PF24,PH24:PJ24,PL24)-PG24-PK24,"")</f>
        <v/>
      </c>
      <c r="QA24" s="11" t="str">
        <f>IF(SUM(PM24:PN24,PP24)-PO24&gt;0,SUM(PM24:PN24,PP24)-PO24,"")</f>
        <v/>
      </c>
      <c r="QB24" s="11" t="str">
        <f>IF(SUM(PF24,PJ24,PN24)&gt;0,SUM(PF24,PJ24,PN24),"")</f>
        <v/>
      </c>
      <c r="QC24" s="11" t="str">
        <f>IF(SUM(PZ24,QA24)&gt;0,SUM(PZ24,QA24),"")</f>
        <v/>
      </c>
      <c r="QD24" s="11" t="str">
        <f>IF(SUM(PR24,PV24)&gt;0,SUM(PR24,PV24),"")</f>
        <v/>
      </c>
      <c r="QE24" s="11" t="str">
        <f>IF(SUM(PQ24:PR24,PT24:PV24,PX24)-SUM(PS24,PW24)&gt;0,SUM(PQ24:PR24,PT24:PV24,PX24)-SUM(PS24,PW24),"")</f>
        <v/>
      </c>
      <c r="QF24" s="11" t="str">
        <f>IF(SUM(PZ24,QA24,QE24)&gt;0,SUM(PZ24,QA24,QE24),"")</f>
        <v/>
      </c>
      <c r="QG24" s="22">
        <f>IF($CW24="P",CC24,(CC24+AZ24)/2)</f>
        <v>9.4499999999999993</v>
      </c>
      <c r="QH24" s="22">
        <f>IF($CW24="P",CD24,(CD24+BA24)/2)</f>
        <v>1.7</v>
      </c>
      <c r="QI24" s="22">
        <f>IF($CW24="P",CE24,(CE24+BB24)/2)</f>
        <v>0.3</v>
      </c>
      <c r="QJ24" s="22">
        <f>IF($CW24="P",CF24,(CF24+BC24)/2)</f>
        <v>0</v>
      </c>
      <c r="QK24" s="22">
        <f>IF($CW24="P",CG24,(CG24+BD24)/2)</f>
        <v>9.1999999999999993</v>
      </c>
      <c r="QL24" s="22">
        <f>IF($CW24="P",CH24,(CH24+BE24)/2)</f>
        <v>1.75</v>
      </c>
      <c r="QM24" s="22">
        <f>IF($CW24="P",CI24,(CI24+BF24)/2)</f>
        <v>0</v>
      </c>
      <c r="QN24" s="22">
        <f>IF($CW24="P",CJ24,(CJ24+BG24)/2)</f>
        <v>0</v>
      </c>
      <c r="QO24" s="22">
        <f>IF($CW24="P",CK24,(CK24+BH24)/2)</f>
        <v>9.35</v>
      </c>
      <c r="QP24" s="22">
        <f>IF($CW24="P",CL24,(CL24+BI24)/2)</f>
        <v>1.35</v>
      </c>
      <c r="QQ24" s="22">
        <f>IF($CW24="P",CM24,(CM24+BJ24)/2)</f>
        <v>0.15</v>
      </c>
      <c r="QR24" s="22">
        <f>IF($CW24="P",CN24,(CN24+BK24)/2)</f>
        <v>0</v>
      </c>
      <c r="QS24" s="22">
        <f>IF($CW24="P",CO24,(CO24+BL24)/2)</f>
        <v>8.8000000000000007</v>
      </c>
      <c r="QT24" s="22">
        <f>IF($CW24="P",CP24,(CP24+BM24)/2)</f>
        <v>0.35</v>
      </c>
      <c r="QU24" s="22">
        <f>IF($CW24="P",CQ24,(CQ24+BN24)/2)</f>
        <v>0</v>
      </c>
      <c r="QV24" s="22">
        <f>IF($CW24="P",CR24,(CR24+BO24)/2)</f>
        <v>0</v>
      </c>
      <c r="QW24" s="22">
        <f>IF($CW24="P",CS24,(CS24+BP24)/2)</f>
        <v>9.1999999999999993</v>
      </c>
      <c r="QX24" s="22">
        <f>IF($CW24="P",CT24,(CT24+BQ24)/2)</f>
        <v>1.55</v>
      </c>
      <c r="QY24" s="22">
        <f>IF($CW24="P",CU24,(CU24+BR24)/2)</f>
        <v>0</v>
      </c>
      <c r="QZ24" s="22">
        <f>IF($CW24="P",CV24,(CV24+BS24)/2)</f>
        <v>0</v>
      </c>
      <c r="RA24" s="27" t="s">
        <v>46</v>
      </c>
      <c r="RB24" s="40">
        <f>IF(SUM(QH24,QL24)&gt;0,SUM(QH24,QL24),"")</f>
        <v>3.45</v>
      </c>
      <c r="RC24" s="40">
        <f>IF(SUM(QG24:QH24,QJ24:QL24,QN24)-QI24-QM24&gt;0,SUM(QG24:QH24,QJ24:QL24,QN24)-QI24-QM24,"")</f>
        <v>21.799999999999997</v>
      </c>
      <c r="RD24" s="40">
        <f>IF(SUM(QO24:QP24,QR24)-QQ24&gt;0,SUM(QO24:QP24,QR24)-QQ24,"")</f>
        <v>10.549999999999999</v>
      </c>
      <c r="RE24" s="40">
        <f>IF(SUM(QH24,QL24,QP24)&gt;0,SUM(QH24,QL24,QP24),"")</f>
        <v>4.8000000000000007</v>
      </c>
      <c r="RF24" s="40">
        <f>IF(SUM(RC24,RD24)&gt;0,SUM(RC24,RD24),"")</f>
        <v>32.349999999999994</v>
      </c>
      <c r="RG24" s="40">
        <f>IF(SUM(QT24,QX24)&gt;0,SUM(QT24,QX24),"")</f>
        <v>1.9</v>
      </c>
      <c r="RH24" s="40">
        <f>IF(SUM(QS24:QT24,QV24:QX24,QZ24)-SUM(QU24,QY24)&gt;0,SUM(QS24:QT24,QV24:QX24,QZ24)-SUM(QU24,QY24),"")</f>
        <v>19.900000000000002</v>
      </c>
      <c r="RI24" s="40">
        <f>IF(SUM(RC24,RD24,RH24)&gt;0,SUM(RC24,RD24,RH24),"")</f>
        <v>52.25</v>
      </c>
    </row>
    <row r="25" spans="1:477" x14ac:dyDescent="0.2">
      <c r="A25" s="4" t="str" cm="1">
        <f t="array" ref="A25">IF(AND(J25&lt;&gt;"",J25&lt;&gt;"No DD"),SUMPRODUCT((J$4:J$34&lt;&gt;"")*(J$4:J$34&lt;&gt;"No DD")*(F$4:F$34&gt;F25))+1,IF(J25="No DD",SUMPRODUCT((J$4:J$34="No DD")*(F$4:F$34&gt;F25))+1+SUMPRODUCT((J$4:J$34&lt;&gt;"")*(J$4:J$34&lt;&gt;"No DD")),""))</f>
        <v/>
      </c>
      <c r="B25" s="4" t="str" cm="1">
        <f t="array" ref="B25">IF(AND(J25&lt;&gt;"",J25&lt;&gt;"No DD",G25=""),SUMPRODUCT((J$4:J$34&lt;&gt;"")*(J$4:J$34&lt;&gt;"No DD")*(G$4:G$34="")*(F$4:F$34&gt;F25))+1,IF(J25="No DD",SUMPRODUCT((J$4:J$34="No DD")*(F$4:F$34&gt;F25)*(G$4:G$34=""))+1+SUMPRODUCT((J$4:J$34&lt;&gt;"")*(G$4:G$34="")*(J$4:J$34&lt;&gt;"No DD")),""))</f>
        <v/>
      </c>
      <c r="C25" s="5" t="s">
        <v>222</v>
      </c>
      <c r="D25" s="4" t="s">
        <v>5</v>
      </c>
      <c r="E25" s="4">
        <v>2006</v>
      </c>
      <c r="F25" s="9">
        <f>SUM(L25:T25)+SUM(L25:P25)*0.0000001+SUM(L25)*0.0000000000001</f>
        <v>61.600006160004021</v>
      </c>
      <c r="G25" s="66"/>
      <c r="H25" s="3" t="str">
        <f>IF(OR(AND(AR25&gt;=AY$36,AS25&gt;=AY$40,AR25&lt;&gt;"",AQ25=""),AND(AW25&gt;=AY$36,AX25&gt;=AY$40,AW25&lt;&gt;"",AQ25=""),AND(BU25&gt;=CB$36,BV25&gt;=CB$40,BU25&lt;&gt;"",BT25=""),AND(BZ25&gt;=CB$36,CA25&gt;=CB$40,BZ25&lt;&gt;"",BT25=""),AND(CX25&gt;=DE$36,CY25&gt;=DE$40,CX25&lt;&gt;"",CW25=""),AND(DC25&gt;=DE$36,DD25&gt;=DE$40,DC25&lt;&gt;""),AND(EC25&gt;=EJ$36,ED25&gt;=EJ$40,EC25&lt;&gt;""),AND(EH25&gt;=EJ$36,EI25&gt;=EJ$40,EH25&lt;&gt;""),AND(FE25&gt;=FL$36,FF25&gt;=FL$40,FE25&lt;&gt;""),AND(FJ25&gt;=FL$36,FK25&gt;=FL$40,FJ25&lt;&gt;""),AND(GG25&gt;=GN$36,GH25&gt;=GN$40,GG25&lt;&gt;""),AND(GL25&gt;=GN$36,GM25&gt;=GN$40,GL25&lt;&gt;""),AND(HI25&gt;=HP$36,HJ25&gt;=HP$40,HI25&lt;&gt;""),AND(HN25&gt;=HP$36,HO25&gt;=HP$40,HN25&lt;&gt;""),AND(IK25&gt;=IR$36,IL25&gt;=IR$40,IK25&lt;&gt;""),AND(IP25&gt;=IR$36,IQ25&gt;=IR$40,IP25&lt;&gt;""),AND(JM25&gt;=JT$36,JN25&gt;=JT$40,JM25&lt;&gt;""),AND(JR25&gt;=JT$36,JS25&gt;=JT$40,JR25&lt;&gt;""),AND(KO25&gt;=KV$36,KP25&gt;=KV$40,KO25&lt;&gt;""),AND(KT25&gt;=KV$36,KU25&gt;=KV$40,KT25&lt;&gt;""),AND(LQ25&gt;=LX$36,LR25&gt;=LX$40,LQ25&lt;&gt;""),AND(LV25&gt;=LX$36,LW25&gt;=LX$40,LV25&lt;&gt;""),AND(MS25&gt;=MZ$36,MT25&gt;=MZ$40,MS25&lt;&gt;""),AND(MX25&gt;=MZ$36,MY25&gt;=MZ$40,MX25&lt;&gt;""),AND(NU25&gt;=OB$36,NV25&gt;=OB$40,NU25&lt;&gt;""),AND(NZ25&gt;=OB$36,OA25&gt;=OB$40,NZ25&lt;&gt;""),AND(OW25&gt;=PD$36,OX25&gt;=PD$40,OW25&lt;&gt;""),AND(PB25&gt;=PD$36,PC25&gt;=PD$40,PB25&lt;&gt;""),AND(PY25&gt;=QF$36,PZ25&gt;=QF$40,PY25&lt;&gt;""),AND(QD25&gt;=QF$36,QE25&gt;=QF$40,QD25&lt;&gt;"")),"P","")</f>
        <v/>
      </c>
      <c r="I25" s="3" t="str">
        <f>IF(OR(AND(AS25&gt;=AY$40,AS25&lt;&gt;"",AQ25=""),AND(AX25&gt;=AY$40,AX25&lt;&gt;"",AQ25=""),AND(BV25&gt;=CB$40,BV25&lt;&gt;"",BT25=""),AND(CA25&gt;=CB$40,CA25&lt;&gt;"",BT25=""),AND(CY25&gt;=DE$40,CY25&lt;&gt;"",CW25=""),AND(DD25&gt;=DE$40,DD25&lt;&gt;"",CW25=""),AND(ED25&gt;=EJ$40,ED25&lt;&gt;""),AND(EI25&gt;=EJ$40,EI25&lt;&gt;""),AND(FF25&gt;=FL$40,FF25&lt;&gt;""),AND(FK25&gt;=FL$40,FK25&lt;&gt;""),AND(GH25&gt;=GN$40,GH25&lt;&gt;""),AND(GM25&gt;=GN$40,GM25&lt;&gt;""),AND(HJ25&gt;=HP$40,HJ25&lt;&gt;""),AND(HO25&gt;=HP$40,HO25&lt;&gt;""),AND(IL25&gt;=IR$40,IL25&lt;&gt;""),AND(IQ25&gt;=IR$40,IQ25&lt;&gt;""),AND(JN25&gt;=JT$40,JN25&lt;&gt;""),AND(JS25&gt;=JT$40,JS25&lt;&gt;""),AND(KP25&gt;=KV$40,KP25&lt;&gt;""),AND(KU25&gt;=KV$40,KU25&lt;&gt;""),AND(LR25&gt;=LX$40,LR25&lt;&gt;""),AND(LW25&gt;=LX$40,LW25&lt;&gt;""),AND(MT25&gt;=MZ$40,MT25&lt;&gt;""),AND(MY25&gt;=MZ$40,MY25&lt;&gt;""),AND(NV25&gt;=OB$40,NV25&lt;&gt;""),AND(OA25&gt;=OB$40,OA25&lt;&gt;""),AND(OX25&gt;=PD$40,OX25&lt;&gt;""),AND(PC25&gt;=PD$40,PC25&lt;&gt;""),AND(PZ25&gt;=QF$40,PZ25&lt;&gt;""),AND(QE25&gt;=QF$40,QE25&lt;&gt;"")),"P","")</f>
        <v/>
      </c>
      <c r="J25" s="36" t="str">
        <f>IF(AND(I25="P",H25=""),"No DD",IF(OR(AND(AU25&gt;=AY$39,AV25&gt;=AY$43,AU25&lt;&gt;"",AQ25=""),AND(BX25&gt;=CB$39,BY25&gt;=CB$43,BX25&lt;&gt;"",BT25=""),AND(DA25&gt;=DE$39,DB25&gt;=DE$43,DA25&lt;&gt;"",CW25=""),AND(EF25&gt;=EJ$39,EG25&gt;=EJ$43,EF25&lt;&gt;""),AND(FH25&gt;=FL$39,FI25&gt;=FL$43,FH25&lt;&gt;""),AND(GJ25&gt;=GN$39,GK25&gt;=GN$43,GJ25&lt;&gt;""),AND(HL25&gt;=HP$39,HM25&gt;=HP$43,HL25&lt;&gt;""),AND(IN25&gt;=IR$39,IO25&gt;=IR$43,IN25&lt;&gt;""),AND(JP25&gt;=JT$39,JQ25&gt;=JT$43,JP25&lt;&gt;""),AND(KR25&gt;=KV$39,KS25&gt;=KV$43,KR25&lt;&gt;""),AND(LT25&gt;=LX$39,LU25&gt;=LX$43,LT25&lt;&gt;""),AND(MV25&gt;=MZ$39,MW25&gt;=MZ$43,MV25&lt;&gt;""),AND(NX25&gt;=OB$39,NY25&gt;=OB$43,NX25&lt;&gt;""),AND(OZ25&gt;=PD$39,PA25&gt;=PD$43,OZ25&lt;&gt;""),AND(QB25&gt;=QF$39,QC25&gt;=QF$43,QB25&lt;&gt;"")),"Merit",IF(OR(AND(AU25&gt;=AY$38,AV25&gt;=AY$42,AU25&lt;&gt;"",AQ25=""),AND(BX25&gt;=CB$38,BY25&gt;=CB$42,BX25&lt;&gt;"",BT25=""),AND(DA25&gt;=DE$38,DB25&gt;=DE$42,DA25&lt;&gt;"",CW25=""),AND(EF25&gt;=EJ$38,EG25&gt;=EJ$42,EF25&lt;&gt;""),AND(FH25&gt;=FL$38,FI25&gt;=FL$42,FH25&lt;&gt;""),AND(GJ25&gt;=GN$38,GK25&gt;=GN$42,GJ25&lt;&gt;""),AND(HL25&gt;=HP$38,HM25&gt;=HP$42,HL25&lt;&gt;""),AND(IN25&gt;=IR$38,IO25&gt;=IR$42,IN25&lt;&gt;""),AND(JP25&gt;=JT$38,JQ25&gt;=JT$42,JP25&lt;&gt;""),AND(KR25&gt;=KV$38,KS25&gt;=KV$42,KR25&lt;&gt;""),AND(LT25&gt;=LX$38,LU25&gt;=LX$42,LT25&lt;&gt;""),AND(MV25&gt;=MZ$38,MW25&gt;=MZ$42,MV25&lt;&gt;""),AND(NX25&gt;=OB$38,NY25&gt;=OB$42,NX25&lt;&gt;""),AND(OZ25&gt;=PD$38,PA25&gt;=PD$42,OZ25&lt;&gt;""),AND(QB25&gt;=QF$38,QC25&gt;=QF$42,QB25&lt;&gt;"")),"Excellence",IF(K25="P","Worlds Team",IF(H25="P","National Team","")))))</f>
        <v/>
      </c>
      <c r="K25" s="3" t="str">
        <f>IF(OR(AND(AU25&gt;=AY$37,AV25&gt;=AY$41,AU25&lt;&gt;"",AQ25=""),AND(BX25&gt;=CB$37,BY25&gt;=CB$41,BX25&lt;&gt;"",BT25=""),AND(DA25&gt;=DE$37,DB25&gt;=DE$41,DA25&lt;&gt;"",CW25=""),AND(EF25&gt;=EJ$37,EG25&gt;=EJ$41,EF25&lt;&gt;""),AND(FH25&gt;=FL$37,FI25&gt;=FL$41,FH25&lt;&gt;""),AND(GJ25&gt;=GN$37,GK25&gt;=GN$41,GJ25&lt;&gt;""),AND(HL25&gt;=HP$37,HM25&gt;=HP$41,HL25&lt;&gt;""),AND(IN25&gt;=IR$37,IO25&gt;=IR$41,IN25&lt;&gt;""),AND(JP25&gt;=JT$37,JQ25&gt;=JT$41,JP25&lt;&gt;""),AND(KR25&gt;=KV$37,KS25&gt;=KV$41,KR25&lt;&gt;""),AND(LT25&gt;=LX$37,LU25&gt;=LX$41,LT25&lt;&gt;""),AND(MV25&gt;=MZ$37,MW25&gt;=MZ$41,MV25&lt;&gt;""),AND(NX25&gt;=OB$37,NY25&gt;=OB$41,NX25&lt;&gt;""),AND(OZ25&gt;=PD$37,PA25&gt;=PD$41,OZ25&lt;&gt;""),AND(QB25&gt;=QF$37,QC25&gt;=QF$41,QB25&lt;&gt;"")),"P","")</f>
        <v/>
      </c>
      <c r="L25" s="8">
        <f>IF(COUNT(AS25,BV25,CY25)&gt;0,LARGE((AS25,BV25,CY25),1),0)</f>
        <v>40.200000000000003</v>
      </c>
      <c r="M25" s="8" t="str">
        <f>IF(L25=0,"",IF(L25=CY25,$CC$1,IF(L25=BV25,$AZ$1,IF(L25=AS25,$W$1,""))))</f>
        <v>2024 Elite Canada</v>
      </c>
      <c r="N25" s="8">
        <f>IF(COUNT(AS25,BV25,CY25)&gt;1,LARGE((AS25,BV25,CY25),2),0)</f>
        <v>0</v>
      </c>
      <c r="O25" s="8" t="str">
        <f>IF(N25=0,"",IF(AND(N25=L25,N25=AS25,N25=BV25),$W$1,IF(AND(N25=L25,N25=AS25,N25=CY25),$W$1,IF(AND(N25=L25,N25=BV25,N25=CY25),$AZ$1,IF(N25=CY25,$CC$1,IF(N25=BV25,$AZ$1,IF(N25=AS25,$W$1,"")))))))</f>
        <v/>
      </c>
      <c r="P25" s="8">
        <f>IF(COUNT(AT25,BW25,CZ25)&gt;0,LARGE((AT25,BW25,CZ25),1),0)</f>
        <v>21.4</v>
      </c>
      <c r="Q25" s="8" t="str">
        <f>IF(P25=0,"",IF(P25=CZ25,$CC$1,IF(P25=BW25,$AZ$1,IF(P25=AT25,$W$1,""))))</f>
        <v>2024 Elite Canada</v>
      </c>
      <c r="R25" s="8">
        <f>IF(MAX(AX25,CA25,DD25)&gt;0,MAX(AX25,CA25,DD25),0)</f>
        <v>0</v>
      </c>
      <c r="S25" s="8" t="str">
        <f>IF(R25=0,"",IF(R25=DD25,$CC$1,IF(R25=CA25,$AZ$1,IF(R25=AX25,$W$1,""))))</f>
        <v/>
      </c>
      <c r="T25" s="8" t="str">
        <f>IF(MAX(DF25:DH25)&gt;0,MAX(DF25:DH25),"")</f>
        <v/>
      </c>
      <c r="U25" s="11" t="str">
        <f>IF(T25="","",IF(T25=DF25,"("&amp;DF$2&amp;")",IF(T25=DG25,"("&amp;DG$2&amp;")",IF(T25=DH25,"("&amp;DH$2&amp;")"))))</f>
        <v/>
      </c>
      <c r="V25" s="8" t="str">
        <f>IF(T25="","",IF(T25=DF25,IF(T25+IF(N25="",0,N25)=PZ25,$PE$1,IF(T25+IF(N25="",0,N25)=OX25,$OC$1,IF(T25+IF(N25="",0,N25)=NV25,$NA$1,IF(T25+IF(N25="",0,N25)=MT25,$LY$1,IF(T25+IF(N25="",0,N25)=LR25,$KW$1,IF(T25+IF(N25="",0,N25)=KP25,$JU$1,IF(T25+IF(N25="",0,N25)=JN25,$IS$1,IF(T25+IF(N25="",0,N25)=IL25,$HQ$1,IF(T25+IF(N25="",0,N25)=HJ25,$GO$1,IF(T25+IF(N25="",0,N25)=GH25,$FM$1,IF(T25+IF(N25="",0,N25)=FF25,$EK$1,IF(T25+IF(N25="",0,N25)=ED25,$DI$1)))))))))))),IF(T25=DG25,IF(T25+IF(P25="",0,P25)=QA25,$PE$1,IF(T25+IF(P25="",0,P25)=OY25,$OC$1,IF(T25+IF(P25="",0,P25)=NW25,$NA$1,IF(T25+IF(P25="",0,P25)=MU25,$LY$1,IF(T25+IF(P25="",0,P25)=LS25,$KW$1,IF(T25+IF(P25="",0,P25)=KQ25,$JU$1,IF(T25+IF(P25="",0,P25)=JO25,$IS$1,IF(T25+IF(P25="",0,P25)=IM25,$HQ$1,IF(T25+IF(P25="",0,P25)=HK25,$GO$1,IF(T25+IF(P25="",0,P25)=GI25,$FM$1,IF(T25+IF(P25="",0,P25)=FG25,$EK$1,IF(T25+IF(P25="",0,P25)=EE25,$DI$1)))))))))))),IF(T25=DH25,IF(T25+IF(R25="",0,R25)=QE25,$PE$1,IF(T25+IF(R25="",0,R25)=PC25,$OC$1,IF(T25+IF(R25="",0,R25)=OA25,$NA$1,IF(T25+IF(R25="",0,R25)=MY25,$LY$1,IF(T25+IF(R25="",0,R25)=LW25,$KW$1,IF(T25+IF(R25="",0,R25)=KU25,$JU$1,IF(T25+IF(R25="",0,R25)=JS25,$IS$1,IF(T25+IF(R25="",0,R25)=IQ25,$HQ$1,IF(T25+IF(R25="",0,R25)=HO25,$GO$1,IF(T25+IF(R25="",0,R25)=GM25,$FM$1,IF(T25+IF(R25="",0,R25)=FK25,$EK$1,IF(T25+IF(R25="",0,R25)=EI25,$DI$1))))))))))))))))</f>
        <v/>
      </c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27"/>
      <c r="AR25" s="40" t="str">
        <f>IF(SUM(X25,AB25)&gt;0,SUM(X25,AB25),"")</f>
        <v/>
      </c>
      <c r="AS25" s="40" t="str">
        <f>IF(SUM(W25:X25,Z25:AB25,AD25)-Y25-AC25&gt;0,SUM(W25:X25,Z25:AB25,AD25)-Y25-AC25,"")</f>
        <v/>
      </c>
      <c r="AT25" s="40" t="str">
        <f>IF(SUM(AE25:AF25,AH25)-AG25&gt;0,SUM(AE25:AF25,AH25)-AG25,"")</f>
        <v/>
      </c>
      <c r="AU25" s="40" t="str">
        <f>IF(SUM(X25,AB25,AF25)&gt;0,SUM(X25,AB25,AF25),"")</f>
        <v/>
      </c>
      <c r="AV25" s="40" t="str">
        <f>IF(SUM(AS25,AT25)&gt;0,SUM(AS25,AT25),"")</f>
        <v/>
      </c>
      <c r="AW25" s="40" t="str">
        <f>IF(SUM(AJ25,AN25)&gt;0,SUM(AJ25,AN25),"")</f>
        <v/>
      </c>
      <c r="AX25" s="40" t="str">
        <f>IF(SUM(AI25:AJ25,AL25:AN25,AP25)-SUM(AK25,AO25)&gt;0,SUM(AI25:AJ25,AL25:AN25,AP25)-SUM(AK25,AO25),"")</f>
        <v/>
      </c>
      <c r="AY25" s="40" t="str">
        <f>IF(SUM(AS25,AT25,AX25)&gt;0,SUM(AS25,AT25,AX25),"")</f>
        <v/>
      </c>
      <c r="AZ25" s="18">
        <v>18.600000000000001</v>
      </c>
      <c r="BA25" s="18">
        <v>3.5</v>
      </c>
      <c r="BB25" s="18">
        <v>0</v>
      </c>
      <c r="BC25" s="18">
        <v>0</v>
      </c>
      <c r="BD25" s="18">
        <v>17.399999999999999</v>
      </c>
      <c r="BE25" s="18">
        <v>0.7</v>
      </c>
      <c r="BF25" s="18">
        <v>0</v>
      </c>
      <c r="BG25" s="18">
        <v>0</v>
      </c>
      <c r="BH25" s="18">
        <v>18.100000000000001</v>
      </c>
      <c r="BI25" s="18">
        <v>3.9</v>
      </c>
      <c r="BJ25" s="18">
        <v>0.6</v>
      </c>
      <c r="BK25" s="18">
        <v>0</v>
      </c>
      <c r="BL25" s="18"/>
      <c r="BM25" s="18"/>
      <c r="BN25" s="18"/>
      <c r="BO25" s="18"/>
      <c r="BP25" s="18"/>
      <c r="BQ25" s="18"/>
      <c r="BR25" s="18"/>
      <c r="BS25" s="18"/>
      <c r="BT25" s="28"/>
      <c r="BU25" s="11">
        <f>IF(SUM(BA25,BE25)&gt;0,SUM(BA25,BE25),"")</f>
        <v>4.2</v>
      </c>
      <c r="BV25" s="11">
        <f>IF(SUM(AZ25:BA25,BC25:BE25,BG25)-BB25-BF25&gt;0,SUM(AZ25:BA25,BC25:BE25,BG25)-BB25-BF25,"")</f>
        <v>40.200000000000003</v>
      </c>
      <c r="BW25" s="11">
        <f>IF(SUM(BH25:BI25,BK25)-BJ25&gt;0,SUM(BH25:BI25,BK25)-BJ25,"")</f>
        <v>21.4</v>
      </c>
      <c r="BX25" s="11">
        <f>IF(SUM(BA25,BE25,BI25)&gt;0,SUM(BA25,BE25,BI25),"")</f>
        <v>8.1</v>
      </c>
      <c r="BY25" s="11">
        <f>IF(SUM(BV25,BW25)&gt;0,SUM(BV25,BW25),"")</f>
        <v>61.6</v>
      </c>
      <c r="BZ25" s="11" t="str">
        <f>IF(SUM(BM25,BQ25)&gt;0,SUM(BM25,BQ25),"")</f>
        <v/>
      </c>
      <c r="CA25" s="11" t="str">
        <f>IF(SUM(BL25:BM25,BO25:BQ25,BS25)-SUM(BN25,BR25)&gt;0,SUM(BL25:BM25,BO25:BQ25,BS25)-SUM(BN25,BR25),"")</f>
        <v/>
      </c>
      <c r="CB25" s="11">
        <f>IF(SUM(BV25,BW25,CA25)&gt;0,SUM(BV25,BW25,CA25),"")</f>
        <v>61.6</v>
      </c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19"/>
      <c r="CO25" s="19"/>
      <c r="CP25" s="19"/>
      <c r="CQ25" s="19"/>
      <c r="CR25" s="19"/>
      <c r="CS25" s="19"/>
      <c r="CT25" s="19"/>
      <c r="CU25" s="19"/>
      <c r="CV25" s="19"/>
      <c r="CW25" s="27"/>
      <c r="CX25" s="40" t="str">
        <f>IF(SUM(CD25,CH25)&gt;0,SUM(CD25,CH25),"")</f>
        <v/>
      </c>
      <c r="CY25" s="40" t="str">
        <f>IF(SUM(CC25:CD25,CF25:CH25,CJ25)-CE25-CI25&gt;0,SUM(CC25:CD25,CF25:CH25,CJ25)-CE25-CI25,"")</f>
        <v/>
      </c>
      <c r="CZ25" s="40" t="str">
        <f>IF(SUM(CK25:CL25,CN25)-CM25&gt;0,SUM(CK25:CL25,CN25)-CM25,"")</f>
        <v/>
      </c>
      <c r="DA25" s="40" t="str">
        <f>IF(SUM(CD25,CH25,CL25)&gt;0,SUM(CD25,CH25,CL25),"")</f>
        <v/>
      </c>
      <c r="DB25" s="40" t="str">
        <f>IF(SUM(CY25,CZ25)&gt;0,SUM(CY25,CZ25),"")</f>
        <v/>
      </c>
      <c r="DC25" s="40" t="str">
        <f>IF(SUM(CP25,CT25)&gt;0,SUM(CP25,CT25),"")</f>
        <v/>
      </c>
      <c r="DD25" s="40" t="str">
        <f>IF(SUM(CO25:CP25,CR25:CT25,CV25)-SUM(CQ25,CU25)&gt;0,SUM(CO25:CP25,CR25:CT25,CV25)-SUM(CQ25,CU25),"")</f>
        <v/>
      </c>
      <c r="DE25" s="40" t="str">
        <f>IF(SUM(CY25,CZ25,DD25)&gt;0,SUM(CY25,CZ25,DD25),"")</f>
        <v/>
      </c>
      <c r="DF25" s="50" t="str">
        <f>IF(MAX(ED25,FF25,GH25,HJ25,IL25,JN25,KP25,LR25,MT25,NV25,OX25,PZ25)-IF(N25="",0,N25)&gt;0.001,MAX(ED25,FF25,GH25,HJ25,IL25,JN25,KP25,LR25,MT25,NV25,OX25,PZ25)-IF(N25="",0,N25),"")</f>
        <v/>
      </c>
      <c r="DG25" s="50" t="str">
        <f>IF(MAX(EE25,FG25,GI25,HK25,IM25,JO25,KQ25,LS25,MU25,NW25,OY25,QA25)-IF(P25="",0,P25)&gt;0.001,MAX(EE25,FG25,GI25,HK25,IM25,JO25,KQ25,LS25,MU25,NW25,OY25,QA25)-IF(P25="",0,P25),"")</f>
        <v/>
      </c>
      <c r="DH25" s="50" t="str">
        <f>IF(MAX(EI25,FK25,GM25,HO25,IQ25,JS25,KU25,LW25,MY25,OA25,PC25,QE25)-IF(R25="",0,R25)&gt;0.001,MAX(EI25,FK25,GM25,HO25,IQ25,JS25,KU25,LW25,MY25,OA25,PC25,QE25)-IF(R25="",0,R25),"")</f>
        <v/>
      </c>
      <c r="DI25" s="17"/>
      <c r="DJ25" s="17"/>
      <c r="DK25" s="17"/>
      <c r="DL25" s="17"/>
      <c r="DM25" s="17"/>
      <c r="DN25" s="17"/>
      <c r="DO25" s="17"/>
      <c r="DP25" s="17"/>
      <c r="DQ25" s="17"/>
      <c r="DR25" s="17"/>
      <c r="DS25" s="17"/>
      <c r="DT25" s="17"/>
      <c r="DU25" s="17"/>
      <c r="DV25" s="17"/>
      <c r="DW25" s="17"/>
      <c r="DX25" s="17"/>
      <c r="DY25" s="17"/>
      <c r="DZ25" s="17"/>
      <c r="EA25" s="17"/>
      <c r="EB25" s="17"/>
      <c r="EC25" s="40" t="str">
        <f>IF(SUM(DJ25,DN25)&gt;0,SUM(DJ25,DN25),"")</f>
        <v/>
      </c>
      <c r="ED25" s="40" t="str">
        <f>IF(SUM(DI25:DJ25,DL25:DN25,DP25)-DK25-DO25&gt;0,SUM(DI25:DJ25,DL25:DN25,DP25)-DK25-DO25,"")</f>
        <v/>
      </c>
      <c r="EE25" s="40" t="str">
        <f>IF(SUM(DQ25:DR25,DT25)-DS25&gt;0,SUM(DQ25:DR25,DT25)-DS25,"")</f>
        <v/>
      </c>
      <c r="EF25" s="40" t="str">
        <f>IF(SUM(DJ25,DN25,DR25)&gt;0,SUM(DJ25,DN25,DR25),"")</f>
        <v/>
      </c>
      <c r="EG25" s="40" t="str">
        <f>IF(SUM(ED25,EE25)&gt;0,SUM(ED25,EE25),"")</f>
        <v/>
      </c>
      <c r="EH25" s="40" t="str">
        <f>IF(SUM(DV25,DZ25)&gt;0,SUM(DV25,DZ25),"")</f>
        <v/>
      </c>
      <c r="EI25" s="40" t="str">
        <f>IF(SUM(DU25:DV25,DX25:DZ25,EB25)-SUM(DW25,EA25)&gt;0,SUM(DU25:DV25,DX25:DZ25,EB25)-SUM(DW25,EA25),"")</f>
        <v/>
      </c>
      <c r="EJ25" s="40" t="str">
        <f>IF(SUM(ED25,EE25,EI25)&gt;0,SUM(ED25,EE25,EI25),"")</f>
        <v/>
      </c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1" t="str">
        <f>IF(SUM(EL25,EP25)&gt;0,SUM(EL25,EP25),"")</f>
        <v/>
      </c>
      <c r="FF25" s="11" t="str">
        <f>IF(SUM(EK25:EL25,EN25:EP25,ER25)-EM25-EQ25&gt;0,SUM(EK25:EL25,EN25:EP25,ER25)-EM25-EQ25,"")</f>
        <v/>
      </c>
      <c r="FG25" s="11" t="str">
        <f>IF(SUM(ES25:ET25,EV25)-EU25&gt;0,SUM(ES25:ET25,EV25)-EU25,"")</f>
        <v/>
      </c>
      <c r="FH25" s="11" t="str">
        <f>IF(SUM(EL25,EP25,ET25)&gt;0,SUM(EL25,EP25,ET25),"")</f>
        <v/>
      </c>
      <c r="FI25" s="11" t="str">
        <f>IF(SUM(FF25,FG25)&gt;0,SUM(FF25,FG25),"")</f>
        <v/>
      </c>
      <c r="FJ25" s="11" t="str">
        <f>IF(SUM(EX25,FB25)&gt;0,SUM(EX25,FB25),"")</f>
        <v/>
      </c>
      <c r="FK25" s="11" t="str">
        <f>IF(SUM(EW25:EX25,EZ25:FB25,FD25)-SUM(EY25,FC25)&gt;0,SUM(EW25:EX25,EZ25:FB25,FD25)-SUM(EY25,FC25),"")</f>
        <v/>
      </c>
      <c r="FL25" s="11" t="str">
        <f>IF(SUM(FF25,FG25,FK25)&gt;0,SUM(FF25,FG25,FK25),"")</f>
        <v/>
      </c>
      <c r="FM25" s="17"/>
      <c r="FN25" s="17"/>
      <c r="FO25" s="17"/>
      <c r="FP25" s="17"/>
      <c r="FQ25" s="17"/>
      <c r="FR25" s="17"/>
      <c r="FS25" s="17"/>
      <c r="FT25" s="17"/>
      <c r="FU25" s="17"/>
      <c r="FV25" s="17"/>
      <c r="FW25" s="17"/>
      <c r="FX25" s="17"/>
      <c r="FY25" s="17"/>
      <c r="FZ25" s="17"/>
      <c r="GA25" s="17"/>
      <c r="GB25" s="17"/>
      <c r="GC25" s="17"/>
      <c r="GD25" s="17"/>
      <c r="GE25" s="17"/>
      <c r="GF25" s="17"/>
      <c r="GG25" s="40" t="str">
        <f>IF(SUM(FN25,FR25)&gt;0,SUM(FN25,FR25),"")</f>
        <v/>
      </c>
      <c r="GH25" s="40" t="str">
        <f>IF(SUM(FM25:FN25,FP25:FR25,FT25)-FO25-FS25&gt;0,SUM(FM25:FN25,FP25:FR25,FT25)-FO25-FS25,"")</f>
        <v/>
      </c>
      <c r="GI25" s="40" t="str">
        <f>IF(SUM(FU25:FV25,FX25)-FW25&gt;0,SUM(FU25:FV25,FX25)-FW25,"")</f>
        <v/>
      </c>
      <c r="GJ25" s="40" t="str">
        <f>IF(SUM(FN25,FR25,FV25)&gt;0,SUM(FN25,FR25,FV25),"")</f>
        <v/>
      </c>
      <c r="GK25" s="40" t="str">
        <f>IF(SUM(GH25,GI25)&gt;0,SUM(GH25,GI25),"")</f>
        <v/>
      </c>
      <c r="GL25" s="40" t="str">
        <f>IF(SUM(FZ25,GD25)&gt;0,SUM(FZ25,GD25),"")</f>
        <v/>
      </c>
      <c r="GM25" s="40" t="str">
        <f>IF(SUM(FY25:FZ25,GB25:GD25,GF25)-SUM(GA25,GE25)&gt;0,SUM(FY25:FZ25,GB25:GD25,GF25)-SUM(GA25,GE25),"")</f>
        <v/>
      </c>
      <c r="GN25" s="40" t="str">
        <f>IF(SUM(GH25,GI25,GM25)&gt;0,SUM(GH25,GI25,GM25),"")</f>
        <v/>
      </c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1" t="str">
        <f>IF(SUM(GP25,GT25)&gt;0,SUM(GP25,GT25),"")</f>
        <v/>
      </c>
      <c r="HJ25" s="11" t="str">
        <f>IF(SUM(GO25:GP25,GR25:GT25,GV25)-GQ25-GU25&gt;0,SUM(GO25:GP25,GR25:GT25,GV25)-GQ25-GU25,"")</f>
        <v/>
      </c>
      <c r="HK25" s="11" t="str">
        <f>IF(SUM(GW25:GX25,GZ25)-GY25&gt;0,SUM(GW25:GX25,GZ25)-GY25,"")</f>
        <v/>
      </c>
      <c r="HL25" s="11" t="str">
        <f>IF(SUM(GP25,GT25,GX25)&gt;0,SUM(GP25,GT25,GX25),"")</f>
        <v/>
      </c>
      <c r="HM25" s="11" t="str">
        <f>IF(SUM(HJ25,HK25)&gt;0,SUM(HJ25,HK25),"")</f>
        <v/>
      </c>
      <c r="HN25" s="11" t="str">
        <f>IF(SUM(HB25,HF25)&gt;0,SUM(HB25,HF25),"")</f>
        <v/>
      </c>
      <c r="HO25" s="11" t="str">
        <f>IF(SUM(HA25:HB25,HD25:HF25,HH25)-SUM(HC25,HG25)&gt;0,SUM(HA25:HB25,HD25:HF25,HH25)-SUM(HC25,HG25),"")</f>
        <v/>
      </c>
      <c r="HP25" s="11" t="str">
        <f>IF(SUM(HJ25,HK25,HO25)&gt;0,SUM(HJ25,HK25,HO25),"")</f>
        <v/>
      </c>
      <c r="HQ25" s="17"/>
      <c r="HR25" s="17"/>
      <c r="HS25" s="17"/>
      <c r="HT25" s="17"/>
      <c r="HU25" s="17"/>
      <c r="HV25" s="17"/>
      <c r="HW25" s="17"/>
      <c r="HX25" s="17"/>
      <c r="HY25" s="17"/>
      <c r="HZ25" s="17"/>
      <c r="IA25" s="17"/>
      <c r="IB25" s="17"/>
      <c r="IC25" s="17"/>
      <c r="ID25" s="17"/>
      <c r="IE25" s="17"/>
      <c r="IF25" s="17"/>
      <c r="IG25" s="17"/>
      <c r="IH25" s="17"/>
      <c r="II25" s="17"/>
      <c r="IJ25" s="17"/>
      <c r="IK25" s="40" t="str">
        <f>IF(SUM(HR25,HV25)&gt;0,SUM(HR25,HV25),"")</f>
        <v/>
      </c>
      <c r="IL25" s="40" t="str">
        <f>IF(SUM(HQ25:HR25,HT25:HV25,HX25)-HS25-HW25&gt;0,SUM(HQ25:HR25,HT25:HV25,HX25)-HS25-HW25,"")</f>
        <v/>
      </c>
      <c r="IM25" s="40" t="str">
        <f>IF(SUM(HY25:HZ25,IB25)-IA25&gt;0,SUM(HY25:HZ25,IB25)-IA25,"")</f>
        <v/>
      </c>
      <c r="IN25" s="40" t="str">
        <f>IF(SUM(HR25,HV25,HZ25)&gt;0,SUM(HR25,HV25,HZ25),"")</f>
        <v/>
      </c>
      <c r="IO25" s="40" t="str">
        <f>IF(SUM(IL25,IM25)&gt;0,SUM(IL25,IM25),"")</f>
        <v/>
      </c>
      <c r="IP25" s="40" t="str">
        <f>IF(SUM(ID25,IH25)&gt;0,SUM(ID25,IH25),"")</f>
        <v/>
      </c>
      <c r="IQ25" s="40" t="str">
        <f>IF(SUM(IC25:ID25,IF25:IH25,IJ25)-SUM(IE25,II25)&gt;0,SUM(IC25:ID25,IF25:IH25,IJ25)-SUM(IE25,II25),"")</f>
        <v/>
      </c>
      <c r="IR25" s="40" t="str">
        <f>IF(SUM(IL25,IM25,IQ25)&gt;0,SUM(IL25,IM25,IQ25),"")</f>
        <v/>
      </c>
      <c r="IS25" s="18"/>
      <c r="IT25" s="18"/>
      <c r="IU25" s="18"/>
      <c r="IV25" s="18"/>
      <c r="IW25" s="18"/>
      <c r="IX25" s="18"/>
      <c r="IY25" s="18"/>
      <c r="IZ25" s="18"/>
      <c r="JA25" s="18"/>
      <c r="JB25" s="18"/>
      <c r="JC25" s="18"/>
      <c r="JD25" s="18"/>
      <c r="JE25" s="18"/>
      <c r="JF25" s="18"/>
      <c r="JG25" s="18"/>
      <c r="JH25" s="18"/>
      <c r="JI25" s="18"/>
      <c r="JJ25" s="18"/>
      <c r="JK25" s="18"/>
      <c r="JL25" s="18"/>
      <c r="JM25" s="11" t="str">
        <f>IF(SUM(IT25,IX25)&gt;0,SUM(IT25,IX25),"")</f>
        <v/>
      </c>
      <c r="JN25" s="11" t="str">
        <f>IF(SUM(IS25:IT25,IV25:IX25,IZ25)-IU25-IY25&gt;0,SUM(IS25:IT25,IV25:IX25,IZ25)-IU25-IY25,"")</f>
        <v/>
      </c>
      <c r="JO25" s="11" t="str">
        <f>IF(SUM(JA25:JB25,JD25)-JC25&gt;0,SUM(JA25:JB25,JD25)-JC25,"")</f>
        <v/>
      </c>
      <c r="JP25" s="11" t="str">
        <f>IF(SUM(IT25,IX25,JB25)&gt;0,SUM(IT25,IX25,JB25),"")</f>
        <v/>
      </c>
      <c r="JQ25" s="11" t="str">
        <f>IF(SUM(JN25,JO25)&gt;0,SUM(JN25,JO25),"")</f>
        <v/>
      </c>
      <c r="JR25" s="11" t="str">
        <f>IF(SUM(JF25,JJ25)&gt;0,SUM(JF25,JJ25),"")</f>
        <v/>
      </c>
      <c r="JS25" s="11" t="str">
        <f>IF(SUM(JE25:JF25,JH25:JJ25,JL25)-SUM(JG25,JK25)&gt;0,SUM(JE25:JF25,JH25:JJ25,JL25)-SUM(JG25,JK25),"")</f>
        <v/>
      </c>
      <c r="JT25" s="11" t="str">
        <f>IF(SUM(JN25,JO25,JS25)&gt;0,SUM(JN25,JO25,JS25),"")</f>
        <v/>
      </c>
      <c r="JU25" s="17"/>
      <c r="JV25" s="17"/>
      <c r="JW25" s="17"/>
      <c r="JX25" s="17"/>
      <c r="JY25" s="17"/>
      <c r="JZ25" s="17"/>
      <c r="KA25" s="17"/>
      <c r="KB25" s="17"/>
      <c r="KC25" s="17"/>
      <c r="KD25" s="17"/>
      <c r="KE25" s="17"/>
      <c r="KF25" s="17"/>
      <c r="KG25" s="17"/>
      <c r="KH25" s="17"/>
      <c r="KI25" s="17"/>
      <c r="KJ25" s="17"/>
      <c r="KK25" s="17"/>
      <c r="KL25" s="17"/>
      <c r="KM25" s="17"/>
      <c r="KN25" s="17"/>
      <c r="KO25" s="40" t="str">
        <f>IF(SUM(JV25,JZ25)&gt;0,SUM(JV25,JZ25),"")</f>
        <v/>
      </c>
      <c r="KP25" s="40" t="str">
        <f>IF(SUM(JU25:JV25,JX25:JZ25,KB25)-JW25-KA25&gt;0,SUM(JU25:JV25,JX25:JZ25,KB25)-JW25-KA25,"")</f>
        <v/>
      </c>
      <c r="KQ25" s="40" t="str">
        <f>IF(SUM(KC25:KD25,KF25)-KE25&gt;0,SUM(KC25:KD25,KF25)-KE25,"")</f>
        <v/>
      </c>
      <c r="KR25" s="40" t="str">
        <f>IF(SUM(JV25,JZ25,KD25)&gt;0,SUM(JV25,JZ25,KD25),"")</f>
        <v/>
      </c>
      <c r="KS25" s="40" t="str">
        <f>IF(SUM(KP25,KQ25)&gt;0,SUM(KP25,KQ25),"")</f>
        <v/>
      </c>
      <c r="KT25" s="40" t="str">
        <f>IF(SUM(KH25,KL25)&gt;0,SUM(KH25,KL25),"")</f>
        <v/>
      </c>
      <c r="KU25" s="40" t="str">
        <f>IF(SUM(KG25:KH25,KJ25:KL25,KN25)-SUM(KI25,KM25)&gt;0,SUM(KG25:KH25,KJ25:KL25,KN25)-SUM(KI25,KM25),"")</f>
        <v/>
      </c>
      <c r="KV25" s="40" t="str">
        <f>IF(SUM(KP25,KQ25,KU25)&gt;0,SUM(KP25,KQ25,KU25),"")</f>
        <v/>
      </c>
      <c r="KW25" s="18"/>
      <c r="KX25" s="18"/>
      <c r="KY25" s="18"/>
      <c r="KZ25" s="18"/>
      <c r="LA25" s="18"/>
      <c r="LB25" s="18"/>
      <c r="LC25" s="18"/>
      <c r="LD25" s="18"/>
      <c r="LE25" s="18"/>
      <c r="LF25" s="18"/>
      <c r="LG25" s="18"/>
      <c r="LH25" s="18"/>
      <c r="LI25" s="18"/>
      <c r="LJ25" s="18"/>
      <c r="LK25" s="18"/>
      <c r="LL25" s="18"/>
      <c r="LM25" s="18"/>
      <c r="LN25" s="18"/>
      <c r="LO25" s="18"/>
      <c r="LP25" s="18"/>
      <c r="LQ25" s="11" t="str">
        <f>IF(SUM(KX25,LB25)&gt;0,SUM(KX25,LB25),"")</f>
        <v/>
      </c>
      <c r="LR25" s="11" t="str">
        <f>IF(SUM(KW25:KX25,KZ25:LB25,LD25)-KY25-LC25&gt;0,SUM(KW25:KX25,KZ25:LB25,LD25)-KY25-LC25,"")</f>
        <v/>
      </c>
      <c r="LS25" s="11" t="str">
        <f>IF(SUM(LE25:LF25,LH25)-LG25&gt;0,SUM(LE25:LF25,LH25)-LG25,"")</f>
        <v/>
      </c>
      <c r="LT25" s="11" t="str">
        <f>IF(SUM(KX25,LB25,LF25)&gt;0,SUM(KX25,LB25,LF25),"")</f>
        <v/>
      </c>
      <c r="LU25" s="11" t="str">
        <f>IF(SUM(LR25,LS25)&gt;0,SUM(LR25,LS25),"")</f>
        <v/>
      </c>
      <c r="LV25" s="11" t="str">
        <f>IF(SUM(LJ25,LN25)&gt;0,SUM(LJ25,LN25),"")</f>
        <v/>
      </c>
      <c r="LW25" s="11" t="str">
        <f>IF(SUM(LI25:LJ25,LL25:LN25,LP25)-SUM(LK25,LO25)&gt;0,SUM(LI25:LJ25,LL25:LN25,LP25)-SUM(LK25,LO25),"")</f>
        <v/>
      </c>
      <c r="LX25" s="11" t="str">
        <f>IF(SUM(LR25,LS25,LW25)&gt;0,SUM(LR25,LS25,LW25),"")</f>
        <v/>
      </c>
      <c r="LY25" s="17"/>
      <c r="LZ25" s="17"/>
      <c r="MA25" s="17"/>
      <c r="MB25" s="17"/>
      <c r="MC25" s="17"/>
      <c r="MD25" s="17"/>
      <c r="ME25" s="17"/>
      <c r="MF25" s="17"/>
      <c r="MG25" s="17"/>
      <c r="MH25" s="17"/>
      <c r="MI25" s="17"/>
      <c r="MJ25" s="17"/>
      <c r="MK25" s="17"/>
      <c r="ML25" s="17"/>
      <c r="MM25" s="17"/>
      <c r="MN25" s="17"/>
      <c r="MO25" s="17"/>
      <c r="MP25" s="17"/>
      <c r="MQ25" s="17"/>
      <c r="MR25" s="17"/>
      <c r="MS25" s="40" t="str">
        <f>IF(SUM(LZ25,MD25)&gt;0,SUM(LZ25,MD25),"")</f>
        <v/>
      </c>
      <c r="MT25" s="40" t="str">
        <f>IF(SUM(LY25:LZ25,MB25:MD25,MF25)-MA25-ME25&gt;0,SUM(LY25:LZ25,MB25:MD25,MF25)-MA25-ME25,"")</f>
        <v/>
      </c>
      <c r="MU25" s="40" t="str">
        <f>IF(SUM(MG25:MH25,MJ25)-MI25&gt;0,SUM(MG25:MH25,MJ25)-MI25,"")</f>
        <v/>
      </c>
      <c r="MV25" s="40" t="str">
        <f>IF(SUM(LZ25,MD25,MH25)&gt;0,SUM(LZ25,MD25,MH25),"")</f>
        <v/>
      </c>
      <c r="MW25" s="40" t="str">
        <f>IF(SUM(MT25,MU25)&gt;0,SUM(MT25,MU25),"")</f>
        <v/>
      </c>
      <c r="MX25" s="40" t="str">
        <f>IF(SUM(ML25,MP25)&gt;0,SUM(ML25,MP25),"")</f>
        <v/>
      </c>
      <c r="MY25" s="40" t="str">
        <f>IF(SUM(MK25:ML25,MN25:MP25,MR25)-SUM(MM25,MQ25)&gt;0,SUM(MK25:ML25,MN25:MP25,MR25)-SUM(MM25,MQ25),"")</f>
        <v/>
      </c>
      <c r="MZ25" s="40" t="str">
        <f>IF(SUM(MT25,MU25,MY25)&gt;0,SUM(MT25,MU25,MY25),"")</f>
        <v/>
      </c>
      <c r="NA25" s="18"/>
      <c r="NB25" s="18"/>
      <c r="NC25" s="18"/>
      <c r="ND25" s="18"/>
      <c r="NE25" s="18"/>
      <c r="NF25" s="18"/>
      <c r="NG25" s="18"/>
      <c r="NH25" s="18"/>
      <c r="NI25" s="18"/>
      <c r="NJ25" s="18"/>
      <c r="NK25" s="18"/>
      <c r="NL25" s="18"/>
      <c r="NM25" s="18"/>
      <c r="NN25" s="18"/>
      <c r="NO25" s="18"/>
      <c r="NP25" s="18"/>
      <c r="NQ25" s="18"/>
      <c r="NR25" s="18"/>
      <c r="NS25" s="18"/>
      <c r="NT25" s="18"/>
      <c r="NU25" s="11" t="str">
        <f>IF(SUM(NB25,NF25)&gt;0,SUM(NB25,NF25),"")</f>
        <v/>
      </c>
      <c r="NV25" s="11" t="str">
        <f>IF(SUM(NA25:NB25,ND25:NF25,NH25)-NC25-NG25&gt;0,SUM(NA25:NB25,ND25:NF25,NH25)-NC25-NG25,"")</f>
        <v/>
      </c>
      <c r="NW25" s="11" t="str">
        <f>IF(SUM(NI25:NJ25,NL25)-NK25&gt;0,SUM(NI25:NJ25,NL25)-NK25,"")</f>
        <v/>
      </c>
      <c r="NX25" s="11" t="str">
        <f>IF(SUM(NB25,NF25,NJ25)&gt;0,SUM(NB25,NF25,NJ25),"")</f>
        <v/>
      </c>
      <c r="NY25" s="11" t="str">
        <f>IF(SUM(NV25,NW25)&gt;0,SUM(NV25,NW25),"")</f>
        <v/>
      </c>
      <c r="NZ25" s="11" t="str">
        <f>IF(SUM(NN25,NR25)&gt;0,SUM(NN25,NR25),"")</f>
        <v/>
      </c>
      <c r="OA25" s="11" t="str">
        <f>IF(SUM(NM25:NN25,NP25:NR25,NT25)-SUM(NO25,NS25)&gt;0,SUM(NM25:NN25,NP25:NR25,NT25)-SUM(NO25,NS25),"")</f>
        <v/>
      </c>
      <c r="OB25" s="11" t="str">
        <f>IF(SUM(NV25,NW25,OA25)&gt;0,SUM(NV25,NW25,OA25),"")</f>
        <v/>
      </c>
      <c r="OC25" s="17"/>
      <c r="OD25" s="17"/>
      <c r="OE25" s="17"/>
      <c r="OF25" s="17"/>
      <c r="OG25" s="17"/>
      <c r="OH25" s="17"/>
      <c r="OI25" s="17"/>
      <c r="OJ25" s="17"/>
      <c r="OK25" s="17"/>
      <c r="OL25" s="17"/>
      <c r="OM25" s="17"/>
      <c r="ON25" s="17"/>
      <c r="OO25" s="17"/>
      <c r="OP25" s="17"/>
      <c r="OQ25" s="17"/>
      <c r="OR25" s="17"/>
      <c r="OS25" s="17"/>
      <c r="OT25" s="17"/>
      <c r="OU25" s="17"/>
      <c r="OV25" s="17"/>
      <c r="OW25" s="40" t="str">
        <f>IF(SUM(OD25,OH25)&gt;0,SUM(OD25,OH25),"")</f>
        <v/>
      </c>
      <c r="OX25" s="40" t="str">
        <f>IF(SUM(OC25:OD25,OF25:OH25,OJ25)-OE25-OI25&gt;0,SUM(OC25:OD25,OF25:OH25,OJ25)-OE25-OI25,"")</f>
        <v/>
      </c>
      <c r="OY25" s="40" t="str">
        <f>IF(SUM(OK25:OL25,ON25)-OM25&gt;0,SUM(OK25:OL25,ON25)-OM25,"")</f>
        <v/>
      </c>
      <c r="OZ25" s="40" t="str">
        <f>IF(SUM(OD25,OH25,OL25)&gt;0,SUM(OD25,OH25,OL25),"")</f>
        <v/>
      </c>
      <c r="PA25" s="40" t="str">
        <f>IF(SUM(OX25,OY25)&gt;0,SUM(OX25,OY25),"")</f>
        <v/>
      </c>
      <c r="PB25" s="40" t="str">
        <f>IF(SUM(OP25,OT25)&gt;0,SUM(OP25,OT25),"")</f>
        <v/>
      </c>
      <c r="PC25" s="40" t="str">
        <f>IF(SUM(OO25:OP25,OR25:OT25,OV25)-SUM(OQ25,OU25)&gt;0,SUM(OO25:OP25,OR25:OT25,OV25)-SUM(OQ25,OU25),"")</f>
        <v/>
      </c>
      <c r="PD25" s="40" t="str">
        <f>IF(SUM(OX25,OY25,PC25)&gt;0,SUM(OX25,OY25,PC25),"")</f>
        <v/>
      </c>
      <c r="PE25" s="18"/>
      <c r="PF25" s="18"/>
      <c r="PG25" s="18"/>
      <c r="PH25" s="18"/>
      <c r="PI25" s="18"/>
      <c r="PJ25" s="18"/>
      <c r="PK25" s="18"/>
      <c r="PL25" s="18"/>
      <c r="PM25" s="18"/>
      <c r="PN25" s="18"/>
      <c r="PO25" s="18"/>
      <c r="PP25" s="18"/>
      <c r="PQ25" s="18"/>
      <c r="PR25" s="18"/>
      <c r="PS25" s="18"/>
      <c r="PT25" s="18"/>
      <c r="PU25" s="18"/>
      <c r="PV25" s="18"/>
      <c r="PW25" s="18"/>
      <c r="PX25" s="18"/>
      <c r="PY25" s="11" t="str">
        <f>IF(SUM(PF25,PJ25)&gt;0,SUM(PF25,PJ25),"")</f>
        <v/>
      </c>
      <c r="PZ25" s="11" t="str">
        <f>IF(SUM(PE25:PF25,PH25:PJ25,PL25)-PG25-PK25&gt;0,SUM(PE25:PF25,PH25:PJ25,PL25)-PG25-PK25,"")</f>
        <v/>
      </c>
      <c r="QA25" s="11" t="str">
        <f>IF(SUM(PM25:PN25,PP25)-PO25&gt;0,SUM(PM25:PN25,PP25)-PO25,"")</f>
        <v/>
      </c>
      <c r="QB25" s="11" t="str">
        <f>IF(SUM(PF25,PJ25,PN25)&gt;0,SUM(PF25,PJ25,PN25),"")</f>
        <v/>
      </c>
      <c r="QC25" s="11" t="str">
        <f>IF(SUM(PZ25,QA25)&gt;0,SUM(PZ25,QA25),"")</f>
        <v/>
      </c>
      <c r="QD25" s="11" t="str">
        <f>IF(SUM(PR25,PV25)&gt;0,SUM(PR25,PV25),"")</f>
        <v/>
      </c>
      <c r="QE25" s="11" t="str">
        <f>IF(SUM(PQ25:PR25,PT25:PV25,PX25)-SUM(PS25,PW25)&gt;0,SUM(PQ25:PR25,PT25:PV25,PX25)-SUM(PS25,PW25),"")</f>
        <v/>
      </c>
      <c r="QF25" s="11" t="str">
        <f>IF(SUM(PZ25,QA25,QE25)&gt;0,SUM(PZ25,QA25,QE25),"")</f>
        <v/>
      </c>
      <c r="QG25" s="22">
        <f>IF($CW25="P",CC25,(CC25+AZ25)/2)</f>
        <v>9.3000000000000007</v>
      </c>
      <c r="QH25" s="22">
        <f>IF($CW25="P",CD25,(CD25+BA25)/2)</f>
        <v>1.75</v>
      </c>
      <c r="QI25" s="22">
        <f>IF($CW25="P",CE25,(CE25+BB25)/2)</f>
        <v>0</v>
      </c>
      <c r="QJ25" s="22">
        <f>IF($CW25="P",CF25,(CF25+BC25)/2)</f>
        <v>0</v>
      </c>
      <c r="QK25" s="22">
        <f>IF($CW25="P",CG25,(CG25+BD25)/2)</f>
        <v>8.6999999999999993</v>
      </c>
      <c r="QL25" s="22">
        <f>IF($CW25="P",CH25,(CH25+BE25)/2)</f>
        <v>0.35</v>
      </c>
      <c r="QM25" s="22">
        <f>IF($CW25="P",CI25,(CI25+BF25)/2)</f>
        <v>0</v>
      </c>
      <c r="QN25" s="22">
        <f>IF($CW25="P",CJ25,(CJ25+BG25)/2)</f>
        <v>0</v>
      </c>
      <c r="QO25" s="22">
        <f>IF($CW25="P",CK25,(CK25+BH25)/2)</f>
        <v>9.0500000000000007</v>
      </c>
      <c r="QP25" s="22">
        <f>IF($CW25="P",CL25,(CL25+BI25)/2)</f>
        <v>1.95</v>
      </c>
      <c r="QQ25" s="22">
        <f>IF($CW25="P",CM25,(CM25+BJ25)/2)</f>
        <v>0.3</v>
      </c>
      <c r="QR25" s="22">
        <f>IF($CW25="P",CN25,(CN25+BK25)/2)</f>
        <v>0</v>
      </c>
      <c r="QS25" s="22">
        <f>IF($CW25="P",CO25,(CO25+BL25)/2)</f>
        <v>0</v>
      </c>
      <c r="QT25" s="22">
        <f>IF($CW25="P",CP25,(CP25+BM25)/2)</f>
        <v>0</v>
      </c>
      <c r="QU25" s="22">
        <f>IF($CW25="P",CQ25,(CQ25+BN25)/2)</f>
        <v>0</v>
      </c>
      <c r="QV25" s="22">
        <f>IF($CW25="P",CR25,(CR25+BO25)/2)</f>
        <v>0</v>
      </c>
      <c r="QW25" s="22">
        <f>IF($CW25="P",CS25,(CS25+BP25)/2)</f>
        <v>0</v>
      </c>
      <c r="QX25" s="22">
        <f>IF($CW25="P",CT25,(CT25+BQ25)/2)</f>
        <v>0</v>
      </c>
      <c r="QY25" s="22">
        <f>IF($CW25="P",CU25,(CU25+BR25)/2)</f>
        <v>0</v>
      </c>
      <c r="QZ25" s="22">
        <f>IF($CW25="P",CV25,(CV25+BS25)/2)</f>
        <v>0</v>
      </c>
      <c r="RA25" s="27" t="s">
        <v>46</v>
      </c>
      <c r="RB25" s="40">
        <f>IF(SUM(QH25,QL25)&gt;0,SUM(QH25,QL25),"")</f>
        <v>2.1</v>
      </c>
      <c r="RC25" s="40">
        <f>IF(SUM(QG25:QH25,QJ25:QL25,QN25)-QI25-QM25&gt;0,SUM(QG25:QH25,QJ25:QL25,QN25)-QI25-QM25,"")</f>
        <v>20.100000000000001</v>
      </c>
      <c r="RD25" s="40">
        <f>IF(SUM(QO25:QP25,QR25)-QQ25&gt;0,SUM(QO25:QP25,QR25)-QQ25,"")</f>
        <v>10.7</v>
      </c>
      <c r="RE25" s="40">
        <f>IF(SUM(QH25,QL25,QP25)&gt;0,SUM(QH25,QL25,QP25),"")</f>
        <v>4.05</v>
      </c>
      <c r="RF25" s="40">
        <f>IF(SUM(RC25,RD25)&gt;0,SUM(RC25,RD25),"")</f>
        <v>30.8</v>
      </c>
      <c r="RG25" s="40" t="str">
        <f>IF(SUM(QT25,QX25)&gt;0,SUM(QT25,QX25),"")</f>
        <v/>
      </c>
      <c r="RH25" s="40" t="str">
        <f>IF(SUM(QS25:QT25,QV25:QX25,QZ25)-SUM(QU25,QY25)&gt;0,SUM(QS25:QT25,QV25:QX25,QZ25)-SUM(QU25,QY25),"")</f>
        <v/>
      </c>
      <c r="RI25" s="40">
        <f>IF(SUM(RC25,RD25,RH25)&gt;0,SUM(RC25,RD25,RH25),"")</f>
        <v>30.8</v>
      </c>
    </row>
    <row r="26" spans="1:477" x14ac:dyDescent="0.2">
      <c r="A26" s="4" t="str" cm="1">
        <f t="array" ref="A26">IF(AND(J26&lt;&gt;"",J26&lt;&gt;"No DD"),SUMPRODUCT((J$4:J$34&lt;&gt;"")*(J$4:J$34&lt;&gt;"No DD")*(F$4:F$34&gt;F26))+1,IF(J26="No DD",SUMPRODUCT((J$4:J$34="No DD")*(F$4:F$34&gt;F26))+1+SUMPRODUCT((J$4:J$34&lt;&gt;"")*(J$4:J$34&lt;&gt;"No DD")),""))</f>
        <v/>
      </c>
      <c r="B26" s="4" t="str" cm="1">
        <f t="array" ref="B26">IF(AND(J26&lt;&gt;"",J26&lt;&gt;"No DD",G26=""),SUMPRODUCT((J$4:J$34&lt;&gt;"")*(J$4:J$34&lt;&gt;"No DD")*(G$4:G$34="")*(F$4:F$34&gt;F26))+1,IF(J26="No DD",SUMPRODUCT((J$4:J$34="No DD")*(F$4:F$34&gt;F26)*(G$4:G$34=""))+1+SUMPRODUCT((J$4:J$34&lt;&gt;"")*(G$4:G$34="")*(J$4:J$34&lt;&gt;"No DD")),""))</f>
        <v/>
      </c>
      <c r="C26" s="5" t="s">
        <v>239</v>
      </c>
      <c r="D26" s="4" t="s">
        <v>31</v>
      </c>
      <c r="E26" s="4">
        <v>2005</v>
      </c>
      <c r="F26" s="9">
        <f>SUM(L26:T26)+SUM(L26:P26)*0.0000001+SUM(L26)*0.0000000000001</f>
        <v>61.000006100004271</v>
      </c>
      <c r="G26" s="66"/>
      <c r="H26" s="3" t="str">
        <f>IF(OR(AND(AR26&gt;=AY$36,AS26&gt;=AY$40,AR26&lt;&gt;"",AQ26=""),AND(AW26&gt;=AY$36,AX26&gt;=AY$40,AW26&lt;&gt;"",AQ26=""),AND(BU26&gt;=CB$36,BV26&gt;=CB$40,BU26&lt;&gt;"",BT26=""),AND(BZ26&gt;=CB$36,CA26&gt;=CB$40,BZ26&lt;&gt;"",BT26=""),AND(CX26&gt;=DE$36,CY26&gt;=DE$40,CX26&lt;&gt;"",CW26=""),AND(DC26&gt;=DE$36,DD26&gt;=DE$40,DC26&lt;&gt;""),AND(EC26&gt;=EJ$36,ED26&gt;=EJ$40,EC26&lt;&gt;""),AND(EH26&gt;=EJ$36,EI26&gt;=EJ$40,EH26&lt;&gt;""),AND(FE26&gt;=FL$36,FF26&gt;=FL$40,FE26&lt;&gt;""),AND(FJ26&gt;=FL$36,FK26&gt;=FL$40,FJ26&lt;&gt;""),AND(GG26&gt;=GN$36,GH26&gt;=GN$40,GG26&lt;&gt;""),AND(GL26&gt;=GN$36,GM26&gt;=GN$40,GL26&lt;&gt;""),AND(HI26&gt;=HP$36,HJ26&gt;=HP$40,HI26&lt;&gt;""),AND(HN26&gt;=HP$36,HO26&gt;=HP$40,HN26&lt;&gt;""),AND(IK26&gt;=IR$36,IL26&gt;=IR$40,IK26&lt;&gt;""),AND(IP26&gt;=IR$36,IQ26&gt;=IR$40,IP26&lt;&gt;""),AND(JM26&gt;=JT$36,JN26&gt;=JT$40,JM26&lt;&gt;""),AND(JR26&gt;=JT$36,JS26&gt;=JT$40,JR26&lt;&gt;""),AND(KO26&gt;=KV$36,KP26&gt;=KV$40,KO26&lt;&gt;""),AND(KT26&gt;=KV$36,KU26&gt;=KV$40,KT26&lt;&gt;""),AND(LQ26&gt;=LX$36,LR26&gt;=LX$40,LQ26&lt;&gt;""),AND(LV26&gt;=LX$36,LW26&gt;=LX$40,LV26&lt;&gt;""),AND(MS26&gt;=MZ$36,MT26&gt;=MZ$40,MS26&lt;&gt;""),AND(MX26&gt;=MZ$36,MY26&gt;=MZ$40,MX26&lt;&gt;""),AND(NU26&gt;=OB$36,NV26&gt;=OB$40,NU26&lt;&gt;""),AND(NZ26&gt;=OB$36,OA26&gt;=OB$40,NZ26&lt;&gt;""),AND(OW26&gt;=PD$36,OX26&gt;=PD$40,OW26&lt;&gt;""),AND(PB26&gt;=PD$36,PC26&gt;=PD$40,PB26&lt;&gt;""),AND(PY26&gt;=QF$36,PZ26&gt;=QF$40,PY26&lt;&gt;""),AND(QD26&gt;=QF$36,QE26&gt;=QF$40,QD26&lt;&gt;"")),"P","")</f>
        <v/>
      </c>
      <c r="I26" s="3" t="str">
        <f>IF(OR(AND(AS26&gt;=AY$40,AS26&lt;&gt;"",AQ26=""),AND(AX26&gt;=AY$40,AX26&lt;&gt;"",AQ26=""),AND(BV26&gt;=CB$40,BV26&lt;&gt;"",BT26=""),AND(CA26&gt;=CB$40,CA26&lt;&gt;"",BT26=""),AND(CY26&gt;=DE$40,CY26&lt;&gt;"",CW26=""),AND(DD26&gt;=DE$40,DD26&lt;&gt;"",CW26=""),AND(ED26&gt;=EJ$40,ED26&lt;&gt;""),AND(EI26&gt;=EJ$40,EI26&lt;&gt;""),AND(FF26&gt;=FL$40,FF26&lt;&gt;""),AND(FK26&gt;=FL$40,FK26&lt;&gt;""),AND(GH26&gt;=GN$40,GH26&lt;&gt;""),AND(GM26&gt;=GN$40,GM26&lt;&gt;""),AND(HJ26&gt;=HP$40,HJ26&lt;&gt;""),AND(HO26&gt;=HP$40,HO26&lt;&gt;""),AND(IL26&gt;=IR$40,IL26&lt;&gt;""),AND(IQ26&gt;=IR$40,IQ26&lt;&gt;""),AND(JN26&gt;=JT$40,JN26&lt;&gt;""),AND(JS26&gt;=JT$40,JS26&lt;&gt;""),AND(KP26&gt;=KV$40,KP26&lt;&gt;""),AND(KU26&gt;=KV$40,KU26&lt;&gt;""),AND(LR26&gt;=LX$40,LR26&lt;&gt;""),AND(LW26&gt;=LX$40,LW26&lt;&gt;""),AND(MT26&gt;=MZ$40,MT26&lt;&gt;""),AND(MY26&gt;=MZ$40,MY26&lt;&gt;""),AND(NV26&gt;=OB$40,NV26&lt;&gt;""),AND(OA26&gt;=OB$40,OA26&lt;&gt;""),AND(OX26&gt;=PD$40,OX26&lt;&gt;""),AND(PC26&gt;=PD$40,PC26&lt;&gt;""),AND(PZ26&gt;=QF$40,PZ26&lt;&gt;""),AND(QE26&gt;=QF$40,QE26&lt;&gt;"")),"P","")</f>
        <v/>
      </c>
      <c r="J26" s="36" t="str">
        <f>IF(AND(I26="P",H26=""),"No DD",IF(OR(AND(AU26&gt;=AY$39,AV26&gt;=AY$43,AU26&lt;&gt;"",AQ26=""),AND(BX26&gt;=CB$39,BY26&gt;=CB$43,BX26&lt;&gt;"",BT26=""),AND(DA26&gt;=DE$39,DB26&gt;=DE$43,DA26&lt;&gt;"",CW26=""),AND(EF26&gt;=EJ$39,EG26&gt;=EJ$43,EF26&lt;&gt;""),AND(FH26&gt;=FL$39,FI26&gt;=FL$43,FH26&lt;&gt;""),AND(GJ26&gt;=GN$39,GK26&gt;=GN$43,GJ26&lt;&gt;""),AND(HL26&gt;=HP$39,HM26&gt;=HP$43,HL26&lt;&gt;""),AND(IN26&gt;=IR$39,IO26&gt;=IR$43,IN26&lt;&gt;""),AND(JP26&gt;=JT$39,JQ26&gt;=JT$43,JP26&lt;&gt;""),AND(KR26&gt;=KV$39,KS26&gt;=KV$43,KR26&lt;&gt;""),AND(LT26&gt;=LX$39,LU26&gt;=LX$43,LT26&lt;&gt;""),AND(MV26&gt;=MZ$39,MW26&gt;=MZ$43,MV26&lt;&gt;""),AND(NX26&gt;=OB$39,NY26&gt;=OB$43,NX26&lt;&gt;""),AND(OZ26&gt;=PD$39,PA26&gt;=PD$43,OZ26&lt;&gt;""),AND(QB26&gt;=QF$39,QC26&gt;=QF$43,QB26&lt;&gt;"")),"Merit",IF(OR(AND(AU26&gt;=AY$38,AV26&gt;=AY$42,AU26&lt;&gt;"",AQ26=""),AND(BX26&gt;=CB$38,BY26&gt;=CB$42,BX26&lt;&gt;"",BT26=""),AND(DA26&gt;=DE$38,DB26&gt;=DE$42,DA26&lt;&gt;"",CW26=""),AND(EF26&gt;=EJ$38,EG26&gt;=EJ$42,EF26&lt;&gt;""),AND(FH26&gt;=FL$38,FI26&gt;=FL$42,FH26&lt;&gt;""),AND(GJ26&gt;=GN$38,GK26&gt;=GN$42,GJ26&lt;&gt;""),AND(HL26&gt;=HP$38,HM26&gt;=HP$42,HL26&lt;&gt;""),AND(IN26&gt;=IR$38,IO26&gt;=IR$42,IN26&lt;&gt;""),AND(JP26&gt;=JT$38,JQ26&gt;=JT$42,JP26&lt;&gt;""),AND(KR26&gt;=KV$38,KS26&gt;=KV$42,KR26&lt;&gt;""),AND(LT26&gt;=LX$38,LU26&gt;=LX$42,LT26&lt;&gt;""),AND(MV26&gt;=MZ$38,MW26&gt;=MZ$42,MV26&lt;&gt;""),AND(NX26&gt;=OB$38,NY26&gt;=OB$42,NX26&lt;&gt;""),AND(OZ26&gt;=PD$38,PA26&gt;=PD$42,OZ26&lt;&gt;""),AND(QB26&gt;=QF$38,QC26&gt;=QF$42,QB26&lt;&gt;"")),"Excellence",IF(K26="P","Worlds Team",IF(H26="P","National Team","")))))</f>
        <v/>
      </c>
      <c r="K26" s="3" t="str">
        <f>IF(OR(AND(AU26&gt;=AY$37,AV26&gt;=AY$41,AU26&lt;&gt;"",AQ26=""),AND(BX26&gt;=CB$37,BY26&gt;=CB$41,BX26&lt;&gt;"",BT26=""),AND(DA26&gt;=DE$37,DB26&gt;=DE$41,DA26&lt;&gt;"",CW26=""),AND(EF26&gt;=EJ$37,EG26&gt;=EJ$41,EF26&lt;&gt;""),AND(FH26&gt;=FL$37,FI26&gt;=FL$41,FH26&lt;&gt;""),AND(GJ26&gt;=GN$37,GK26&gt;=GN$41,GJ26&lt;&gt;""),AND(HL26&gt;=HP$37,HM26&gt;=HP$41,HL26&lt;&gt;""),AND(IN26&gt;=IR$37,IO26&gt;=IR$41,IN26&lt;&gt;""),AND(JP26&gt;=JT$37,JQ26&gt;=JT$41,JP26&lt;&gt;""),AND(KR26&gt;=KV$37,KS26&gt;=KV$41,KR26&lt;&gt;""),AND(LT26&gt;=LX$37,LU26&gt;=LX$41,LT26&lt;&gt;""),AND(MV26&gt;=MZ$37,MW26&gt;=MZ$41,MV26&lt;&gt;""),AND(NX26&gt;=OB$37,NY26&gt;=OB$41,NX26&lt;&gt;""),AND(OZ26&gt;=PD$37,PA26&gt;=PD$41,OZ26&lt;&gt;""),AND(QB26&gt;=QF$37,QC26&gt;=QF$41,QB26&lt;&gt;"")),"P","")</f>
        <v/>
      </c>
      <c r="L26" s="8">
        <f>IF(COUNT(AS26,BV26,CY26)&gt;0,LARGE((AS26,BV26,CY26),1),0)</f>
        <v>42.7</v>
      </c>
      <c r="M26" s="8" t="str">
        <f>IF(L26=0,"",IF(L26=CY26,$CC$1,IF(L26=BV26,$AZ$1,IF(L26=AS26,$W$1,""))))</f>
        <v>2024 Nationals</v>
      </c>
      <c r="N26" s="8">
        <f>IF(COUNT(AS26,BV26,CY26)&gt;1,LARGE((AS26,BV26,CY26),2),0)</f>
        <v>0</v>
      </c>
      <c r="O26" s="8" t="str">
        <f>IF(N26=0,"",IF(AND(N26=L26,N26=AS26,N26=BV26),$W$1,IF(AND(N26=L26,N26=AS26,N26=CY26),$W$1,IF(AND(N26=L26,N26=BV26,N26=CY26),$AZ$1,IF(N26=CY26,$CC$1,IF(N26=BV26,$AZ$1,IF(N26=AS26,$W$1,"")))))))</f>
        <v/>
      </c>
      <c r="P26" s="8">
        <f>IF(COUNT(AT26,BW26,CZ26)&gt;0,LARGE((AT26,BW26,CZ26),1),0)</f>
        <v>18.3</v>
      </c>
      <c r="Q26" s="8" t="str">
        <f>IF(P26=0,"",IF(P26=CZ26,$CC$1,IF(P26=BW26,$AZ$1,IF(P26=AT26,$W$1,""))))</f>
        <v>2024 Nationals</v>
      </c>
      <c r="R26" s="8">
        <f>IF(MAX(AX26,CA26,DD26)&gt;0,MAX(AX26,CA26,DD26),0)</f>
        <v>0</v>
      </c>
      <c r="S26" s="8" t="str">
        <f>IF(R26=0,"",IF(R26=DD26,$CC$1,IF(R26=CA26,$AZ$1,IF(R26=AX26,$W$1,""))))</f>
        <v/>
      </c>
      <c r="T26" s="8" t="str">
        <f>IF(MAX(DF26:DH26)&gt;0,MAX(DF26:DH26),"")</f>
        <v/>
      </c>
      <c r="U26" s="11" t="str">
        <f>IF(T26="","",IF(T26=DF26,"("&amp;DF$2&amp;")",IF(T26=DG26,"("&amp;DG$2&amp;")",IF(T26=DH26,"("&amp;DH$2&amp;")"))))</f>
        <v/>
      </c>
      <c r="V26" s="8" t="str">
        <f>IF(T26="","",IF(T26=DF26,IF(T26+IF(N26="",0,N26)=PZ26,$PE$1,IF(T26+IF(N26="",0,N26)=OX26,$OC$1,IF(T26+IF(N26="",0,N26)=NV26,$NA$1,IF(T26+IF(N26="",0,N26)=MT26,$LY$1,IF(T26+IF(N26="",0,N26)=LR26,$KW$1,IF(T26+IF(N26="",0,N26)=KP26,$JU$1,IF(T26+IF(N26="",0,N26)=JN26,$IS$1,IF(T26+IF(N26="",0,N26)=IL26,$HQ$1,IF(T26+IF(N26="",0,N26)=HJ26,$GO$1,IF(T26+IF(N26="",0,N26)=GH26,$FM$1,IF(T26+IF(N26="",0,N26)=FF26,$EK$1,IF(T26+IF(N26="",0,N26)=ED26,$DI$1)))))))))))),IF(T26=DG26,IF(T26+IF(P26="",0,P26)=QA26,$PE$1,IF(T26+IF(P26="",0,P26)=OY26,$OC$1,IF(T26+IF(P26="",0,P26)=NW26,$NA$1,IF(T26+IF(P26="",0,P26)=MU26,$LY$1,IF(T26+IF(P26="",0,P26)=LS26,$KW$1,IF(T26+IF(P26="",0,P26)=KQ26,$JU$1,IF(T26+IF(P26="",0,P26)=JO26,$IS$1,IF(T26+IF(P26="",0,P26)=IM26,$HQ$1,IF(T26+IF(P26="",0,P26)=HK26,$GO$1,IF(T26+IF(P26="",0,P26)=GI26,$FM$1,IF(T26+IF(P26="",0,P26)=FG26,$EK$1,IF(T26+IF(P26="",0,P26)=EE26,$DI$1)))))))))))),IF(T26=DH26,IF(T26+IF(R26="",0,R26)=QE26,$PE$1,IF(T26+IF(R26="",0,R26)=PC26,$OC$1,IF(T26+IF(R26="",0,R26)=OA26,$NA$1,IF(T26+IF(R26="",0,R26)=MY26,$LY$1,IF(T26+IF(R26="",0,R26)=LW26,$KW$1,IF(T26+IF(R26="",0,R26)=KU26,$JU$1,IF(T26+IF(R26="",0,R26)=JS26,$IS$1,IF(T26+IF(R26="",0,R26)=IQ26,$HQ$1,IF(T26+IF(R26="",0,R26)=HO26,$GO$1,IF(T26+IF(R26="",0,R26)=GM26,$FM$1,IF(T26+IF(R26="",0,R26)=FK26,$EK$1,IF(T26+IF(R26="",0,R26)=EI26,$DI$1))))))))))))))))</f>
        <v/>
      </c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27"/>
      <c r="AR26" s="40" t="str">
        <f>IF(SUM(X26,AB26)&gt;0,SUM(X26,AB26),"")</f>
        <v/>
      </c>
      <c r="AS26" s="40" t="str">
        <f>IF(SUM(W26:X26,Z26:AB26,AD26)-Y26-AC26&gt;0,SUM(W26:X26,Z26:AB26,AD26)-Y26-AC26,"")</f>
        <v/>
      </c>
      <c r="AT26" s="40" t="str">
        <f>IF(SUM(AE26:AF26,AH26)-AG26&gt;0,SUM(AE26:AF26,AH26)-AG26,"")</f>
        <v/>
      </c>
      <c r="AU26" s="40" t="str">
        <f>IF(SUM(X26,AB26,AF26)&gt;0,SUM(X26,AB26,AF26),"")</f>
        <v/>
      </c>
      <c r="AV26" s="40" t="str">
        <f>IF(SUM(AS26,AT26)&gt;0,SUM(AS26,AT26),"")</f>
        <v/>
      </c>
      <c r="AW26" s="40" t="str">
        <f>IF(SUM(AJ26,AN26)&gt;0,SUM(AJ26,AN26),"")</f>
        <v/>
      </c>
      <c r="AX26" s="40" t="str">
        <f>IF(SUM(AI26:AJ26,AL26:AN26,AP26)-SUM(AK26,AO26)&gt;0,SUM(AI26:AJ26,AL26:AN26,AP26)-SUM(AK26,AO26),"")</f>
        <v/>
      </c>
      <c r="AY26" s="40" t="str">
        <f>IF(SUM(AS26,AT26,AX26)&gt;0,SUM(AS26,AT26,AX26),"")</f>
        <v/>
      </c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28"/>
      <c r="BU26" s="11" t="str">
        <f>IF(SUM(BA26,BE26)&gt;0,SUM(BA26,BE26),"")</f>
        <v/>
      </c>
      <c r="BV26" s="11" t="str">
        <f>IF(SUM(AZ26:BA26,BC26:BE26,BG26)-BB26-BF26&gt;0,SUM(AZ26:BA26,BC26:BE26,BG26)-BB26-BF26,"")</f>
        <v/>
      </c>
      <c r="BW26" s="11" t="str">
        <f>IF(SUM(BH26:BI26,BK26)-BJ26&gt;0,SUM(BH26:BI26,BK26)-BJ26,"")</f>
        <v/>
      </c>
      <c r="BX26" s="11" t="str">
        <f>IF(SUM(BA26,BE26,BI26)&gt;0,SUM(BA26,BE26,BI26),"")</f>
        <v/>
      </c>
      <c r="BY26" s="11" t="str">
        <f>IF(SUM(BV26,BW26)&gt;0,SUM(BV26,BW26),"")</f>
        <v/>
      </c>
      <c r="BZ26" s="11" t="str">
        <f>IF(SUM(BM26,BQ26)&gt;0,SUM(BM26,BQ26),"")</f>
        <v/>
      </c>
      <c r="CA26" s="11" t="str">
        <f>IF(SUM(BL26:BM26,BO26:BQ26,BS26)-SUM(BN26,BR26)&gt;0,SUM(BL26:BM26,BO26:BQ26,BS26)-SUM(BN26,BR26),"")</f>
        <v/>
      </c>
      <c r="CB26" s="11" t="str">
        <f>IF(SUM(BV26,BW26,CA26)&gt;0,SUM(BV26,BW26,CA26),"")</f>
        <v/>
      </c>
      <c r="CC26" s="19">
        <v>18.399999999999999</v>
      </c>
      <c r="CD26" s="19">
        <v>3.2</v>
      </c>
      <c r="CE26" s="19">
        <v>0.6</v>
      </c>
      <c r="CF26" s="19">
        <v>0</v>
      </c>
      <c r="CG26" s="19">
        <v>18.600000000000001</v>
      </c>
      <c r="CH26" s="19">
        <v>3.1</v>
      </c>
      <c r="CI26" s="19">
        <v>0</v>
      </c>
      <c r="CJ26" s="19">
        <v>0</v>
      </c>
      <c r="CK26" s="19">
        <v>17.600000000000001</v>
      </c>
      <c r="CL26" s="19">
        <v>0.7</v>
      </c>
      <c r="CM26" s="19">
        <v>0</v>
      </c>
      <c r="CN26" s="19">
        <v>0</v>
      </c>
      <c r="CO26" s="19"/>
      <c r="CP26" s="19"/>
      <c r="CQ26" s="19"/>
      <c r="CR26" s="19"/>
      <c r="CS26" s="19"/>
      <c r="CT26" s="19"/>
      <c r="CU26" s="19"/>
      <c r="CV26" s="19"/>
      <c r="CW26" s="27"/>
      <c r="CX26" s="40">
        <f>IF(SUM(CD26,CH26)&gt;0,SUM(CD26,CH26),"")</f>
        <v>6.3000000000000007</v>
      </c>
      <c r="CY26" s="40">
        <f>IF(SUM(CC26:CD26,CF26:CH26,CJ26)-CE26-CI26&gt;0,SUM(CC26:CD26,CF26:CH26,CJ26)-CE26-CI26,"")</f>
        <v>42.7</v>
      </c>
      <c r="CZ26" s="40">
        <f>IF(SUM(CK26:CL26,CN26)-CM26&gt;0,SUM(CK26:CL26,CN26)-CM26,"")</f>
        <v>18.3</v>
      </c>
      <c r="DA26" s="40">
        <f>IF(SUM(CD26,CH26,CL26)&gt;0,SUM(CD26,CH26,CL26),"")</f>
        <v>7.0000000000000009</v>
      </c>
      <c r="DB26" s="40">
        <f>IF(SUM(CY26,CZ26)&gt;0,SUM(CY26,CZ26),"")</f>
        <v>61</v>
      </c>
      <c r="DC26" s="40" t="str">
        <f>IF(SUM(CP26,CT26)&gt;0,SUM(CP26,CT26),"")</f>
        <v/>
      </c>
      <c r="DD26" s="40" t="str">
        <f>IF(SUM(CO26:CP26,CR26:CT26,CV26)-SUM(CQ26,CU26)&gt;0,SUM(CO26:CP26,CR26:CT26,CV26)-SUM(CQ26,CU26),"")</f>
        <v/>
      </c>
      <c r="DE26" s="40">
        <f>IF(SUM(CY26,CZ26,DD26)&gt;0,SUM(CY26,CZ26,DD26),"")</f>
        <v>61</v>
      </c>
      <c r="DF26" s="50" t="str">
        <f>IF(MAX(ED26,FF26,GH26,HJ26,IL26,JN26,KP26,LR26,MT26,NV26,OX26,PZ26)-IF(N26="",0,N26)&gt;0.001,MAX(ED26,FF26,GH26,HJ26,IL26,JN26,KP26,LR26,MT26,NV26,OX26,PZ26)-IF(N26="",0,N26),"")</f>
        <v/>
      </c>
      <c r="DG26" s="50" t="str">
        <f>IF(MAX(EE26,FG26,GI26,HK26,IM26,JO26,KQ26,LS26,MU26,NW26,OY26,QA26)-IF(P26="",0,P26)&gt;0.001,MAX(EE26,FG26,GI26,HK26,IM26,JO26,KQ26,LS26,MU26,NW26,OY26,QA26)-IF(P26="",0,P26),"")</f>
        <v/>
      </c>
      <c r="DH26" s="50" t="str">
        <f>IF(MAX(EI26,FK26,GM26,HO26,IQ26,JS26,KU26,LW26,MY26,OA26,PC26,QE26)-IF(R26="",0,R26)&gt;0.001,MAX(EI26,FK26,GM26,HO26,IQ26,JS26,KU26,LW26,MY26,OA26,PC26,QE26)-IF(R26="",0,R26),"")</f>
        <v/>
      </c>
      <c r="DI26" s="17"/>
      <c r="DJ26" s="17"/>
      <c r="DK26" s="17"/>
      <c r="DL26" s="17"/>
      <c r="DM26" s="17"/>
      <c r="DN26" s="17"/>
      <c r="DO26" s="17"/>
      <c r="DP26" s="17"/>
      <c r="DQ26" s="17"/>
      <c r="DR26" s="17"/>
      <c r="DS26" s="17"/>
      <c r="DT26" s="17"/>
      <c r="DU26" s="17"/>
      <c r="DV26" s="17"/>
      <c r="DW26" s="17"/>
      <c r="DX26" s="17"/>
      <c r="DY26" s="17"/>
      <c r="DZ26" s="17"/>
      <c r="EA26" s="17"/>
      <c r="EB26" s="17"/>
      <c r="EC26" s="40" t="str">
        <f>IF(SUM(DJ26,DN26)&gt;0,SUM(DJ26,DN26),"")</f>
        <v/>
      </c>
      <c r="ED26" s="40" t="str">
        <f>IF(SUM(DI26:DJ26,DL26:DN26,DP26)-DK26-DO26&gt;0,SUM(DI26:DJ26,DL26:DN26,DP26)-DK26-DO26,"")</f>
        <v/>
      </c>
      <c r="EE26" s="40" t="str">
        <f>IF(SUM(DQ26:DR26,DT26)-DS26&gt;0,SUM(DQ26:DR26,DT26)-DS26,"")</f>
        <v/>
      </c>
      <c r="EF26" s="40" t="str">
        <f>IF(SUM(DJ26,DN26,DR26)&gt;0,SUM(DJ26,DN26,DR26),"")</f>
        <v/>
      </c>
      <c r="EG26" s="40" t="str">
        <f>IF(SUM(ED26,EE26)&gt;0,SUM(ED26,EE26),"")</f>
        <v/>
      </c>
      <c r="EH26" s="40" t="str">
        <f>IF(SUM(DV26,DZ26)&gt;0,SUM(DV26,DZ26),"")</f>
        <v/>
      </c>
      <c r="EI26" s="40" t="str">
        <f>IF(SUM(DU26:DV26,DX26:DZ26,EB26)-SUM(DW26,EA26)&gt;0,SUM(DU26:DV26,DX26:DZ26,EB26)-SUM(DW26,EA26),"")</f>
        <v/>
      </c>
      <c r="EJ26" s="40" t="str">
        <f>IF(SUM(ED26,EE26,EI26)&gt;0,SUM(ED26,EE26,EI26),"")</f>
        <v/>
      </c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1" t="str">
        <f>IF(SUM(EL26,EP26)&gt;0,SUM(EL26,EP26),"")</f>
        <v/>
      </c>
      <c r="FF26" s="11" t="str">
        <f>IF(SUM(EK26:EL26,EN26:EP26,ER26)-EM26-EQ26&gt;0,SUM(EK26:EL26,EN26:EP26,ER26)-EM26-EQ26,"")</f>
        <v/>
      </c>
      <c r="FG26" s="11" t="str">
        <f>IF(SUM(ES26:ET26,EV26)-EU26&gt;0,SUM(ES26:ET26,EV26)-EU26,"")</f>
        <v/>
      </c>
      <c r="FH26" s="11" t="str">
        <f>IF(SUM(EL26,EP26,ET26)&gt;0,SUM(EL26,EP26,ET26),"")</f>
        <v/>
      </c>
      <c r="FI26" s="11" t="str">
        <f>IF(SUM(FF26,FG26)&gt;0,SUM(FF26,FG26),"")</f>
        <v/>
      </c>
      <c r="FJ26" s="11" t="str">
        <f>IF(SUM(EX26,FB26)&gt;0,SUM(EX26,FB26),"")</f>
        <v/>
      </c>
      <c r="FK26" s="11" t="str">
        <f>IF(SUM(EW26:EX26,EZ26:FB26,FD26)-SUM(EY26,FC26)&gt;0,SUM(EW26:EX26,EZ26:FB26,FD26)-SUM(EY26,FC26),"")</f>
        <v/>
      </c>
      <c r="FL26" s="11" t="str">
        <f>IF(SUM(FF26,FG26,FK26)&gt;0,SUM(FF26,FG26,FK26),"")</f>
        <v/>
      </c>
      <c r="FM26" s="17"/>
      <c r="FN26" s="17"/>
      <c r="FO26" s="17"/>
      <c r="FP26" s="17"/>
      <c r="FQ26" s="17"/>
      <c r="FR26" s="17"/>
      <c r="FS26" s="17"/>
      <c r="FT26" s="17"/>
      <c r="FU26" s="17"/>
      <c r="FV26" s="17"/>
      <c r="FW26" s="17"/>
      <c r="FX26" s="17"/>
      <c r="FY26" s="17"/>
      <c r="FZ26" s="17"/>
      <c r="GA26" s="17"/>
      <c r="GB26" s="17"/>
      <c r="GC26" s="17"/>
      <c r="GD26" s="17"/>
      <c r="GE26" s="17"/>
      <c r="GF26" s="17"/>
      <c r="GG26" s="40" t="str">
        <f>IF(SUM(FN26,FR26)&gt;0,SUM(FN26,FR26),"")</f>
        <v/>
      </c>
      <c r="GH26" s="40" t="str">
        <f>IF(SUM(FM26:FN26,FP26:FR26,FT26)-FO26-FS26&gt;0,SUM(FM26:FN26,FP26:FR26,FT26)-FO26-FS26,"")</f>
        <v/>
      </c>
      <c r="GI26" s="40" t="str">
        <f>IF(SUM(FU26:FV26,FX26)-FW26&gt;0,SUM(FU26:FV26,FX26)-FW26,"")</f>
        <v/>
      </c>
      <c r="GJ26" s="40" t="str">
        <f>IF(SUM(FN26,FR26,FV26)&gt;0,SUM(FN26,FR26,FV26),"")</f>
        <v/>
      </c>
      <c r="GK26" s="40" t="str">
        <f>IF(SUM(GH26,GI26)&gt;0,SUM(GH26,GI26),"")</f>
        <v/>
      </c>
      <c r="GL26" s="40" t="str">
        <f>IF(SUM(FZ26,GD26)&gt;0,SUM(FZ26,GD26),"")</f>
        <v/>
      </c>
      <c r="GM26" s="40" t="str">
        <f>IF(SUM(FY26:FZ26,GB26:GD26,GF26)-SUM(GA26,GE26)&gt;0,SUM(FY26:FZ26,GB26:GD26,GF26)-SUM(GA26,GE26),"")</f>
        <v/>
      </c>
      <c r="GN26" s="40" t="str">
        <f>IF(SUM(GH26,GI26,GM26)&gt;0,SUM(GH26,GI26,GM26),"")</f>
        <v/>
      </c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1" t="str">
        <f>IF(SUM(GP26,GT26)&gt;0,SUM(GP26,GT26),"")</f>
        <v/>
      </c>
      <c r="HJ26" s="11" t="str">
        <f>IF(SUM(GO26:GP26,GR26:GT26,GV26)-GQ26-GU26&gt;0,SUM(GO26:GP26,GR26:GT26,GV26)-GQ26-GU26,"")</f>
        <v/>
      </c>
      <c r="HK26" s="11" t="str">
        <f>IF(SUM(GW26:GX26,GZ26)-GY26&gt;0,SUM(GW26:GX26,GZ26)-GY26,"")</f>
        <v/>
      </c>
      <c r="HL26" s="11" t="str">
        <f>IF(SUM(GP26,GT26,GX26)&gt;0,SUM(GP26,GT26,GX26),"")</f>
        <v/>
      </c>
      <c r="HM26" s="11" t="str">
        <f>IF(SUM(HJ26,HK26)&gt;0,SUM(HJ26,HK26),"")</f>
        <v/>
      </c>
      <c r="HN26" s="11" t="str">
        <f>IF(SUM(HB26,HF26)&gt;0,SUM(HB26,HF26),"")</f>
        <v/>
      </c>
      <c r="HO26" s="11" t="str">
        <f>IF(SUM(HA26:HB26,HD26:HF26,HH26)-SUM(HC26,HG26)&gt;0,SUM(HA26:HB26,HD26:HF26,HH26)-SUM(HC26,HG26),"")</f>
        <v/>
      </c>
      <c r="HP26" s="11" t="str">
        <f>IF(SUM(HJ26,HK26,HO26)&gt;0,SUM(HJ26,HK26,HO26),"")</f>
        <v/>
      </c>
      <c r="HQ26" s="17"/>
      <c r="HR26" s="17"/>
      <c r="HS26" s="17"/>
      <c r="HT26" s="17"/>
      <c r="HU26" s="17"/>
      <c r="HV26" s="17"/>
      <c r="HW26" s="17"/>
      <c r="HX26" s="17"/>
      <c r="HY26" s="17"/>
      <c r="HZ26" s="17"/>
      <c r="IA26" s="17"/>
      <c r="IB26" s="17"/>
      <c r="IC26" s="17"/>
      <c r="ID26" s="17"/>
      <c r="IE26" s="17"/>
      <c r="IF26" s="17"/>
      <c r="IG26" s="17"/>
      <c r="IH26" s="17"/>
      <c r="II26" s="17"/>
      <c r="IJ26" s="17"/>
      <c r="IK26" s="40" t="str">
        <f>IF(SUM(HR26,HV26)&gt;0,SUM(HR26,HV26),"")</f>
        <v/>
      </c>
      <c r="IL26" s="40" t="str">
        <f>IF(SUM(HQ26:HR26,HT26:HV26,HX26)-HS26-HW26&gt;0,SUM(HQ26:HR26,HT26:HV26,HX26)-HS26-HW26,"")</f>
        <v/>
      </c>
      <c r="IM26" s="40" t="str">
        <f>IF(SUM(HY26:HZ26,IB26)-IA26&gt;0,SUM(HY26:HZ26,IB26)-IA26,"")</f>
        <v/>
      </c>
      <c r="IN26" s="40" t="str">
        <f>IF(SUM(HR26,HV26,HZ26)&gt;0,SUM(HR26,HV26,HZ26),"")</f>
        <v/>
      </c>
      <c r="IO26" s="40" t="str">
        <f>IF(SUM(IL26,IM26)&gt;0,SUM(IL26,IM26),"")</f>
        <v/>
      </c>
      <c r="IP26" s="40" t="str">
        <f>IF(SUM(ID26,IH26)&gt;0,SUM(ID26,IH26),"")</f>
        <v/>
      </c>
      <c r="IQ26" s="40" t="str">
        <f>IF(SUM(IC26:ID26,IF26:IH26,IJ26)-SUM(IE26,II26)&gt;0,SUM(IC26:ID26,IF26:IH26,IJ26)-SUM(IE26,II26),"")</f>
        <v/>
      </c>
      <c r="IR26" s="40" t="str">
        <f>IF(SUM(IL26,IM26,IQ26)&gt;0,SUM(IL26,IM26,IQ26),"")</f>
        <v/>
      </c>
      <c r="IS26" s="18"/>
      <c r="IT26" s="18"/>
      <c r="IU26" s="18"/>
      <c r="IV26" s="18"/>
      <c r="IW26" s="18"/>
      <c r="IX26" s="18"/>
      <c r="IY26" s="18"/>
      <c r="IZ26" s="18"/>
      <c r="JA26" s="18"/>
      <c r="JB26" s="18"/>
      <c r="JC26" s="18"/>
      <c r="JD26" s="18"/>
      <c r="JE26" s="18"/>
      <c r="JF26" s="18"/>
      <c r="JG26" s="18"/>
      <c r="JH26" s="18"/>
      <c r="JI26" s="18"/>
      <c r="JJ26" s="18"/>
      <c r="JK26" s="18"/>
      <c r="JL26" s="18"/>
      <c r="JM26" s="11" t="str">
        <f>IF(SUM(IT26,IX26)&gt;0,SUM(IT26,IX26),"")</f>
        <v/>
      </c>
      <c r="JN26" s="11" t="str">
        <f>IF(SUM(IS26:IT26,IV26:IX26,IZ26)-IU26-IY26&gt;0,SUM(IS26:IT26,IV26:IX26,IZ26)-IU26-IY26,"")</f>
        <v/>
      </c>
      <c r="JO26" s="11" t="str">
        <f>IF(SUM(JA26:JB26,JD26)-JC26&gt;0,SUM(JA26:JB26,JD26)-JC26,"")</f>
        <v/>
      </c>
      <c r="JP26" s="11" t="str">
        <f>IF(SUM(IT26,IX26,JB26)&gt;0,SUM(IT26,IX26,JB26),"")</f>
        <v/>
      </c>
      <c r="JQ26" s="11" t="str">
        <f>IF(SUM(JN26,JO26)&gt;0,SUM(JN26,JO26),"")</f>
        <v/>
      </c>
      <c r="JR26" s="11" t="str">
        <f>IF(SUM(JF26,JJ26)&gt;0,SUM(JF26,JJ26),"")</f>
        <v/>
      </c>
      <c r="JS26" s="11" t="str">
        <f>IF(SUM(JE26:JF26,JH26:JJ26,JL26)-SUM(JG26,JK26)&gt;0,SUM(JE26:JF26,JH26:JJ26,JL26)-SUM(JG26,JK26),"")</f>
        <v/>
      </c>
      <c r="JT26" s="11" t="str">
        <f>IF(SUM(JN26,JO26,JS26)&gt;0,SUM(JN26,JO26,JS26),"")</f>
        <v/>
      </c>
      <c r="JU26" s="17"/>
      <c r="JV26" s="17"/>
      <c r="JW26" s="17"/>
      <c r="JX26" s="17"/>
      <c r="JY26" s="17"/>
      <c r="JZ26" s="17"/>
      <c r="KA26" s="17"/>
      <c r="KB26" s="17"/>
      <c r="KC26" s="17"/>
      <c r="KD26" s="17"/>
      <c r="KE26" s="17"/>
      <c r="KF26" s="17"/>
      <c r="KG26" s="17"/>
      <c r="KH26" s="17"/>
      <c r="KI26" s="17"/>
      <c r="KJ26" s="17"/>
      <c r="KK26" s="17"/>
      <c r="KL26" s="17"/>
      <c r="KM26" s="17"/>
      <c r="KN26" s="17"/>
      <c r="KO26" s="40" t="str">
        <f>IF(SUM(JV26,JZ26)&gt;0,SUM(JV26,JZ26),"")</f>
        <v/>
      </c>
      <c r="KP26" s="40" t="str">
        <f>IF(SUM(JU26:JV26,JX26:JZ26,KB26)-JW26-KA26&gt;0,SUM(JU26:JV26,JX26:JZ26,KB26)-JW26-KA26,"")</f>
        <v/>
      </c>
      <c r="KQ26" s="40" t="str">
        <f>IF(SUM(KC26:KD26,KF26)-KE26&gt;0,SUM(KC26:KD26,KF26)-KE26,"")</f>
        <v/>
      </c>
      <c r="KR26" s="40" t="str">
        <f>IF(SUM(JV26,JZ26,KD26)&gt;0,SUM(JV26,JZ26,KD26),"")</f>
        <v/>
      </c>
      <c r="KS26" s="40" t="str">
        <f>IF(SUM(KP26,KQ26)&gt;0,SUM(KP26,KQ26),"")</f>
        <v/>
      </c>
      <c r="KT26" s="40" t="str">
        <f>IF(SUM(KH26,KL26)&gt;0,SUM(KH26,KL26),"")</f>
        <v/>
      </c>
      <c r="KU26" s="40" t="str">
        <f>IF(SUM(KG26:KH26,KJ26:KL26,KN26)-SUM(KI26,KM26)&gt;0,SUM(KG26:KH26,KJ26:KL26,KN26)-SUM(KI26,KM26),"")</f>
        <v/>
      </c>
      <c r="KV26" s="40" t="str">
        <f>IF(SUM(KP26,KQ26,KU26)&gt;0,SUM(KP26,KQ26,KU26),"")</f>
        <v/>
      </c>
      <c r="KW26" s="18"/>
      <c r="KX26" s="18"/>
      <c r="KY26" s="18"/>
      <c r="KZ26" s="18"/>
      <c r="LA26" s="18"/>
      <c r="LB26" s="18"/>
      <c r="LC26" s="18"/>
      <c r="LD26" s="18"/>
      <c r="LE26" s="18"/>
      <c r="LF26" s="18"/>
      <c r="LG26" s="18"/>
      <c r="LH26" s="18"/>
      <c r="LI26" s="18"/>
      <c r="LJ26" s="18"/>
      <c r="LK26" s="18"/>
      <c r="LL26" s="18"/>
      <c r="LM26" s="18"/>
      <c r="LN26" s="18"/>
      <c r="LO26" s="18"/>
      <c r="LP26" s="18"/>
      <c r="LQ26" s="11" t="str">
        <f>IF(SUM(KX26,LB26)&gt;0,SUM(KX26,LB26),"")</f>
        <v/>
      </c>
      <c r="LR26" s="11" t="str">
        <f>IF(SUM(KW26:KX26,KZ26:LB26,LD26)-KY26-LC26&gt;0,SUM(KW26:KX26,KZ26:LB26,LD26)-KY26-LC26,"")</f>
        <v/>
      </c>
      <c r="LS26" s="11" t="str">
        <f>IF(SUM(LE26:LF26,LH26)-LG26&gt;0,SUM(LE26:LF26,LH26)-LG26,"")</f>
        <v/>
      </c>
      <c r="LT26" s="11" t="str">
        <f>IF(SUM(KX26,LB26,LF26)&gt;0,SUM(KX26,LB26,LF26),"")</f>
        <v/>
      </c>
      <c r="LU26" s="11" t="str">
        <f>IF(SUM(LR26,LS26)&gt;0,SUM(LR26,LS26),"")</f>
        <v/>
      </c>
      <c r="LV26" s="11" t="str">
        <f>IF(SUM(LJ26,LN26)&gt;0,SUM(LJ26,LN26),"")</f>
        <v/>
      </c>
      <c r="LW26" s="11" t="str">
        <f>IF(SUM(LI26:LJ26,LL26:LN26,LP26)-SUM(LK26,LO26)&gt;0,SUM(LI26:LJ26,LL26:LN26,LP26)-SUM(LK26,LO26),"")</f>
        <v/>
      </c>
      <c r="LX26" s="11" t="str">
        <f>IF(SUM(LR26,LS26,LW26)&gt;0,SUM(LR26,LS26,LW26),"")</f>
        <v/>
      </c>
      <c r="LY26" s="17"/>
      <c r="LZ26" s="17"/>
      <c r="MA26" s="17"/>
      <c r="MB26" s="17"/>
      <c r="MC26" s="17"/>
      <c r="MD26" s="17"/>
      <c r="ME26" s="17"/>
      <c r="MF26" s="17"/>
      <c r="MG26" s="17"/>
      <c r="MH26" s="17"/>
      <c r="MI26" s="17"/>
      <c r="MJ26" s="17"/>
      <c r="MK26" s="17"/>
      <c r="ML26" s="17"/>
      <c r="MM26" s="17"/>
      <c r="MN26" s="17"/>
      <c r="MO26" s="17"/>
      <c r="MP26" s="17"/>
      <c r="MQ26" s="17"/>
      <c r="MR26" s="17"/>
      <c r="MS26" s="40" t="str">
        <f>IF(SUM(LZ26,MD26)&gt;0,SUM(LZ26,MD26),"")</f>
        <v/>
      </c>
      <c r="MT26" s="40" t="str">
        <f>IF(SUM(LY26:LZ26,MB26:MD26,MF26)-MA26-ME26&gt;0,SUM(LY26:LZ26,MB26:MD26,MF26)-MA26-ME26,"")</f>
        <v/>
      </c>
      <c r="MU26" s="40" t="str">
        <f>IF(SUM(MG26:MH26,MJ26)-MI26&gt;0,SUM(MG26:MH26,MJ26)-MI26,"")</f>
        <v/>
      </c>
      <c r="MV26" s="40" t="str">
        <f>IF(SUM(LZ26,MD26,MH26)&gt;0,SUM(LZ26,MD26,MH26),"")</f>
        <v/>
      </c>
      <c r="MW26" s="40" t="str">
        <f>IF(SUM(MT26,MU26)&gt;0,SUM(MT26,MU26),"")</f>
        <v/>
      </c>
      <c r="MX26" s="40" t="str">
        <f>IF(SUM(ML26,MP26)&gt;0,SUM(ML26,MP26),"")</f>
        <v/>
      </c>
      <c r="MY26" s="40" t="str">
        <f>IF(SUM(MK26:ML26,MN26:MP26,MR26)-SUM(MM26,MQ26)&gt;0,SUM(MK26:ML26,MN26:MP26,MR26)-SUM(MM26,MQ26),"")</f>
        <v/>
      </c>
      <c r="MZ26" s="40" t="str">
        <f>IF(SUM(MT26,MU26,MY26)&gt;0,SUM(MT26,MU26,MY26),"")</f>
        <v/>
      </c>
      <c r="NA26" s="18"/>
      <c r="NB26" s="18"/>
      <c r="NC26" s="18"/>
      <c r="ND26" s="18"/>
      <c r="NE26" s="18"/>
      <c r="NF26" s="18"/>
      <c r="NG26" s="18"/>
      <c r="NH26" s="18"/>
      <c r="NI26" s="18"/>
      <c r="NJ26" s="18"/>
      <c r="NK26" s="18"/>
      <c r="NL26" s="18"/>
      <c r="NM26" s="18"/>
      <c r="NN26" s="18"/>
      <c r="NO26" s="18"/>
      <c r="NP26" s="18"/>
      <c r="NQ26" s="18"/>
      <c r="NR26" s="18"/>
      <c r="NS26" s="18"/>
      <c r="NT26" s="18"/>
      <c r="NU26" s="11" t="str">
        <f>IF(SUM(NB26,NF26)&gt;0,SUM(NB26,NF26),"")</f>
        <v/>
      </c>
      <c r="NV26" s="11" t="str">
        <f>IF(SUM(NA26:NB26,ND26:NF26,NH26)-NC26-NG26&gt;0,SUM(NA26:NB26,ND26:NF26,NH26)-NC26-NG26,"")</f>
        <v/>
      </c>
      <c r="NW26" s="11" t="str">
        <f>IF(SUM(NI26:NJ26,NL26)-NK26&gt;0,SUM(NI26:NJ26,NL26)-NK26,"")</f>
        <v/>
      </c>
      <c r="NX26" s="11" t="str">
        <f>IF(SUM(NB26,NF26,NJ26)&gt;0,SUM(NB26,NF26,NJ26),"")</f>
        <v/>
      </c>
      <c r="NY26" s="11" t="str">
        <f>IF(SUM(NV26,NW26)&gt;0,SUM(NV26,NW26),"")</f>
        <v/>
      </c>
      <c r="NZ26" s="11" t="str">
        <f>IF(SUM(NN26,NR26)&gt;0,SUM(NN26,NR26),"")</f>
        <v/>
      </c>
      <c r="OA26" s="11" t="str">
        <f>IF(SUM(NM26:NN26,NP26:NR26,NT26)-SUM(NO26,NS26)&gt;0,SUM(NM26:NN26,NP26:NR26,NT26)-SUM(NO26,NS26),"")</f>
        <v/>
      </c>
      <c r="OB26" s="11" t="str">
        <f>IF(SUM(NV26,NW26,OA26)&gt;0,SUM(NV26,NW26,OA26),"")</f>
        <v/>
      </c>
      <c r="OC26" s="17"/>
      <c r="OD26" s="17"/>
      <c r="OE26" s="17"/>
      <c r="OF26" s="17"/>
      <c r="OG26" s="17"/>
      <c r="OH26" s="17"/>
      <c r="OI26" s="17"/>
      <c r="OJ26" s="17"/>
      <c r="OK26" s="17"/>
      <c r="OL26" s="17"/>
      <c r="OM26" s="17"/>
      <c r="ON26" s="17"/>
      <c r="OO26" s="17"/>
      <c r="OP26" s="17"/>
      <c r="OQ26" s="17"/>
      <c r="OR26" s="17"/>
      <c r="OS26" s="17"/>
      <c r="OT26" s="17"/>
      <c r="OU26" s="17"/>
      <c r="OV26" s="17"/>
      <c r="OW26" s="40" t="str">
        <f>IF(SUM(OD26,OH26)&gt;0,SUM(OD26,OH26),"")</f>
        <v/>
      </c>
      <c r="OX26" s="40" t="str">
        <f>IF(SUM(OC26:OD26,OF26:OH26,OJ26)-OE26-OI26&gt;0,SUM(OC26:OD26,OF26:OH26,OJ26)-OE26-OI26,"")</f>
        <v/>
      </c>
      <c r="OY26" s="40" t="str">
        <f>IF(SUM(OK26:OL26,ON26)-OM26&gt;0,SUM(OK26:OL26,ON26)-OM26,"")</f>
        <v/>
      </c>
      <c r="OZ26" s="40" t="str">
        <f>IF(SUM(OD26,OH26,OL26)&gt;0,SUM(OD26,OH26,OL26),"")</f>
        <v/>
      </c>
      <c r="PA26" s="40" t="str">
        <f>IF(SUM(OX26,OY26)&gt;0,SUM(OX26,OY26),"")</f>
        <v/>
      </c>
      <c r="PB26" s="40" t="str">
        <f>IF(SUM(OP26,OT26)&gt;0,SUM(OP26,OT26),"")</f>
        <v/>
      </c>
      <c r="PC26" s="40" t="str">
        <f>IF(SUM(OO26:OP26,OR26:OT26,OV26)-SUM(OQ26,OU26)&gt;0,SUM(OO26:OP26,OR26:OT26,OV26)-SUM(OQ26,OU26),"")</f>
        <v/>
      </c>
      <c r="PD26" s="40" t="str">
        <f>IF(SUM(OX26,OY26,PC26)&gt;0,SUM(OX26,OY26,PC26),"")</f>
        <v/>
      </c>
      <c r="PE26" s="18"/>
      <c r="PF26" s="18"/>
      <c r="PG26" s="18"/>
      <c r="PH26" s="18"/>
      <c r="PI26" s="18"/>
      <c r="PJ26" s="18"/>
      <c r="PK26" s="18"/>
      <c r="PL26" s="18"/>
      <c r="PM26" s="18"/>
      <c r="PN26" s="18"/>
      <c r="PO26" s="18"/>
      <c r="PP26" s="18"/>
      <c r="PQ26" s="18"/>
      <c r="PR26" s="18"/>
      <c r="PS26" s="18"/>
      <c r="PT26" s="18"/>
      <c r="PU26" s="18"/>
      <c r="PV26" s="18"/>
      <c r="PW26" s="18"/>
      <c r="PX26" s="18"/>
      <c r="PY26" s="11" t="str">
        <f>IF(SUM(PF26,PJ26)&gt;0,SUM(PF26,PJ26),"")</f>
        <v/>
      </c>
      <c r="PZ26" s="11" t="str">
        <f>IF(SUM(PE26:PF26,PH26:PJ26,PL26)-PG26-PK26&gt;0,SUM(PE26:PF26,PH26:PJ26,PL26)-PG26-PK26,"")</f>
        <v/>
      </c>
      <c r="QA26" s="11" t="str">
        <f>IF(SUM(PM26:PN26,PP26)-PO26&gt;0,SUM(PM26:PN26,PP26)-PO26,"")</f>
        <v/>
      </c>
      <c r="QB26" s="11" t="str">
        <f>IF(SUM(PF26,PJ26,PN26)&gt;0,SUM(PF26,PJ26,PN26),"")</f>
        <v/>
      </c>
      <c r="QC26" s="11" t="str">
        <f>IF(SUM(PZ26,QA26)&gt;0,SUM(PZ26,QA26),"")</f>
        <v/>
      </c>
      <c r="QD26" s="11" t="str">
        <f>IF(SUM(PR26,PV26)&gt;0,SUM(PR26,PV26),"")</f>
        <v/>
      </c>
      <c r="QE26" s="11" t="str">
        <f>IF(SUM(PQ26:PR26,PT26:PV26,PX26)-SUM(PS26,PW26)&gt;0,SUM(PQ26:PR26,PT26:PV26,PX26)-SUM(PS26,PW26),"")</f>
        <v/>
      </c>
      <c r="QF26" s="11" t="str">
        <f>IF(SUM(PZ26,QA26,QE26)&gt;0,SUM(PZ26,QA26,QE26),"")</f>
        <v/>
      </c>
      <c r="QG26" s="22">
        <f>IF($CW26="P",CC26,(CC26+AZ26)/2)</f>
        <v>9.1999999999999993</v>
      </c>
      <c r="QH26" s="22">
        <f>IF($CW26="P",CD26,(CD26+BA26)/2)</f>
        <v>1.6</v>
      </c>
      <c r="QI26" s="22">
        <f>IF($CW26="P",CE26,(CE26+BB26)/2)</f>
        <v>0.3</v>
      </c>
      <c r="QJ26" s="22">
        <f>IF($CW26="P",CF26,(CF26+BC26)/2)</f>
        <v>0</v>
      </c>
      <c r="QK26" s="22">
        <f>IF($CW26="P",CG26,(CG26+BD26)/2)</f>
        <v>9.3000000000000007</v>
      </c>
      <c r="QL26" s="22">
        <f>IF($CW26="P",CH26,(CH26+BE26)/2)</f>
        <v>1.55</v>
      </c>
      <c r="QM26" s="22">
        <f>IF($CW26="P",CI26,(CI26+BF26)/2)</f>
        <v>0</v>
      </c>
      <c r="QN26" s="22">
        <f>IF($CW26="P",CJ26,(CJ26+BG26)/2)</f>
        <v>0</v>
      </c>
      <c r="QO26" s="22">
        <f>IF($CW26="P",CK26,(CK26+BH26)/2)</f>
        <v>8.8000000000000007</v>
      </c>
      <c r="QP26" s="22">
        <f>IF($CW26="P",CL26,(CL26+BI26)/2)</f>
        <v>0.35</v>
      </c>
      <c r="QQ26" s="22">
        <f>IF($CW26="P",CM26,(CM26+BJ26)/2)</f>
        <v>0</v>
      </c>
      <c r="QR26" s="22">
        <f>IF($CW26="P",CN26,(CN26+BK26)/2)</f>
        <v>0</v>
      </c>
      <c r="QS26" s="22">
        <f>IF($CW26="P",CO26,(CO26+BL26)/2)</f>
        <v>0</v>
      </c>
      <c r="QT26" s="22">
        <f>IF($CW26="P",CP26,(CP26+BM26)/2)</f>
        <v>0</v>
      </c>
      <c r="QU26" s="22">
        <f>IF($CW26="P",CQ26,(CQ26+BN26)/2)</f>
        <v>0</v>
      </c>
      <c r="QV26" s="22">
        <f>IF($CW26="P",CR26,(CR26+BO26)/2)</f>
        <v>0</v>
      </c>
      <c r="QW26" s="22">
        <f>IF($CW26="P",CS26,(CS26+BP26)/2)</f>
        <v>0</v>
      </c>
      <c r="QX26" s="22">
        <f>IF($CW26="P",CT26,(CT26+BQ26)/2)</f>
        <v>0</v>
      </c>
      <c r="QY26" s="22">
        <f>IF($CW26="P",CU26,(CU26+BR26)/2)</f>
        <v>0</v>
      </c>
      <c r="QZ26" s="22">
        <f>IF($CW26="P",CV26,(CV26+BS26)/2)</f>
        <v>0</v>
      </c>
      <c r="RA26" s="27" t="s">
        <v>46</v>
      </c>
      <c r="RB26" s="40">
        <f>IF(SUM(QH26,QL26)&gt;0,SUM(QH26,QL26),"")</f>
        <v>3.1500000000000004</v>
      </c>
      <c r="RC26" s="40">
        <f>IF(SUM(QG26:QH26,QJ26:QL26,QN26)-QI26-QM26&gt;0,SUM(QG26:QH26,QJ26:QL26,QN26)-QI26-QM26,"")</f>
        <v>21.35</v>
      </c>
      <c r="RD26" s="40">
        <f>IF(SUM(QO26:QP26,QR26)-QQ26&gt;0,SUM(QO26:QP26,QR26)-QQ26,"")</f>
        <v>9.15</v>
      </c>
      <c r="RE26" s="40">
        <f>IF(SUM(QH26,QL26,QP26)&gt;0,SUM(QH26,QL26,QP26),"")</f>
        <v>3.5000000000000004</v>
      </c>
      <c r="RF26" s="40">
        <f>IF(SUM(RC26,RD26)&gt;0,SUM(RC26,RD26),"")</f>
        <v>30.5</v>
      </c>
      <c r="RG26" s="40" t="str">
        <f>IF(SUM(QT26,QX26)&gt;0,SUM(QT26,QX26),"")</f>
        <v/>
      </c>
      <c r="RH26" s="40" t="str">
        <f>IF(SUM(QS26:QT26,QV26:QX26,QZ26)-SUM(QU26,QY26)&gt;0,SUM(QS26:QT26,QV26:QX26,QZ26)-SUM(QU26,QY26),"")</f>
        <v/>
      </c>
      <c r="RI26" s="40">
        <f>IF(SUM(RC26,RD26,RH26)&gt;0,SUM(RC26,RD26,RH26),"")</f>
        <v>30.5</v>
      </c>
    </row>
    <row r="27" spans="1:477" x14ac:dyDescent="0.2">
      <c r="A27" s="4" t="str" cm="1">
        <f t="array" ref="A27">IF(AND(J27&lt;&gt;"",J27&lt;&gt;"No DD"),SUMPRODUCT((J$4:J$34&lt;&gt;"")*(J$4:J$34&lt;&gt;"No DD")*(F$4:F$34&gt;F27))+1,IF(J27="No DD",SUMPRODUCT((J$4:J$34="No DD")*(F$4:F$34&gt;F27))+1+SUMPRODUCT((J$4:J$34&lt;&gt;"")*(J$4:J$34&lt;&gt;"No DD")),""))</f>
        <v/>
      </c>
      <c r="B27" s="4" t="str" cm="1">
        <f t="array" ref="B27">IF(AND(J27&lt;&gt;"",J27&lt;&gt;"No DD",G27=""),SUMPRODUCT((J$4:J$34&lt;&gt;"")*(J$4:J$34&lt;&gt;"No DD")*(G$4:G$34="")*(F$4:F$34&gt;F27))+1,IF(J27="No DD",SUMPRODUCT((J$4:J$34="No DD")*(F$4:F$34&gt;F27)*(G$4:G$34=""))+1+SUMPRODUCT((J$4:J$34&lt;&gt;"")*(G$4:G$34="")*(J$4:J$34&lt;&gt;"No DD")),""))</f>
        <v/>
      </c>
      <c r="C27" s="5" t="s">
        <v>203</v>
      </c>
      <c r="D27" s="4" t="s">
        <v>31</v>
      </c>
      <c r="E27" s="4">
        <v>2007</v>
      </c>
      <c r="F27" s="9">
        <f>SUM(L27:T27)+SUM(L27:P27)*0.0000001+SUM(L27)*0.0000000000001</f>
        <v>60.800006080004081</v>
      </c>
      <c r="G27" s="66"/>
      <c r="H27" s="3" t="str">
        <f>IF(OR(AND(AR27&gt;=AY$36,AS27&gt;=AY$40,AR27&lt;&gt;"",AQ27=""),AND(AW27&gt;=AY$36,AX27&gt;=AY$40,AW27&lt;&gt;"",AQ27=""),AND(BU27&gt;=CB$36,BV27&gt;=CB$40,BU27&lt;&gt;"",BT27=""),AND(BZ27&gt;=CB$36,CA27&gt;=CB$40,BZ27&lt;&gt;"",BT27=""),AND(CX27&gt;=DE$36,CY27&gt;=DE$40,CX27&lt;&gt;"",CW27=""),AND(DC27&gt;=DE$36,DD27&gt;=DE$40,DC27&lt;&gt;""),AND(EC27&gt;=EJ$36,ED27&gt;=EJ$40,EC27&lt;&gt;""),AND(EH27&gt;=EJ$36,EI27&gt;=EJ$40,EH27&lt;&gt;""),AND(FE27&gt;=FL$36,FF27&gt;=FL$40,FE27&lt;&gt;""),AND(FJ27&gt;=FL$36,FK27&gt;=FL$40,FJ27&lt;&gt;""),AND(GG27&gt;=GN$36,GH27&gt;=GN$40,GG27&lt;&gt;""),AND(GL27&gt;=GN$36,GM27&gt;=GN$40,GL27&lt;&gt;""),AND(HI27&gt;=HP$36,HJ27&gt;=HP$40,HI27&lt;&gt;""),AND(HN27&gt;=HP$36,HO27&gt;=HP$40,HN27&lt;&gt;""),AND(IK27&gt;=IR$36,IL27&gt;=IR$40,IK27&lt;&gt;""),AND(IP27&gt;=IR$36,IQ27&gt;=IR$40,IP27&lt;&gt;""),AND(JM27&gt;=JT$36,JN27&gt;=JT$40,JM27&lt;&gt;""),AND(JR27&gt;=JT$36,JS27&gt;=JT$40,JR27&lt;&gt;""),AND(KO27&gt;=KV$36,KP27&gt;=KV$40,KO27&lt;&gt;""),AND(KT27&gt;=KV$36,KU27&gt;=KV$40,KT27&lt;&gt;""),AND(LQ27&gt;=LX$36,LR27&gt;=LX$40,LQ27&lt;&gt;""),AND(LV27&gt;=LX$36,LW27&gt;=LX$40,LV27&lt;&gt;""),AND(MS27&gt;=MZ$36,MT27&gt;=MZ$40,MS27&lt;&gt;""),AND(MX27&gt;=MZ$36,MY27&gt;=MZ$40,MX27&lt;&gt;""),AND(NU27&gt;=OB$36,NV27&gt;=OB$40,NU27&lt;&gt;""),AND(NZ27&gt;=OB$36,OA27&gt;=OB$40,NZ27&lt;&gt;""),AND(OW27&gt;=PD$36,OX27&gt;=PD$40,OW27&lt;&gt;""),AND(PB27&gt;=PD$36,PC27&gt;=PD$40,PB27&lt;&gt;""),AND(PY27&gt;=QF$36,PZ27&gt;=QF$40,PY27&lt;&gt;""),AND(QD27&gt;=QF$36,QE27&gt;=QF$40,QD27&lt;&gt;"")),"P","")</f>
        <v/>
      </c>
      <c r="I27" s="3" t="str">
        <f>IF(OR(AND(AS27&gt;=AY$40,AS27&lt;&gt;"",AQ27=""),AND(AX27&gt;=AY$40,AX27&lt;&gt;"",AQ27=""),AND(BV27&gt;=CB$40,BV27&lt;&gt;"",BT27=""),AND(CA27&gt;=CB$40,CA27&lt;&gt;"",BT27=""),AND(CY27&gt;=DE$40,CY27&lt;&gt;"",CW27=""),AND(DD27&gt;=DE$40,DD27&lt;&gt;"",CW27=""),AND(ED27&gt;=EJ$40,ED27&lt;&gt;""),AND(EI27&gt;=EJ$40,EI27&lt;&gt;""),AND(FF27&gt;=FL$40,FF27&lt;&gt;""),AND(FK27&gt;=FL$40,FK27&lt;&gt;""),AND(GH27&gt;=GN$40,GH27&lt;&gt;""),AND(GM27&gt;=GN$40,GM27&lt;&gt;""),AND(HJ27&gt;=HP$40,HJ27&lt;&gt;""),AND(HO27&gt;=HP$40,HO27&lt;&gt;""),AND(IL27&gt;=IR$40,IL27&lt;&gt;""),AND(IQ27&gt;=IR$40,IQ27&lt;&gt;""),AND(JN27&gt;=JT$40,JN27&lt;&gt;""),AND(JS27&gt;=JT$40,JS27&lt;&gt;""),AND(KP27&gt;=KV$40,KP27&lt;&gt;""),AND(KU27&gt;=KV$40,KU27&lt;&gt;""),AND(LR27&gt;=LX$40,LR27&lt;&gt;""),AND(LW27&gt;=LX$40,LW27&lt;&gt;""),AND(MT27&gt;=MZ$40,MT27&lt;&gt;""),AND(MY27&gt;=MZ$40,MY27&lt;&gt;""),AND(NV27&gt;=OB$40,NV27&lt;&gt;""),AND(OA27&gt;=OB$40,OA27&lt;&gt;""),AND(OX27&gt;=PD$40,OX27&lt;&gt;""),AND(PC27&gt;=PD$40,PC27&lt;&gt;""),AND(PZ27&gt;=QF$40,PZ27&lt;&gt;""),AND(QE27&gt;=QF$40,QE27&lt;&gt;"")),"P","")</f>
        <v/>
      </c>
      <c r="J27" s="36" t="str">
        <f>IF(AND(I27="P",H27=""),"No DD",IF(OR(AND(AU27&gt;=AY$39,AV27&gt;=AY$43,AU27&lt;&gt;"",AQ27=""),AND(BX27&gt;=CB$39,BY27&gt;=CB$43,BX27&lt;&gt;"",BT27=""),AND(DA27&gt;=DE$39,DB27&gt;=DE$43,DA27&lt;&gt;"",CW27=""),AND(EF27&gt;=EJ$39,EG27&gt;=EJ$43,EF27&lt;&gt;""),AND(FH27&gt;=FL$39,FI27&gt;=FL$43,FH27&lt;&gt;""),AND(GJ27&gt;=GN$39,GK27&gt;=GN$43,GJ27&lt;&gt;""),AND(HL27&gt;=HP$39,HM27&gt;=HP$43,HL27&lt;&gt;""),AND(IN27&gt;=IR$39,IO27&gt;=IR$43,IN27&lt;&gt;""),AND(JP27&gt;=JT$39,JQ27&gt;=JT$43,JP27&lt;&gt;""),AND(KR27&gt;=KV$39,KS27&gt;=KV$43,KR27&lt;&gt;""),AND(LT27&gt;=LX$39,LU27&gt;=LX$43,LT27&lt;&gt;""),AND(MV27&gt;=MZ$39,MW27&gt;=MZ$43,MV27&lt;&gt;""),AND(NX27&gt;=OB$39,NY27&gt;=OB$43,NX27&lt;&gt;""),AND(OZ27&gt;=PD$39,PA27&gt;=PD$43,OZ27&lt;&gt;""),AND(QB27&gt;=QF$39,QC27&gt;=QF$43,QB27&lt;&gt;"")),"Merit",IF(OR(AND(AU27&gt;=AY$38,AV27&gt;=AY$42,AU27&lt;&gt;"",AQ27=""),AND(BX27&gt;=CB$38,BY27&gt;=CB$42,BX27&lt;&gt;"",BT27=""),AND(DA27&gt;=DE$38,DB27&gt;=DE$42,DA27&lt;&gt;"",CW27=""),AND(EF27&gt;=EJ$38,EG27&gt;=EJ$42,EF27&lt;&gt;""),AND(FH27&gt;=FL$38,FI27&gt;=FL$42,FH27&lt;&gt;""),AND(GJ27&gt;=GN$38,GK27&gt;=GN$42,GJ27&lt;&gt;""),AND(HL27&gt;=HP$38,HM27&gt;=HP$42,HL27&lt;&gt;""),AND(IN27&gt;=IR$38,IO27&gt;=IR$42,IN27&lt;&gt;""),AND(JP27&gt;=JT$38,JQ27&gt;=JT$42,JP27&lt;&gt;""),AND(KR27&gt;=KV$38,KS27&gt;=KV$42,KR27&lt;&gt;""),AND(LT27&gt;=LX$38,LU27&gt;=LX$42,LT27&lt;&gt;""),AND(MV27&gt;=MZ$38,MW27&gt;=MZ$42,MV27&lt;&gt;""),AND(NX27&gt;=OB$38,NY27&gt;=OB$42,NX27&lt;&gt;""),AND(OZ27&gt;=PD$38,PA27&gt;=PD$42,OZ27&lt;&gt;""),AND(QB27&gt;=QF$38,QC27&gt;=QF$42,QB27&lt;&gt;"")),"Excellence",IF(K27="P","Worlds Team",IF(H27="P","National Team","")))))</f>
        <v/>
      </c>
      <c r="K27" s="3" t="str">
        <f>IF(OR(AND(AU27&gt;=AY$37,AV27&gt;=AY$41,AU27&lt;&gt;"",AQ27=""),AND(BX27&gt;=CB$37,BY27&gt;=CB$41,BX27&lt;&gt;"",BT27=""),AND(DA27&gt;=DE$37,DB27&gt;=DE$41,DA27&lt;&gt;"",CW27=""),AND(EF27&gt;=EJ$37,EG27&gt;=EJ$41,EF27&lt;&gt;""),AND(FH27&gt;=FL$37,FI27&gt;=FL$41,FH27&lt;&gt;""),AND(GJ27&gt;=GN$37,GK27&gt;=GN$41,GJ27&lt;&gt;""),AND(HL27&gt;=HP$37,HM27&gt;=HP$41,HL27&lt;&gt;""),AND(IN27&gt;=IR$37,IO27&gt;=IR$41,IN27&lt;&gt;""),AND(JP27&gt;=JT$37,JQ27&gt;=JT$41,JP27&lt;&gt;""),AND(KR27&gt;=KV$37,KS27&gt;=KV$41,KR27&lt;&gt;""),AND(LT27&gt;=LX$37,LU27&gt;=LX$41,LT27&lt;&gt;""),AND(MV27&gt;=MZ$37,MW27&gt;=MZ$41,MV27&lt;&gt;""),AND(NX27&gt;=OB$37,NY27&gt;=OB$41,NX27&lt;&gt;""),AND(OZ27&gt;=PD$37,PA27&gt;=PD$41,OZ27&lt;&gt;""),AND(QB27&gt;=QF$37,QC27&gt;=QF$41,QB27&lt;&gt;"")),"P","")</f>
        <v/>
      </c>
      <c r="L27" s="8">
        <f>IF(COUNT(AS27,BV27,CY27)&gt;0,LARGE((AS27,BV27,CY27),1),0)</f>
        <v>40.800000000000004</v>
      </c>
      <c r="M27" s="8" t="str">
        <f>IF(L27=0,"",IF(L27=CY27,$CC$1,IF(L27=BV27,$AZ$1,IF(L27=AS27,$W$1,""))))</f>
        <v>2024 Nationals</v>
      </c>
      <c r="N27" s="8">
        <f>IF(COUNT(AS27,BV27,CY27)&gt;1,LARGE((AS27,BV27,CY27),2),0)</f>
        <v>0</v>
      </c>
      <c r="O27" s="8" t="str">
        <f>IF(N27=0,"",IF(AND(N27=L27,N27=AS27,N27=BV27),$W$1,IF(AND(N27=L27,N27=AS27,N27=CY27),$W$1,IF(AND(N27=L27,N27=BV27,N27=CY27),$AZ$1,IF(N27=CY27,$CC$1,IF(N27=BV27,$AZ$1,IF(N27=AS27,$W$1,"")))))))</f>
        <v/>
      </c>
      <c r="P27" s="8">
        <f>IF(COUNT(AT27,BW27,CZ27)&gt;0,LARGE((AT27,BW27,CZ27),1),0)</f>
        <v>20</v>
      </c>
      <c r="Q27" s="8" t="str">
        <f>IF(P27=0,"",IF(P27=CZ27,$CC$1,IF(P27=BW27,$AZ$1,IF(P27=AT27,$W$1,""))))</f>
        <v>2024 Nationals</v>
      </c>
      <c r="R27" s="8">
        <f>IF(MAX(AX27,CA27,DD27)&gt;0,MAX(AX27,CA27,DD27),0)</f>
        <v>0</v>
      </c>
      <c r="S27" s="8" t="str">
        <f>IF(R27=0,"",IF(R27=DD27,$CC$1,IF(R27=CA27,$AZ$1,IF(R27=AX27,$W$1,""))))</f>
        <v/>
      </c>
      <c r="T27" s="8" t="str">
        <f>IF(MAX(DF27:DH27)&gt;0,MAX(DF27:DH27),"")</f>
        <v/>
      </c>
      <c r="U27" s="11" t="str">
        <f>IF(T27="","",IF(T27=DF27,"("&amp;DF$2&amp;")",IF(T27=DG27,"("&amp;DG$2&amp;")",IF(T27=DH27,"("&amp;DH$2&amp;")"))))</f>
        <v/>
      </c>
      <c r="V27" s="8" t="str">
        <f>IF(T27="","",IF(T27=DF27,IF(T27+IF(N27="",0,N27)=PZ27,$PE$1,IF(T27+IF(N27="",0,N27)=OX27,$OC$1,IF(T27+IF(N27="",0,N27)=NV27,$NA$1,IF(T27+IF(N27="",0,N27)=MT27,$LY$1,IF(T27+IF(N27="",0,N27)=LR27,$KW$1,IF(T27+IF(N27="",0,N27)=KP27,$JU$1,IF(T27+IF(N27="",0,N27)=JN27,$IS$1,IF(T27+IF(N27="",0,N27)=IL27,$HQ$1,IF(T27+IF(N27="",0,N27)=HJ27,$GO$1,IF(T27+IF(N27="",0,N27)=GH27,$FM$1,IF(T27+IF(N27="",0,N27)=FF27,$EK$1,IF(T27+IF(N27="",0,N27)=ED27,$DI$1)))))))))))),IF(T27=DG27,IF(T27+IF(P27="",0,P27)=QA27,$PE$1,IF(T27+IF(P27="",0,P27)=OY27,$OC$1,IF(T27+IF(P27="",0,P27)=NW27,$NA$1,IF(T27+IF(P27="",0,P27)=MU27,$LY$1,IF(T27+IF(P27="",0,P27)=LS27,$KW$1,IF(T27+IF(P27="",0,P27)=KQ27,$JU$1,IF(T27+IF(P27="",0,P27)=JO27,$IS$1,IF(T27+IF(P27="",0,P27)=IM27,$HQ$1,IF(T27+IF(P27="",0,P27)=HK27,$GO$1,IF(T27+IF(P27="",0,P27)=GI27,$FM$1,IF(T27+IF(P27="",0,P27)=FG27,$EK$1,IF(T27+IF(P27="",0,P27)=EE27,$DI$1)))))))))))),IF(T27=DH27,IF(T27+IF(R27="",0,R27)=QE27,$PE$1,IF(T27+IF(R27="",0,R27)=PC27,$OC$1,IF(T27+IF(R27="",0,R27)=OA27,$NA$1,IF(T27+IF(R27="",0,R27)=MY27,$LY$1,IF(T27+IF(R27="",0,R27)=LW27,$KW$1,IF(T27+IF(R27="",0,R27)=KU27,$JU$1,IF(T27+IF(R27="",0,R27)=JS27,$IS$1,IF(T27+IF(R27="",0,R27)=IQ27,$HQ$1,IF(T27+IF(R27="",0,R27)=HO27,$GO$1,IF(T27+IF(R27="",0,R27)=GM27,$FM$1,IF(T27+IF(R27="",0,R27)=FK27,$EK$1,IF(T27+IF(R27="",0,R27)=EI27,$DI$1))))))))))))))))</f>
        <v/>
      </c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27"/>
      <c r="AR27" s="40" t="str">
        <f>IF(SUM(X27,AB27)&gt;0,SUM(X27,AB27),"")</f>
        <v/>
      </c>
      <c r="AS27" s="40" t="str">
        <f>IF(SUM(W27:X27,Z27:AB27,AD27)-Y27-AC27&gt;0,SUM(W27:X27,Z27:AB27,AD27)-Y27-AC27,"")</f>
        <v/>
      </c>
      <c r="AT27" s="40" t="str">
        <f>IF(SUM(AE27:AF27,AH27)-AG27&gt;0,SUM(AE27:AF27,AH27)-AG27,"")</f>
        <v/>
      </c>
      <c r="AU27" s="40" t="str">
        <f>IF(SUM(X27,AB27,AF27)&gt;0,SUM(X27,AB27,AF27),"")</f>
        <v/>
      </c>
      <c r="AV27" s="40" t="str">
        <f>IF(SUM(AS27,AT27)&gt;0,SUM(AS27,AT27),"")</f>
        <v/>
      </c>
      <c r="AW27" s="40" t="str">
        <f>IF(SUM(AJ27,AN27)&gt;0,SUM(AJ27,AN27),"")</f>
        <v/>
      </c>
      <c r="AX27" s="40" t="str">
        <f>IF(SUM(AI27:AJ27,AL27:AN27,AP27)-SUM(AK27,AO27)&gt;0,SUM(AI27:AJ27,AL27:AN27,AP27)-SUM(AK27,AO27),"")</f>
        <v/>
      </c>
      <c r="AY27" s="40" t="str">
        <f>IF(SUM(AS27,AT27,AX27)&gt;0,SUM(AS27,AT27,AX27),"")</f>
        <v/>
      </c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28"/>
      <c r="BU27" s="11" t="str">
        <f>IF(SUM(BA27,BE27)&gt;0,SUM(BA27,BE27),"")</f>
        <v/>
      </c>
      <c r="BV27" s="11" t="str">
        <f>IF(SUM(AZ27:BA27,BC27:BE27,BG27)-BB27-BF27&gt;0,SUM(AZ27:BA27,BC27:BE27,BG27)-BB27-BF27,"")</f>
        <v/>
      </c>
      <c r="BW27" s="11" t="str">
        <f>IF(SUM(BH27:BI27,BK27)-BJ27&gt;0,SUM(BH27:BI27,BK27)-BJ27,"")</f>
        <v/>
      </c>
      <c r="BX27" s="11" t="str">
        <f>IF(SUM(BA27,BE27,BI27)&gt;0,SUM(BA27,BE27,BI27),"")</f>
        <v/>
      </c>
      <c r="BY27" s="11" t="str">
        <f>IF(SUM(BV27,BW27)&gt;0,SUM(BV27,BW27),"")</f>
        <v/>
      </c>
      <c r="BZ27" s="11" t="str">
        <f>IF(SUM(BM27,BQ27)&gt;0,SUM(BM27,BQ27),"")</f>
        <v/>
      </c>
      <c r="CA27" s="11" t="str">
        <f>IF(SUM(BL27:BM27,BO27:BQ27,BS27)-SUM(BN27,BR27)&gt;0,SUM(BL27:BM27,BO27:BQ27,BS27)-SUM(BN27,BR27),"")</f>
        <v/>
      </c>
      <c r="CB27" s="11" t="str">
        <f>IF(SUM(BV27,BW27,CA27)&gt;0,SUM(BV27,BW27,CA27),"")</f>
        <v/>
      </c>
      <c r="CC27" s="19">
        <v>18.7</v>
      </c>
      <c r="CD27" s="19">
        <v>3.6</v>
      </c>
      <c r="CE27" s="19">
        <v>0</v>
      </c>
      <c r="CF27" s="19">
        <v>0</v>
      </c>
      <c r="CG27" s="19">
        <v>17.8</v>
      </c>
      <c r="CH27" s="19">
        <v>0.7</v>
      </c>
      <c r="CI27" s="19">
        <v>0</v>
      </c>
      <c r="CJ27" s="19">
        <v>0</v>
      </c>
      <c r="CK27" s="19">
        <v>18.2</v>
      </c>
      <c r="CL27" s="19">
        <v>2.7</v>
      </c>
      <c r="CM27" s="19">
        <v>0.9</v>
      </c>
      <c r="CN27" s="19">
        <v>0</v>
      </c>
      <c r="CO27" s="19"/>
      <c r="CP27" s="19"/>
      <c r="CQ27" s="19"/>
      <c r="CR27" s="19"/>
      <c r="CS27" s="19"/>
      <c r="CT27" s="19"/>
      <c r="CU27" s="19"/>
      <c r="CV27" s="19"/>
      <c r="CW27" s="27"/>
      <c r="CX27" s="40">
        <f>IF(SUM(CD27,CH27)&gt;0,SUM(CD27,CH27),"")</f>
        <v>4.3</v>
      </c>
      <c r="CY27" s="40">
        <f>IF(SUM(CC27:CD27,CF27:CH27,CJ27)-CE27-CI27&gt;0,SUM(CC27:CD27,CF27:CH27,CJ27)-CE27-CI27,"")</f>
        <v>40.800000000000004</v>
      </c>
      <c r="CZ27" s="40">
        <f>IF(SUM(CK27:CL27,CN27)-CM27&gt;0,SUM(CK27:CL27,CN27)-CM27,"")</f>
        <v>20</v>
      </c>
      <c r="DA27" s="40">
        <f>IF(SUM(CD27,CH27,CL27)&gt;0,SUM(CD27,CH27,CL27),"")</f>
        <v>7</v>
      </c>
      <c r="DB27" s="40">
        <f>IF(SUM(CY27,CZ27)&gt;0,SUM(CY27,CZ27),"")</f>
        <v>60.800000000000004</v>
      </c>
      <c r="DC27" s="40" t="str">
        <f>IF(SUM(CP27,CT27)&gt;0,SUM(CP27,CT27),"")</f>
        <v/>
      </c>
      <c r="DD27" s="40" t="str">
        <f>IF(SUM(CO27:CP27,CR27:CT27,CV27)-SUM(CQ27,CU27)&gt;0,SUM(CO27:CP27,CR27:CT27,CV27)-SUM(CQ27,CU27),"")</f>
        <v/>
      </c>
      <c r="DE27" s="40">
        <f>IF(SUM(CY27,CZ27,DD27)&gt;0,SUM(CY27,CZ27,DD27),"")</f>
        <v>60.800000000000004</v>
      </c>
      <c r="DF27" s="50" t="str">
        <f>IF(MAX(ED27,FF27,GH27,HJ27,IL27,JN27,KP27,LR27,MT27,NV27,OX27,PZ27)-IF(N27="",0,N27)&gt;0.001,MAX(ED27,FF27,GH27,HJ27,IL27,JN27,KP27,LR27,MT27,NV27,OX27,PZ27)-IF(N27="",0,N27),"")</f>
        <v/>
      </c>
      <c r="DG27" s="50" t="str">
        <f>IF(MAX(EE27,FG27,GI27,HK27,IM27,JO27,KQ27,LS27,MU27,NW27,OY27,QA27)-IF(P27="",0,P27)&gt;0.001,MAX(EE27,FG27,GI27,HK27,IM27,JO27,KQ27,LS27,MU27,NW27,OY27,QA27)-IF(P27="",0,P27),"")</f>
        <v/>
      </c>
      <c r="DH27" s="50" t="str">
        <f>IF(MAX(EI27,FK27,GM27,HO27,IQ27,JS27,KU27,LW27,MY27,OA27,PC27,QE27)-IF(R27="",0,R27)&gt;0.001,MAX(EI27,FK27,GM27,HO27,IQ27,JS27,KU27,LW27,MY27,OA27,PC27,QE27)-IF(R27="",0,R27),"")</f>
        <v/>
      </c>
      <c r="DI27" s="17"/>
      <c r="DJ27" s="17"/>
      <c r="DK27" s="17"/>
      <c r="DL27" s="17"/>
      <c r="DM27" s="17"/>
      <c r="DN27" s="17"/>
      <c r="DO27" s="17"/>
      <c r="DP27" s="17"/>
      <c r="DQ27" s="17"/>
      <c r="DR27" s="17"/>
      <c r="DS27" s="17"/>
      <c r="DT27" s="17"/>
      <c r="DU27" s="17"/>
      <c r="DV27" s="17"/>
      <c r="DW27" s="17"/>
      <c r="DX27" s="17"/>
      <c r="DY27" s="17"/>
      <c r="DZ27" s="17"/>
      <c r="EA27" s="17"/>
      <c r="EB27" s="17"/>
      <c r="EC27" s="40" t="str">
        <f>IF(SUM(DJ27,DN27)&gt;0,SUM(DJ27,DN27),"")</f>
        <v/>
      </c>
      <c r="ED27" s="40" t="str">
        <f>IF(SUM(DI27:DJ27,DL27:DN27,DP27)-DK27-DO27&gt;0,SUM(DI27:DJ27,DL27:DN27,DP27)-DK27-DO27,"")</f>
        <v/>
      </c>
      <c r="EE27" s="40" t="str">
        <f>IF(SUM(DQ27:DR27,DT27)-DS27&gt;0,SUM(DQ27:DR27,DT27)-DS27,"")</f>
        <v/>
      </c>
      <c r="EF27" s="40" t="str">
        <f>IF(SUM(DJ27,DN27,DR27)&gt;0,SUM(DJ27,DN27,DR27),"")</f>
        <v/>
      </c>
      <c r="EG27" s="40" t="str">
        <f>IF(SUM(ED27,EE27)&gt;0,SUM(ED27,EE27),"")</f>
        <v/>
      </c>
      <c r="EH27" s="40" t="str">
        <f>IF(SUM(DV27,DZ27)&gt;0,SUM(DV27,DZ27),"")</f>
        <v/>
      </c>
      <c r="EI27" s="40" t="str">
        <f>IF(SUM(DU27:DV27,DX27:DZ27,EB27)-SUM(DW27,EA27)&gt;0,SUM(DU27:DV27,DX27:DZ27,EB27)-SUM(DW27,EA27),"")</f>
        <v/>
      </c>
      <c r="EJ27" s="40" t="str">
        <f>IF(SUM(ED27,EE27,EI27)&gt;0,SUM(ED27,EE27,EI27),"")</f>
        <v/>
      </c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1" t="str">
        <f>IF(SUM(EL27,EP27)&gt;0,SUM(EL27,EP27),"")</f>
        <v/>
      </c>
      <c r="FF27" s="11" t="str">
        <f>IF(SUM(EK27:EL27,EN27:EP27,ER27)-EM27-EQ27&gt;0,SUM(EK27:EL27,EN27:EP27,ER27)-EM27-EQ27,"")</f>
        <v/>
      </c>
      <c r="FG27" s="11" t="str">
        <f>IF(SUM(ES27:ET27,EV27)-EU27&gt;0,SUM(ES27:ET27,EV27)-EU27,"")</f>
        <v/>
      </c>
      <c r="FH27" s="11" t="str">
        <f>IF(SUM(EL27,EP27,ET27)&gt;0,SUM(EL27,EP27,ET27),"")</f>
        <v/>
      </c>
      <c r="FI27" s="11" t="str">
        <f>IF(SUM(FF27,FG27)&gt;0,SUM(FF27,FG27),"")</f>
        <v/>
      </c>
      <c r="FJ27" s="11" t="str">
        <f>IF(SUM(EX27,FB27)&gt;0,SUM(EX27,FB27),"")</f>
        <v/>
      </c>
      <c r="FK27" s="11" t="str">
        <f>IF(SUM(EW27:EX27,EZ27:FB27,FD27)-SUM(EY27,FC27)&gt;0,SUM(EW27:EX27,EZ27:FB27,FD27)-SUM(EY27,FC27),"")</f>
        <v/>
      </c>
      <c r="FL27" s="11" t="str">
        <f>IF(SUM(FF27,FG27,FK27)&gt;0,SUM(FF27,FG27,FK27),"")</f>
        <v/>
      </c>
      <c r="FM27" s="17"/>
      <c r="FN27" s="17"/>
      <c r="FO27" s="17"/>
      <c r="FP27" s="17"/>
      <c r="FQ27" s="17"/>
      <c r="FR27" s="17"/>
      <c r="FS27" s="17"/>
      <c r="FT27" s="17"/>
      <c r="FU27" s="17"/>
      <c r="FV27" s="17"/>
      <c r="FW27" s="17"/>
      <c r="FX27" s="17"/>
      <c r="FY27" s="17"/>
      <c r="FZ27" s="17"/>
      <c r="GA27" s="17"/>
      <c r="GB27" s="17"/>
      <c r="GC27" s="17"/>
      <c r="GD27" s="17"/>
      <c r="GE27" s="17"/>
      <c r="GF27" s="17"/>
      <c r="GG27" s="40" t="str">
        <f>IF(SUM(FN27,FR27)&gt;0,SUM(FN27,FR27),"")</f>
        <v/>
      </c>
      <c r="GH27" s="40" t="str">
        <f>IF(SUM(FM27:FN27,FP27:FR27,FT27)-FO27-FS27&gt;0,SUM(FM27:FN27,FP27:FR27,FT27)-FO27-FS27,"")</f>
        <v/>
      </c>
      <c r="GI27" s="40" t="str">
        <f>IF(SUM(FU27:FV27,FX27)-FW27&gt;0,SUM(FU27:FV27,FX27)-FW27,"")</f>
        <v/>
      </c>
      <c r="GJ27" s="40" t="str">
        <f>IF(SUM(FN27,FR27,FV27)&gt;0,SUM(FN27,FR27,FV27),"")</f>
        <v/>
      </c>
      <c r="GK27" s="40" t="str">
        <f>IF(SUM(GH27,GI27)&gt;0,SUM(GH27,GI27),"")</f>
        <v/>
      </c>
      <c r="GL27" s="40" t="str">
        <f>IF(SUM(FZ27,GD27)&gt;0,SUM(FZ27,GD27),"")</f>
        <v/>
      </c>
      <c r="GM27" s="40" t="str">
        <f>IF(SUM(FY27:FZ27,GB27:GD27,GF27)-SUM(GA27,GE27)&gt;0,SUM(FY27:FZ27,GB27:GD27,GF27)-SUM(GA27,GE27),"")</f>
        <v/>
      </c>
      <c r="GN27" s="40" t="str">
        <f>IF(SUM(GH27,GI27,GM27)&gt;0,SUM(GH27,GI27,GM27),"")</f>
        <v/>
      </c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1" t="str">
        <f>IF(SUM(GP27,GT27)&gt;0,SUM(GP27,GT27),"")</f>
        <v/>
      </c>
      <c r="HJ27" s="11" t="str">
        <f>IF(SUM(GO27:GP27,GR27:GT27,GV27)-GQ27-GU27&gt;0,SUM(GO27:GP27,GR27:GT27,GV27)-GQ27-GU27,"")</f>
        <v/>
      </c>
      <c r="HK27" s="11" t="str">
        <f>IF(SUM(GW27:GX27,GZ27)-GY27&gt;0,SUM(GW27:GX27,GZ27)-GY27,"")</f>
        <v/>
      </c>
      <c r="HL27" s="11" t="str">
        <f>IF(SUM(GP27,GT27,GX27)&gt;0,SUM(GP27,GT27,GX27),"")</f>
        <v/>
      </c>
      <c r="HM27" s="11" t="str">
        <f>IF(SUM(HJ27,HK27)&gt;0,SUM(HJ27,HK27),"")</f>
        <v/>
      </c>
      <c r="HN27" s="11" t="str">
        <f>IF(SUM(HB27,HF27)&gt;0,SUM(HB27,HF27),"")</f>
        <v/>
      </c>
      <c r="HO27" s="11" t="str">
        <f>IF(SUM(HA27:HB27,HD27:HF27,HH27)-SUM(HC27,HG27)&gt;0,SUM(HA27:HB27,HD27:HF27,HH27)-SUM(HC27,HG27),"")</f>
        <v/>
      </c>
      <c r="HP27" s="11" t="str">
        <f>IF(SUM(HJ27,HK27,HO27)&gt;0,SUM(HJ27,HK27,HO27),"")</f>
        <v/>
      </c>
      <c r="HQ27" s="17"/>
      <c r="HR27" s="17"/>
      <c r="HS27" s="17"/>
      <c r="HT27" s="17"/>
      <c r="HU27" s="17"/>
      <c r="HV27" s="17"/>
      <c r="HW27" s="17"/>
      <c r="HX27" s="17"/>
      <c r="HY27" s="17"/>
      <c r="HZ27" s="17"/>
      <c r="IA27" s="17"/>
      <c r="IB27" s="17"/>
      <c r="IC27" s="17"/>
      <c r="ID27" s="17"/>
      <c r="IE27" s="17"/>
      <c r="IF27" s="17"/>
      <c r="IG27" s="17"/>
      <c r="IH27" s="17"/>
      <c r="II27" s="17"/>
      <c r="IJ27" s="17"/>
      <c r="IK27" s="40" t="str">
        <f>IF(SUM(HR27,HV27)&gt;0,SUM(HR27,HV27),"")</f>
        <v/>
      </c>
      <c r="IL27" s="40" t="str">
        <f>IF(SUM(HQ27:HR27,HT27:HV27,HX27)-HS27-HW27&gt;0,SUM(HQ27:HR27,HT27:HV27,HX27)-HS27-HW27,"")</f>
        <v/>
      </c>
      <c r="IM27" s="40" t="str">
        <f>IF(SUM(HY27:HZ27,IB27)-IA27&gt;0,SUM(HY27:HZ27,IB27)-IA27,"")</f>
        <v/>
      </c>
      <c r="IN27" s="40" t="str">
        <f>IF(SUM(HR27,HV27,HZ27)&gt;0,SUM(HR27,HV27,HZ27),"")</f>
        <v/>
      </c>
      <c r="IO27" s="40" t="str">
        <f>IF(SUM(IL27,IM27)&gt;0,SUM(IL27,IM27),"")</f>
        <v/>
      </c>
      <c r="IP27" s="40" t="str">
        <f>IF(SUM(ID27,IH27)&gt;0,SUM(ID27,IH27),"")</f>
        <v/>
      </c>
      <c r="IQ27" s="40" t="str">
        <f>IF(SUM(IC27:ID27,IF27:IH27,IJ27)-SUM(IE27,II27)&gt;0,SUM(IC27:ID27,IF27:IH27,IJ27)-SUM(IE27,II27),"")</f>
        <v/>
      </c>
      <c r="IR27" s="40" t="str">
        <f>IF(SUM(IL27,IM27,IQ27)&gt;0,SUM(IL27,IM27,IQ27),"")</f>
        <v/>
      </c>
      <c r="IS27" s="18"/>
      <c r="IT27" s="18"/>
      <c r="IU27" s="18"/>
      <c r="IV27" s="18"/>
      <c r="IW27" s="18"/>
      <c r="IX27" s="18"/>
      <c r="IY27" s="18"/>
      <c r="IZ27" s="18"/>
      <c r="JA27" s="18"/>
      <c r="JB27" s="18"/>
      <c r="JC27" s="18"/>
      <c r="JD27" s="18"/>
      <c r="JE27" s="18"/>
      <c r="JF27" s="18"/>
      <c r="JG27" s="18"/>
      <c r="JH27" s="18"/>
      <c r="JI27" s="18"/>
      <c r="JJ27" s="18"/>
      <c r="JK27" s="18"/>
      <c r="JL27" s="18"/>
      <c r="JM27" s="11" t="str">
        <f>IF(SUM(IT27,IX27)&gt;0,SUM(IT27,IX27),"")</f>
        <v/>
      </c>
      <c r="JN27" s="11" t="str">
        <f>IF(SUM(IS27:IT27,IV27:IX27,IZ27)-IU27-IY27&gt;0,SUM(IS27:IT27,IV27:IX27,IZ27)-IU27-IY27,"")</f>
        <v/>
      </c>
      <c r="JO27" s="11" t="str">
        <f>IF(SUM(JA27:JB27,JD27)-JC27&gt;0,SUM(JA27:JB27,JD27)-JC27,"")</f>
        <v/>
      </c>
      <c r="JP27" s="11" t="str">
        <f>IF(SUM(IT27,IX27,JB27)&gt;0,SUM(IT27,IX27,JB27),"")</f>
        <v/>
      </c>
      <c r="JQ27" s="11" t="str">
        <f>IF(SUM(JN27,JO27)&gt;0,SUM(JN27,JO27),"")</f>
        <v/>
      </c>
      <c r="JR27" s="11" t="str">
        <f>IF(SUM(JF27,JJ27)&gt;0,SUM(JF27,JJ27),"")</f>
        <v/>
      </c>
      <c r="JS27" s="11" t="str">
        <f>IF(SUM(JE27:JF27,JH27:JJ27,JL27)-SUM(JG27,JK27)&gt;0,SUM(JE27:JF27,JH27:JJ27,JL27)-SUM(JG27,JK27),"")</f>
        <v/>
      </c>
      <c r="JT27" s="11" t="str">
        <f>IF(SUM(JN27,JO27,JS27)&gt;0,SUM(JN27,JO27,JS27),"")</f>
        <v/>
      </c>
      <c r="JU27" s="17"/>
      <c r="JV27" s="17"/>
      <c r="JW27" s="17"/>
      <c r="JX27" s="17"/>
      <c r="JY27" s="17"/>
      <c r="JZ27" s="17"/>
      <c r="KA27" s="17"/>
      <c r="KB27" s="17"/>
      <c r="KC27" s="17"/>
      <c r="KD27" s="17"/>
      <c r="KE27" s="17"/>
      <c r="KF27" s="17"/>
      <c r="KG27" s="17"/>
      <c r="KH27" s="17"/>
      <c r="KI27" s="17"/>
      <c r="KJ27" s="17"/>
      <c r="KK27" s="17"/>
      <c r="KL27" s="17"/>
      <c r="KM27" s="17"/>
      <c r="KN27" s="17"/>
      <c r="KO27" s="40" t="str">
        <f>IF(SUM(JV27,JZ27)&gt;0,SUM(JV27,JZ27),"")</f>
        <v/>
      </c>
      <c r="KP27" s="40" t="str">
        <f>IF(SUM(JU27:JV27,JX27:JZ27,KB27)-JW27-KA27&gt;0,SUM(JU27:JV27,JX27:JZ27,KB27)-JW27-KA27,"")</f>
        <v/>
      </c>
      <c r="KQ27" s="40" t="str">
        <f>IF(SUM(KC27:KD27,KF27)-KE27&gt;0,SUM(KC27:KD27,KF27)-KE27,"")</f>
        <v/>
      </c>
      <c r="KR27" s="40" t="str">
        <f>IF(SUM(JV27,JZ27,KD27)&gt;0,SUM(JV27,JZ27,KD27),"")</f>
        <v/>
      </c>
      <c r="KS27" s="40" t="str">
        <f>IF(SUM(KP27,KQ27)&gt;0,SUM(KP27,KQ27),"")</f>
        <v/>
      </c>
      <c r="KT27" s="40" t="str">
        <f>IF(SUM(KH27,KL27)&gt;0,SUM(KH27,KL27),"")</f>
        <v/>
      </c>
      <c r="KU27" s="40" t="str">
        <f>IF(SUM(KG27:KH27,KJ27:KL27,KN27)-SUM(KI27,KM27)&gt;0,SUM(KG27:KH27,KJ27:KL27,KN27)-SUM(KI27,KM27),"")</f>
        <v/>
      </c>
      <c r="KV27" s="40" t="str">
        <f>IF(SUM(KP27,KQ27,KU27)&gt;0,SUM(KP27,KQ27,KU27),"")</f>
        <v/>
      </c>
      <c r="KW27" s="18"/>
      <c r="KX27" s="18"/>
      <c r="KY27" s="18"/>
      <c r="KZ27" s="18"/>
      <c r="LA27" s="18"/>
      <c r="LB27" s="18"/>
      <c r="LC27" s="18"/>
      <c r="LD27" s="18"/>
      <c r="LE27" s="18"/>
      <c r="LF27" s="18"/>
      <c r="LG27" s="18"/>
      <c r="LH27" s="18"/>
      <c r="LI27" s="18"/>
      <c r="LJ27" s="18"/>
      <c r="LK27" s="18"/>
      <c r="LL27" s="18"/>
      <c r="LM27" s="18"/>
      <c r="LN27" s="18"/>
      <c r="LO27" s="18"/>
      <c r="LP27" s="18"/>
      <c r="LQ27" s="11" t="str">
        <f>IF(SUM(KX27,LB27)&gt;0,SUM(KX27,LB27),"")</f>
        <v/>
      </c>
      <c r="LR27" s="11" t="str">
        <f>IF(SUM(KW27:KX27,KZ27:LB27,LD27)-KY27-LC27&gt;0,SUM(KW27:KX27,KZ27:LB27,LD27)-KY27-LC27,"")</f>
        <v/>
      </c>
      <c r="LS27" s="11" t="str">
        <f>IF(SUM(LE27:LF27,LH27)-LG27&gt;0,SUM(LE27:LF27,LH27)-LG27,"")</f>
        <v/>
      </c>
      <c r="LT27" s="11" t="str">
        <f>IF(SUM(KX27,LB27,LF27)&gt;0,SUM(KX27,LB27,LF27),"")</f>
        <v/>
      </c>
      <c r="LU27" s="11" t="str">
        <f>IF(SUM(LR27,LS27)&gt;0,SUM(LR27,LS27),"")</f>
        <v/>
      </c>
      <c r="LV27" s="11" t="str">
        <f>IF(SUM(LJ27,LN27)&gt;0,SUM(LJ27,LN27),"")</f>
        <v/>
      </c>
      <c r="LW27" s="11" t="str">
        <f>IF(SUM(LI27:LJ27,LL27:LN27,LP27)-SUM(LK27,LO27)&gt;0,SUM(LI27:LJ27,LL27:LN27,LP27)-SUM(LK27,LO27),"")</f>
        <v/>
      </c>
      <c r="LX27" s="11" t="str">
        <f>IF(SUM(LR27,LS27,LW27)&gt;0,SUM(LR27,LS27,LW27),"")</f>
        <v/>
      </c>
      <c r="LY27" s="17"/>
      <c r="LZ27" s="17"/>
      <c r="MA27" s="17"/>
      <c r="MB27" s="17"/>
      <c r="MC27" s="17"/>
      <c r="MD27" s="17"/>
      <c r="ME27" s="17"/>
      <c r="MF27" s="17"/>
      <c r="MG27" s="17"/>
      <c r="MH27" s="17"/>
      <c r="MI27" s="17"/>
      <c r="MJ27" s="17"/>
      <c r="MK27" s="17"/>
      <c r="ML27" s="17"/>
      <c r="MM27" s="17"/>
      <c r="MN27" s="17"/>
      <c r="MO27" s="17"/>
      <c r="MP27" s="17"/>
      <c r="MQ27" s="17"/>
      <c r="MR27" s="17"/>
      <c r="MS27" s="40" t="str">
        <f>IF(SUM(LZ27,MD27)&gt;0,SUM(LZ27,MD27),"")</f>
        <v/>
      </c>
      <c r="MT27" s="40" t="str">
        <f>IF(SUM(LY27:LZ27,MB27:MD27,MF27)-MA27-ME27&gt;0,SUM(LY27:LZ27,MB27:MD27,MF27)-MA27-ME27,"")</f>
        <v/>
      </c>
      <c r="MU27" s="40" t="str">
        <f>IF(SUM(MG27:MH27,MJ27)-MI27&gt;0,SUM(MG27:MH27,MJ27)-MI27,"")</f>
        <v/>
      </c>
      <c r="MV27" s="40" t="str">
        <f>IF(SUM(LZ27,MD27,MH27)&gt;0,SUM(LZ27,MD27,MH27),"")</f>
        <v/>
      </c>
      <c r="MW27" s="40" t="str">
        <f>IF(SUM(MT27,MU27)&gt;0,SUM(MT27,MU27),"")</f>
        <v/>
      </c>
      <c r="MX27" s="40" t="str">
        <f>IF(SUM(ML27,MP27)&gt;0,SUM(ML27,MP27),"")</f>
        <v/>
      </c>
      <c r="MY27" s="40" t="str">
        <f>IF(SUM(MK27:ML27,MN27:MP27,MR27)-SUM(MM27,MQ27)&gt;0,SUM(MK27:ML27,MN27:MP27,MR27)-SUM(MM27,MQ27),"")</f>
        <v/>
      </c>
      <c r="MZ27" s="40" t="str">
        <f>IF(SUM(MT27,MU27,MY27)&gt;0,SUM(MT27,MU27,MY27),"")</f>
        <v/>
      </c>
      <c r="NA27" s="18"/>
      <c r="NB27" s="18"/>
      <c r="NC27" s="18"/>
      <c r="ND27" s="18"/>
      <c r="NE27" s="18"/>
      <c r="NF27" s="18"/>
      <c r="NG27" s="18"/>
      <c r="NH27" s="18"/>
      <c r="NI27" s="18"/>
      <c r="NJ27" s="18"/>
      <c r="NK27" s="18"/>
      <c r="NL27" s="18"/>
      <c r="NM27" s="18"/>
      <c r="NN27" s="18"/>
      <c r="NO27" s="18"/>
      <c r="NP27" s="18"/>
      <c r="NQ27" s="18"/>
      <c r="NR27" s="18"/>
      <c r="NS27" s="18"/>
      <c r="NT27" s="18"/>
      <c r="NU27" s="11" t="str">
        <f>IF(SUM(NB27,NF27)&gt;0,SUM(NB27,NF27),"")</f>
        <v/>
      </c>
      <c r="NV27" s="11" t="str">
        <f>IF(SUM(NA27:NB27,ND27:NF27,NH27)-NC27-NG27&gt;0,SUM(NA27:NB27,ND27:NF27,NH27)-NC27-NG27,"")</f>
        <v/>
      </c>
      <c r="NW27" s="11" t="str">
        <f>IF(SUM(NI27:NJ27,NL27)-NK27&gt;0,SUM(NI27:NJ27,NL27)-NK27,"")</f>
        <v/>
      </c>
      <c r="NX27" s="11" t="str">
        <f>IF(SUM(NB27,NF27,NJ27)&gt;0,SUM(NB27,NF27,NJ27),"")</f>
        <v/>
      </c>
      <c r="NY27" s="11" t="str">
        <f>IF(SUM(NV27,NW27)&gt;0,SUM(NV27,NW27),"")</f>
        <v/>
      </c>
      <c r="NZ27" s="11" t="str">
        <f>IF(SUM(NN27,NR27)&gt;0,SUM(NN27,NR27),"")</f>
        <v/>
      </c>
      <c r="OA27" s="11" t="str">
        <f>IF(SUM(NM27:NN27,NP27:NR27,NT27)-SUM(NO27,NS27)&gt;0,SUM(NM27:NN27,NP27:NR27,NT27)-SUM(NO27,NS27),"")</f>
        <v/>
      </c>
      <c r="OB27" s="11" t="str">
        <f>IF(SUM(NV27,NW27,OA27)&gt;0,SUM(NV27,NW27,OA27),"")</f>
        <v/>
      </c>
      <c r="OC27" s="17"/>
      <c r="OD27" s="17"/>
      <c r="OE27" s="17"/>
      <c r="OF27" s="17"/>
      <c r="OG27" s="17"/>
      <c r="OH27" s="17"/>
      <c r="OI27" s="17"/>
      <c r="OJ27" s="17"/>
      <c r="OK27" s="17"/>
      <c r="OL27" s="17"/>
      <c r="OM27" s="17"/>
      <c r="ON27" s="17"/>
      <c r="OO27" s="17"/>
      <c r="OP27" s="17"/>
      <c r="OQ27" s="17"/>
      <c r="OR27" s="17"/>
      <c r="OS27" s="17"/>
      <c r="OT27" s="17"/>
      <c r="OU27" s="17"/>
      <c r="OV27" s="17"/>
      <c r="OW27" s="40" t="str">
        <f>IF(SUM(OD27,OH27)&gt;0,SUM(OD27,OH27),"")</f>
        <v/>
      </c>
      <c r="OX27" s="40" t="str">
        <f>IF(SUM(OC27:OD27,OF27:OH27,OJ27)-OE27-OI27&gt;0,SUM(OC27:OD27,OF27:OH27,OJ27)-OE27-OI27,"")</f>
        <v/>
      </c>
      <c r="OY27" s="40" t="str">
        <f>IF(SUM(OK27:OL27,ON27)-OM27&gt;0,SUM(OK27:OL27,ON27)-OM27,"")</f>
        <v/>
      </c>
      <c r="OZ27" s="40" t="str">
        <f>IF(SUM(OD27,OH27,OL27)&gt;0,SUM(OD27,OH27,OL27),"")</f>
        <v/>
      </c>
      <c r="PA27" s="40" t="str">
        <f>IF(SUM(OX27,OY27)&gt;0,SUM(OX27,OY27),"")</f>
        <v/>
      </c>
      <c r="PB27" s="40" t="str">
        <f>IF(SUM(OP27,OT27)&gt;0,SUM(OP27,OT27),"")</f>
        <v/>
      </c>
      <c r="PC27" s="40" t="str">
        <f>IF(SUM(OO27:OP27,OR27:OT27,OV27)-SUM(OQ27,OU27)&gt;0,SUM(OO27:OP27,OR27:OT27,OV27)-SUM(OQ27,OU27),"")</f>
        <v/>
      </c>
      <c r="PD27" s="40" t="str">
        <f>IF(SUM(OX27,OY27,PC27)&gt;0,SUM(OX27,OY27,PC27),"")</f>
        <v/>
      </c>
      <c r="PE27" s="18"/>
      <c r="PF27" s="18"/>
      <c r="PG27" s="18"/>
      <c r="PH27" s="18"/>
      <c r="PI27" s="18"/>
      <c r="PJ27" s="18"/>
      <c r="PK27" s="18"/>
      <c r="PL27" s="18"/>
      <c r="PM27" s="18"/>
      <c r="PN27" s="18"/>
      <c r="PO27" s="18"/>
      <c r="PP27" s="18"/>
      <c r="PQ27" s="18"/>
      <c r="PR27" s="18"/>
      <c r="PS27" s="18"/>
      <c r="PT27" s="18"/>
      <c r="PU27" s="18"/>
      <c r="PV27" s="18"/>
      <c r="PW27" s="18"/>
      <c r="PX27" s="18"/>
      <c r="PY27" s="11" t="str">
        <f>IF(SUM(PF27,PJ27)&gt;0,SUM(PF27,PJ27),"")</f>
        <v/>
      </c>
      <c r="PZ27" s="11" t="str">
        <f>IF(SUM(PE27:PF27,PH27:PJ27,PL27)-PG27-PK27&gt;0,SUM(PE27:PF27,PH27:PJ27,PL27)-PG27-PK27,"")</f>
        <v/>
      </c>
      <c r="QA27" s="11" t="str">
        <f>IF(SUM(PM27:PN27,PP27)-PO27&gt;0,SUM(PM27:PN27,PP27)-PO27,"")</f>
        <v/>
      </c>
      <c r="QB27" s="11" t="str">
        <f>IF(SUM(PF27,PJ27,PN27)&gt;0,SUM(PF27,PJ27,PN27),"")</f>
        <v/>
      </c>
      <c r="QC27" s="11" t="str">
        <f>IF(SUM(PZ27,QA27)&gt;0,SUM(PZ27,QA27),"")</f>
        <v/>
      </c>
      <c r="QD27" s="11" t="str">
        <f>IF(SUM(PR27,PV27)&gt;0,SUM(PR27,PV27),"")</f>
        <v/>
      </c>
      <c r="QE27" s="11" t="str">
        <f>IF(SUM(PQ27:PR27,PT27:PV27,PX27)-SUM(PS27,PW27)&gt;0,SUM(PQ27:PR27,PT27:PV27,PX27)-SUM(PS27,PW27),"")</f>
        <v/>
      </c>
      <c r="QF27" s="11" t="str">
        <f>IF(SUM(PZ27,QA27,QE27)&gt;0,SUM(PZ27,QA27,QE27),"")</f>
        <v/>
      </c>
      <c r="QG27" s="22">
        <f>IF($CW27="P",CC27,(CC27+AZ27)/2)</f>
        <v>9.35</v>
      </c>
      <c r="QH27" s="22">
        <f>IF($CW27="P",CD27,(CD27+BA27)/2)</f>
        <v>1.8</v>
      </c>
      <c r="QI27" s="22">
        <f>IF($CW27="P",CE27,(CE27+BB27)/2)</f>
        <v>0</v>
      </c>
      <c r="QJ27" s="22">
        <f>IF($CW27="P",CF27,(CF27+BC27)/2)</f>
        <v>0</v>
      </c>
      <c r="QK27" s="22">
        <f>IF($CW27="P",CG27,(CG27+BD27)/2)</f>
        <v>8.9</v>
      </c>
      <c r="QL27" s="22">
        <f>IF($CW27="P",CH27,(CH27+BE27)/2)</f>
        <v>0.35</v>
      </c>
      <c r="QM27" s="22">
        <f>IF($CW27="P",CI27,(CI27+BF27)/2)</f>
        <v>0</v>
      </c>
      <c r="QN27" s="22">
        <f>IF($CW27="P",CJ27,(CJ27+BG27)/2)</f>
        <v>0</v>
      </c>
      <c r="QO27" s="22">
        <f>IF($CW27="P",CK27,(CK27+BH27)/2)</f>
        <v>9.1</v>
      </c>
      <c r="QP27" s="22">
        <f>IF($CW27="P",CL27,(CL27+BI27)/2)</f>
        <v>1.35</v>
      </c>
      <c r="QQ27" s="22">
        <f>IF($CW27="P",CM27,(CM27+BJ27)/2)</f>
        <v>0.45</v>
      </c>
      <c r="QR27" s="22">
        <f>IF($CW27="P",CN27,(CN27+BK27)/2)</f>
        <v>0</v>
      </c>
      <c r="QS27" s="22">
        <f>IF($CW27="P",CO27,(CO27+BL27)/2)</f>
        <v>0</v>
      </c>
      <c r="QT27" s="22">
        <f>IF($CW27="P",CP27,(CP27+BM27)/2)</f>
        <v>0</v>
      </c>
      <c r="QU27" s="22">
        <f>IF($CW27="P",CQ27,(CQ27+BN27)/2)</f>
        <v>0</v>
      </c>
      <c r="QV27" s="22">
        <f>IF($CW27="P",CR27,(CR27+BO27)/2)</f>
        <v>0</v>
      </c>
      <c r="QW27" s="22">
        <f>IF($CW27="P",CS27,(CS27+BP27)/2)</f>
        <v>0</v>
      </c>
      <c r="QX27" s="22">
        <f>IF($CW27="P",CT27,(CT27+BQ27)/2)</f>
        <v>0</v>
      </c>
      <c r="QY27" s="22">
        <f>IF($CW27="P",CU27,(CU27+BR27)/2)</f>
        <v>0</v>
      </c>
      <c r="QZ27" s="22">
        <f>IF($CW27="P",CV27,(CV27+BS27)/2)</f>
        <v>0</v>
      </c>
      <c r="RA27" s="27" t="s">
        <v>46</v>
      </c>
      <c r="RB27" s="40">
        <f>IF(SUM(QH27,QL27)&gt;0,SUM(QH27,QL27),"")</f>
        <v>2.15</v>
      </c>
      <c r="RC27" s="40">
        <f>IF(SUM(QG27:QH27,QJ27:QL27,QN27)-QI27-QM27&gt;0,SUM(QG27:QH27,QJ27:QL27,QN27)-QI27-QM27,"")</f>
        <v>20.400000000000002</v>
      </c>
      <c r="RD27" s="40">
        <f>IF(SUM(QO27:QP27,QR27)-QQ27&gt;0,SUM(QO27:QP27,QR27)-QQ27,"")</f>
        <v>10</v>
      </c>
      <c r="RE27" s="40">
        <f>IF(SUM(QH27,QL27,QP27)&gt;0,SUM(QH27,QL27,QP27),"")</f>
        <v>3.5</v>
      </c>
      <c r="RF27" s="40">
        <f>IF(SUM(RC27,RD27)&gt;0,SUM(RC27,RD27),"")</f>
        <v>30.400000000000002</v>
      </c>
      <c r="RG27" s="40" t="str">
        <f>IF(SUM(QT27,QX27)&gt;0,SUM(QT27,QX27),"")</f>
        <v/>
      </c>
      <c r="RH27" s="40" t="str">
        <f>IF(SUM(QS27:QT27,QV27:QX27,QZ27)-SUM(QU27,QY27)&gt;0,SUM(QS27:QT27,QV27:QX27,QZ27)-SUM(QU27,QY27),"")</f>
        <v/>
      </c>
      <c r="RI27" s="40">
        <f>IF(SUM(RC27,RD27,RH27)&gt;0,SUM(RC27,RD27,RH27),"")</f>
        <v>30.400000000000002</v>
      </c>
    </row>
    <row r="28" spans="1:477" x14ac:dyDescent="0.2">
      <c r="A28" s="4" t="str" cm="1">
        <f t="array" ref="A28">IF(AND(J28&lt;&gt;"",J28&lt;&gt;"No DD"),SUMPRODUCT((J$4:J$34&lt;&gt;"")*(J$4:J$34&lt;&gt;"No DD")*(F$4:F$34&gt;F28))+1,IF(J28="No DD",SUMPRODUCT((J$4:J$34="No DD")*(F$4:F$34&gt;F28))+1+SUMPRODUCT((J$4:J$34&lt;&gt;"")*(J$4:J$34&lt;&gt;"No DD")),""))</f>
        <v/>
      </c>
      <c r="B28" s="4" t="str" cm="1">
        <f t="array" ref="B28">IF(AND(J28&lt;&gt;"",J28&lt;&gt;"No DD",G28=""),SUMPRODUCT((J$4:J$34&lt;&gt;"")*(J$4:J$34&lt;&gt;"No DD")*(G$4:G$34="")*(F$4:F$34&gt;F28))+1,IF(J28="No DD",SUMPRODUCT((J$4:J$34="No DD")*(F$4:F$34&gt;F28)*(G$4:G$34=""))+1+SUMPRODUCT((J$4:J$34&lt;&gt;"")*(G$4:G$34="")*(J$4:J$34&lt;&gt;"No DD")),""))</f>
        <v/>
      </c>
      <c r="C28" s="5" t="s">
        <v>223</v>
      </c>
      <c r="D28" s="4" t="s">
        <v>5</v>
      </c>
      <c r="E28" s="4">
        <v>2005</v>
      </c>
      <c r="F28" s="9">
        <f>SUM(L28:T28)+SUM(L28:P28)*0.0000001+SUM(L28)*0.0000000000001</f>
        <v>59.500005950003903</v>
      </c>
      <c r="G28" s="66"/>
      <c r="H28" s="3" t="str">
        <f>IF(OR(AND(AR28&gt;=AY$36,AS28&gt;=AY$40,AR28&lt;&gt;"",AQ28=""),AND(AW28&gt;=AY$36,AX28&gt;=AY$40,AW28&lt;&gt;"",AQ28=""),AND(BU28&gt;=CB$36,BV28&gt;=CB$40,BU28&lt;&gt;"",BT28=""),AND(BZ28&gt;=CB$36,CA28&gt;=CB$40,BZ28&lt;&gt;"",BT28=""),AND(CX28&gt;=DE$36,CY28&gt;=DE$40,CX28&lt;&gt;"",CW28=""),AND(DC28&gt;=DE$36,DD28&gt;=DE$40,DC28&lt;&gt;""),AND(EC28&gt;=EJ$36,ED28&gt;=EJ$40,EC28&lt;&gt;""),AND(EH28&gt;=EJ$36,EI28&gt;=EJ$40,EH28&lt;&gt;""),AND(FE28&gt;=FL$36,FF28&gt;=FL$40,FE28&lt;&gt;""),AND(FJ28&gt;=FL$36,FK28&gt;=FL$40,FJ28&lt;&gt;""),AND(GG28&gt;=GN$36,GH28&gt;=GN$40,GG28&lt;&gt;""),AND(GL28&gt;=GN$36,GM28&gt;=GN$40,GL28&lt;&gt;""),AND(HI28&gt;=HP$36,HJ28&gt;=HP$40,HI28&lt;&gt;""),AND(HN28&gt;=HP$36,HO28&gt;=HP$40,HN28&lt;&gt;""),AND(IK28&gt;=IR$36,IL28&gt;=IR$40,IK28&lt;&gt;""),AND(IP28&gt;=IR$36,IQ28&gt;=IR$40,IP28&lt;&gt;""),AND(JM28&gt;=JT$36,JN28&gt;=JT$40,JM28&lt;&gt;""),AND(JR28&gt;=JT$36,JS28&gt;=JT$40,JR28&lt;&gt;""),AND(KO28&gt;=KV$36,KP28&gt;=KV$40,KO28&lt;&gt;""),AND(KT28&gt;=KV$36,KU28&gt;=KV$40,KT28&lt;&gt;""),AND(LQ28&gt;=LX$36,LR28&gt;=LX$40,LQ28&lt;&gt;""),AND(LV28&gt;=LX$36,LW28&gt;=LX$40,LV28&lt;&gt;""),AND(MS28&gt;=MZ$36,MT28&gt;=MZ$40,MS28&lt;&gt;""),AND(MX28&gt;=MZ$36,MY28&gt;=MZ$40,MX28&lt;&gt;""),AND(NU28&gt;=OB$36,NV28&gt;=OB$40,NU28&lt;&gt;""),AND(NZ28&gt;=OB$36,OA28&gt;=OB$40,NZ28&lt;&gt;""),AND(OW28&gt;=PD$36,OX28&gt;=PD$40,OW28&lt;&gt;""),AND(PB28&gt;=PD$36,PC28&gt;=PD$40,PB28&lt;&gt;""),AND(PY28&gt;=QF$36,PZ28&gt;=QF$40,PY28&lt;&gt;""),AND(QD28&gt;=QF$36,QE28&gt;=QF$40,QD28&lt;&gt;"")),"P","")</f>
        <v/>
      </c>
      <c r="I28" s="3" t="str">
        <f>IF(OR(AND(AS28&gt;=AY$40,AS28&lt;&gt;"",AQ28=""),AND(AX28&gt;=AY$40,AX28&lt;&gt;"",AQ28=""),AND(BV28&gt;=CB$40,BV28&lt;&gt;"",BT28=""),AND(CA28&gt;=CB$40,CA28&lt;&gt;"",BT28=""),AND(CY28&gt;=DE$40,CY28&lt;&gt;"",CW28=""),AND(DD28&gt;=DE$40,DD28&lt;&gt;"",CW28=""),AND(ED28&gt;=EJ$40,ED28&lt;&gt;""),AND(EI28&gt;=EJ$40,EI28&lt;&gt;""),AND(FF28&gt;=FL$40,FF28&lt;&gt;""),AND(FK28&gt;=FL$40,FK28&lt;&gt;""),AND(GH28&gt;=GN$40,GH28&lt;&gt;""),AND(GM28&gt;=GN$40,GM28&lt;&gt;""),AND(HJ28&gt;=HP$40,HJ28&lt;&gt;""),AND(HO28&gt;=HP$40,HO28&lt;&gt;""),AND(IL28&gt;=IR$40,IL28&lt;&gt;""),AND(IQ28&gt;=IR$40,IQ28&lt;&gt;""),AND(JN28&gt;=JT$40,JN28&lt;&gt;""),AND(JS28&gt;=JT$40,JS28&lt;&gt;""),AND(KP28&gt;=KV$40,KP28&lt;&gt;""),AND(KU28&gt;=KV$40,KU28&lt;&gt;""),AND(LR28&gt;=LX$40,LR28&lt;&gt;""),AND(LW28&gt;=LX$40,LW28&lt;&gt;""),AND(MT28&gt;=MZ$40,MT28&lt;&gt;""),AND(MY28&gt;=MZ$40,MY28&lt;&gt;""),AND(NV28&gt;=OB$40,NV28&lt;&gt;""),AND(OA28&gt;=OB$40,OA28&lt;&gt;""),AND(OX28&gt;=PD$40,OX28&lt;&gt;""),AND(PC28&gt;=PD$40,PC28&lt;&gt;""),AND(PZ28&gt;=QF$40,PZ28&lt;&gt;""),AND(QE28&gt;=QF$40,QE28&lt;&gt;"")),"P","")</f>
        <v/>
      </c>
      <c r="J28" s="36" t="str">
        <f>IF(AND(I28="P",H28=""),"No DD",IF(OR(AND(AU28&gt;=AY$39,AV28&gt;=AY$43,AU28&lt;&gt;"",AQ28=""),AND(BX28&gt;=CB$39,BY28&gt;=CB$43,BX28&lt;&gt;"",BT28=""),AND(DA28&gt;=DE$39,DB28&gt;=DE$43,DA28&lt;&gt;"",CW28=""),AND(EF28&gt;=EJ$39,EG28&gt;=EJ$43,EF28&lt;&gt;""),AND(FH28&gt;=FL$39,FI28&gt;=FL$43,FH28&lt;&gt;""),AND(GJ28&gt;=GN$39,GK28&gt;=GN$43,GJ28&lt;&gt;""),AND(HL28&gt;=HP$39,HM28&gt;=HP$43,HL28&lt;&gt;""),AND(IN28&gt;=IR$39,IO28&gt;=IR$43,IN28&lt;&gt;""),AND(JP28&gt;=JT$39,JQ28&gt;=JT$43,JP28&lt;&gt;""),AND(KR28&gt;=KV$39,KS28&gt;=KV$43,KR28&lt;&gt;""),AND(LT28&gt;=LX$39,LU28&gt;=LX$43,LT28&lt;&gt;""),AND(MV28&gt;=MZ$39,MW28&gt;=MZ$43,MV28&lt;&gt;""),AND(NX28&gt;=OB$39,NY28&gt;=OB$43,NX28&lt;&gt;""),AND(OZ28&gt;=PD$39,PA28&gt;=PD$43,OZ28&lt;&gt;""),AND(QB28&gt;=QF$39,QC28&gt;=QF$43,QB28&lt;&gt;"")),"Merit",IF(OR(AND(AU28&gt;=AY$38,AV28&gt;=AY$42,AU28&lt;&gt;"",AQ28=""),AND(BX28&gt;=CB$38,BY28&gt;=CB$42,BX28&lt;&gt;"",BT28=""),AND(DA28&gt;=DE$38,DB28&gt;=DE$42,DA28&lt;&gt;"",CW28=""),AND(EF28&gt;=EJ$38,EG28&gt;=EJ$42,EF28&lt;&gt;""),AND(FH28&gt;=FL$38,FI28&gt;=FL$42,FH28&lt;&gt;""),AND(GJ28&gt;=GN$38,GK28&gt;=GN$42,GJ28&lt;&gt;""),AND(HL28&gt;=HP$38,HM28&gt;=HP$42,HL28&lt;&gt;""),AND(IN28&gt;=IR$38,IO28&gt;=IR$42,IN28&lt;&gt;""),AND(JP28&gt;=JT$38,JQ28&gt;=JT$42,JP28&lt;&gt;""),AND(KR28&gt;=KV$38,KS28&gt;=KV$42,KR28&lt;&gt;""),AND(LT28&gt;=LX$38,LU28&gt;=LX$42,LT28&lt;&gt;""),AND(MV28&gt;=MZ$38,MW28&gt;=MZ$42,MV28&lt;&gt;""),AND(NX28&gt;=OB$38,NY28&gt;=OB$42,NX28&lt;&gt;""),AND(OZ28&gt;=PD$38,PA28&gt;=PD$42,OZ28&lt;&gt;""),AND(QB28&gt;=QF$38,QC28&gt;=QF$42,QB28&lt;&gt;"")),"Excellence",IF(K28="P","Worlds Team",IF(H28="P","National Team","")))))</f>
        <v/>
      </c>
      <c r="K28" s="3" t="str">
        <f>IF(OR(AND(AU28&gt;=AY$37,AV28&gt;=AY$41,AU28&lt;&gt;"",AQ28=""),AND(BX28&gt;=CB$37,BY28&gt;=CB$41,BX28&lt;&gt;"",BT28=""),AND(DA28&gt;=DE$37,DB28&gt;=DE$41,DA28&lt;&gt;"",CW28=""),AND(EF28&gt;=EJ$37,EG28&gt;=EJ$41,EF28&lt;&gt;""),AND(FH28&gt;=FL$37,FI28&gt;=FL$41,FH28&lt;&gt;""),AND(GJ28&gt;=GN$37,GK28&gt;=GN$41,GJ28&lt;&gt;""),AND(HL28&gt;=HP$37,HM28&gt;=HP$41,HL28&lt;&gt;""),AND(IN28&gt;=IR$37,IO28&gt;=IR$41,IN28&lt;&gt;""),AND(JP28&gt;=JT$37,JQ28&gt;=JT$41,JP28&lt;&gt;""),AND(KR28&gt;=KV$37,KS28&gt;=KV$41,KR28&lt;&gt;""),AND(LT28&gt;=LX$37,LU28&gt;=LX$41,LT28&lt;&gt;""),AND(MV28&gt;=MZ$37,MW28&gt;=MZ$41,MV28&lt;&gt;""),AND(NX28&gt;=OB$37,NY28&gt;=OB$41,NX28&lt;&gt;""),AND(OZ28&gt;=PD$37,PA28&gt;=PD$41,OZ28&lt;&gt;""),AND(QB28&gt;=QF$37,QC28&gt;=QF$41,QB28&lt;&gt;"")),"P","")</f>
        <v/>
      </c>
      <c r="L28" s="8">
        <f>IF(COUNT(AS28,BV28,CY28)&gt;0,LARGE((AS28,BV28,CY28),1),0)</f>
        <v>39</v>
      </c>
      <c r="M28" s="8" t="str">
        <f>IF(L28=0,"",IF(L28=CY28,$CC$1,IF(L28=BV28,$AZ$1,IF(L28=AS28,$W$1,""))))</f>
        <v>2024 Elite Canada</v>
      </c>
      <c r="N28" s="8">
        <f>IF(COUNT(AS28,BV28,CY28)&gt;1,LARGE((AS28,BV28,CY28),2),0)</f>
        <v>0</v>
      </c>
      <c r="O28" s="8" t="str">
        <f>IF(N28=0,"",IF(AND(N28=L28,N28=AS28,N28=BV28),$W$1,IF(AND(N28=L28,N28=AS28,N28=CY28),$W$1,IF(AND(N28=L28,N28=BV28,N28=CY28),$AZ$1,IF(N28=CY28,$CC$1,IF(N28=BV28,$AZ$1,IF(N28=AS28,$W$1,"")))))))</f>
        <v/>
      </c>
      <c r="P28" s="8">
        <f>IF(COUNT(AT28,BW28,CZ28)&gt;0,LARGE((AT28,BW28,CZ28),1),0)</f>
        <v>20.5</v>
      </c>
      <c r="Q28" s="8" t="str">
        <f>IF(P28=0,"",IF(P28=CZ28,$CC$1,IF(P28=BW28,$AZ$1,IF(P28=AT28,$W$1,""))))</f>
        <v>2024 Elite Canada</v>
      </c>
      <c r="R28" s="8">
        <f>IF(MAX(AX28,CA28,DD28)&gt;0,MAX(AX28,CA28,DD28),0)</f>
        <v>0</v>
      </c>
      <c r="S28" s="8" t="str">
        <f>IF(R28=0,"",IF(R28=DD28,$CC$1,IF(R28=CA28,$AZ$1,IF(R28=AX28,$W$1,""))))</f>
        <v/>
      </c>
      <c r="T28" s="8" t="str">
        <f>IF(MAX(DF28:DH28)&gt;0,MAX(DF28:DH28),"")</f>
        <v/>
      </c>
      <c r="U28" s="11" t="str">
        <f>IF(T28="","",IF(T28=DF28,"("&amp;DF$2&amp;")",IF(T28=DG28,"("&amp;DG$2&amp;")",IF(T28=DH28,"("&amp;DH$2&amp;")"))))</f>
        <v/>
      </c>
      <c r="V28" s="8" t="str">
        <f>IF(T28="","",IF(T28=DF28,IF(T28+IF(N28="",0,N28)=PZ28,$PE$1,IF(T28+IF(N28="",0,N28)=OX28,$OC$1,IF(T28+IF(N28="",0,N28)=NV28,$NA$1,IF(T28+IF(N28="",0,N28)=MT28,$LY$1,IF(T28+IF(N28="",0,N28)=LR28,$KW$1,IF(T28+IF(N28="",0,N28)=KP28,$JU$1,IF(T28+IF(N28="",0,N28)=JN28,$IS$1,IF(T28+IF(N28="",0,N28)=IL28,$HQ$1,IF(T28+IF(N28="",0,N28)=HJ28,$GO$1,IF(T28+IF(N28="",0,N28)=GH28,$FM$1,IF(T28+IF(N28="",0,N28)=FF28,$EK$1,IF(T28+IF(N28="",0,N28)=ED28,$DI$1)))))))))))),IF(T28=DG28,IF(T28+IF(P28="",0,P28)=QA28,$PE$1,IF(T28+IF(P28="",0,P28)=OY28,$OC$1,IF(T28+IF(P28="",0,P28)=NW28,$NA$1,IF(T28+IF(P28="",0,P28)=MU28,$LY$1,IF(T28+IF(P28="",0,P28)=LS28,$KW$1,IF(T28+IF(P28="",0,P28)=KQ28,$JU$1,IF(T28+IF(P28="",0,P28)=JO28,$IS$1,IF(T28+IF(P28="",0,P28)=IM28,$HQ$1,IF(T28+IF(P28="",0,P28)=HK28,$GO$1,IF(T28+IF(P28="",0,P28)=GI28,$FM$1,IF(T28+IF(P28="",0,P28)=FG28,$EK$1,IF(T28+IF(P28="",0,P28)=EE28,$DI$1)))))))))))),IF(T28=DH28,IF(T28+IF(R28="",0,R28)=QE28,$PE$1,IF(T28+IF(R28="",0,R28)=PC28,$OC$1,IF(T28+IF(R28="",0,R28)=OA28,$NA$1,IF(T28+IF(R28="",0,R28)=MY28,$LY$1,IF(T28+IF(R28="",0,R28)=LW28,$KW$1,IF(T28+IF(R28="",0,R28)=KU28,$JU$1,IF(T28+IF(R28="",0,R28)=JS28,$IS$1,IF(T28+IF(R28="",0,R28)=IQ28,$HQ$1,IF(T28+IF(R28="",0,R28)=HO28,$GO$1,IF(T28+IF(R28="",0,R28)=GM28,$FM$1,IF(T28+IF(R28="",0,R28)=FK28,$EK$1,IF(T28+IF(R28="",0,R28)=EI28,$DI$1))))))))))))))))</f>
        <v/>
      </c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27"/>
      <c r="AR28" s="40" t="str">
        <f>IF(SUM(X28,AB28)&gt;0,SUM(X28,AB28),"")</f>
        <v/>
      </c>
      <c r="AS28" s="40" t="str">
        <f>IF(SUM(W28:X28,Z28:AB28,AD28)-Y28-AC28&gt;0,SUM(W28:X28,Z28:AB28,AD28)-Y28-AC28,"")</f>
        <v/>
      </c>
      <c r="AT28" s="40" t="str">
        <f>IF(SUM(AE28:AF28,AH28)-AG28&gt;0,SUM(AE28:AF28,AH28)-AG28,"")</f>
        <v/>
      </c>
      <c r="AU28" s="40" t="str">
        <f>IF(SUM(X28,AB28,AF28)&gt;0,SUM(X28,AB28,AF28),"")</f>
        <v/>
      </c>
      <c r="AV28" s="40" t="str">
        <f>IF(SUM(AS28,AT28)&gt;0,SUM(AS28,AT28),"")</f>
        <v/>
      </c>
      <c r="AW28" s="40" t="str">
        <f>IF(SUM(AJ28,AN28)&gt;0,SUM(AJ28,AN28),"")</f>
        <v/>
      </c>
      <c r="AX28" s="40" t="str">
        <f>IF(SUM(AI28:AJ28,AL28:AN28,AP28)-SUM(AK28,AO28)&gt;0,SUM(AI28:AJ28,AL28:AN28,AP28)-SUM(AK28,AO28),"")</f>
        <v/>
      </c>
      <c r="AY28" s="40" t="str">
        <f>IF(SUM(AS28,AT28,AX28)&gt;0,SUM(AS28,AT28,AX28),"")</f>
        <v/>
      </c>
      <c r="AZ28" s="18">
        <v>16.2</v>
      </c>
      <c r="BA28" s="18">
        <v>3.1</v>
      </c>
      <c r="BB28" s="18">
        <v>0.8</v>
      </c>
      <c r="BC28" s="18">
        <v>0</v>
      </c>
      <c r="BD28" s="18">
        <v>18</v>
      </c>
      <c r="BE28" s="18">
        <v>3.3</v>
      </c>
      <c r="BF28" s="18">
        <v>0.8</v>
      </c>
      <c r="BG28" s="18">
        <v>0</v>
      </c>
      <c r="BH28" s="18">
        <v>18.3</v>
      </c>
      <c r="BI28" s="18">
        <v>3</v>
      </c>
      <c r="BJ28" s="18">
        <v>0.8</v>
      </c>
      <c r="BK28" s="18">
        <v>0</v>
      </c>
      <c r="BL28" s="18"/>
      <c r="BM28" s="18"/>
      <c r="BN28" s="18"/>
      <c r="BO28" s="18"/>
      <c r="BP28" s="18"/>
      <c r="BQ28" s="18"/>
      <c r="BR28" s="18"/>
      <c r="BS28" s="18"/>
      <c r="BT28" s="28"/>
      <c r="BU28" s="11">
        <f>IF(SUM(BA28,BE28)&gt;0,SUM(BA28,BE28),"")</f>
        <v>6.4</v>
      </c>
      <c r="BV28" s="11">
        <f>IF(SUM(AZ28:BA28,BC28:BE28,BG28)-BB28-BF28&gt;0,SUM(AZ28:BA28,BC28:BE28,BG28)-BB28-BF28,"")</f>
        <v>39</v>
      </c>
      <c r="BW28" s="11">
        <f>IF(SUM(BH28:BI28,BK28)-BJ28&gt;0,SUM(BH28:BI28,BK28)-BJ28,"")</f>
        <v>20.5</v>
      </c>
      <c r="BX28" s="11">
        <f>IF(SUM(BA28,BE28,BI28)&gt;0,SUM(BA28,BE28,BI28),"")</f>
        <v>9.4</v>
      </c>
      <c r="BY28" s="11">
        <f>IF(SUM(BV28,BW28)&gt;0,SUM(BV28,BW28),"")</f>
        <v>59.5</v>
      </c>
      <c r="BZ28" s="11" t="str">
        <f>IF(SUM(BM28,BQ28)&gt;0,SUM(BM28,BQ28),"")</f>
        <v/>
      </c>
      <c r="CA28" s="11" t="str">
        <f>IF(SUM(BL28:BM28,BO28:BQ28,BS28)-SUM(BN28,BR28)&gt;0,SUM(BL28:BM28,BO28:BQ28,BS28)-SUM(BN28,BR28),"")</f>
        <v/>
      </c>
      <c r="CB28" s="11">
        <f>IF(SUM(BV28,BW28,CA28)&gt;0,SUM(BV28,BW28,CA28),"")</f>
        <v>59.5</v>
      </c>
      <c r="CC28" s="19"/>
      <c r="CD28" s="19"/>
      <c r="CE28" s="19"/>
      <c r="CF28" s="19"/>
      <c r="CG28" s="19"/>
      <c r="CH28" s="19"/>
      <c r="CI28" s="19"/>
      <c r="CJ28" s="19"/>
      <c r="CK28" s="19"/>
      <c r="CL28" s="19"/>
      <c r="CM28" s="19"/>
      <c r="CN28" s="19"/>
      <c r="CO28" s="19"/>
      <c r="CP28" s="19"/>
      <c r="CQ28" s="19"/>
      <c r="CR28" s="19"/>
      <c r="CS28" s="19"/>
      <c r="CT28" s="19"/>
      <c r="CU28" s="19"/>
      <c r="CV28" s="19"/>
      <c r="CW28" s="27"/>
      <c r="CX28" s="40" t="str">
        <f>IF(SUM(CD28,CH28)&gt;0,SUM(CD28,CH28),"")</f>
        <v/>
      </c>
      <c r="CY28" s="40" t="str">
        <f>IF(SUM(CC28:CD28,CF28:CH28,CJ28)-CE28-CI28&gt;0,SUM(CC28:CD28,CF28:CH28,CJ28)-CE28-CI28,"")</f>
        <v/>
      </c>
      <c r="CZ28" s="40" t="str">
        <f>IF(SUM(CK28:CL28,CN28)-CM28&gt;0,SUM(CK28:CL28,CN28)-CM28,"")</f>
        <v/>
      </c>
      <c r="DA28" s="40" t="str">
        <f>IF(SUM(CD28,CH28,CL28)&gt;0,SUM(CD28,CH28,CL28),"")</f>
        <v/>
      </c>
      <c r="DB28" s="40" t="str">
        <f>IF(SUM(CY28,CZ28)&gt;0,SUM(CY28,CZ28),"")</f>
        <v/>
      </c>
      <c r="DC28" s="40" t="str">
        <f>IF(SUM(CP28,CT28)&gt;0,SUM(CP28,CT28),"")</f>
        <v/>
      </c>
      <c r="DD28" s="40" t="str">
        <f>IF(SUM(CO28:CP28,CR28:CT28,CV28)-SUM(CQ28,CU28)&gt;0,SUM(CO28:CP28,CR28:CT28,CV28)-SUM(CQ28,CU28),"")</f>
        <v/>
      </c>
      <c r="DE28" s="40" t="str">
        <f>IF(SUM(CY28,CZ28,DD28)&gt;0,SUM(CY28,CZ28,DD28),"")</f>
        <v/>
      </c>
      <c r="DF28" s="50" t="str">
        <f>IF(MAX(ED28,FF28,GH28,HJ28,IL28,JN28,KP28,LR28,MT28,NV28,OX28,PZ28)-IF(N28="",0,N28)&gt;0.001,MAX(ED28,FF28,GH28,HJ28,IL28,JN28,KP28,LR28,MT28,NV28,OX28,PZ28)-IF(N28="",0,N28),"")</f>
        <v/>
      </c>
      <c r="DG28" s="50" t="str">
        <f>IF(MAX(EE28,FG28,GI28,HK28,IM28,JO28,KQ28,LS28,MU28,NW28,OY28,QA28)-IF(P28="",0,P28)&gt;0.001,MAX(EE28,FG28,GI28,HK28,IM28,JO28,KQ28,LS28,MU28,NW28,OY28,QA28)-IF(P28="",0,P28),"")</f>
        <v/>
      </c>
      <c r="DH28" s="50" t="str">
        <f>IF(MAX(EI28,FK28,GM28,HO28,IQ28,JS28,KU28,LW28,MY28,OA28,PC28,QE28)-IF(R28="",0,R28)&gt;0.001,MAX(EI28,FK28,GM28,HO28,IQ28,JS28,KU28,LW28,MY28,OA28,PC28,QE28)-IF(R28="",0,R28),"")</f>
        <v/>
      </c>
      <c r="DI28" s="17"/>
      <c r="DJ28" s="17"/>
      <c r="DK28" s="17"/>
      <c r="DL28" s="17"/>
      <c r="DM28" s="17"/>
      <c r="DN28" s="17"/>
      <c r="DO28" s="17"/>
      <c r="DP28" s="17"/>
      <c r="DQ28" s="17"/>
      <c r="DR28" s="17"/>
      <c r="DS28" s="17"/>
      <c r="DT28" s="17"/>
      <c r="DU28" s="17"/>
      <c r="DV28" s="17"/>
      <c r="DW28" s="17"/>
      <c r="DX28" s="17"/>
      <c r="DY28" s="17"/>
      <c r="DZ28" s="17"/>
      <c r="EA28" s="17"/>
      <c r="EB28" s="17"/>
      <c r="EC28" s="40" t="str">
        <f>IF(SUM(DJ28,DN28)&gt;0,SUM(DJ28,DN28),"")</f>
        <v/>
      </c>
      <c r="ED28" s="40" t="str">
        <f>IF(SUM(DI28:DJ28,DL28:DN28,DP28)-DK28-DO28&gt;0,SUM(DI28:DJ28,DL28:DN28,DP28)-DK28-DO28,"")</f>
        <v/>
      </c>
      <c r="EE28" s="40" t="str">
        <f>IF(SUM(DQ28:DR28,DT28)-DS28&gt;0,SUM(DQ28:DR28,DT28)-DS28,"")</f>
        <v/>
      </c>
      <c r="EF28" s="40" t="str">
        <f>IF(SUM(DJ28,DN28,DR28)&gt;0,SUM(DJ28,DN28,DR28),"")</f>
        <v/>
      </c>
      <c r="EG28" s="40" t="str">
        <f>IF(SUM(ED28,EE28)&gt;0,SUM(ED28,EE28),"")</f>
        <v/>
      </c>
      <c r="EH28" s="40" t="str">
        <f>IF(SUM(DV28,DZ28)&gt;0,SUM(DV28,DZ28),"")</f>
        <v/>
      </c>
      <c r="EI28" s="40" t="str">
        <f>IF(SUM(DU28:DV28,DX28:DZ28,EB28)-SUM(DW28,EA28)&gt;0,SUM(DU28:DV28,DX28:DZ28,EB28)-SUM(DW28,EA28),"")</f>
        <v/>
      </c>
      <c r="EJ28" s="40" t="str">
        <f>IF(SUM(ED28,EE28,EI28)&gt;0,SUM(ED28,EE28,EI28),"")</f>
        <v/>
      </c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1" t="str">
        <f>IF(SUM(EL28,EP28)&gt;0,SUM(EL28,EP28),"")</f>
        <v/>
      </c>
      <c r="FF28" s="11" t="str">
        <f>IF(SUM(EK28:EL28,EN28:EP28,ER28)-EM28-EQ28&gt;0,SUM(EK28:EL28,EN28:EP28,ER28)-EM28-EQ28,"")</f>
        <v/>
      </c>
      <c r="FG28" s="11" t="str">
        <f>IF(SUM(ES28:ET28,EV28)-EU28&gt;0,SUM(ES28:ET28,EV28)-EU28,"")</f>
        <v/>
      </c>
      <c r="FH28" s="11" t="str">
        <f>IF(SUM(EL28,EP28,ET28)&gt;0,SUM(EL28,EP28,ET28),"")</f>
        <v/>
      </c>
      <c r="FI28" s="11" t="str">
        <f>IF(SUM(FF28,FG28)&gt;0,SUM(FF28,FG28),"")</f>
        <v/>
      </c>
      <c r="FJ28" s="11" t="str">
        <f>IF(SUM(EX28,FB28)&gt;0,SUM(EX28,FB28),"")</f>
        <v/>
      </c>
      <c r="FK28" s="11" t="str">
        <f>IF(SUM(EW28:EX28,EZ28:FB28,FD28)-SUM(EY28,FC28)&gt;0,SUM(EW28:EX28,EZ28:FB28,FD28)-SUM(EY28,FC28),"")</f>
        <v/>
      </c>
      <c r="FL28" s="11" t="str">
        <f>IF(SUM(FF28,FG28,FK28)&gt;0,SUM(FF28,FG28,FK28),"")</f>
        <v/>
      </c>
      <c r="FM28" s="17"/>
      <c r="FN28" s="17"/>
      <c r="FO28" s="17"/>
      <c r="FP28" s="17"/>
      <c r="FQ28" s="17"/>
      <c r="FR28" s="17"/>
      <c r="FS28" s="17"/>
      <c r="FT28" s="17"/>
      <c r="FU28" s="17"/>
      <c r="FV28" s="17"/>
      <c r="FW28" s="17"/>
      <c r="FX28" s="17"/>
      <c r="FY28" s="17"/>
      <c r="FZ28" s="17"/>
      <c r="GA28" s="17"/>
      <c r="GB28" s="17"/>
      <c r="GC28" s="17"/>
      <c r="GD28" s="17"/>
      <c r="GE28" s="17"/>
      <c r="GF28" s="17"/>
      <c r="GG28" s="40" t="str">
        <f>IF(SUM(FN28,FR28)&gt;0,SUM(FN28,FR28),"")</f>
        <v/>
      </c>
      <c r="GH28" s="40" t="str">
        <f>IF(SUM(FM28:FN28,FP28:FR28,FT28)-FO28-FS28&gt;0,SUM(FM28:FN28,FP28:FR28,FT28)-FO28-FS28,"")</f>
        <v/>
      </c>
      <c r="GI28" s="40" t="str">
        <f>IF(SUM(FU28:FV28,FX28)-FW28&gt;0,SUM(FU28:FV28,FX28)-FW28,"")</f>
        <v/>
      </c>
      <c r="GJ28" s="40" t="str">
        <f>IF(SUM(FN28,FR28,FV28)&gt;0,SUM(FN28,FR28,FV28),"")</f>
        <v/>
      </c>
      <c r="GK28" s="40" t="str">
        <f>IF(SUM(GH28,GI28)&gt;0,SUM(GH28,GI28),"")</f>
        <v/>
      </c>
      <c r="GL28" s="40" t="str">
        <f>IF(SUM(FZ28,GD28)&gt;0,SUM(FZ28,GD28),"")</f>
        <v/>
      </c>
      <c r="GM28" s="40" t="str">
        <f>IF(SUM(FY28:FZ28,GB28:GD28,GF28)-SUM(GA28,GE28)&gt;0,SUM(FY28:FZ28,GB28:GD28,GF28)-SUM(GA28,GE28),"")</f>
        <v/>
      </c>
      <c r="GN28" s="40" t="str">
        <f>IF(SUM(GH28,GI28,GM28)&gt;0,SUM(GH28,GI28,GM28),"")</f>
        <v/>
      </c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1" t="str">
        <f>IF(SUM(GP28,GT28)&gt;0,SUM(GP28,GT28),"")</f>
        <v/>
      </c>
      <c r="HJ28" s="11" t="str">
        <f>IF(SUM(GO28:GP28,GR28:GT28,GV28)-GQ28-GU28&gt;0,SUM(GO28:GP28,GR28:GT28,GV28)-GQ28-GU28,"")</f>
        <v/>
      </c>
      <c r="HK28" s="11" t="str">
        <f>IF(SUM(GW28:GX28,GZ28)-GY28&gt;0,SUM(GW28:GX28,GZ28)-GY28,"")</f>
        <v/>
      </c>
      <c r="HL28" s="11" t="str">
        <f>IF(SUM(GP28,GT28,GX28)&gt;0,SUM(GP28,GT28,GX28),"")</f>
        <v/>
      </c>
      <c r="HM28" s="11" t="str">
        <f>IF(SUM(HJ28,HK28)&gt;0,SUM(HJ28,HK28),"")</f>
        <v/>
      </c>
      <c r="HN28" s="11" t="str">
        <f>IF(SUM(HB28,HF28)&gt;0,SUM(HB28,HF28),"")</f>
        <v/>
      </c>
      <c r="HO28" s="11" t="str">
        <f>IF(SUM(HA28:HB28,HD28:HF28,HH28)-SUM(HC28,HG28)&gt;0,SUM(HA28:HB28,HD28:HF28,HH28)-SUM(HC28,HG28),"")</f>
        <v/>
      </c>
      <c r="HP28" s="11" t="str">
        <f>IF(SUM(HJ28,HK28,HO28)&gt;0,SUM(HJ28,HK28,HO28),"")</f>
        <v/>
      </c>
      <c r="HQ28" s="17"/>
      <c r="HR28" s="17"/>
      <c r="HS28" s="17"/>
      <c r="HT28" s="17"/>
      <c r="HU28" s="17"/>
      <c r="HV28" s="17"/>
      <c r="HW28" s="17"/>
      <c r="HX28" s="17"/>
      <c r="HY28" s="17"/>
      <c r="HZ28" s="17"/>
      <c r="IA28" s="17"/>
      <c r="IB28" s="17"/>
      <c r="IC28" s="17"/>
      <c r="ID28" s="17"/>
      <c r="IE28" s="17"/>
      <c r="IF28" s="17"/>
      <c r="IG28" s="17"/>
      <c r="IH28" s="17"/>
      <c r="II28" s="17"/>
      <c r="IJ28" s="17"/>
      <c r="IK28" s="40" t="str">
        <f>IF(SUM(HR28,HV28)&gt;0,SUM(HR28,HV28),"")</f>
        <v/>
      </c>
      <c r="IL28" s="40" t="str">
        <f>IF(SUM(HQ28:HR28,HT28:HV28,HX28)-HS28-HW28&gt;0,SUM(HQ28:HR28,HT28:HV28,HX28)-HS28-HW28,"")</f>
        <v/>
      </c>
      <c r="IM28" s="40" t="str">
        <f>IF(SUM(HY28:HZ28,IB28)-IA28&gt;0,SUM(HY28:HZ28,IB28)-IA28,"")</f>
        <v/>
      </c>
      <c r="IN28" s="40" t="str">
        <f>IF(SUM(HR28,HV28,HZ28)&gt;0,SUM(HR28,HV28,HZ28),"")</f>
        <v/>
      </c>
      <c r="IO28" s="40" t="str">
        <f>IF(SUM(IL28,IM28)&gt;0,SUM(IL28,IM28),"")</f>
        <v/>
      </c>
      <c r="IP28" s="40" t="str">
        <f>IF(SUM(ID28,IH28)&gt;0,SUM(ID28,IH28),"")</f>
        <v/>
      </c>
      <c r="IQ28" s="40" t="str">
        <f>IF(SUM(IC28:ID28,IF28:IH28,IJ28)-SUM(IE28,II28)&gt;0,SUM(IC28:ID28,IF28:IH28,IJ28)-SUM(IE28,II28),"")</f>
        <v/>
      </c>
      <c r="IR28" s="40" t="str">
        <f>IF(SUM(IL28,IM28,IQ28)&gt;0,SUM(IL28,IM28,IQ28),"")</f>
        <v/>
      </c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8"/>
      <c r="JD28" s="18"/>
      <c r="JE28" s="18"/>
      <c r="JF28" s="18"/>
      <c r="JG28" s="18"/>
      <c r="JH28" s="18"/>
      <c r="JI28" s="18"/>
      <c r="JJ28" s="18"/>
      <c r="JK28" s="18"/>
      <c r="JL28" s="18"/>
      <c r="JM28" s="11" t="str">
        <f>IF(SUM(IT28,IX28)&gt;0,SUM(IT28,IX28),"")</f>
        <v/>
      </c>
      <c r="JN28" s="11" t="str">
        <f>IF(SUM(IS28:IT28,IV28:IX28,IZ28)-IU28-IY28&gt;0,SUM(IS28:IT28,IV28:IX28,IZ28)-IU28-IY28,"")</f>
        <v/>
      </c>
      <c r="JO28" s="11" t="str">
        <f>IF(SUM(JA28:JB28,JD28)-JC28&gt;0,SUM(JA28:JB28,JD28)-JC28,"")</f>
        <v/>
      </c>
      <c r="JP28" s="11" t="str">
        <f>IF(SUM(IT28,IX28,JB28)&gt;0,SUM(IT28,IX28,JB28),"")</f>
        <v/>
      </c>
      <c r="JQ28" s="11" t="str">
        <f>IF(SUM(JN28,JO28)&gt;0,SUM(JN28,JO28),"")</f>
        <v/>
      </c>
      <c r="JR28" s="11" t="str">
        <f>IF(SUM(JF28,JJ28)&gt;0,SUM(JF28,JJ28),"")</f>
        <v/>
      </c>
      <c r="JS28" s="11" t="str">
        <f>IF(SUM(JE28:JF28,JH28:JJ28,JL28)-SUM(JG28,JK28)&gt;0,SUM(JE28:JF28,JH28:JJ28,JL28)-SUM(JG28,JK28),"")</f>
        <v/>
      </c>
      <c r="JT28" s="11" t="str">
        <f>IF(SUM(JN28,JO28,JS28)&gt;0,SUM(JN28,JO28,JS28),"")</f>
        <v/>
      </c>
      <c r="JU28" s="17"/>
      <c r="JV28" s="17"/>
      <c r="JW28" s="17"/>
      <c r="JX28" s="17"/>
      <c r="JY28" s="17"/>
      <c r="JZ28" s="17"/>
      <c r="KA28" s="17"/>
      <c r="KB28" s="17"/>
      <c r="KC28" s="17"/>
      <c r="KD28" s="17"/>
      <c r="KE28" s="17"/>
      <c r="KF28" s="17"/>
      <c r="KG28" s="17"/>
      <c r="KH28" s="17"/>
      <c r="KI28" s="17"/>
      <c r="KJ28" s="17"/>
      <c r="KK28" s="17"/>
      <c r="KL28" s="17"/>
      <c r="KM28" s="17"/>
      <c r="KN28" s="17"/>
      <c r="KO28" s="40" t="str">
        <f>IF(SUM(JV28,JZ28)&gt;0,SUM(JV28,JZ28),"")</f>
        <v/>
      </c>
      <c r="KP28" s="40" t="str">
        <f>IF(SUM(JU28:JV28,JX28:JZ28,KB28)-JW28-KA28&gt;0,SUM(JU28:JV28,JX28:JZ28,KB28)-JW28-KA28,"")</f>
        <v/>
      </c>
      <c r="KQ28" s="40" t="str">
        <f>IF(SUM(KC28:KD28,KF28)-KE28&gt;0,SUM(KC28:KD28,KF28)-KE28,"")</f>
        <v/>
      </c>
      <c r="KR28" s="40" t="str">
        <f>IF(SUM(JV28,JZ28,KD28)&gt;0,SUM(JV28,JZ28,KD28),"")</f>
        <v/>
      </c>
      <c r="KS28" s="40" t="str">
        <f>IF(SUM(KP28,KQ28)&gt;0,SUM(KP28,KQ28),"")</f>
        <v/>
      </c>
      <c r="KT28" s="40" t="str">
        <f>IF(SUM(KH28,KL28)&gt;0,SUM(KH28,KL28),"")</f>
        <v/>
      </c>
      <c r="KU28" s="40" t="str">
        <f>IF(SUM(KG28:KH28,KJ28:KL28,KN28)-SUM(KI28,KM28)&gt;0,SUM(KG28:KH28,KJ28:KL28,KN28)-SUM(KI28,KM28),"")</f>
        <v/>
      </c>
      <c r="KV28" s="40" t="str">
        <f>IF(SUM(KP28,KQ28,KU28)&gt;0,SUM(KP28,KQ28,KU28),"")</f>
        <v/>
      </c>
      <c r="KW28" s="18"/>
      <c r="KX28" s="18"/>
      <c r="KY28" s="18"/>
      <c r="KZ28" s="18"/>
      <c r="LA28" s="18"/>
      <c r="LB28" s="18"/>
      <c r="LC28" s="18"/>
      <c r="LD28" s="18"/>
      <c r="LE28" s="18"/>
      <c r="LF28" s="18"/>
      <c r="LG28" s="18"/>
      <c r="LH28" s="18"/>
      <c r="LI28" s="18"/>
      <c r="LJ28" s="18"/>
      <c r="LK28" s="18"/>
      <c r="LL28" s="18"/>
      <c r="LM28" s="18"/>
      <c r="LN28" s="18"/>
      <c r="LO28" s="18"/>
      <c r="LP28" s="18"/>
      <c r="LQ28" s="11" t="str">
        <f>IF(SUM(KX28,LB28)&gt;0,SUM(KX28,LB28),"")</f>
        <v/>
      </c>
      <c r="LR28" s="11" t="str">
        <f>IF(SUM(KW28:KX28,KZ28:LB28,LD28)-KY28-LC28&gt;0,SUM(KW28:KX28,KZ28:LB28,LD28)-KY28-LC28,"")</f>
        <v/>
      </c>
      <c r="LS28" s="11" t="str">
        <f>IF(SUM(LE28:LF28,LH28)-LG28&gt;0,SUM(LE28:LF28,LH28)-LG28,"")</f>
        <v/>
      </c>
      <c r="LT28" s="11" t="str">
        <f>IF(SUM(KX28,LB28,LF28)&gt;0,SUM(KX28,LB28,LF28),"")</f>
        <v/>
      </c>
      <c r="LU28" s="11" t="str">
        <f>IF(SUM(LR28,LS28)&gt;0,SUM(LR28,LS28),"")</f>
        <v/>
      </c>
      <c r="LV28" s="11" t="str">
        <f>IF(SUM(LJ28,LN28)&gt;0,SUM(LJ28,LN28),"")</f>
        <v/>
      </c>
      <c r="LW28" s="11" t="str">
        <f>IF(SUM(LI28:LJ28,LL28:LN28,LP28)-SUM(LK28,LO28)&gt;0,SUM(LI28:LJ28,LL28:LN28,LP28)-SUM(LK28,LO28),"")</f>
        <v/>
      </c>
      <c r="LX28" s="11" t="str">
        <f>IF(SUM(LR28,LS28,LW28)&gt;0,SUM(LR28,LS28,LW28),"")</f>
        <v/>
      </c>
      <c r="LY28" s="17"/>
      <c r="LZ28" s="17"/>
      <c r="MA28" s="17"/>
      <c r="MB28" s="17"/>
      <c r="MC28" s="17"/>
      <c r="MD28" s="17"/>
      <c r="ME28" s="17"/>
      <c r="MF28" s="17"/>
      <c r="MG28" s="17"/>
      <c r="MH28" s="17"/>
      <c r="MI28" s="17"/>
      <c r="MJ28" s="17"/>
      <c r="MK28" s="17"/>
      <c r="ML28" s="17"/>
      <c r="MM28" s="17"/>
      <c r="MN28" s="17"/>
      <c r="MO28" s="17"/>
      <c r="MP28" s="17"/>
      <c r="MQ28" s="17"/>
      <c r="MR28" s="17"/>
      <c r="MS28" s="40" t="str">
        <f>IF(SUM(LZ28,MD28)&gt;0,SUM(LZ28,MD28),"")</f>
        <v/>
      </c>
      <c r="MT28" s="40" t="str">
        <f>IF(SUM(LY28:LZ28,MB28:MD28,MF28)-MA28-ME28&gt;0,SUM(LY28:LZ28,MB28:MD28,MF28)-MA28-ME28,"")</f>
        <v/>
      </c>
      <c r="MU28" s="40" t="str">
        <f>IF(SUM(MG28:MH28,MJ28)-MI28&gt;0,SUM(MG28:MH28,MJ28)-MI28,"")</f>
        <v/>
      </c>
      <c r="MV28" s="40" t="str">
        <f>IF(SUM(LZ28,MD28,MH28)&gt;0,SUM(LZ28,MD28,MH28),"")</f>
        <v/>
      </c>
      <c r="MW28" s="40" t="str">
        <f>IF(SUM(MT28,MU28)&gt;0,SUM(MT28,MU28),"")</f>
        <v/>
      </c>
      <c r="MX28" s="40" t="str">
        <f>IF(SUM(ML28,MP28)&gt;0,SUM(ML28,MP28),"")</f>
        <v/>
      </c>
      <c r="MY28" s="40" t="str">
        <f>IF(SUM(MK28:ML28,MN28:MP28,MR28)-SUM(MM28,MQ28)&gt;0,SUM(MK28:ML28,MN28:MP28,MR28)-SUM(MM28,MQ28),"")</f>
        <v/>
      </c>
      <c r="MZ28" s="40" t="str">
        <f>IF(SUM(MT28,MU28,MY28)&gt;0,SUM(MT28,MU28,MY28),"")</f>
        <v/>
      </c>
      <c r="NA28" s="18"/>
      <c r="NB28" s="18"/>
      <c r="NC28" s="18"/>
      <c r="ND28" s="18"/>
      <c r="NE28" s="18"/>
      <c r="NF28" s="18"/>
      <c r="NG28" s="18"/>
      <c r="NH28" s="18"/>
      <c r="NI28" s="18"/>
      <c r="NJ28" s="18"/>
      <c r="NK28" s="18"/>
      <c r="NL28" s="18"/>
      <c r="NM28" s="18"/>
      <c r="NN28" s="18"/>
      <c r="NO28" s="18"/>
      <c r="NP28" s="18"/>
      <c r="NQ28" s="18"/>
      <c r="NR28" s="18"/>
      <c r="NS28" s="18"/>
      <c r="NT28" s="18"/>
      <c r="NU28" s="11" t="str">
        <f>IF(SUM(NB28,NF28)&gt;0,SUM(NB28,NF28),"")</f>
        <v/>
      </c>
      <c r="NV28" s="11" t="str">
        <f>IF(SUM(NA28:NB28,ND28:NF28,NH28)-NC28-NG28&gt;0,SUM(NA28:NB28,ND28:NF28,NH28)-NC28-NG28,"")</f>
        <v/>
      </c>
      <c r="NW28" s="11" t="str">
        <f>IF(SUM(NI28:NJ28,NL28)-NK28&gt;0,SUM(NI28:NJ28,NL28)-NK28,"")</f>
        <v/>
      </c>
      <c r="NX28" s="11" t="str">
        <f>IF(SUM(NB28,NF28,NJ28)&gt;0,SUM(NB28,NF28,NJ28),"")</f>
        <v/>
      </c>
      <c r="NY28" s="11" t="str">
        <f>IF(SUM(NV28,NW28)&gt;0,SUM(NV28,NW28),"")</f>
        <v/>
      </c>
      <c r="NZ28" s="11" t="str">
        <f>IF(SUM(NN28,NR28)&gt;0,SUM(NN28,NR28),"")</f>
        <v/>
      </c>
      <c r="OA28" s="11" t="str">
        <f>IF(SUM(NM28:NN28,NP28:NR28,NT28)-SUM(NO28,NS28)&gt;0,SUM(NM28:NN28,NP28:NR28,NT28)-SUM(NO28,NS28),"")</f>
        <v/>
      </c>
      <c r="OB28" s="11" t="str">
        <f>IF(SUM(NV28,NW28,OA28)&gt;0,SUM(NV28,NW28,OA28),"")</f>
        <v/>
      </c>
      <c r="OC28" s="17"/>
      <c r="OD28" s="17"/>
      <c r="OE28" s="17"/>
      <c r="OF28" s="17"/>
      <c r="OG28" s="17"/>
      <c r="OH28" s="17"/>
      <c r="OI28" s="17"/>
      <c r="OJ28" s="17"/>
      <c r="OK28" s="17"/>
      <c r="OL28" s="17"/>
      <c r="OM28" s="17"/>
      <c r="ON28" s="17"/>
      <c r="OO28" s="17"/>
      <c r="OP28" s="17"/>
      <c r="OQ28" s="17"/>
      <c r="OR28" s="17"/>
      <c r="OS28" s="17"/>
      <c r="OT28" s="17"/>
      <c r="OU28" s="17"/>
      <c r="OV28" s="17"/>
      <c r="OW28" s="40" t="str">
        <f>IF(SUM(OD28,OH28)&gt;0,SUM(OD28,OH28),"")</f>
        <v/>
      </c>
      <c r="OX28" s="40" t="str">
        <f>IF(SUM(OC28:OD28,OF28:OH28,OJ28)-OE28-OI28&gt;0,SUM(OC28:OD28,OF28:OH28,OJ28)-OE28-OI28,"")</f>
        <v/>
      </c>
      <c r="OY28" s="40" t="str">
        <f>IF(SUM(OK28:OL28,ON28)-OM28&gt;0,SUM(OK28:OL28,ON28)-OM28,"")</f>
        <v/>
      </c>
      <c r="OZ28" s="40" t="str">
        <f>IF(SUM(OD28,OH28,OL28)&gt;0,SUM(OD28,OH28,OL28),"")</f>
        <v/>
      </c>
      <c r="PA28" s="40" t="str">
        <f>IF(SUM(OX28,OY28)&gt;0,SUM(OX28,OY28),"")</f>
        <v/>
      </c>
      <c r="PB28" s="40" t="str">
        <f>IF(SUM(OP28,OT28)&gt;0,SUM(OP28,OT28),"")</f>
        <v/>
      </c>
      <c r="PC28" s="40" t="str">
        <f>IF(SUM(OO28:OP28,OR28:OT28,OV28)-SUM(OQ28,OU28)&gt;0,SUM(OO28:OP28,OR28:OT28,OV28)-SUM(OQ28,OU28),"")</f>
        <v/>
      </c>
      <c r="PD28" s="40" t="str">
        <f>IF(SUM(OX28,OY28,PC28)&gt;0,SUM(OX28,OY28,PC28),"")</f>
        <v/>
      </c>
      <c r="PE28" s="18"/>
      <c r="PF28" s="18"/>
      <c r="PG28" s="18"/>
      <c r="PH28" s="18"/>
      <c r="PI28" s="18"/>
      <c r="PJ28" s="18"/>
      <c r="PK28" s="18"/>
      <c r="PL28" s="18"/>
      <c r="PM28" s="18"/>
      <c r="PN28" s="18"/>
      <c r="PO28" s="18"/>
      <c r="PP28" s="18"/>
      <c r="PQ28" s="18"/>
      <c r="PR28" s="18"/>
      <c r="PS28" s="18"/>
      <c r="PT28" s="18"/>
      <c r="PU28" s="18"/>
      <c r="PV28" s="18"/>
      <c r="PW28" s="18"/>
      <c r="PX28" s="18"/>
      <c r="PY28" s="11" t="str">
        <f>IF(SUM(PF28,PJ28)&gt;0,SUM(PF28,PJ28),"")</f>
        <v/>
      </c>
      <c r="PZ28" s="11" t="str">
        <f>IF(SUM(PE28:PF28,PH28:PJ28,PL28)-PG28-PK28&gt;0,SUM(PE28:PF28,PH28:PJ28,PL28)-PG28-PK28,"")</f>
        <v/>
      </c>
      <c r="QA28" s="11" t="str">
        <f>IF(SUM(PM28:PN28,PP28)-PO28&gt;0,SUM(PM28:PN28,PP28)-PO28,"")</f>
        <v/>
      </c>
      <c r="QB28" s="11" t="str">
        <f>IF(SUM(PF28,PJ28,PN28)&gt;0,SUM(PF28,PJ28,PN28),"")</f>
        <v/>
      </c>
      <c r="QC28" s="11" t="str">
        <f>IF(SUM(PZ28,QA28)&gt;0,SUM(PZ28,QA28),"")</f>
        <v/>
      </c>
      <c r="QD28" s="11" t="str">
        <f>IF(SUM(PR28,PV28)&gt;0,SUM(PR28,PV28),"")</f>
        <v/>
      </c>
      <c r="QE28" s="11" t="str">
        <f>IF(SUM(PQ28:PR28,PT28:PV28,PX28)-SUM(PS28,PW28)&gt;0,SUM(PQ28:PR28,PT28:PV28,PX28)-SUM(PS28,PW28),"")</f>
        <v/>
      </c>
      <c r="QF28" s="11" t="str">
        <f>IF(SUM(PZ28,QA28,QE28)&gt;0,SUM(PZ28,QA28,QE28),"")</f>
        <v/>
      </c>
      <c r="QG28" s="22">
        <f>IF($CW28="P",CC28,(CC28+AZ28)/2)</f>
        <v>8.1</v>
      </c>
      <c r="QH28" s="22">
        <f>IF($CW28="P",CD28,(CD28+BA28)/2)</f>
        <v>1.55</v>
      </c>
      <c r="QI28" s="22">
        <f>IF($CW28="P",CE28,(CE28+BB28)/2)</f>
        <v>0.4</v>
      </c>
      <c r="QJ28" s="22">
        <f>IF($CW28="P",CF28,(CF28+BC28)/2)</f>
        <v>0</v>
      </c>
      <c r="QK28" s="22">
        <f>IF($CW28="P",CG28,(CG28+BD28)/2)</f>
        <v>9</v>
      </c>
      <c r="QL28" s="22">
        <f>IF($CW28="P",CH28,(CH28+BE28)/2)</f>
        <v>1.65</v>
      </c>
      <c r="QM28" s="22">
        <f>IF($CW28="P",CI28,(CI28+BF28)/2)</f>
        <v>0.4</v>
      </c>
      <c r="QN28" s="22">
        <f>IF($CW28="P",CJ28,(CJ28+BG28)/2)</f>
        <v>0</v>
      </c>
      <c r="QO28" s="22">
        <f>IF($CW28="P",CK28,(CK28+BH28)/2)</f>
        <v>9.15</v>
      </c>
      <c r="QP28" s="22">
        <f>IF($CW28="P",CL28,(CL28+BI28)/2)</f>
        <v>1.5</v>
      </c>
      <c r="QQ28" s="22">
        <f>IF($CW28="P",CM28,(CM28+BJ28)/2)</f>
        <v>0.4</v>
      </c>
      <c r="QR28" s="22">
        <f>IF($CW28="P",CN28,(CN28+BK28)/2)</f>
        <v>0</v>
      </c>
      <c r="QS28" s="22">
        <f>IF($CW28="P",CO28,(CO28+BL28)/2)</f>
        <v>0</v>
      </c>
      <c r="QT28" s="22">
        <f>IF($CW28="P",CP28,(CP28+BM28)/2)</f>
        <v>0</v>
      </c>
      <c r="QU28" s="22">
        <f>IF($CW28="P",CQ28,(CQ28+BN28)/2)</f>
        <v>0</v>
      </c>
      <c r="QV28" s="22">
        <f>IF($CW28="P",CR28,(CR28+BO28)/2)</f>
        <v>0</v>
      </c>
      <c r="QW28" s="22">
        <f>IF($CW28="P",CS28,(CS28+BP28)/2)</f>
        <v>0</v>
      </c>
      <c r="QX28" s="22">
        <f>IF($CW28="P",CT28,(CT28+BQ28)/2)</f>
        <v>0</v>
      </c>
      <c r="QY28" s="22">
        <f>IF($CW28="P",CU28,(CU28+BR28)/2)</f>
        <v>0</v>
      </c>
      <c r="QZ28" s="22">
        <f>IF($CW28="P",CV28,(CV28+BS28)/2)</f>
        <v>0</v>
      </c>
      <c r="RA28" s="27" t="s">
        <v>46</v>
      </c>
      <c r="RB28" s="40">
        <f>IF(SUM(QH28,QL28)&gt;0,SUM(QH28,QL28),"")</f>
        <v>3.2</v>
      </c>
      <c r="RC28" s="40">
        <f>IF(SUM(QG28:QH28,QJ28:QL28,QN28)-QI28-QM28&gt;0,SUM(QG28:QH28,QJ28:QL28,QN28)-QI28-QM28,"")</f>
        <v>19.5</v>
      </c>
      <c r="RD28" s="40">
        <f>IF(SUM(QO28:QP28,QR28)-QQ28&gt;0,SUM(QO28:QP28,QR28)-QQ28,"")</f>
        <v>10.25</v>
      </c>
      <c r="RE28" s="40">
        <f>IF(SUM(QH28,QL28,QP28)&gt;0,SUM(QH28,QL28,QP28),"")</f>
        <v>4.7</v>
      </c>
      <c r="RF28" s="40">
        <f>IF(SUM(RC28,RD28)&gt;0,SUM(RC28,RD28),"")</f>
        <v>29.75</v>
      </c>
      <c r="RG28" s="40" t="str">
        <f>IF(SUM(QT28,QX28)&gt;0,SUM(QT28,QX28),"")</f>
        <v/>
      </c>
      <c r="RH28" s="40" t="str">
        <f>IF(SUM(QS28:QT28,QV28:QX28,QZ28)-SUM(QU28,QY28)&gt;0,SUM(QS28:QT28,QV28:QX28,QZ28)-SUM(QU28,QY28),"")</f>
        <v/>
      </c>
      <c r="RI28" s="40">
        <f>IF(SUM(RC28,RD28,RH28)&gt;0,SUM(RC28,RD28,RH28),"")</f>
        <v>29.75</v>
      </c>
    </row>
    <row r="29" spans="1:477" x14ac:dyDescent="0.2">
      <c r="A29" s="4" t="str" cm="1">
        <f t="array" ref="A29">IF(AND(J29&lt;&gt;"",J29&lt;&gt;"No DD"),SUMPRODUCT((J$4:J$34&lt;&gt;"")*(J$4:J$34&lt;&gt;"No DD")*(F$4:F$34&gt;F29))+1,IF(J29="No DD",SUMPRODUCT((J$4:J$34="No DD")*(F$4:F$34&gt;F29))+1+SUMPRODUCT((J$4:J$34&lt;&gt;"")*(J$4:J$34&lt;&gt;"No DD")),""))</f>
        <v/>
      </c>
      <c r="B29" s="4" t="str" cm="1">
        <f t="array" ref="B29">IF(AND(J29&lt;&gt;"",J29&lt;&gt;"No DD",G29=""),SUMPRODUCT((J$4:J$34&lt;&gt;"")*(J$4:J$34&lt;&gt;"No DD")*(G$4:G$34="")*(F$4:F$34&gt;F29))+1,IF(J29="No DD",SUMPRODUCT((J$4:J$34="No DD")*(F$4:F$34&gt;F29)*(G$4:G$34=""))+1+SUMPRODUCT((J$4:J$34&lt;&gt;"")*(G$4:G$34="")*(J$4:J$34&lt;&gt;"No DD")),""))</f>
        <v/>
      </c>
      <c r="C29" s="5" t="s">
        <v>240</v>
      </c>
      <c r="D29" s="4" t="s">
        <v>3</v>
      </c>
      <c r="E29" s="4">
        <v>2006</v>
      </c>
      <c r="F29" s="9">
        <f>SUM(L29:T29)+SUM(L29:P29)*0.0000001+SUM(L29)*0.0000000000001</f>
        <v>59.200005920004024</v>
      </c>
      <c r="G29" s="66"/>
      <c r="H29" s="3" t="str">
        <f>IF(OR(AND(AR29&gt;=AY$36,AS29&gt;=AY$40,AR29&lt;&gt;"",AQ29=""),AND(AW29&gt;=AY$36,AX29&gt;=AY$40,AW29&lt;&gt;"",AQ29=""),AND(BU29&gt;=CB$36,BV29&gt;=CB$40,BU29&lt;&gt;"",BT29=""),AND(BZ29&gt;=CB$36,CA29&gt;=CB$40,BZ29&lt;&gt;"",BT29=""),AND(CX29&gt;=DE$36,CY29&gt;=DE$40,CX29&lt;&gt;"",CW29=""),AND(DC29&gt;=DE$36,DD29&gt;=DE$40,DC29&lt;&gt;""),AND(EC29&gt;=EJ$36,ED29&gt;=EJ$40,EC29&lt;&gt;""),AND(EH29&gt;=EJ$36,EI29&gt;=EJ$40,EH29&lt;&gt;""),AND(FE29&gt;=FL$36,FF29&gt;=FL$40,FE29&lt;&gt;""),AND(FJ29&gt;=FL$36,FK29&gt;=FL$40,FJ29&lt;&gt;""),AND(GG29&gt;=GN$36,GH29&gt;=GN$40,GG29&lt;&gt;""),AND(GL29&gt;=GN$36,GM29&gt;=GN$40,GL29&lt;&gt;""),AND(HI29&gt;=HP$36,HJ29&gt;=HP$40,HI29&lt;&gt;""),AND(HN29&gt;=HP$36,HO29&gt;=HP$40,HN29&lt;&gt;""),AND(IK29&gt;=IR$36,IL29&gt;=IR$40,IK29&lt;&gt;""),AND(IP29&gt;=IR$36,IQ29&gt;=IR$40,IP29&lt;&gt;""),AND(JM29&gt;=JT$36,JN29&gt;=JT$40,JM29&lt;&gt;""),AND(JR29&gt;=JT$36,JS29&gt;=JT$40,JR29&lt;&gt;""),AND(KO29&gt;=KV$36,KP29&gt;=KV$40,KO29&lt;&gt;""),AND(KT29&gt;=KV$36,KU29&gt;=KV$40,KT29&lt;&gt;""),AND(LQ29&gt;=LX$36,LR29&gt;=LX$40,LQ29&lt;&gt;""),AND(LV29&gt;=LX$36,LW29&gt;=LX$40,LV29&lt;&gt;""),AND(MS29&gt;=MZ$36,MT29&gt;=MZ$40,MS29&lt;&gt;""),AND(MX29&gt;=MZ$36,MY29&gt;=MZ$40,MX29&lt;&gt;""),AND(NU29&gt;=OB$36,NV29&gt;=OB$40,NU29&lt;&gt;""),AND(NZ29&gt;=OB$36,OA29&gt;=OB$40,NZ29&lt;&gt;""),AND(OW29&gt;=PD$36,OX29&gt;=PD$40,OW29&lt;&gt;""),AND(PB29&gt;=PD$36,PC29&gt;=PD$40,PB29&lt;&gt;""),AND(PY29&gt;=QF$36,PZ29&gt;=QF$40,PY29&lt;&gt;""),AND(QD29&gt;=QF$36,QE29&gt;=QF$40,QD29&lt;&gt;"")),"P","")</f>
        <v/>
      </c>
      <c r="I29" s="3" t="str">
        <f>IF(OR(AND(AS29&gt;=AY$40,AS29&lt;&gt;"",AQ29=""),AND(AX29&gt;=AY$40,AX29&lt;&gt;"",AQ29=""),AND(BV29&gt;=CB$40,BV29&lt;&gt;"",BT29=""),AND(CA29&gt;=CB$40,CA29&lt;&gt;"",BT29=""),AND(CY29&gt;=DE$40,CY29&lt;&gt;"",CW29=""),AND(DD29&gt;=DE$40,DD29&lt;&gt;"",CW29=""),AND(ED29&gt;=EJ$40,ED29&lt;&gt;""),AND(EI29&gt;=EJ$40,EI29&lt;&gt;""),AND(FF29&gt;=FL$40,FF29&lt;&gt;""),AND(FK29&gt;=FL$40,FK29&lt;&gt;""),AND(GH29&gt;=GN$40,GH29&lt;&gt;""),AND(GM29&gt;=GN$40,GM29&lt;&gt;""),AND(HJ29&gt;=HP$40,HJ29&lt;&gt;""),AND(HO29&gt;=HP$40,HO29&lt;&gt;""),AND(IL29&gt;=IR$40,IL29&lt;&gt;""),AND(IQ29&gt;=IR$40,IQ29&lt;&gt;""),AND(JN29&gt;=JT$40,JN29&lt;&gt;""),AND(JS29&gt;=JT$40,JS29&lt;&gt;""),AND(KP29&gt;=KV$40,KP29&lt;&gt;""),AND(KU29&gt;=KV$40,KU29&lt;&gt;""),AND(LR29&gt;=LX$40,LR29&lt;&gt;""),AND(LW29&gt;=LX$40,LW29&lt;&gt;""),AND(MT29&gt;=MZ$40,MT29&lt;&gt;""),AND(MY29&gt;=MZ$40,MY29&lt;&gt;""),AND(NV29&gt;=OB$40,NV29&lt;&gt;""),AND(OA29&gt;=OB$40,OA29&lt;&gt;""),AND(OX29&gt;=PD$40,OX29&lt;&gt;""),AND(PC29&gt;=PD$40,PC29&lt;&gt;""),AND(PZ29&gt;=QF$40,PZ29&lt;&gt;""),AND(QE29&gt;=QF$40,QE29&lt;&gt;"")),"P","")</f>
        <v/>
      </c>
      <c r="J29" s="36" t="str">
        <f>IF(AND(I29="P",H29=""),"No DD",IF(OR(AND(AU29&gt;=AY$39,AV29&gt;=AY$43,AU29&lt;&gt;"",AQ29=""),AND(BX29&gt;=CB$39,BY29&gt;=CB$43,BX29&lt;&gt;"",BT29=""),AND(DA29&gt;=DE$39,DB29&gt;=DE$43,DA29&lt;&gt;"",CW29=""),AND(EF29&gt;=EJ$39,EG29&gt;=EJ$43,EF29&lt;&gt;""),AND(FH29&gt;=FL$39,FI29&gt;=FL$43,FH29&lt;&gt;""),AND(GJ29&gt;=GN$39,GK29&gt;=GN$43,GJ29&lt;&gt;""),AND(HL29&gt;=HP$39,HM29&gt;=HP$43,HL29&lt;&gt;""),AND(IN29&gt;=IR$39,IO29&gt;=IR$43,IN29&lt;&gt;""),AND(JP29&gt;=JT$39,JQ29&gt;=JT$43,JP29&lt;&gt;""),AND(KR29&gt;=KV$39,KS29&gt;=KV$43,KR29&lt;&gt;""),AND(LT29&gt;=LX$39,LU29&gt;=LX$43,LT29&lt;&gt;""),AND(MV29&gt;=MZ$39,MW29&gt;=MZ$43,MV29&lt;&gt;""),AND(NX29&gt;=OB$39,NY29&gt;=OB$43,NX29&lt;&gt;""),AND(OZ29&gt;=PD$39,PA29&gt;=PD$43,OZ29&lt;&gt;""),AND(QB29&gt;=QF$39,QC29&gt;=QF$43,QB29&lt;&gt;"")),"Merit",IF(OR(AND(AU29&gt;=AY$38,AV29&gt;=AY$42,AU29&lt;&gt;"",AQ29=""),AND(BX29&gt;=CB$38,BY29&gt;=CB$42,BX29&lt;&gt;"",BT29=""),AND(DA29&gt;=DE$38,DB29&gt;=DE$42,DA29&lt;&gt;"",CW29=""),AND(EF29&gt;=EJ$38,EG29&gt;=EJ$42,EF29&lt;&gt;""),AND(FH29&gt;=FL$38,FI29&gt;=FL$42,FH29&lt;&gt;""),AND(GJ29&gt;=GN$38,GK29&gt;=GN$42,GJ29&lt;&gt;""),AND(HL29&gt;=HP$38,HM29&gt;=HP$42,HL29&lt;&gt;""),AND(IN29&gt;=IR$38,IO29&gt;=IR$42,IN29&lt;&gt;""),AND(JP29&gt;=JT$38,JQ29&gt;=JT$42,JP29&lt;&gt;""),AND(KR29&gt;=KV$38,KS29&gt;=KV$42,KR29&lt;&gt;""),AND(LT29&gt;=LX$38,LU29&gt;=LX$42,LT29&lt;&gt;""),AND(MV29&gt;=MZ$38,MW29&gt;=MZ$42,MV29&lt;&gt;""),AND(NX29&gt;=OB$38,NY29&gt;=OB$42,NX29&lt;&gt;""),AND(OZ29&gt;=PD$38,PA29&gt;=PD$42,OZ29&lt;&gt;""),AND(QB29&gt;=QF$38,QC29&gt;=QF$42,QB29&lt;&gt;"")),"Excellence",IF(K29="P","Worlds Team",IF(H29="P","National Team","")))))</f>
        <v/>
      </c>
      <c r="K29" s="3" t="str">
        <f>IF(OR(AND(AU29&gt;=AY$37,AV29&gt;=AY$41,AU29&lt;&gt;"",AQ29=""),AND(BX29&gt;=CB$37,BY29&gt;=CB$41,BX29&lt;&gt;"",BT29=""),AND(DA29&gt;=DE$37,DB29&gt;=DE$41,DA29&lt;&gt;"",CW29=""),AND(EF29&gt;=EJ$37,EG29&gt;=EJ$41,EF29&lt;&gt;""),AND(FH29&gt;=FL$37,FI29&gt;=FL$41,FH29&lt;&gt;""),AND(GJ29&gt;=GN$37,GK29&gt;=GN$41,GJ29&lt;&gt;""),AND(HL29&gt;=HP$37,HM29&gt;=HP$41,HL29&lt;&gt;""),AND(IN29&gt;=IR$37,IO29&gt;=IR$41,IN29&lt;&gt;""),AND(JP29&gt;=JT$37,JQ29&gt;=JT$41,JP29&lt;&gt;""),AND(KR29&gt;=KV$37,KS29&gt;=KV$41,KR29&lt;&gt;""),AND(LT29&gt;=LX$37,LU29&gt;=LX$41,LT29&lt;&gt;""),AND(MV29&gt;=MZ$37,MW29&gt;=MZ$41,MV29&lt;&gt;""),AND(NX29&gt;=OB$37,NY29&gt;=OB$41,NX29&lt;&gt;""),AND(OZ29&gt;=PD$37,PA29&gt;=PD$41,OZ29&lt;&gt;""),AND(QB29&gt;=QF$37,QC29&gt;=QF$41,QB29&lt;&gt;"")),"P","")</f>
        <v/>
      </c>
      <c r="L29" s="8">
        <f>IF(COUNT(AS29,BV29,CY29)&gt;0,LARGE((AS29,BV29,CY29),1),0)</f>
        <v>40.200000000000003</v>
      </c>
      <c r="M29" s="8" t="str">
        <f>IF(L29=0,"",IF(L29=CY29,$CC$1,IF(L29=BV29,$AZ$1,IF(L29=AS29,$W$1,""))))</f>
        <v>2024 Nationals</v>
      </c>
      <c r="N29" s="8">
        <f>IF(COUNT(AS29,BV29,CY29)&gt;1,LARGE((AS29,BV29,CY29),2),0)</f>
        <v>0</v>
      </c>
      <c r="O29" s="8" t="str">
        <f>IF(N29=0,"",IF(AND(N29=L29,N29=AS29,N29=BV29),$W$1,IF(AND(N29=L29,N29=AS29,N29=CY29),$W$1,IF(AND(N29=L29,N29=BV29,N29=CY29),$AZ$1,IF(N29=CY29,$CC$1,IF(N29=BV29,$AZ$1,IF(N29=AS29,$W$1,"")))))))</f>
        <v/>
      </c>
      <c r="P29" s="8">
        <f>IF(COUNT(AT29,BW29,CZ29)&gt;0,LARGE((AT29,BW29,CZ29),1),0)</f>
        <v>19</v>
      </c>
      <c r="Q29" s="8" t="str">
        <f>IF(P29=0,"",IF(P29=CZ29,$CC$1,IF(P29=BW29,$AZ$1,IF(P29=AT29,$W$1,""))))</f>
        <v>2024 Nationals</v>
      </c>
      <c r="R29" s="8">
        <f>IF(MAX(AX29,CA29,DD29)&gt;0,MAX(AX29,CA29,DD29),0)</f>
        <v>0</v>
      </c>
      <c r="S29" s="8" t="str">
        <f>IF(R29=0,"",IF(R29=DD29,$CC$1,IF(R29=CA29,$AZ$1,IF(R29=AX29,$W$1,""))))</f>
        <v/>
      </c>
      <c r="T29" s="8" t="str">
        <f>IF(MAX(DF29:DH29)&gt;0,MAX(DF29:DH29),"")</f>
        <v/>
      </c>
      <c r="U29" s="11" t="str">
        <f>IF(T29="","",IF(T29=DF29,"("&amp;DF$2&amp;")",IF(T29=DG29,"("&amp;DG$2&amp;")",IF(T29=DH29,"("&amp;DH$2&amp;")"))))</f>
        <v/>
      </c>
      <c r="V29" s="8" t="str">
        <f>IF(T29="","",IF(T29=DF29,IF(T29+IF(N29="",0,N29)=PZ29,$PE$1,IF(T29+IF(N29="",0,N29)=OX29,$OC$1,IF(T29+IF(N29="",0,N29)=NV29,$NA$1,IF(T29+IF(N29="",0,N29)=MT29,$LY$1,IF(T29+IF(N29="",0,N29)=LR29,$KW$1,IF(T29+IF(N29="",0,N29)=KP29,$JU$1,IF(T29+IF(N29="",0,N29)=JN29,$IS$1,IF(T29+IF(N29="",0,N29)=IL29,$HQ$1,IF(T29+IF(N29="",0,N29)=HJ29,$GO$1,IF(T29+IF(N29="",0,N29)=GH29,$FM$1,IF(T29+IF(N29="",0,N29)=FF29,$EK$1,IF(T29+IF(N29="",0,N29)=ED29,$DI$1)))))))))))),IF(T29=DG29,IF(T29+IF(P29="",0,P29)=QA29,$PE$1,IF(T29+IF(P29="",0,P29)=OY29,$OC$1,IF(T29+IF(P29="",0,P29)=NW29,$NA$1,IF(T29+IF(P29="",0,P29)=MU29,$LY$1,IF(T29+IF(P29="",0,P29)=LS29,$KW$1,IF(T29+IF(P29="",0,P29)=KQ29,$JU$1,IF(T29+IF(P29="",0,P29)=JO29,$IS$1,IF(T29+IF(P29="",0,P29)=IM29,$HQ$1,IF(T29+IF(P29="",0,P29)=HK29,$GO$1,IF(T29+IF(P29="",0,P29)=GI29,$FM$1,IF(T29+IF(P29="",0,P29)=FG29,$EK$1,IF(T29+IF(P29="",0,P29)=EE29,$DI$1)))))))))))),IF(T29=DH29,IF(T29+IF(R29="",0,R29)=QE29,$PE$1,IF(T29+IF(R29="",0,R29)=PC29,$OC$1,IF(T29+IF(R29="",0,R29)=OA29,$NA$1,IF(T29+IF(R29="",0,R29)=MY29,$LY$1,IF(T29+IF(R29="",0,R29)=LW29,$KW$1,IF(T29+IF(R29="",0,R29)=KU29,$JU$1,IF(T29+IF(R29="",0,R29)=JS29,$IS$1,IF(T29+IF(R29="",0,R29)=IQ29,$HQ$1,IF(T29+IF(R29="",0,R29)=HO29,$GO$1,IF(T29+IF(R29="",0,R29)=GM29,$FM$1,IF(T29+IF(R29="",0,R29)=FK29,$EK$1,IF(T29+IF(R29="",0,R29)=EI29,$DI$1))))))))))))))))</f>
        <v/>
      </c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27"/>
      <c r="AR29" s="40" t="str">
        <f>IF(SUM(X29,AB29)&gt;0,SUM(X29,AB29),"")</f>
        <v/>
      </c>
      <c r="AS29" s="40" t="str">
        <f>IF(SUM(W29:X29,Z29:AB29,AD29)-Y29-AC29&gt;0,SUM(W29:X29,Z29:AB29,AD29)-Y29-AC29,"")</f>
        <v/>
      </c>
      <c r="AT29" s="40" t="str">
        <f>IF(SUM(AE29:AF29,AH29)-AG29&gt;0,SUM(AE29:AF29,AH29)-AG29,"")</f>
        <v/>
      </c>
      <c r="AU29" s="40" t="str">
        <f>IF(SUM(X29,AB29,AF29)&gt;0,SUM(X29,AB29,AF29),"")</f>
        <v/>
      </c>
      <c r="AV29" s="40" t="str">
        <f>IF(SUM(AS29,AT29)&gt;0,SUM(AS29,AT29),"")</f>
        <v/>
      </c>
      <c r="AW29" s="40" t="str">
        <f>IF(SUM(AJ29,AN29)&gt;0,SUM(AJ29,AN29),"")</f>
        <v/>
      </c>
      <c r="AX29" s="40" t="str">
        <f>IF(SUM(AI29:AJ29,AL29:AN29,AP29)-SUM(AK29,AO29)&gt;0,SUM(AI29:AJ29,AL29:AN29,AP29)-SUM(AK29,AO29),"")</f>
        <v/>
      </c>
      <c r="AY29" s="40" t="str">
        <f>IF(SUM(AS29,AT29,AX29)&gt;0,SUM(AS29,AT29,AX29),"")</f>
        <v/>
      </c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28"/>
      <c r="BU29" s="11" t="str">
        <f>IF(SUM(BA29,BE29)&gt;0,SUM(BA29,BE29),"")</f>
        <v/>
      </c>
      <c r="BV29" s="11" t="str">
        <f>IF(SUM(AZ29:BA29,BC29:BE29,BG29)-BB29-BF29&gt;0,SUM(AZ29:BA29,BC29:BE29,BG29)-BB29-BF29,"")</f>
        <v/>
      </c>
      <c r="BW29" s="11" t="str">
        <f>IF(SUM(BH29:BI29,BK29)-BJ29&gt;0,SUM(BH29:BI29,BK29)-BJ29,"")</f>
        <v/>
      </c>
      <c r="BX29" s="11" t="str">
        <f>IF(SUM(BA29,BE29,BI29)&gt;0,SUM(BA29,BE29,BI29),"")</f>
        <v/>
      </c>
      <c r="BY29" s="11" t="str">
        <f>IF(SUM(BV29,BW29)&gt;0,SUM(BV29,BW29),"")</f>
        <v/>
      </c>
      <c r="BZ29" s="11" t="str">
        <f>IF(SUM(BM29,BQ29)&gt;0,SUM(BM29,BQ29),"")</f>
        <v/>
      </c>
      <c r="CA29" s="11" t="str">
        <f>IF(SUM(BL29:BM29,BO29:BQ29,BS29)-SUM(BN29,BR29)&gt;0,SUM(BL29:BM29,BO29:BQ29,BS29)-SUM(BN29,BR29),"")</f>
        <v/>
      </c>
      <c r="CB29" s="11" t="str">
        <f>IF(SUM(BV29,BW29,CA29)&gt;0,SUM(BV29,BW29,CA29),"")</f>
        <v/>
      </c>
      <c r="CC29" s="19">
        <v>18.600000000000001</v>
      </c>
      <c r="CD29" s="19">
        <v>3.1</v>
      </c>
      <c r="CE29" s="19">
        <v>0</v>
      </c>
      <c r="CF29" s="19">
        <v>0</v>
      </c>
      <c r="CG29" s="19">
        <v>17.8</v>
      </c>
      <c r="CH29" s="19">
        <v>0.7</v>
      </c>
      <c r="CI29" s="19">
        <v>0</v>
      </c>
      <c r="CJ29" s="19">
        <v>0</v>
      </c>
      <c r="CK29" s="19">
        <v>18.8</v>
      </c>
      <c r="CL29" s="19">
        <v>1.2</v>
      </c>
      <c r="CM29" s="19">
        <v>1</v>
      </c>
      <c r="CN29" s="19">
        <v>0</v>
      </c>
      <c r="CO29" s="19"/>
      <c r="CP29" s="19"/>
      <c r="CQ29" s="19"/>
      <c r="CR29" s="19"/>
      <c r="CS29" s="19"/>
      <c r="CT29" s="19"/>
      <c r="CU29" s="19"/>
      <c r="CV29" s="19"/>
      <c r="CW29" s="27"/>
      <c r="CX29" s="40">
        <f>IF(SUM(CD29,CH29)&gt;0,SUM(CD29,CH29),"")</f>
        <v>3.8</v>
      </c>
      <c r="CY29" s="40">
        <f>IF(SUM(CC29:CD29,CF29:CH29,CJ29)-CE29-CI29&gt;0,SUM(CC29:CD29,CF29:CH29,CJ29)-CE29-CI29,"")</f>
        <v>40.200000000000003</v>
      </c>
      <c r="CZ29" s="40">
        <f>IF(SUM(CK29:CL29,CN29)-CM29&gt;0,SUM(CK29:CL29,CN29)-CM29,"")</f>
        <v>19</v>
      </c>
      <c r="DA29" s="40">
        <f>IF(SUM(CD29,CH29,CL29)&gt;0,SUM(CD29,CH29,CL29),"")</f>
        <v>5</v>
      </c>
      <c r="DB29" s="40">
        <f>IF(SUM(CY29,CZ29)&gt;0,SUM(CY29,CZ29),"")</f>
        <v>59.2</v>
      </c>
      <c r="DC29" s="40" t="str">
        <f>IF(SUM(CP29,CT29)&gt;0,SUM(CP29,CT29),"")</f>
        <v/>
      </c>
      <c r="DD29" s="40" t="str">
        <f>IF(SUM(CO29:CP29,CR29:CT29,CV29)-SUM(CQ29,CU29)&gt;0,SUM(CO29:CP29,CR29:CT29,CV29)-SUM(CQ29,CU29),"")</f>
        <v/>
      </c>
      <c r="DE29" s="40">
        <f>IF(SUM(CY29,CZ29,DD29)&gt;0,SUM(CY29,CZ29,DD29),"")</f>
        <v>59.2</v>
      </c>
      <c r="DF29" s="50" t="str">
        <f>IF(MAX(ED29,FF29,GH29,HJ29,IL29,JN29,KP29,LR29,MT29,NV29,OX29,PZ29)-IF(N29="",0,N29)&gt;0.001,MAX(ED29,FF29,GH29,HJ29,IL29,JN29,KP29,LR29,MT29,NV29,OX29,PZ29)-IF(N29="",0,N29),"")</f>
        <v/>
      </c>
      <c r="DG29" s="50" t="str">
        <f>IF(MAX(EE29,FG29,GI29,HK29,IM29,JO29,KQ29,LS29,MU29,NW29,OY29,QA29)-IF(P29="",0,P29)&gt;0.001,MAX(EE29,FG29,GI29,HK29,IM29,JO29,KQ29,LS29,MU29,NW29,OY29,QA29)-IF(P29="",0,P29),"")</f>
        <v/>
      </c>
      <c r="DH29" s="50" t="str">
        <f>IF(MAX(EI29,FK29,GM29,HO29,IQ29,JS29,KU29,LW29,MY29,OA29,PC29,QE29)-IF(R29="",0,R29)&gt;0.001,MAX(EI29,FK29,GM29,HO29,IQ29,JS29,KU29,LW29,MY29,OA29,PC29,QE29)-IF(R29="",0,R29),"")</f>
        <v/>
      </c>
      <c r="DI29" s="17"/>
      <c r="DJ29" s="17"/>
      <c r="DK29" s="17"/>
      <c r="DL29" s="17"/>
      <c r="DM29" s="17"/>
      <c r="DN29" s="17"/>
      <c r="DO29" s="17"/>
      <c r="DP29" s="17"/>
      <c r="DQ29" s="17"/>
      <c r="DR29" s="17"/>
      <c r="DS29" s="17"/>
      <c r="DT29" s="17"/>
      <c r="DU29" s="17"/>
      <c r="DV29" s="17"/>
      <c r="DW29" s="17"/>
      <c r="DX29" s="17"/>
      <c r="DY29" s="17"/>
      <c r="DZ29" s="17"/>
      <c r="EA29" s="17"/>
      <c r="EB29" s="17"/>
      <c r="EC29" s="40" t="str">
        <f>IF(SUM(DJ29,DN29)&gt;0,SUM(DJ29,DN29),"")</f>
        <v/>
      </c>
      <c r="ED29" s="40" t="str">
        <f>IF(SUM(DI29:DJ29,DL29:DN29,DP29)-DK29-DO29&gt;0,SUM(DI29:DJ29,DL29:DN29,DP29)-DK29-DO29,"")</f>
        <v/>
      </c>
      <c r="EE29" s="40" t="str">
        <f>IF(SUM(DQ29:DR29,DT29)-DS29&gt;0,SUM(DQ29:DR29,DT29)-DS29,"")</f>
        <v/>
      </c>
      <c r="EF29" s="40" t="str">
        <f>IF(SUM(DJ29,DN29,DR29)&gt;0,SUM(DJ29,DN29,DR29),"")</f>
        <v/>
      </c>
      <c r="EG29" s="40" t="str">
        <f>IF(SUM(ED29,EE29)&gt;0,SUM(ED29,EE29),"")</f>
        <v/>
      </c>
      <c r="EH29" s="40" t="str">
        <f>IF(SUM(DV29,DZ29)&gt;0,SUM(DV29,DZ29),"")</f>
        <v/>
      </c>
      <c r="EI29" s="40" t="str">
        <f>IF(SUM(DU29:DV29,DX29:DZ29,EB29)-SUM(DW29,EA29)&gt;0,SUM(DU29:DV29,DX29:DZ29,EB29)-SUM(DW29,EA29),"")</f>
        <v/>
      </c>
      <c r="EJ29" s="40" t="str">
        <f>IF(SUM(ED29,EE29,EI29)&gt;0,SUM(ED29,EE29,EI29),"")</f>
        <v/>
      </c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1" t="str">
        <f>IF(SUM(EL29,EP29)&gt;0,SUM(EL29,EP29),"")</f>
        <v/>
      </c>
      <c r="FF29" s="11" t="str">
        <f>IF(SUM(EK29:EL29,EN29:EP29,ER29)-EM29-EQ29&gt;0,SUM(EK29:EL29,EN29:EP29,ER29)-EM29-EQ29,"")</f>
        <v/>
      </c>
      <c r="FG29" s="11" t="str">
        <f>IF(SUM(ES29:ET29,EV29)-EU29&gt;0,SUM(ES29:ET29,EV29)-EU29,"")</f>
        <v/>
      </c>
      <c r="FH29" s="11" t="str">
        <f>IF(SUM(EL29,EP29,ET29)&gt;0,SUM(EL29,EP29,ET29),"")</f>
        <v/>
      </c>
      <c r="FI29" s="11" t="str">
        <f>IF(SUM(FF29,FG29)&gt;0,SUM(FF29,FG29),"")</f>
        <v/>
      </c>
      <c r="FJ29" s="11" t="str">
        <f>IF(SUM(EX29,FB29)&gt;0,SUM(EX29,FB29),"")</f>
        <v/>
      </c>
      <c r="FK29" s="11" t="str">
        <f>IF(SUM(EW29:EX29,EZ29:FB29,FD29)-SUM(EY29,FC29)&gt;0,SUM(EW29:EX29,EZ29:FB29,FD29)-SUM(EY29,FC29),"")</f>
        <v/>
      </c>
      <c r="FL29" s="11" t="str">
        <f>IF(SUM(FF29,FG29,FK29)&gt;0,SUM(FF29,FG29,FK29),"")</f>
        <v/>
      </c>
      <c r="FM29" s="17"/>
      <c r="FN29" s="17"/>
      <c r="FO29" s="17"/>
      <c r="FP29" s="17"/>
      <c r="FQ29" s="17"/>
      <c r="FR29" s="17"/>
      <c r="FS29" s="17"/>
      <c r="FT29" s="17"/>
      <c r="FU29" s="17"/>
      <c r="FV29" s="17"/>
      <c r="FW29" s="17"/>
      <c r="FX29" s="17"/>
      <c r="FY29" s="17"/>
      <c r="FZ29" s="17"/>
      <c r="GA29" s="17"/>
      <c r="GB29" s="17"/>
      <c r="GC29" s="17"/>
      <c r="GD29" s="17"/>
      <c r="GE29" s="17"/>
      <c r="GF29" s="17"/>
      <c r="GG29" s="40" t="str">
        <f>IF(SUM(FN29,FR29)&gt;0,SUM(FN29,FR29),"")</f>
        <v/>
      </c>
      <c r="GH29" s="40" t="str">
        <f>IF(SUM(FM29:FN29,FP29:FR29,FT29)-FO29-FS29&gt;0,SUM(FM29:FN29,FP29:FR29,FT29)-FO29-FS29,"")</f>
        <v/>
      </c>
      <c r="GI29" s="40" t="str">
        <f>IF(SUM(FU29:FV29,FX29)-FW29&gt;0,SUM(FU29:FV29,FX29)-FW29,"")</f>
        <v/>
      </c>
      <c r="GJ29" s="40" t="str">
        <f>IF(SUM(FN29,FR29,FV29)&gt;0,SUM(FN29,FR29,FV29),"")</f>
        <v/>
      </c>
      <c r="GK29" s="40" t="str">
        <f>IF(SUM(GH29,GI29)&gt;0,SUM(GH29,GI29),"")</f>
        <v/>
      </c>
      <c r="GL29" s="40" t="str">
        <f>IF(SUM(FZ29,GD29)&gt;0,SUM(FZ29,GD29),"")</f>
        <v/>
      </c>
      <c r="GM29" s="40" t="str">
        <f>IF(SUM(FY29:FZ29,GB29:GD29,GF29)-SUM(GA29,GE29)&gt;0,SUM(FY29:FZ29,GB29:GD29,GF29)-SUM(GA29,GE29),"")</f>
        <v/>
      </c>
      <c r="GN29" s="40" t="str">
        <f>IF(SUM(GH29,GI29,GM29)&gt;0,SUM(GH29,GI29,GM29),"")</f>
        <v/>
      </c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1" t="str">
        <f>IF(SUM(GP29,GT29)&gt;0,SUM(GP29,GT29),"")</f>
        <v/>
      </c>
      <c r="HJ29" s="11" t="str">
        <f>IF(SUM(GO29:GP29,GR29:GT29,GV29)-GQ29-GU29&gt;0,SUM(GO29:GP29,GR29:GT29,GV29)-GQ29-GU29,"")</f>
        <v/>
      </c>
      <c r="HK29" s="11" t="str">
        <f>IF(SUM(GW29:GX29,GZ29)-GY29&gt;0,SUM(GW29:GX29,GZ29)-GY29,"")</f>
        <v/>
      </c>
      <c r="HL29" s="11" t="str">
        <f>IF(SUM(GP29,GT29,GX29)&gt;0,SUM(GP29,GT29,GX29),"")</f>
        <v/>
      </c>
      <c r="HM29" s="11" t="str">
        <f>IF(SUM(HJ29,HK29)&gt;0,SUM(HJ29,HK29),"")</f>
        <v/>
      </c>
      <c r="HN29" s="11" t="str">
        <f>IF(SUM(HB29,HF29)&gt;0,SUM(HB29,HF29),"")</f>
        <v/>
      </c>
      <c r="HO29" s="11" t="str">
        <f>IF(SUM(HA29:HB29,HD29:HF29,HH29)-SUM(HC29,HG29)&gt;0,SUM(HA29:HB29,HD29:HF29,HH29)-SUM(HC29,HG29),"")</f>
        <v/>
      </c>
      <c r="HP29" s="11" t="str">
        <f>IF(SUM(HJ29,HK29,HO29)&gt;0,SUM(HJ29,HK29,HO29),"")</f>
        <v/>
      </c>
      <c r="HQ29" s="17"/>
      <c r="HR29" s="17"/>
      <c r="HS29" s="17"/>
      <c r="HT29" s="17"/>
      <c r="HU29" s="17"/>
      <c r="HV29" s="17"/>
      <c r="HW29" s="17"/>
      <c r="HX29" s="17"/>
      <c r="HY29" s="17"/>
      <c r="HZ29" s="17"/>
      <c r="IA29" s="17"/>
      <c r="IB29" s="17"/>
      <c r="IC29" s="17"/>
      <c r="ID29" s="17"/>
      <c r="IE29" s="17"/>
      <c r="IF29" s="17"/>
      <c r="IG29" s="17"/>
      <c r="IH29" s="17"/>
      <c r="II29" s="17"/>
      <c r="IJ29" s="17"/>
      <c r="IK29" s="40" t="str">
        <f>IF(SUM(HR29,HV29)&gt;0,SUM(HR29,HV29),"")</f>
        <v/>
      </c>
      <c r="IL29" s="40" t="str">
        <f>IF(SUM(HQ29:HR29,HT29:HV29,HX29)-HS29-HW29&gt;0,SUM(HQ29:HR29,HT29:HV29,HX29)-HS29-HW29,"")</f>
        <v/>
      </c>
      <c r="IM29" s="40" t="str">
        <f>IF(SUM(HY29:HZ29,IB29)-IA29&gt;0,SUM(HY29:HZ29,IB29)-IA29,"")</f>
        <v/>
      </c>
      <c r="IN29" s="40" t="str">
        <f>IF(SUM(HR29,HV29,HZ29)&gt;0,SUM(HR29,HV29,HZ29),"")</f>
        <v/>
      </c>
      <c r="IO29" s="40" t="str">
        <f>IF(SUM(IL29,IM29)&gt;0,SUM(IL29,IM29),"")</f>
        <v/>
      </c>
      <c r="IP29" s="40" t="str">
        <f>IF(SUM(ID29,IH29)&gt;0,SUM(ID29,IH29),"")</f>
        <v/>
      </c>
      <c r="IQ29" s="40" t="str">
        <f>IF(SUM(IC29:ID29,IF29:IH29,IJ29)-SUM(IE29,II29)&gt;0,SUM(IC29:ID29,IF29:IH29,IJ29)-SUM(IE29,II29),"")</f>
        <v/>
      </c>
      <c r="IR29" s="40" t="str">
        <f>IF(SUM(IL29,IM29,IQ29)&gt;0,SUM(IL29,IM29,IQ29),"")</f>
        <v/>
      </c>
      <c r="IS29" s="18"/>
      <c r="IT29" s="18"/>
      <c r="IU29" s="18"/>
      <c r="IV29" s="18"/>
      <c r="IW29" s="18"/>
      <c r="IX29" s="18"/>
      <c r="IY29" s="18"/>
      <c r="IZ29" s="18"/>
      <c r="JA29" s="18"/>
      <c r="JB29" s="18"/>
      <c r="JC29" s="18"/>
      <c r="JD29" s="18"/>
      <c r="JE29" s="18"/>
      <c r="JF29" s="18"/>
      <c r="JG29" s="18"/>
      <c r="JH29" s="18"/>
      <c r="JI29" s="18"/>
      <c r="JJ29" s="18"/>
      <c r="JK29" s="18"/>
      <c r="JL29" s="18"/>
      <c r="JM29" s="11" t="str">
        <f>IF(SUM(IT29,IX29)&gt;0,SUM(IT29,IX29),"")</f>
        <v/>
      </c>
      <c r="JN29" s="11" t="str">
        <f>IF(SUM(IS29:IT29,IV29:IX29,IZ29)-IU29-IY29&gt;0,SUM(IS29:IT29,IV29:IX29,IZ29)-IU29-IY29,"")</f>
        <v/>
      </c>
      <c r="JO29" s="11" t="str">
        <f>IF(SUM(JA29:JB29,JD29)-JC29&gt;0,SUM(JA29:JB29,JD29)-JC29,"")</f>
        <v/>
      </c>
      <c r="JP29" s="11" t="str">
        <f>IF(SUM(IT29,IX29,JB29)&gt;0,SUM(IT29,IX29,JB29),"")</f>
        <v/>
      </c>
      <c r="JQ29" s="11" t="str">
        <f>IF(SUM(JN29,JO29)&gt;0,SUM(JN29,JO29),"")</f>
        <v/>
      </c>
      <c r="JR29" s="11" t="str">
        <f>IF(SUM(JF29,JJ29)&gt;0,SUM(JF29,JJ29),"")</f>
        <v/>
      </c>
      <c r="JS29" s="11" t="str">
        <f>IF(SUM(JE29:JF29,JH29:JJ29,JL29)-SUM(JG29,JK29)&gt;0,SUM(JE29:JF29,JH29:JJ29,JL29)-SUM(JG29,JK29),"")</f>
        <v/>
      </c>
      <c r="JT29" s="11" t="str">
        <f>IF(SUM(JN29,JO29,JS29)&gt;0,SUM(JN29,JO29,JS29),"")</f>
        <v/>
      </c>
      <c r="JU29" s="17"/>
      <c r="JV29" s="17"/>
      <c r="JW29" s="17"/>
      <c r="JX29" s="17"/>
      <c r="JY29" s="17"/>
      <c r="JZ29" s="17"/>
      <c r="KA29" s="17"/>
      <c r="KB29" s="17"/>
      <c r="KC29" s="17"/>
      <c r="KD29" s="17"/>
      <c r="KE29" s="17"/>
      <c r="KF29" s="17"/>
      <c r="KG29" s="17"/>
      <c r="KH29" s="17"/>
      <c r="KI29" s="17"/>
      <c r="KJ29" s="17"/>
      <c r="KK29" s="17"/>
      <c r="KL29" s="17"/>
      <c r="KM29" s="17"/>
      <c r="KN29" s="17"/>
      <c r="KO29" s="40" t="str">
        <f>IF(SUM(JV29,JZ29)&gt;0,SUM(JV29,JZ29),"")</f>
        <v/>
      </c>
      <c r="KP29" s="40" t="str">
        <f>IF(SUM(JU29:JV29,JX29:JZ29,KB29)-JW29-KA29&gt;0,SUM(JU29:JV29,JX29:JZ29,KB29)-JW29-KA29,"")</f>
        <v/>
      </c>
      <c r="KQ29" s="40" t="str">
        <f>IF(SUM(KC29:KD29,KF29)-KE29&gt;0,SUM(KC29:KD29,KF29)-KE29,"")</f>
        <v/>
      </c>
      <c r="KR29" s="40" t="str">
        <f>IF(SUM(JV29,JZ29,KD29)&gt;0,SUM(JV29,JZ29,KD29),"")</f>
        <v/>
      </c>
      <c r="KS29" s="40" t="str">
        <f>IF(SUM(KP29,KQ29)&gt;0,SUM(KP29,KQ29),"")</f>
        <v/>
      </c>
      <c r="KT29" s="40" t="str">
        <f>IF(SUM(KH29,KL29)&gt;0,SUM(KH29,KL29),"")</f>
        <v/>
      </c>
      <c r="KU29" s="40" t="str">
        <f>IF(SUM(KG29:KH29,KJ29:KL29,KN29)-SUM(KI29,KM29)&gt;0,SUM(KG29:KH29,KJ29:KL29,KN29)-SUM(KI29,KM29),"")</f>
        <v/>
      </c>
      <c r="KV29" s="40" t="str">
        <f>IF(SUM(KP29,KQ29,KU29)&gt;0,SUM(KP29,KQ29,KU29),"")</f>
        <v/>
      </c>
      <c r="KW29" s="18"/>
      <c r="KX29" s="18"/>
      <c r="KY29" s="18"/>
      <c r="KZ29" s="18"/>
      <c r="LA29" s="18"/>
      <c r="LB29" s="18"/>
      <c r="LC29" s="18"/>
      <c r="LD29" s="18"/>
      <c r="LE29" s="18"/>
      <c r="LF29" s="18"/>
      <c r="LG29" s="18"/>
      <c r="LH29" s="18"/>
      <c r="LI29" s="18"/>
      <c r="LJ29" s="18"/>
      <c r="LK29" s="18"/>
      <c r="LL29" s="18"/>
      <c r="LM29" s="18"/>
      <c r="LN29" s="18"/>
      <c r="LO29" s="18"/>
      <c r="LP29" s="18"/>
      <c r="LQ29" s="11" t="str">
        <f>IF(SUM(KX29,LB29)&gt;0,SUM(KX29,LB29),"")</f>
        <v/>
      </c>
      <c r="LR29" s="11" t="str">
        <f>IF(SUM(KW29:KX29,KZ29:LB29,LD29)-KY29-LC29&gt;0,SUM(KW29:KX29,KZ29:LB29,LD29)-KY29-LC29,"")</f>
        <v/>
      </c>
      <c r="LS29" s="11" t="str">
        <f>IF(SUM(LE29:LF29,LH29)-LG29&gt;0,SUM(LE29:LF29,LH29)-LG29,"")</f>
        <v/>
      </c>
      <c r="LT29" s="11" t="str">
        <f>IF(SUM(KX29,LB29,LF29)&gt;0,SUM(KX29,LB29,LF29),"")</f>
        <v/>
      </c>
      <c r="LU29" s="11" t="str">
        <f>IF(SUM(LR29,LS29)&gt;0,SUM(LR29,LS29),"")</f>
        <v/>
      </c>
      <c r="LV29" s="11" t="str">
        <f>IF(SUM(LJ29,LN29)&gt;0,SUM(LJ29,LN29),"")</f>
        <v/>
      </c>
      <c r="LW29" s="11" t="str">
        <f>IF(SUM(LI29:LJ29,LL29:LN29,LP29)-SUM(LK29,LO29)&gt;0,SUM(LI29:LJ29,LL29:LN29,LP29)-SUM(LK29,LO29),"")</f>
        <v/>
      </c>
      <c r="LX29" s="11" t="str">
        <f>IF(SUM(LR29,LS29,LW29)&gt;0,SUM(LR29,LS29,LW29),"")</f>
        <v/>
      </c>
      <c r="LY29" s="17"/>
      <c r="LZ29" s="17"/>
      <c r="MA29" s="17"/>
      <c r="MB29" s="17"/>
      <c r="MC29" s="17"/>
      <c r="MD29" s="17"/>
      <c r="ME29" s="17"/>
      <c r="MF29" s="17"/>
      <c r="MG29" s="17"/>
      <c r="MH29" s="17"/>
      <c r="MI29" s="17"/>
      <c r="MJ29" s="17"/>
      <c r="MK29" s="17"/>
      <c r="ML29" s="17"/>
      <c r="MM29" s="17"/>
      <c r="MN29" s="17"/>
      <c r="MO29" s="17"/>
      <c r="MP29" s="17"/>
      <c r="MQ29" s="17"/>
      <c r="MR29" s="17"/>
      <c r="MS29" s="40" t="str">
        <f>IF(SUM(LZ29,MD29)&gt;0,SUM(LZ29,MD29),"")</f>
        <v/>
      </c>
      <c r="MT29" s="40" t="str">
        <f>IF(SUM(LY29:LZ29,MB29:MD29,MF29)-MA29-ME29&gt;0,SUM(LY29:LZ29,MB29:MD29,MF29)-MA29-ME29,"")</f>
        <v/>
      </c>
      <c r="MU29" s="40" t="str">
        <f>IF(SUM(MG29:MH29,MJ29)-MI29&gt;0,SUM(MG29:MH29,MJ29)-MI29,"")</f>
        <v/>
      </c>
      <c r="MV29" s="40" t="str">
        <f>IF(SUM(LZ29,MD29,MH29)&gt;0,SUM(LZ29,MD29,MH29),"")</f>
        <v/>
      </c>
      <c r="MW29" s="40" t="str">
        <f>IF(SUM(MT29,MU29)&gt;0,SUM(MT29,MU29),"")</f>
        <v/>
      </c>
      <c r="MX29" s="40" t="str">
        <f>IF(SUM(ML29,MP29)&gt;0,SUM(ML29,MP29),"")</f>
        <v/>
      </c>
      <c r="MY29" s="40" t="str">
        <f>IF(SUM(MK29:ML29,MN29:MP29,MR29)-SUM(MM29,MQ29)&gt;0,SUM(MK29:ML29,MN29:MP29,MR29)-SUM(MM29,MQ29),"")</f>
        <v/>
      </c>
      <c r="MZ29" s="40" t="str">
        <f>IF(SUM(MT29,MU29,MY29)&gt;0,SUM(MT29,MU29,MY29),"")</f>
        <v/>
      </c>
      <c r="NA29" s="18"/>
      <c r="NB29" s="18"/>
      <c r="NC29" s="18"/>
      <c r="ND29" s="18"/>
      <c r="NE29" s="18"/>
      <c r="NF29" s="18"/>
      <c r="NG29" s="18"/>
      <c r="NH29" s="18"/>
      <c r="NI29" s="18"/>
      <c r="NJ29" s="18"/>
      <c r="NK29" s="18"/>
      <c r="NL29" s="18"/>
      <c r="NM29" s="18"/>
      <c r="NN29" s="18"/>
      <c r="NO29" s="18"/>
      <c r="NP29" s="18"/>
      <c r="NQ29" s="18"/>
      <c r="NR29" s="18"/>
      <c r="NS29" s="18"/>
      <c r="NT29" s="18"/>
      <c r="NU29" s="11" t="str">
        <f>IF(SUM(NB29,NF29)&gt;0,SUM(NB29,NF29),"")</f>
        <v/>
      </c>
      <c r="NV29" s="11" t="str">
        <f>IF(SUM(NA29:NB29,ND29:NF29,NH29)-NC29-NG29&gt;0,SUM(NA29:NB29,ND29:NF29,NH29)-NC29-NG29,"")</f>
        <v/>
      </c>
      <c r="NW29" s="11" t="str">
        <f>IF(SUM(NI29:NJ29,NL29)-NK29&gt;0,SUM(NI29:NJ29,NL29)-NK29,"")</f>
        <v/>
      </c>
      <c r="NX29" s="11" t="str">
        <f>IF(SUM(NB29,NF29,NJ29)&gt;0,SUM(NB29,NF29,NJ29),"")</f>
        <v/>
      </c>
      <c r="NY29" s="11" t="str">
        <f>IF(SUM(NV29,NW29)&gt;0,SUM(NV29,NW29),"")</f>
        <v/>
      </c>
      <c r="NZ29" s="11" t="str">
        <f>IF(SUM(NN29,NR29)&gt;0,SUM(NN29,NR29),"")</f>
        <v/>
      </c>
      <c r="OA29" s="11" t="str">
        <f>IF(SUM(NM29:NN29,NP29:NR29,NT29)-SUM(NO29,NS29)&gt;0,SUM(NM29:NN29,NP29:NR29,NT29)-SUM(NO29,NS29),"")</f>
        <v/>
      </c>
      <c r="OB29" s="11" t="str">
        <f>IF(SUM(NV29,NW29,OA29)&gt;0,SUM(NV29,NW29,OA29),"")</f>
        <v/>
      </c>
      <c r="OC29" s="17"/>
      <c r="OD29" s="17"/>
      <c r="OE29" s="17"/>
      <c r="OF29" s="17"/>
      <c r="OG29" s="17"/>
      <c r="OH29" s="17"/>
      <c r="OI29" s="17"/>
      <c r="OJ29" s="17"/>
      <c r="OK29" s="17"/>
      <c r="OL29" s="17"/>
      <c r="OM29" s="17"/>
      <c r="ON29" s="17"/>
      <c r="OO29" s="17"/>
      <c r="OP29" s="17"/>
      <c r="OQ29" s="17"/>
      <c r="OR29" s="17"/>
      <c r="OS29" s="17"/>
      <c r="OT29" s="17"/>
      <c r="OU29" s="17"/>
      <c r="OV29" s="17"/>
      <c r="OW29" s="40" t="str">
        <f>IF(SUM(OD29,OH29)&gt;0,SUM(OD29,OH29),"")</f>
        <v/>
      </c>
      <c r="OX29" s="40" t="str">
        <f>IF(SUM(OC29:OD29,OF29:OH29,OJ29)-OE29-OI29&gt;0,SUM(OC29:OD29,OF29:OH29,OJ29)-OE29-OI29,"")</f>
        <v/>
      </c>
      <c r="OY29" s="40" t="str">
        <f>IF(SUM(OK29:OL29,ON29)-OM29&gt;0,SUM(OK29:OL29,ON29)-OM29,"")</f>
        <v/>
      </c>
      <c r="OZ29" s="40" t="str">
        <f>IF(SUM(OD29,OH29,OL29)&gt;0,SUM(OD29,OH29,OL29),"")</f>
        <v/>
      </c>
      <c r="PA29" s="40" t="str">
        <f>IF(SUM(OX29,OY29)&gt;0,SUM(OX29,OY29),"")</f>
        <v/>
      </c>
      <c r="PB29" s="40" t="str">
        <f>IF(SUM(OP29,OT29)&gt;0,SUM(OP29,OT29),"")</f>
        <v/>
      </c>
      <c r="PC29" s="40" t="str">
        <f>IF(SUM(OO29:OP29,OR29:OT29,OV29)-SUM(OQ29,OU29)&gt;0,SUM(OO29:OP29,OR29:OT29,OV29)-SUM(OQ29,OU29),"")</f>
        <v/>
      </c>
      <c r="PD29" s="40" t="str">
        <f>IF(SUM(OX29,OY29,PC29)&gt;0,SUM(OX29,OY29,PC29),"")</f>
        <v/>
      </c>
      <c r="PE29" s="18"/>
      <c r="PF29" s="18"/>
      <c r="PG29" s="18"/>
      <c r="PH29" s="18"/>
      <c r="PI29" s="18"/>
      <c r="PJ29" s="18"/>
      <c r="PK29" s="18"/>
      <c r="PL29" s="18"/>
      <c r="PM29" s="18"/>
      <c r="PN29" s="18"/>
      <c r="PO29" s="18"/>
      <c r="PP29" s="18"/>
      <c r="PQ29" s="18"/>
      <c r="PR29" s="18"/>
      <c r="PS29" s="18"/>
      <c r="PT29" s="18"/>
      <c r="PU29" s="18"/>
      <c r="PV29" s="18"/>
      <c r="PW29" s="18"/>
      <c r="PX29" s="18"/>
      <c r="PY29" s="11" t="str">
        <f>IF(SUM(PF29,PJ29)&gt;0,SUM(PF29,PJ29),"")</f>
        <v/>
      </c>
      <c r="PZ29" s="11" t="str">
        <f>IF(SUM(PE29:PF29,PH29:PJ29,PL29)-PG29-PK29&gt;0,SUM(PE29:PF29,PH29:PJ29,PL29)-PG29-PK29,"")</f>
        <v/>
      </c>
      <c r="QA29" s="11" t="str">
        <f>IF(SUM(PM29:PN29,PP29)-PO29&gt;0,SUM(PM29:PN29,PP29)-PO29,"")</f>
        <v/>
      </c>
      <c r="QB29" s="11" t="str">
        <f>IF(SUM(PF29,PJ29,PN29)&gt;0,SUM(PF29,PJ29,PN29),"")</f>
        <v/>
      </c>
      <c r="QC29" s="11" t="str">
        <f>IF(SUM(PZ29,QA29)&gt;0,SUM(PZ29,QA29),"")</f>
        <v/>
      </c>
      <c r="QD29" s="11" t="str">
        <f>IF(SUM(PR29,PV29)&gt;0,SUM(PR29,PV29),"")</f>
        <v/>
      </c>
      <c r="QE29" s="11" t="str">
        <f>IF(SUM(PQ29:PR29,PT29:PV29,PX29)-SUM(PS29,PW29)&gt;0,SUM(PQ29:PR29,PT29:PV29,PX29)-SUM(PS29,PW29),"")</f>
        <v/>
      </c>
      <c r="QF29" s="11" t="str">
        <f>IF(SUM(PZ29,QA29,QE29)&gt;0,SUM(PZ29,QA29,QE29),"")</f>
        <v/>
      </c>
      <c r="QG29" s="22">
        <f>IF($CW29="P",CC29,(CC29+AZ29)/2)</f>
        <v>9.3000000000000007</v>
      </c>
      <c r="QH29" s="22">
        <f>IF($CW29="P",CD29,(CD29+BA29)/2)</f>
        <v>1.55</v>
      </c>
      <c r="QI29" s="22">
        <f>IF($CW29="P",CE29,(CE29+BB29)/2)</f>
        <v>0</v>
      </c>
      <c r="QJ29" s="22">
        <f>IF($CW29="P",CF29,(CF29+BC29)/2)</f>
        <v>0</v>
      </c>
      <c r="QK29" s="22">
        <f>IF($CW29="P",CG29,(CG29+BD29)/2)</f>
        <v>8.9</v>
      </c>
      <c r="QL29" s="22">
        <f>IF($CW29="P",CH29,(CH29+BE29)/2)</f>
        <v>0.35</v>
      </c>
      <c r="QM29" s="22">
        <f>IF($CW29="P",CI29,(CI29+BF29)/2)</f>
        <v>0</v>
      </c>
      <c r="QN29" s="22">
        <f>IF($CW29="P",CJ29,(CJ29+BG29)/2)</f>
        <v>0</v>
      </c>
      <c r="QO29" s="22">
        <f>IF($CW29="P",CK29,(CK29+BH29)/2)</f>
        <v>9.4</v>
      </c>
      <c r="QP29" s="22">
        <f>IF($CW29="P",CL29,(CL29+BI29)/2)</f>
        <v>0.6</v>
      </c>
      <c r="QQ29" s="22">
        <f>IF($CW29="P",CM29,(CM29+BJ29)/2)</f>
        <v>0.5</v>
      </c>
      <c r="QR29" s="22">
        <f>IF($CW29="P",CN29,(CN29+BK29)/2)</f>
        <v>0</v>
      </c>
      <c r="QS29" s="22">
        <f>IF($CW29="P",CO29,(CO29+BL29)/2)</f>
        <v>0</v>
      </c>
      <c r="QT29" s="22">
        <f>IF($CW29="P",CP29,(CP29+BM29)/2)</f>
        <v>0</v>
      </c>
      <c r="QU29" s="22">
        <f>IF($CW29="P",CQ29,(CQ29+BN29)/2)</f>
        <v>0</v>
      </c>
      <c r="QV29" s="22">
        <f>IF($CW29="P",CR29,(CR29+BO29)/2)</f>
        <v>0</v>
      </c>
      <c r="QW29" s="22">
        <f>IF($CW29="P",CS29,(CS29+BP29)/2)</f>
        <v>0</v>
      </c>
      <c r="QX29" s="22">
        <f>IF($CW29="P",CT29,(CT29+BQ29)/2)</f>
        <v>0</v>
      </c>
      <c r="QY29" s="22">
        <f>IF($CW29="P",CU29,(CU29+BR29)/2)</f>
        <v>0</v>
      </c>
      <c r="QZ29" s="22">
        <f>IF($CW29="P",CV29,(CV29+BS29)/2)</f>
        <v>0</v>
      </c>
      <c r="RA29" s="27" t="s">
        <v>46</v>
      </c>
      <c r="RB29" s="40">
        <f>IF(SUM(QH29,QL29)&gt;0,SUM(QH29,QL29),"")</f>
        <v>1.9</v>
      </c>
      <c r="RC29" s="40">
        <f>IF(SUM(QG29:QH29,QJ29:QL29,QN29)-QI29-QM29&gt;0,SUM(QG29:QH29,QJ29:QL29,QN29)-QI29-QM29,"")</f>
        <v>20.100000000000001</v>
      </c>
      <c r="RD29" s="40">
        <f>IF(SUM(QO29:QP29,QR29)-QQ29&gt;0,SUM(QO29:QP29,QR29)-QQ29,"")</f>
        <v>9.5</v>
      </c>
      <c r="RE29" s="40">
        <f>IF(SUM(QH29,QL29,QP29)&gt;0,SUM(QH29,QL29,QP29),"")</f>
        <v>2.5</v>
      </c>
      <c r="RF29" s="40">
        <f>IF(SUM(RC29,RD29)&gt;0,SUM(RC29,RD29),"")</f>
        <v>29.6</v>
      </c>
      <c r="RG29" s="40" t="str">
        <f>IF(SUM(QT29,QX29)&gt;0,SUM(QT29,QX29),"")</f>
        <v/>
      </c>
      <c r="RH29" s="40" t="str">
        <f>IF(SUM(QS29:QT29,QV29:QX29,QZ29)-SUM(QU29,QY29)&gt;0,SUM(QS29:QT29,QV29:QX29,QZ29)-SUM(QU29,QY29),"")</f>
        <v/>
      </c>
      <c r="RI29" s="40">
        <f>IF(SUM(RC29,RD29,RH29)&gt;0,SUM(RC29,RD29,RH29),"")</f>
        <v>29.6</v>
      </c>
    </row>
    <row r="30" spans="1:477" x14ac:dyDescent="0.2">
      <c r="A30" s="4" t="str" cm="1">
        <f t="array" ref="A30">IF(AND(J30&lt;&gt;"",J30&lt;&gt;"No DD"),SUMPRODUCT((J$4:J$34&lt;&gt;"")*(J$4:J$34&lt;&gt;"No DD")*(F$4:F$34&gt;F30))+1,IF(J30="No DD",SUMPRODUCT((J$4:J$34="No DD")*(F$4:F$34&gt;F30))+1+SUMPRODUCT((J$4:J$34&lt;&gt;"")*(J$4:J$34&lt;&gt;"No DD")),""))</f>
        <v/>
      </c>
      <c r="B30" s="4" t="str" cm="1">
        <f t="array" ref="B30">IF(AND(J30&lt;&gt;"",J30&lt;&gt;"No DD",G30=""),SUMPRODUCT((J$4:J$34&lt;&gt;"")*(J$4:J$34&lt;&gt;"No DD")*(G$4:G$34="")*(F$4:F$34&gt;F30))+1,IF(J30="No DD",SUMPRODUCT((J$4:J$34="No DD")*(F$4:F$34&gt;F30)*(G$4:G$34=""))+1+SUMPRODUCT((J$4:J$34&lt;&gt;"")*(G$4:G$34="")*(J$4:J$34&lt;&gt;"No DD")),""))</f>
        <v/>
      </c>
      <c r="C30" s="5" t="s">
        <v>241</v>
      </c>
      <c r="D30" s="4" t="s">
        <v>4</v>
      </c>
      <c r="E30" s="4">
        <v>2006</v>
      </c>
      <c r="F30" s="9">
        <f>SUM(L30:T30)+SUM(L30:P30)*0.0000001+SUM(L30)*0.0000000000001</f>
        <v>45.10000451000451</v>
      </c>
      <c r="G30" s="66"/>
      <c r="H30" s="3" t="str">
        <f>IF(OR(AND(AR30&gt;=AY$36,AS30&gt;=AY$40,AR30&lt;&gt;"",AQ30=""),AND(AW30&gt;=AY$36,AX30&gt;=AY$40,AW30&lt;&gt;"",AQ30=""),AND(BU30&gt;=CB$36,BV30&gt;=CB$40,BU30&lt;&gt;"",BT30=""),AND(BZ30&gt;=CB$36,CA30&gt;=CB$40,BZ30&lt;&gt;"",BT30=""),AND(CX30&gt;=DE$36,CY30&gt;=DE$40,CX30&lt;&gt;"",CW30=""),AND(DC30&gt;=DE$36,DD30&gt;=DE$40,DC30&lt;&gt;""),AND(EC30&gt;=EJ$36,ED30&gt;=EJ$40,EC30&lt;&gt;""),AND(EH30&gt;=EJ$36,EI30&gt;=EJ$40,EH30&lt;&gt;""),AND(FE30&gt;=FL$36,FF30&gt;=FL$40,FE30&lt;&gt;""),AND(FJ30&gt;=FL$36,FK30&gt;=FL$40,FJ30&lt;&gt;""),AND(GG30&gt;=GN$36,GH30&gt;=GN$40,GG30&lt;&gt;""),AND(GL30&gt;=GN$36,GM30&gt;=GN$40,GL30&lt;&gt;""),AND(HI30&gt;=HP$36,HJ30&gt;=HP$40,HI30&lt;&gt;""),AND(HN30&gt;=HP$36,HO30&gt;=HP$40,HN30&lt;&gt;""),AND(IK30&gt;=IR$36,IL30&gt;=IR$40,IK30&lt;&gt;""),AND(IP30&gt;=IR$36,IQ30&gt;=IR$40,IP30&lt;&gt;""),AND(JM30&gt;=JT$36,JN30&gt;=JT$40,JM30&lt;&gt;""),AND(JR30&gt;=JT$36,JS30&gt;=JT$40,JR30&lt;&gt;""),AND(KO30&gt;=KV$36,KP30&gt;=KV$40,KO30&lt;&gt;""),AND(KT30&gt;=KV$36,KU30&gt;=KV$40,KT30&lt;&gt;""),AND(LQ30&gt;=LX$36,LR30&gt;=LX$40,LQ30&lt;&gt;""),AND(LV30&gt;=LX$36,LW30&gt;=LX$40,LV30&lt;&gt;""),AND(MS30&gt;=MZ$36,MT30&gt;=MZ$40,MS30&lt;&gt;""),AND(MX30&gt;=MZ$36,MY30&gt;=MZ$40,MX30&lt;&gt;""),AND(NU30&gt;=OB$36,NV30&gt;=OB$40,NU30&lt;&gt;""),AND(NZ30&gt;=OB$36,OA30&gt;=OB$40,NZ30&lt;&gt;""),AND(OW30&gt;=PD$36,OX30&gt;=PD$40,OW30&lt;&gt;""),AND(PB30&gt;=PD$36,PC30&gt;=PD$40,PB30&lt;&gt;""),AND(PY30&gt;=QF$36,PZ30&gt;=QF$40,PY30&lt;&gt;""),AND(QD30&gt;=QF$36,QE30&gt;=QF$40,QD30&lt;&gt;"")),"P","")</f>
        <v/>
      </c>
      <c r="I30" s="3" t="str">
        <f>IF(OR(AND(AS30&gt;=AY$40,AS30&lt;&gt;"",AQ30=""),AND(AX30&gt;=AY$40,AX30&lt;&gt;"",AQ30=""),AND(BV30&gt;=CB$40,BV30&lt;&gt;"",BT30=""),AND(CA30&gt;=CB$40,CA30&lt;&gt;"",BT30=""),AND(CY30&gt;=DE$40,CY30&lt;&gt;"",CW30=""),AND(DD30&gt;=DE$40,DD30&lt;&gt;"",CW30=""),AND(ED30&gt;=EJ$40,ED30&lt;&gt;""),AND(EI30&gt;=EJ$40,EI30&lt;&gt;""),AND(FF30&gt;=FL$40,FF30&lt;&gt;""),AND(FK30&gt;=FL$40,FK30&lt;&gt;""),AND(GH30&gt;=GN$40,GH30&lt;&gt;""),AND(GM30&gt;=GN$40,GM30&lt;&gt;""),AND(HJ30&gt;=HP$40,HJ30&lt;&gt;""),AND(HO30&gt;=HP$40,HO30&lt;&gt;""),AND(IL30&gt;=IR$40,IL30&lt;&gt;""),AND(IQ30&gt;=IR$40,IQ30&lt;&gt;""),AND(JN30&gt;=JT$40,JN30&lt;&gt;""),AND(JS30&gt;=JT$40,JS30&lt;&gt;""),AND(KP30&gt;=KV$40,KP30&lt;&gt;""),AND(KU30&gt;=KV$40,KU30&lt;&gt;""),AND(LR30&gt;=LX$40,LR30&lt;&gt;""),AND(LW30&gt;=LX$40,LW30&lt;&gt;""),AND(MT30&gt;=MZ$40,MT30&lt;&gt;""),AND(MY30&gt;=MZ$40,MY30&lt;&gt;""),AND(NV30&gt;=OB$40,NV30&lt;&gt;""),AND(OA30&gt;=OB$40,OA30&lt;&gt;""),AND(OX30&gt;=PD$40,OX30&lt;&gt;""),AND(PC30&gt;=PD$40,PC30&lt;&gt;""),AND(PZ30&gt;=QF$40,PZ30&lt;&gt;""),AND(QE30&gt;=QF$40,QE30&lt;&gt;"")),"P","")</f>
        <v/>
      </c>
      <c r="J30" s="36" t="str">
        <f>IF(AND(I30="P",H30=""),"No DD",IF(OR(AND(AU30&gt;=AY$39,AV30&gt;=AY$43,AU30&lt;&gt;"",AQ30=""),AND(BX30&gt;=CB$39,BY30&gt;=CB$43,BX30&lt;&gt;"",BT30=""),AND(DA30&gt;=DE$39,DB30&gt;=DE$43,DA30&lt;&gt;"",CW30=""),AND(EF30&gt;=EJ$39,EG30&gt;=EJ$43,EF30&lt;&gt;""),AND(FH30&gt;=FL$39,FI30&gt;=FL$43,FH30&lt;&gt;""),AND(GJ30&gt;=GN$39,GK30&gt;=GN$43,GJ30&lt;&gt;""),AND(HL30&gt;=HP$39,HM30&gt;=HP$43,HL30&lt;&gt;""),AND(IN30&gt;=IR$39,IO30&gt;=IR$43,IN30&lt;&gt;""),AND(JP30&gt;=JT$39,JQ30&gt;=JT$43,JP30&lt;&gt;""),AND(KR30&gt;=KV$39,KS30&gt;=KV$43,KR30&lt;&gt;""),AND(LT30&gt;=LX$39,LU30&gt;=LX$43,LT30&lt;&gt;""),AND(MV30&gt;=MZ$39,MW30&gt;=MZ$43,MV30&lt;&gt;""),AND(NX30&gt;=OB$39,NY30&gt;=OB$43,NX30&lt;&gt;""),AND(OZ30&gt;=PD$39,PA30&gt;=PD$43,OZ30&lt;&gt;""),AND(QB30&gt;=QF$39,QC30&gt;=QF$43,QB30&lt;&gt;"")),"Merit",IF(OR(AND(AU30&gt;=AY$38,AV30&gt;=AY$42,AU30&lt;&gt;"",AQ30=""),AND(BX30&gt;=CB$38,BY30&gt;=CB$42,BX30&lt;&gt;"",BT30=""),AND(DA30&gt;=DE$38,DB30&gt;=DE$42,DA30&lt;&gt;"",CW30=""),AND(EF30&gt;=EJ$38,EG30&gt;=EJ$42,EF30&lt;&gt;""),AND(FH30&gt;=FL$38,FI30&gt;=FL$42,FH30&lt;&gt;""),AND(GJ30&gt;=GN$38,GK30&gt;=GN$42,GJ30&lt;&gt;""),AND(HL30&gt;=HP$38,HM30&gt;=HP$42,HL30&lt;&gt;""),AND(IN30&gt;=IR$38,IO30&gt;=IR$42,IN30&lt;&gt;""),AND(JP30&gt;=JT$38,JQ30&gt;=JT$42,JP30&lt;&gt;""),AND(KR30&gt;=KV$38,KS30&gt;=KV$42,KR30&lt;&gt;""),AND(LT30&gt;=LX$38,LU30&gt;=LX$42,LT30&lt;&gt;""),AND(MV30&gt;=MZ$38,MW30&gt;=MZ$42,MV30&lt;&gt;""),AND(NX30&gt;=OB$38,NY30&gt;=OB$42,NX30&lt;&gt;""),AND(OZ30&gt;=PD$38,PA30&gt;=PD$42,OZ30&lt;&gt;""),AND(QB30&gt;=QF$38,QC30&gt;=QF$42,QB30&lt;&gt;"")),"Excellence",IF(K30="P","Worlds Team",IF(H30="P","National Team","")))))</f>
        <v/>
      </c>
      <c r="K30" s="3" t="str">
        <f>IF(OR(AND(AU30&gt;=AY$37,AV30&gt;=AY$41,AU30&lt;&gt;"",AQ30=""),AND(BX30&gt;=CB$37,BY30&gt;=CB$41,BX30&lt;&gt;"",BT30=""),AND(DA30&gt;=DE$37,DB30&gt;=DE$41,DA30&lt;&gt;"",CW30=""),AND(EF30&gt;=EJ$37,EG30&gt;=EJ$41,EF30&lt;&gt;""),AND(FH30&gt;=FL$37,FI30&gt;=FL$41,FH30&lt;&gt;""),AND(GJ30&gt;=GN$37,GK30&gt;=GN$41,GJ30&lt;&gt;""),AND(HL30&gt;=HP$37,HM30&gt;=HP$41,HL30&lt;&gt;""),AND(IN30&gt;=IR$37,IO30&gt;=IR$41,IN30&lt;&gt;""),AND(JP30&gt;=JT$37,JQ30&gt;=JT$41,JP30&lt;&gt;""),AND(KR30&gt;=KV$37,KS30&gt;=KV$41,KR30&lt;&gt;""),AND(LT30&gt;=LX$37,LU30&gt;=LX$41,LT30&lt;&gt;""),AND(MV30&gt;=MZ$37,MW30&gt;=MZ$41,MV30&lt;&gt;""),AND(NX30&gt;=OB$37,NY30&gt;=OB$41,NX30&lt;&gt;""),AND(OZ30&gt;=PD$37,PA30&gt;=PD$41,OZ30&lt;&gt;""),AND(QB30&gt;=QF$37,QC30&gt;=QF$41,QB30&lt;&gt;"")),"P","")</f>
        <v/>
      </c>
      <c r="L30" s="8">
        <f>IF(COUNT(AS30,BV30,CY30)&gt;0,LARGE((AS30,BV30,CY30),1),0)</f>
        <v>45.1</v>
      </c>
      <c r="M30" s="8" t="str">
        <f>IF(L30=0,"",IF(L30=CY30,$CC$1,IF(L30=BV30,$AZ$1,IF(L30=AS30,$W$1,""))))</f>
        <v>2024 Nationals</v>
      </c>
      <c r="N30" s="8">
        <f>IF(COUNT(AS30,BV30,CY30)&gt;1,LARGE((AS30,BV30,CY30),2),0)</f>
        <v>0</v>
      </c>
      <c r="O30" s="8" t="str">
        <f>IF(N30=0,"",IF(AND(N30=L30,N30=AS30,N30=BV30),$W$1,IF(AND(N30=L30,N30=AS30,N30=CY30),$W$1,IF(AND(N30=L30,N30=BV30,N30=CY30),$AZ$1,IF(N30=CY30,$CC$1,IF(N30=BV30,$AZ$1,IF(N30=AS30,$W$1,"")))))))</f>
        <v/>
      </c>
      <c r="P30" s="8">
        <f>IF(COUNT(AT30,BW30,CZ30)&gt;0,LARGE((AT30,BW30,CZ30),1),0)</f>
        <v>0</v>
      </c>
      <c r="Q30" s="8" t="str">
        <f>IF(P30=0,"",IF(P30=CZ30,$CC$1,IF(P30=BW30,$AZ$1,IF(P30=AT30,$W$1,""))))</f>
        <v/>
      </c>
      <c r="R30" s="8">
        <f>IF(MAX(AX30,CA30,DD30)&gt;0,MAX(AX30,CA30,DD30),0)</f>
        <v>0</v>
      </c>
      <c r="S30" s="8" t="str">
        <f>IF(R30=0,"",IF(R30=DD30,$CC$1,IF(R30=CA30,$AZ$1,IF(R30=AX30,$W$1,""))))</f>
        <v/>
      </c>
      <c r="T30" s="8" t="str">
        <f>IF(MAX(DF30:DH30)&gt;0,MAX(DF30:DH30),"")</f>
        <v/>
      </c>
      <c r="U30" s="11" t="str">
        <f>IF(T30="","",IF(T30=DF30,"("&amp;DF$2&amp;")",IF(T30=DG30,"("&amp;DG$2&amp;")",IF(T30=DH30,"("&amp;DH$2&amp;")"))))</f>
        <v/>
      </c>
      <c r="V30" s="8" t="str">
        <f>IF(T30="","",IF(T30=DF30,IF(T30+IF(N30="",0,N30)=PZ30,$PE$1,IF(T30+IF(N30="",0,N30)=OX30,$OC$1,IF(T30+IF(N30="",0,N30)=NV30,$NA$1,IF(T30+IF(N30="",0,N30)=MT30,$LY$1,IF(T30+IF(N30="",0,N30)=LR30,$KW$1,IF(T30+IF(N30="",0,N30)=KP30,$JU$1,IF(T30+IF(N30="",0,N30)=JN30,$IS$1,IF(T30+IF(N30="",0,N30)=IL30,$HQ$1,IF(T30+IF(N30="",0,N30)=HJ30,$GO$1,IF(T30+IF(N30="",0,N30)=GH30,$FM$1,IF(T30+IF(N30="",0,N30)=FF30,$EK$1,IF(T30+IF(N30="",0,N30)=ED30,$DI$1)))))))))))),IF(T30=DG30,IF(T30+IF(P30="",0,P30)=QA30,$PE$1,IF(T30+IF(P30="",0,P30)=OY30,$OC$1,IF(T30+IF(P30="",0,P30)=NW30,$NA$1,IF(T30+IF(P30="",0,P30)=MU30,$LY$1,IF(T30+IF(P30="",0,P30)=LS30,$KW$1,IF(T30+IF(P30="",0,P30)=KQ30,$JU$1,IF(T30+IF(P30="",0,P30)=JO30,$IS$1,IF(T30+IF(P30="",0,P30)=IM30,$HQ$1,IF(T30+IF(P30="",0,P30)=HK30,$GO$1,IF(T30+IF(P30="",0,P30)=GI30,$FM$1,IF(T30+IF(P30="",0,P30)=FG30,$EK$1,IF(T30+IF(P30="",0,P30)=EE30,$DI$1)))))))))))),IF(T30=DH30,IF(T30+IF(R30="",0,R30)=QE30,$PE$1,IF(T30+IF(R30="",0,R30)=PC30,$OC$1,IF(T30+IF(R30="",0,R30)=OA30,$NA$1,IF(T30+IF(R30="",0,R30)=MY30,$LY$1,IF(T30+IF(R30="",0,R30)=LW30,$KW$1,IF(T30+IF(R30="",0,R30)=KU30,$JU$1,IF(T30+IF(R30="",0,R30)=JS30,$IS$1,IF(T30+IF(R30="",0,R30)=IQ30,$HQ$1,IF(T30+IF(R30="",0,R30)=HO30,$GO$1,IF(T30+IF(R30="",0,R30)=GM30,$FM$1,IF(T30+IF(R30="",0,R30)=FK30,$EK$1,IF(T30+IF(R30="",0,R30)=EI30,$DI$1))))))))))))))))</f>
        <v/>
      </c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27"/>
      <c r="AR30" s="40" t="str">
        <f>IF(SUM(X30,AB30)&gt;0,SUM(X30,AB30),"")</f>
        <v/>
      </c>
      <c r="AS30" s="40" t="str">
        <f>IF(SUM(W30:X30,Z30:AB30,AD30)-Y30-AC30&gt;0,SUM(W30:X30,Z30:AB30,AD30)-Y30-AC30,"")</f>
        <v/>
      </c>
      <c r="AT30" s="40" t="str">
        <f>IF(SUM(AE30:AF30,AH30)-AG30&gt;0,SUM(AE30:AF30,AH30)-AG30,"")</f>
        <v/>
      </c>
      <c r="AU30" s="40" t="str">
        <f>IF(SUM(X30,AB30,AF30)&gt;0,SUM(X30,AB30,AF30),"")</f>
        <v/>
      </c>
      <c r="AV30" s="40" t="str">
        <f>IF(SUM(AS30,AT30)&gt;0,SUM(AS30,AT30),"")</f>
        <v/>
      </c>
      <c r="AW30" s="40" t="str">
        <f>IF(SUM(AJ30,AN30)&gt;0,SUM(AJ30,AN30),"")</f>
        <v/>
      </c>
      <c r="AX30" s="40" t="str">
        <f>IF(SUM(AI30:AJ30,AL30:AN30,AP30)-SUM(AK30,AO30)&gt;0,SUM(AI30:AJ30,AL30:AN30,AP30)-SUM(AK30,AO30),"")</f>
        <v/>
      </c>
      <c r="AY30" s="40" t="str">
        <f>IF(SUM(AS30,AT30,AX30)&gt;0,SUM(AS30,AT30,AX30),"")</f>
        <v/>
      </c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28"/>
      <c r="BU30" s="11" t="str">
        <f>IF(SUM(BA30,BE30)&gt;0,SUM(BA30,BE30),"")</f>
        <v/>
      </c>
      <c r="BV30" s="11" t="str">
        <f>IF(SUM(AZ30:BA30,BC30:BE30,BG30)-BB30-BF30&gt;0,SUM(AZ30:BA30,BC30:BE30,BG30)-BB30-BF30,"")</f>
        <v/>
      </c>
      <c r="BW30" s="11" t="str">
        <f>IF(SUM(BH30:BI30,BK30)-BJ30&gt;0,SUM(BH30:BI30,BK30)-BJ30,"")</f>
        <v/>
      </c>
      <c r="BX30" s="11" t="str">
        <f>IF(SUM(BA30,BE30,BI30)&gt;0,SUM(BA30,BE30,BI30),"")</f>
        <v/>
      </c>
      <c r="BY30" s="11" t="str">
        <f>IF(SUM(BV30,BW30)&gt;0,SUM(BV30,BW30),"")</f>
        <v/>
      </c>
      <c r="BZ30" s="11" t="str">
        <f>IF(SUM(BM30,BQ30)&gt;0,SUM(BM30,BQ30),"")</f>
        <v/>
      </c>
      <c r="CA30" s="11" t="str">
        <f>IF(SUM(BL30:BM30,BO30:BQ30,BS30)-SUM(BN30,BR30)&gt;0,SUM(BL30:BM30,BO30:BQ30,BS30)-SUM(BN30,BR30),"")</f>
        <v/>
      </c>
      <c r="CB30" s="11" t="str">
        <f>IF(SUM(BV30,BW30,CA30)&gt;0,SUM(BV30,BW30,CA30),"")</f>
        <v/>
      </c>
      <c r="CC30" s="19">
        <v>18.7</v>
      </c>
      <c r="CD30" s="19">
        <v>3.6</v>
      </c>
      <c r="CE30" s="19">
        <v>0</v>
      </c>
      <c r="CF30" s="19">
        <v>0</v>
      </c>
      <c r="CG30" s="19">
        <v>18.399999999999999</v>
      </c>
      <c r="CH30" s="19">
        <v>4.4000000000000004</v>
      </c>
      <c r="CI30" s="19">
        <v>0</v>
      </c>
      <c r="CJ30" s="19">
        <v>0</v>
      </c>
      <c r="CK30" s="19">
        <v>0</v>
      </c>
      <c r="CL30" s="19">
        <v>0</v>
      </c>
      <c r="CM30" s="19">
        <v>0</v>
      </c>
      <c r="CN30" s="19">
        <v>0</v>
      </c>
      <c r="CO30" s="19"/>
      <c r="CP30" s="19"/>
      <c r="CQ30" s="19"/>
      <c r="CR30" s="19"/>
      <c r="CS30" s="19"/>
      <c r="CT30" s="19"/>
      <c r="CU30" s="19"/>
      <c r="CV30" s="19"/>
      <c r="CW30" s="27"/>
      <c r="CX30" s="40">
        <f>IF(SUM(CD30,CH30)&gt;0,SUM(CD30,CH30),"")</f>
        <v>8</v>
      </c>
      <c r="CY30" s="40">
        <f>IF(SUM(CC30:CD30,CF30:CH30,CJ30)-CE30-CI30&gt;0,SUM(CC30:CD30,CF30:CH30,CJ30)-CE30-CI30,"")</f>
        <v>45.1</v>
      </c>
      <c r="CZ30" s="40" t="str">
        <f>IF(SUM(CK30:CL30,CN30)-CM30&gt;0,SUM(CK30:CL30,CN30)-CM30,"")</f>
        <v/>
      </c>
      <c r="DA30" s="40">
        <f>IF(SUM(CD30,CH30,CL30)&gt;0,SUM(CD30,CH30,CL30),"")</f>
        <v>8</v>
      </c>
      <c r="DB30" s="40">
        <f>IF(SUM(CY30,CZ30)&gt;0,SUM(CY30,CZ30),"")</f>
        <v>45.1</v>
      </c>
      <c r="DC30" s="40" t="str">
        <f>IF(SUM(CP30,CT30)&gt;0,SUM(CP30,CT30),"")</f>
        <v/>
      </c>
      <c r="DD30" s="40" t="str">
        <f>IF(SUM(CO30:CP30,CR30:CT30,CV30)-SUM(CQ30,CU30)&gt;0,SUM(CO30:CP30,CR30:CT30,CV30)-SUM(CQ30,CU30),"")</f>
        <v/>
      </c>
      <c r="DE30" s="40">
        <f>IF(SUM(CY30,CZ30,DD30)&gt;0,SUM(CY30,CZ30,DD30),"")</f>
        <v>45.1</v>
      </c>
      <c r="DF30" s="50" t="str">
        <f>IF(MAX(ED30,FF30,GH30,HJ30,IL30,JN30,KP30,LR30,MT30,NV30,OX30,PZ30)-IF(N30="",0,N30)&gt;0.001,MAX(ED30,FF30,GH30,HJ30,IL30,JN30,KP30,LR30,MT30,NV30,OX30,PZ30)-IF(N30="",0,N30),"")</f>
        <v/>
      </c>
      <c r="DG30" s="50" t="str">
        <f>IF(MAX(EE30,FG30,GI30,HK30,IM30,JO30,KQ30,LS30,MU30,NW30,OY30,QA30)-IF(P30="",0,P30)&gt;0.001,MAX(EE30,FG30,GI30,HK30,IM30,JO30,KQ30,LS30,MU30,NW30,OY30,QA30)-IF(P30="",0,P30),"")</f>
        <v/>
      </c>
      <c r="DH30" s="50" t="str">
        <f>IF(MAX(EI30,FK30,GM30,HO30,IQ30,JS30,KU30,LW30,MY30,OA30,PC30,QE30)-IF(R30="",0,R30)&gt;0.001,MAX(EI30,FK30,GM30,HO30,IQ30,JS30,KU30,LW30,MY30,OA30,PC30,QE30)-IF(R30="",0,R30),"")</f>
        <v/>
      </c>
      <c r="DI30" s="17"/>
      <c r="DJ30" s="17"/>
      <c r="DK30" s="17"/>
      <c r="DL30" s="17"/>
      <c r="DM30" s="17"/>
      <c r="DN30" s="17"/>
      <c r="DO30" s="17"/>
      <c r="DP30" s="17"/>
      <c r="DQ30" s="17"/>
      <c r="DR30" s="17"/>
      <c r="DS30" s="17"/>
      <c r="DT30" s="17"/>
      <c r="DU30" s="17"/>
      <c r="DV30" s="17"/>
      <c r="DW30" s="17"/>
      <c r="DX30" s="17"/>
      <c r="DY30" s="17"/>
      <c r="DZ30" s="17"/>
      <c r="EA30" s="17"/>
      <c r="EB30" s="17"/>
      <c r="EC30" s="40" t="str">
        <f>IF(SUM(DJ30,DN30)&gt;0,SUM(DJ30,DN30),"")</f>
        <v/>
      </c>
      <c r="ED30" s="40" t="str">
        <f>IF(SUM(DI30:DJ30,DL30:DN30,DP30)-DK30-DO30&gt;0,SUM(DI30:DJ30,DL30:DN30,DP30)-DK30-DO30,"")</f>
        <v/>
      </c>
      <c r="EE30" s="40" t="str">
        <f>IF(SUM(DQ30:DR30,DT30)-DS30&gt;0,SUM(DQ30:DR30,DT30)-DS30,"")</f>
        <v/>
      </c>
      <c r="EF30" s="40" t="str">
        <f>IF(SUM(DJ30,DN30,DR30)&gt;0,SUM(DJ30,DN30,DR30),"")</f>
        <v/>
      </c>
      <c r="EG30" s="40" t="str">
        <f>IF(SUM(ED30,EE30)&gt;0,SUM(ED30,EE30),"")</f>
        <v/>
      </c>
      <c r="EH30" s="40" t="str">
        <f>IF(SUM(DV30,DZ30)&gt;0,SUM(DV30,DZ30),"")</f>
        <v/>
      </c>
      <c r="EI30" s="40" t="str">
        <f>IF(SUM(DU30:DV30,DX30:DZ30,EB30)-SUM(DW30,EA30)&gt;0,SUM(DU30:DV30,DX30:DZ30,EB30)-SUM(DW30,EA30),"")</f>
        <v/>
      </c>
      <c r="EJ30" s="40" t="str">
        <f>IF(SUM(ED30,EE30,EI30)&gt;0,SUM(ED30,EE30,EI30),"")</f>
        <v/>
      </c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1" t="str">
        <f>IF(SUM(EL30,EP30)&gt;0,SUM(EL30,EP30),"")</f>
        <v/>
      </c>
      <c r="FF30" s="11" t="str">
        <f>IF(SUM(EK30:EL30,EN30:EP30,ER30)-EM30-EQ30&gt;0,SUM(EK30:EL30,EN30:EP30,ER30)-EM30-EQ30,"")</f>
        <v/>
      </c>
      <c r="FG30" s="11" t="str">
        <f>IF(SUM(ES30:ET30,EV30)-EU30&gt;0,SUM(ES30:ET30,EV30)-EU30,"")</f>
        <v/>
      </c>
      <c r="FH30" s="11" t="str">
        <f>IF(SUM(EL30,EP30,ET30)&gt;0,SUM(EL30,EP30,ET30),"")</f>
        <v/>
      </c>
      <c r="FI30" s="11" t="str">
        <f>IF(SUM(FF30,FG30)&gt;0,SUM(FF30,FG30),"")</f>
        <v/>
      </c>
      <c r="FJ30" s="11" t="str">
        <f>IF(SUM(EX30,FB30)&gt;0,SUM(EX30,FB30),"")</f>
        <v/>
      </c>
      <c r="FK30" s="11" t="str">
        <f>IF(SUM(EW30:EX30,EZ30:FB30,FD30)-SUM(EY30,FC30)&gt;0,SUM(EW30:EX30,EZ30:FB30,FD30)-SUM(EY30,FC30),"")</f>
        <v/>
      </c>
      <c r="FL30" s="11" t="str">
        <f>IF(SUM(FF30,FG30,FK30)&gt;0,SUM(FF30,FG30,FK30),"")</f>
        <v/>
      </c>
      <c r="FM30" s="17"/>
      <c r="FN30" s="17"/>
      <c r="FO30" s="17"/>
      <c r="FP30" s="17"/>
      <c r="FQ30" s="17"/>
      <c r="FR30" s="17"/>
      <c r="FS30" s="17"/>
      <c r="FT30" s="17"/>
      <c r="FU30" s="17"/>
      <c r="FV30" s="17"/>
      <c r="FW30" s="17"/>
      <c r="FX30" s="17"/>
      <c r="FY30" s="17"/>
      <c r="FZ30" s="17"/>
      <c r="GA30" s="17"/>
      <c r="GB30" s="17"/>
      <c r="GC30" s="17"/>
      <c r="GD30" s="17"/>
      <c r="GE30" s="17"/>
      <c r="GF30" s="17"/>
      <c r="GG30" s="40" t="str">
        <f>IF(SUM(FN30,FR30)&gt;0,SUM(FN30,FR30),"")</f>
        <v/>
      </c>
      <c r="GH30" s="40" t="str">
        <f>IF(SUM(FM30:FN30,FP30:FR30,FT30)-FO30-FS30&gt;0,SUM(FM30:FN30,FP30:FR30,FT30)-FO30-FS30,"")</f>
        <v/>
      </c>
      <c r="GI30" s="40" t="str">
        <f>IF(SUM(FU30:FV30,FX30)-FW30&gt;0,SUM(FU30:FV30,FX30)-FW30,"")</f>
        <v/>
      </c>
      <c r="GJ30" s="40" t="str">
        <f>IF(SUM(FN30,FR30,FV30)&gt;0,SUM(FN30,FR30,FV30),"")</f>
        <v/>
      </c>
      <c r="GK30" s="40" t="str">
        <f>IF(SUM(GH30,GI30)&gt;0,SUM(GH30,GI30),"")</f>
        <v/>
      </c>
      <c r="GL30" s="40" t="str">
        <f>IF(SUM(FZ30,GD30)&gt;0,SUM(FZ30,GD30),"")</f>
        <v/>
      </c>
      <c r="GM30" s="40" t="str">
        <f>IF(SUM(FY30:FZ30,GB30:GD30,GF30)-SUM(GA30,GE30)&gt;0,SUM(FY30:FZ30,GB30:GD30,GF30)-SUM(GA30,GE30),"")</f>
        <v/>
      </c>
      <c r="GN30" s="40" t="str">
        <f>IF(SUM(GH30,GI30,GM30)&gt;0,SUM(GH30,GI30,GM30),"")</f>
        <v/>
      </c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1" t="str">
        <f>IF(SUM(GP30,GT30)&gt;0,SUM(GP30,GT30),"")</f>
        <v/>
      </c>
      <c r="HJ30" s="11" t="str">
        <f>IF(SUM(GO30:GP30,GR30:GT30,GV30)-GQ30-GU30&gt;0,SUM(GO30:GP30,GR30:GT30,GV30)-GQ30-GU30,"")</f>
        <v/>
      </c>
      <c r="HK30" s="11" t="str">
        <f>IF(SUM(GW30:GX30,GZ30)-GY30&gt;0,SUM(GW30:GX30,GZ30)-GY30,"")</f>
        <v/>
      </c>
      <c r="HL30" s="11" t="str">
        <f>IF(SUM(GP30,GT30,GX30)&gt;0,SUM(GP30,GT30,GX30),"")</f>
        <v/>
      </c>
      <c r="HM30" s="11" t="str">
        <f>IF(SUM(HJ30,HK30)&gt;0,SUM(HJ30,HK30),"")</f>
        <v/>
      </c>
      <c r="HN30" s="11" t="str">
        <f>IF(SUM(HB30,HF30)&gt;0,SUM(HB30,HF30),"")</f>
        <v/>
      </c>
      <c r="HO30" s="11" t="str">
        <f>IF(SUM(HA30:HB30,HD30:HF30,HH30)-SUM(HC30,HG30)&gt;0,SUM(HA30:HB30,HD30:HF30,HH30)-SUM(HC30,HG30),"")</f>
        <v/>
      </c>
      <c r="HP30" s="11" t="str">
        <f>IF(SUM(HJ30,HK30,HO30)&gt;0,SUM(HJ30,HK30,HO30),"")</f>
        <v/>
      </c>
      <c r="HQ30" s="17"/>
      <c r="HR30" s="17"/>
      <c r="HS30" s="17"/>
      <c r="HT30" s="17"/>
      <c r="HU30" s="17"/>
      <c r="HV30" s="17"/>
      <c r="HW30" s="17"/>
      <c r="HX30" s="17"/>
      <c r="HY30" s="17"/>
      <c r="HZ30" s="17"/>
      <c r="IA30" s="17"/>
      <c r="IB30" s="17"/>
      <c r="IC30" s="17"/>
      <c r="ID30" s="17"/>
      <c r="IE30" s="17"/>
      <c r="IF30" s="17"/>
      <c r="IG30" s="17"/>
      <c r="IH30" s="17"/>
      <c r="II30" s="17"/>
      <c r="IJ30" s="17"/>
      <c r="IK30" s="40" t="str">
        <f>IF(SUM(HR30,HV30)&gt;0,SUM(HR30,HV30),"")</f>
        <v/>
      </c>
      <c r="IL30" s="40" t="str">
        <f>IF(SUM(HQ30:HR30,HT30:HV30,HX30)-HS30-HW30&gt;0,SUM(HQ30:HR30,HT30:HV30,HX30)-HS30-HW30,"")</f>
        <v/>
      </c>
      <c r="IM30" s="40" t="str">
        <f>IF(SUM(HY30:HZ30,IB30)-IA30&gt;0,SUM(HY30:HZ30,IB30)-IA30,"")</f>
        <v/>
      </c>
      <c r="IN30" s="40" t="str">
        <f>IF(SUM(HR30,HV30,HZ30)&gt;0,SUM(HR30,HV30,HZ30),"")</f>
        <v/>
      </c>
      <c r="IO30" s="40" t="str">
        <f>IF(SUM(IL30,IM30)&gt;0,SUM(IL30,IM30),"")</f>
        <v/>
      </c>
      <c r="IP30" s="40" t="str">
        <f>IF(SUM(ID30,IH30)&gt;0,SUM(ID30,IH30),"")</f>
        <v/>
      </c>
      <c r="IQ30" s="40" t="str">
        <f>IF(SUM(IC30:ID30,IF30:IH30,IJ30)-SUM(IE30,II30)&gt;0,SUM(IC30:ID30,IF30:IH30,IJ30)-SUM(IE30,II30),"")</f>
        <v/>
      </c>
      <c r="IR30" s="40" t="str">
        <f>IF(SUM(IL30,IM30,IQ30)&gt;0,SUM(IL30,IM30,IQ30),"")</f>
        <v/>
      </c>
      <c r="IS30" s="18"/>
      <c r="IT30" s="18"/>
      <c r="IU30" s="18"/>
      <c r="IV30" s="18"/>
      <c r="IW30" s="18"/>
      <c r="IX30" s="18"/>
      <c r="IY30" s="18"/>
      <c r="IZ30" s="18"/>
      <c r="JA30" s="18"/>
      <c r="JB30" s="18"/>
      <c r="JC30" s="18"/>
      <c r="JD30" s="18"/>
      <c r="JE30" s="18"/>
      <c r="JF30" s="18"/>
      <c r="JG30" s="18"/>
      <c r="JH30" s="18"/>
      <c r="JI30" s="18"/>
      <c r="JJ30" s="18"/>
      <c r="JK30" s="18"/>
      <c r="JL30" s="18"/>
      <c r="JM30" s="11" t="str">
        <f>IF(SUM(IT30,IX30)&gt;0,SUM(IT30,IX30),"")</f>
        <v/>
      </c>
      <c r="JN30" s="11" t="str">
        <f>IF(SUM(IS30:IT30,IV30:IX30,IZ30)-IU30-IY30&gt;0,SUM(IS30:IT30,IV30:IX30,IZ30)-IU30-IY30,"")</f>
        <v/>
      </c>
      <c r="JO30" s="11" t="str">
        <f>IF(SUM(JA30:JB30,JD30)-JC30&gt;0,SUM(JA30:JB30,JD30)-JC30,"")</f>
        <v/>
      </c>
      <c r="JP30" s="11" t="str">
        <f>IF(SUM(IT30,IX30,JB30)&gt;0,SUM(IT30,IX30,JB30),"")</f>
        <v/>
      </c>
      <c r="JQ30" s="11" t="str">
        <f>IF(SUM(JN30,JO30)&gt;0,SUM(JN30,JO30),"")</f>
        <v/>
      </c>
      <c r="JR30" s="11" t="str">
        <f>IF(SUM(JF30,JJ30)&gt;0,SUM(JF30,JJ30),"")</f>
        <v/>
      </c>
      <c r="JS30" s="11" t="str">
        <f>IF(SUM(JE30:JF30,JH30:JJ30,JL30)-SUM(JG30,JK30)&gt;0,SUM(JE30:JF30,JH30:JJ30,JL30)-SUM(JG30,JK30),"")</f>
        <v/>
      </c>
      <c r="JT30" s="11" t="str">
        <f>IF(SUM(JN30,JO30,JS30)&gt;0,SUM(JN30,JO30,JS30),"")</f>
        <v/>
      </c>
      <c r="JU30" s="17"/>
      <c r="JV30" s="17"/>
      <c r="JW30" s="17"/>
      <c r="JX30" s="17"/>
      <c r="JY30" s="17"/>
      <c r="JZ30" s="17"/>
      <c r="KA30" s="17"/>
      <c r="KB30" s="17"/>
      <c r="KC30" s="17"/>
      <c r="KD30" s="17"/>
      <c r="KE30" s="17"/>
      <c r="KF30" s="17"/>
      <c r="KG30" s="17"/>
      <c r="KH30" s="17"/>
      <c r="KI30" s="17"/>
      <c r="KJ30" s="17"/>
      <c r="KK30" s="17"/>
      <c r="KL30" s="17"/>
      <c r="KM30" s="17"/>
      <c r="KN30" s="17"/>
      <c r="KO30" s="40" t="str">
        <f>IF(SUM(JV30,JZ30)&gt;0,SUM(JV30,JZ30),"")</f>
        <v/>
      </c>
      <c r="KP30" s="40" t="str">
        <f>IF(SUM(JU30:JV30,JX30:JZ30,KB30)-JW30-KA30&gt;0,SUM(JU30:JV30,JX30:JZ30,KB30)-JW30-KA30,"")</f>
        <v/>
      </c>
      <c r="KQ30" s="40" t="str">
        <f>IF(SUM(KC30:KD30,KF30)-KE30&gt;0,SUM(KC30:KD30,KF30)-KE30,"")</f>
        <v/>
      </c>
      <c r="KR30" s="40" t="str">
        <f>IF(SUM(JV30,JZ30,KD30)&gt;0,SUM(JV30,JZ30,KD30),"")</f>
        <v/>
      </c>
      <c r="KS30" s="40" t="str">
        <f>IF(SUM(KP30,KQ30)&gt;0,SUM(KP30,KQ30),"")</f>
        <v/>
      </c>
      <c r="KT30" s="40" t="str">
        <f>IF(SUM(KH30,KL30)&gt;0,SUM(KH30,KL30),"")</f>
        <v/>
      </c>
      <c r="KU30" s="40" t="str">
        <f>IF(SUM(KG30:KH30,KJ30:KL30,KN30)-SUM(KI30,KM30)&gt;0,SUM(KG30:KH30,KJ30:KL30,KN30)-SUM(KI30,KM30),"")</f>
        <v/>
      </c>
      <c r="KV30" s="40" t="str">
        <f>IF(SUM(KP30,KQ30,KU30)&gt;0,SUM(KP30,KQ30,KU30),"")</f>
        <v/>
      </c>
      <c r="KW30" s="18"/>
      <c r="KX30" s="18"/>
      <c r="KY30" s="18"/>
      <c r="KZ30" s="18"/>
      <c r="LA30" s="18"/>
      <c r="LB30" s="18"/>
      <c r="LC30" s="18"/>
      <c r="LD30" s="18"/>
      <c r="LE30" s="18"/>
      <c r="LF30" s="18"/>
      <c r="LG30" s="18"/>
      <c r="LH30" s="18"/>
      <c r="LI30" s="18"/>
      <c r="LJ30" s="18"/>
      <c r="LK30" s="18"/>
      <c r="LL30" s="18"/>
      <c r="LM30" s="18"/>
      <c r="LN30" s="18"/>
      <c r="LO30" s="18"/>
      <c r="LP30" s="18"/>
      <c r="LQ30" s="11" t="str">
        <f>IF(SUM(KX30,LB30)&gt;0,SUM(KX30,LB30),"")</f>
        <v/>
      </c>
      <c r="LR30" s="11" t="str">
        <f>IF(SUM(KW30:KX30,KZ30:LB30,LD30)-KY30-LC30&gt;0,SUM(KW30:KX30,KZ30:LB30,LD30)-KY30-LC30,"")</f>
        <v/>
      </c>
      <c r="LS30" s="11" t="str">
        <f>IF(SUM(LE30:LF30,LH30)-LG30&gt;0,SUM(LE30:LF30,LH30)-LG30,"")</f>
        <v/>
      </c>
      <c r="LT30" s="11" t="str">
        <f>IF(SUM(KX30,LB30,LF30)&gt;0,SUM(KX30,LB30,LF30),"")</f>
        <v/>
      </c>
      <c r="LU30" s="11" t="str">
        <f>IF(SUM(LR30,LS30)&gt;0,SUM(LR30,LS30),"")</f>
        <v/>
      </c>
      <c r="LV30" s="11" t="str">
        <f>IF(SUM(LJ30,LN30)&gt;0,SUM(LJ30,LN30),"")</f>
        <v/>
      </c>
      <c r="LW30" s="11" t="str">
        <f>IF(SUM(LI30:LJ30,LL30:LN30,LP30)-SUM(LK30,LO30)&gt;0,SUM(LI30:LJ30,LL30:LN30,LP30)-SUM(LK30,LO30),"")</f>
        <v/>
      </c>
      <c r="LX30" s="11" t="str">
        <f>IF(SUM(LR30,LS30,LW30)&gt;0,SUM(LR30,LS30,LW30),"")</f>
        <v/>
      </c>
      <c r="LY30" s="17"/>
      <c r="LZ30" s="17"/>
      <c r="MA30" s="17"/>
      <c r="MB30" s="17"/>
      <c r="MC30" s="17"/>
      <c r="MD30" s="17"/>
      <c r="ME30" s="17"/>
      <c r="MF30" s="17"/>
      <c r="MG30" s="17"/>
      <c r="MH30" s="17"/>
      <c r="MI30" s="17"/>
      <c r="MJ30" s="17"/>
      <c r="MK30" s="17"/>
      <c r="ML30" s="17"/>
      <c r="MM30" s="17"/>
      <c r="MN30" s="17"/>
      <c r="MO30" s="17"/>
      <c r="MP30" s="17"/>
      <c r="MQ30" s="17"/>
      <c r="MR30" s="17"/>
      <c r="MS30" s="40" t="str">
        <f>IF(SUM(LZ30,MD30)&gt;0,SUM(LZ30,MD30),"")</f>
        <v/>
      </c>
      <c r="MT30" s="40" t="str">
        <f>IF(SUM(LY30:LZ30,MB30:MD30,MF30)-MA30-ME30&gt;0,SUM(LY30:LZ30,MB30:MD30,MF30)-MA30-ME30,"")</f>
        <v/>
      </c>
      <c r="MU30" s="40" t="str">
        <f>IF(SUM(MG30:MH30,MJ30)-MI30&gt;0,SUM(MG30:MH30,MJ30)-MI30,"")</f>
        <v/>
      </c>
      <c r="MV30" s="40" t="str">
        <f>IF(SUM(LZ30,MD30,MH30)&gt;0,SUM(LZ30,MD30,MH30),"")</f>
        <v/>
      </c>
      <c r="MW30" s="40" t="str">
        <f>IF(SUM(MT30,MU30)&gt;0,SUM(MT30,MU30),"")</f>
        <v/>
      </c>
      <c r="MX30" s="40" t="str">
        <f>IF(SUM(ML30,MP30)&gt;0,SUM(ML30,MP30),"")</f>
        <v/>
      </c>
      <c r="MY30" s="40" t="str">
        <f>IF(SUM(MK30:ML30,MN30:MP30,MR30)-SUM(MM30,MQ30)&gt;0,SUM(MK30:ML30,MN30:MP30,MR30)-SUM(MM30,MQ30),"")</f>
        <v/>
      </c>
      <c r="MZ30" s="40" t="str">
        <f>IF(SUM(MT30,MU30,MY30)&gt;0,SUM(MT30,MU30,MY30),"")</f>
        <v/>
      </c>
      <c r="NA30" s="18"/>
      <c r="NB30" s="18"/>
      <c r="NC30" s="18"/>
      <c r="ND30" s="18"/>
      <c r="NE30" s="18"/>
      <c r="NF30" s="18"/>
      <c r="NG30" s="18"/>
      <c r="NH30" s="18"/>
      <c r="NI30" s="18"/>
      <c r="NJ30" s="18"/>
      <c r="NK30" s="18"/>
      <c r="NL30" s="18"/>
      <c r="NM30" s="18"/>
      <c r="NN30" s="18"/>
      <c r="NO30" s="18"/>
      <c r="NP30" s="18"/>
      <c r="NQ30" s="18"/>
      <c r="NR30" s="18"/>
      <c r="NS30" s="18"/>
      <c r="NT30" s="18"/>
      <c r="NU30" s="11" t="str">
        <f>IF(SUM(NB30,NF30)&gt;0,SUM(NB30,NF30),"")</f>
        <v/>
      </c>
      <c r="NV30" s="11" t="str">
        <f>IF(SUM(NA30:NB30,ND30:NF30,NH30)-NC30-NG30&gt;0,SUM(NA30:NB30,ND30:NF30,NH30)-NC30-NG30,"")</f>
        <v/>
      </c>
      <c r="NW30" s="11" t="str">
        <f>IF(SUM(NI30:NJ30,NL30)-NK30&gt;0,SUM(NI30:NJ30,NL30)-NK30,"")</f>
        <v/>
      </c>
      <c r="NX30" s="11" t="str">
        <f>IF(SUM(NB30,NF30,NJ30)&gt;0,SUM(NB30,NF30,NJ30),"")</f>
        <v/>
      </c>
      <c r="NY30" s="11" t="str">
        <f>IF(SUM(NV30,NW30)&gt;0,SUM(NV30,NW30),"")</f>
        <v/>
      </c>
      <c r="NZ30" s="11" t="str">
        <f>IF(SUM(NN30,NR30)&gt;0,SUM(NN30,NR30),"")</f>
        <v/>
      </c>
      <c r="OA30" s="11" t="str">
        <f>IF(SUM(NM30:NN30,NP30:NR30,NT30)-SUM(NO30,NS30)&gt;0,SUM(NM30:NN30,NP30:NR30,NT30)-SUM(NO30,NS30),"")</f>
        <v/>
      </c>
      <c r="OB30" s="11" t="str">
        <f>IF(SUM(NV30,NW30,OA30)&gt;0,SUM(NV30,NW30,OA30),"")</f>
        <v/>
      </c>
      <c r="OC30" s="17"/>
      <c r="OD30" s="17"/>
      <c r="OE30" s="17"/>
      <c r="OF30" s="17"/>
      <c r="OG30" s="17"/>
      <c r="OH30" s="17"/>
      <c r="OI30" s="17"/>
      <c r="OJ30" s="17"/>
      <c r="OK30" s="17"/>
      <c r="OL30" s="17"/>
      <c r="OM30" s="17"/>
      <c r="ON30" s="17"/>
      <c r="OO30" s="17"/>
      <c r="OP30" s="17"/>
      <c r="OQ30" s="17"/>
      <c r="OR30" s="17"/>
      <c r="OS30" s="17"/>
      <c r="OT30" s="17"/>
      <c r="OU30" s="17"/>
      <c r="OV30" s="17"/>
      <c r="OW30" s="40" t="str">
        <f>IF(SUM(OD30,OH30)&gt;0,SUM(OD30,OH30),"")</f>
        <v/>
      </c>
      <c r="OX30" s="40" t="str">
        <f>IF(SUM(OC30:OD30,OF30:OH30,OJ30)-OE30-OI30&gt;0,SUM(OC30:OD30,OF30:OH30,OJ30)-OE30-OI30,"")</f>
        <v/>
      </c>
      <c r="OY30" s="40" t="str">
        <f>IF(SUM(OK30:OL30,ON30)-OM30&gt;0,SUM(OK30:OL30,ON30)-OM30,"")</f>
        <v/>
      </c>
      <c r="OZ30" s="40" t="str">
        <f>IF(SUM(OD30,OH30,OL30)&gt;0,SUM(OD30,OH30,OL30),"")</f>
        <v/>
      </c>
      <c r="PA30" s="40" t="str">
        <f>IF(SUM(OX30,OY30)&gt;0,SUM(OX30,OY30),"")</f>
        <v/>
      </c>
      <c r="PB30" s="40" t="str">
        <f>IF(SUM(OP30,OT30)&gt;0,SUM(OP30,OT30),"")</f>
        <v/>
      </c>
      <c r="PC30" s="40" t="str">
        <f>IF(SUM(OO30:OP30,OR30:OT30,OV30)-SUM(OQ30,OU30)&gt;0,SUM(OO30:OP30,OR30:OT30,OV30)-SUM(OQ30,OU30),"")</f>
        <v/>
      </c>
      <c r="PD30" s="40" t="str">
        <f>IF(SUM(OX30,OY30,PC30)&gt;0,SUM(OX30,OY30,PC30),"")</f>
        <v/>
      </c>
      <c r="PE30" s="18"/>
      <c r="PF30" s="18"/>
      <c r="PG30" s="18"/>
      <c r="PH30" s="18"/>
      <c r="PI30" s="18"/>
      <c r="PJ30" s="18"/>
      <c r="PK30" s="18"/>
      <c r="PL30" s="18"/>
      <c r="PM30" s="18"/>
      <c r="PN30" s="18"/>
      <c r="PO30" s="18"/>
      <c r="PP30" s="18"/>
      <c r="PQ30" s="18"/>
      <c r="PR30" s="18"/>
      <c r="PS30" s="18"/>
      <c r="PT30" s="18"/>
      <c r="PU30" s="18"/>
      <c r="PV30" s="18"/>
      <c r="PW30" s="18"/>
      <c r="PX30" s="18"/>
      <c r="PY30" s="11" t="str">
        <f>IF(SUM(PF30,PJ30)&gt;0,SUM(PF30,PJ30),"")</f>
        <v/>
      </c>
      <c r="PZ30" s="11" t="str">
        <f>IF(SUM(PE30:PF30,PH30:PJ30,PL30)-PG30-PK30&gt;0,SUM(PE30:PF30,PH30:PJ30,PL30)-PG30-PK30,"")</f>
        <v/>
      </c>
      <c r="QA30" s="11" t="str">
        <f>IF(SUM(PM30:PN30,PP30)-PO30&gt;0,SUM(PM30:PN30,PP30)-PO30,"")</f>
        <v/>
      </c>
      <c r="QB30" s="11" t="str">
        <f>IF(SUM(PF30,PJ30,PN30)&gt;0,SUM(PF30,PJ30,PN30),"")</f>
        <v/>
      </c>
      <c r="QC30" s="11" t="str">
        <f>IF(SUM(PZ30,QA30)&gt;0,SUM(PZ30,QA30),"")</f>
        <v/>
      </c>
      <c r="QD30" s="11" t="str">
        <f>IF(SUM(PR30,PV30)&gt;0,SUM(PR30,PV30),"")</f>
        <v/>
      </c>
      <c r="QE30" s="11" t="str">
        <f>IF(SUM(PQ30:PR30,PT30:PV30,PX30)-SUM(PS30,PW30)&gt;0,SUM(PQ30:PR30,PT30:PV30,PX30)-SUM(PS30,PW30),"")</f>
        <v/>
      </c>
      <c r="QF30" s="11" t="str">
        <f>IF(SUM(PZ30,QA30,QE30)&gt;0,SUM(PZ30,QA30,QE30),"")</f>
        <v/>
      </c>
      <c r="QG30" s="22">
        <f>IF($CW30="P",CC30,(CC30+AZ30)/2)</f>
        <v>9.35</v>
      </c>
      <c r="QH30" s="22">
        <f>IF($CW30="P",CD30,(CD30+BA30)/2)</f>
        <v>1.8</v>
      </c>
      <c r="QI30" s="22">
        <f>IF($CW30="P",CE30,(CE30+BB30)/2)</f>
        <v>0</v>
      </c>
      <c r="QJ30" s="22">
        <f>IF($CW30="P",CF30,(CF30+BC30)/2)</f>
        <v>0</v>
      </c>
      <c r="QK30" s="22">
        <f>IF($CW30="P",CG30,(CG30+BD30)/2)</f>
        <v>9.1999999999999993</v>
      </c>
      <c r="QL30" s="22">
        <f>IF($CW30="P",CH30,(CH30+BE30)/2)</f>
        <v>2.2000000000000002</v>
      </c>
      <c r="QM30" s="22">
        <f>IF($CW30="P",CI30,(CI30+BF30)/2)</f>
        <v>0</v>
      </c>
      <c r="QN30" s="22">
        <f>IF($CW30="P",CJ30,(CJ30+BG30)/2)</f>
        <v>0</v>
      </c>
      <c r="QO30" s="22">
        <f>IF($CW30="P",CK30,(CK30+BH30)/2)</f>
        <v>0</v>
      </c>
      <c r="QP30" s="22">
        <f>IF($CW30="P",CL30,(CL30+BI30)/2)</f>
        <v>0</v>
      </c>
      <c r="QQ30" s="22">
        <f>IF($CW30="P",CM30,(CM30+BJ30)/2)</f>
        <v>0</v>
      </c>
      <c r="QR30" s="22">
        <f>IF($CW30="P",CN30,(CN30+BK30)/2)</f>
        <v>0</v>
      </c>
      <c r="QS30" s="22">
        <f>IF($CW30="P",CO30,(CO30+BL30)/2)</f>
        <v>0</v>
      </c>
      <c r="QT30" s="22">
        <f>IF($CW30="P",CP30,(CP30+BM30)/2)</f>
        <v>0</v>
      </c>
      <c r="QU30" s="22">
        <f>IF($CW30="P",CQ30,(CQ30+BN30)/2)</f>
        <v>0</v>
      </c>
      <c r="QV30" s="22">
        <f>IF($CW30="P",CR30,(CR30+BO30)/2)</f>
        <v>0</v>
      </c>
      <c r="QW30" s="22">
        <f>IF($CW30="P",CS30,(CS30+BP30)/2)</f>
        <v>0</v>
      </c>
      <c r="QX30" s="22">
        <f>IF($CW30="P",CT30,(CT30+BQ30)/2)</f>
        <v>0</v>
      </c>
      <c r="QY30" s="22">
        <f>IF($CW30="P",CU30,(CU30+BR30)/2)</f>
        <v>0</v>
      </c>
      <c r="QZ30" s="22">
        <f>IF($CW30="P",CV30,(CV30+BS30)/2)</f>
        <v>0</v>
      </c>
      <c r="RA30" s="27" t="s">
        <v>46</v>
      </c>
      <c r="RB30" s="40">
        <f>IF(SUM(QH30,QL30)&gt;0,SUM(QH30,QL30),"")</f>
        <v>4</v>
      </c>
      <c r="RC30" s="40">
        <f>IF(SUM(QG30:QH30,QJ30:QL30,QN30)-QI30-QM30&gt;0,SUM(QG30:QH30,QJ30:QL30,QN30)-QI30-QM30,"")</f>
        <v>22.55</v>
      </c>
      <c r="RD30" s="40" t="str">
        <f>IF(SUM(QO30:QP30,QR30)-QQ30&gt;0,SUM(QO30:QP30,QR30)-QQ30,"")</f>
        <v/>
      </c>
      <c r="RE30" s="40">
        <f>IF(SUM(QH30,QL30,QP30)&gt;0,SUM(QH30,QL30,QP30),"")</f>
        <v>4</v>
      </c>
      <c r="RF30" s="40">
        <f>IF(SUM(RC30,RD30)&gt;0,SUM(RC30,RD30),"")</f>
        <v>22.55</v>
      </c>
      <c r="RG30" s="40" t="str">
        <f>IF(SUM(QT30,QX30)&gt;0,SUM(QT30,QX30),"")</f>
        <v/>
      </c>
      <c r="RH30" s="40" t="str">
        <f>IF(SUM(QS30:QT30,QV30:QX30,QZ30)-SUM(QU30,QY30)&gt;0,SUM(QS30:QT30,QV30:QX30,QZ30)-SUM(QU30,QY30),"")</f>
        <v/>
      </c>
      <c r="RI30" s="40">
        <f>IF(SUM(RC30,RD30,RH30)&gt;0,SUM(RC30,RD30,RH30),"")</f>
        <v>22.55</v>
      </c>
    </row>
    <row r="31" spans="1:477" x14ac:dyDescent="0.2">
      <c r="A31" s="4" t="str" cm="1">
        <f t="array" ref="A31">IF(AND(J31&lt;&gt;"",J31&lt;&gt;"No DD"),SUMPRODUCT((J$4:J$34&lt;&gt;"")*(J$4:J$34&lt;&gt;"No DD")*(F$4:F$34&gt;F31))+1,IF(J31="No DD",SUMPRODUCT((J$4:J$34="No DD")*(F$4:F$34&gt;F31))+1+SUMPRODUCT((J$4:J$34&lt;&gt;"")*(J$4:J$34&lt;&gt;"No DD")),""))</f>
        <v/>
      </c>
      <c r="B31" s="4" t="str" cm="1">
        <f t="array" ref="B31">IF(AND(J31&lt;&gt;"",J31&lt;&gt;"No DD",G31=""),SUMPRODUCT((J$4:J$34&lt;&gt;"")*(J$4:J$34&lt;&gt;"No DD")*(G$4:G$34="")*(F$4:F$34&gt;F31))+1,IF(J31="No DD",SUMPRODUCT((J$4:J$34="No DD")*(F$4:F$34&gt;F31)*(G$4:G$34=""))+1+SUMPRODUCT((J$4:J$34&lt;&gt;"")*(G$4:G$34="")*(J$4:J$34&lt;&gt;"No DD")),""))</f>
        <v/>
      </c>
      <c r="C31" s="5" t="s">
        <v>125</v>
      </c>
      <c r="D31" s="4" t="s">
        <v>5</v>
      </c>
      <c r="E31" s="4">
        <v>2004</v>
      </c>
      <c r="F31" s="9">
        <f>SUM(L31:T31)+SUM(L31:P31)*0.0000001+SUM(L31)*0.0000000000001</f>
        <v>38.000003800003803</v>
      </c>
      <c r="G31" s="66"/>
      <c r="H31" s="3" t="str">
        <f>IF(OR(AND(AR31&gt;=AY$36,AS31&gt;=AY$40,AR31&lt;&gt;"",AQ31=""),AND(AW31&gt;=AY$36,AX31&gt;=AY$40,AW31&lt;&gt;"",AQ31=""),AND(BU31&gt;=CB$36,BV31&gt;=CB$40,BU31&lt;&gt;"",BT31=""),AND(BZ31&gt;=CB$36,CA31&gt;=CB$40,BZ31&lt;&gt;"",BT31=""),AND(CX31&gt;=DE$36,CY31&gt;=DE$40,CX31&lt;&gt;"",CW31=""),AND(DC31&gt;=DE$36,DD31&gt;=DE$40,DC31&lt;&gt;""),AND(EC31&gt;=EJ$36,ED31&gt;=EJ$40,EC31&lt;&gt;""),AND(EH31&gt;=EJ$36,EI31&gt;=EJ$40,EH31&lt;&gt;""),AND(FE31&gt;=FL$36,FF31&gt;=FL$40,FE31&lt;&gt;""),AND(FJ31&gt;=FL$36,FK31&gt;=FL$40,FJ31&lt;&gt;""),AND(GG31&gt;=GN$36,GH31&gt;=GN$40,GG31&lt;&gt;""),AND(GL31&gt;=GN$36,GM31&gt;=GN$40,GL31&lt;&gt;""),AND(HI31&gt;=HP$36,HJ31&gt;=HP$40,HI31&lt;&gt;""),AND(HN31&gt;=HP$36,HO31&gt;=HP$40,HN31&lt;&gt;""),AND(IK31&gt;=IR$36,IL31&gt;=IR$40,IK31&lt;&gt;""),AND(IP31&gt;=IR$36,IQ31&gt;=IR$40,IP31&lt;&gt;""),AND(JM31&gt;=JT$36,JN31&gt;=JT$40,JM31&lt;&gt;""),AND(JR31&gt;=JT$36,JS31&gt;=JT$40,JR31&lt;&gt;""),AND(KO31&gt;=KV$36,KP31&gt;=KV$40,KO31&lt;&gt;""),AND(KT31&gt;=KV$36,KU31&gt;=KV$40,KT31&lt;&gt;""),AND(LQ31&gt;=LX$36,LR31&gt;=LX$40,LQ31&lt;&gt;""),AND(LV31&gt;=LX$36,LW31&gt;=LX$40,LV31&lt;&gt;""),AND(MS31&gt;=MZ$36,MT31&gt;=MZ$40,MS31&lt;&gt;""),AND(MX31&gt;=MZ$36,MY31&gt;=MZ$40,MX31&lt;&gt;""),AND(NU31&gt;=OB$36,NV31&gt;=OB$40,NU31&lt;&gt;""),AND(NZ31&gt;=OB$36,OA31&gt;=OB$40,NZ31&lt;&gt;""),AND(OW31&gt;=PD$36,OX31&gt;=PD$40,OW31&lt;&gt;""),AND(PB31&gt;=PD$36,PC31&gt;=PD$40,PB31&lt;&gt;""),AND(PY31&gt;=QF$36,PZ31&gt;=QF$40,PY31&lt;&gt;""),AND(QD31&gt;=QF$36,QE31&gt;=QF$40,QD31&lt;&gt;"")),"P","")</f>
        <v/>
      </c>
      <c r="I31" s="3" t="str">
        <f>IF(OR(AND(AS31&gt;=AY$40,AS31&lt;&gt;"",AQ31=""),AND(AX31&gt;=AY$40,AX31&lt;&gt;"",AQ31=""),AND(BV31&gt;=CB$40,BV31&lt;&gt;"",BT31=""),AND(CA31&gt;=CB$40,CA31&lt;&gt;"",BT31=""),AND(CY31&gt;=DE$40,CY31&lt;&gt;"",CW31=""),AND(DD31&gt;=DE$40,DD31&lt;&gt;"",CW31=""),AND(ED31&gt;=EJ$40,ED31&lt;&gt;""),AND(EI31&gt;=EJ$40,EI31&lt;&gt;""),AND(FF31&gt;=FL$40,FF31&lt;&gt;""),AND(FK31&gt;=FL$40,FK31&lt;&gt;""),AND(GH31&gt;=GN$40,GH31&lt;&gt;""),AND(GM31&gt;=GN$40,GM31&lt;&gt;""),AND(HJ31&gt;=HP$40,HJ31&lt;&gt;""),AND(HO31&gt;=HP$40,HO31&lt;&gt;""),AND(IL31&gt;=IR$40,IL31&lt;&gt;""),AND(IQ31&gt;=IR$40,IQ31&lt;&gt;""),AND(JN31&gt;=JT$40,JN31&lt;&gt;""),AND(JS31&gt;=JT$40,JS31&lt;&gt;""),AND(KP31&gt;=KV$40,KP31&lt;&gt;""),AND(KU31&gt;=KV$40,KU31&lt;&gt;""),AND(LR31&gt;=LX$40,LR31&lt;&gt;""),AND(LW31&gt;=LX$40,LW31&lt;&gt;""),AND(MT31&gt;=MZ$40,MT31&lt;&gt;""),AND(MY31&gt;=MZ$40,MY31&lt;&gt;""),AND(NV31&gt;=OB$40,NV31&lt;&gt;""),AND(OA31&gt;=OB$40,OA31&lt;&gt;""),AND(OX31&gt;=PD$40,OX31&lt;&gt;""),AND(PC31&gt;=PD$40,PC31&lt;&gt;""),AND(PZ31&gt;=QF$40,PZ31&lt;&gt;""),AND(QE31&gt;=QF$40,QE31&lt;&gt;"")),"P","")</f>
        <v/>
      </c>
      <c r="J31" s="36" t="str">
        <f>IF(AND(I31="P",H31=""),"No DD",IF(OR(AND(AU31&gt;=AY$39,AV31&gt;=AY$43,AU31&lt;&gt;"",AQ31=""),AND(BX31&gt;=CB$39,BY31&gt;=CB$43,BX31&lt;&gt;"",BT31=""),AND(DA31&gt;=DE$39,DB31&gt;=DE$43,DA31&lt;&gt;"",CW31=""),AND(EF31&gt;=EJ$39,EG31&gt;=EJ$43,EF31&lt;&gt;""),AND(FH31&gt;=FL$39,FI31&gt;=FL$43,FH31&lt;&gt;""),AND(GJ31&gt;=GN$39,GK31&gt;=GN$43,GJ31&lt;&gt;""),AND(HL31&gt;=HP$39,HM31&gt;=HP$43,HL31&lt;&gt;""),AND(IN31&gt;=IR$39,IO31&gt;=IR$43,IN31&lt;&gt;""),AND(JP31&gt;=JT$39,JQ31&gt;=JT$43,JP31&lt;&gt;""),AND(KR31&gt;=KV$39,KS31&gt;=KV$43,KR31&lt;&gt;""),AND(LT31&gt;=LX$39,LU31&gt;=LX$43,LT31&lt;&gt;""),AND(MV31&gt;=MZ$39,MW31&gt;=MZ$43,MV31&lt;&gt;""),AND(NX31&gt;=OB$39,NY31&gt;=OB$43,NX31&lt;&gt;""),AND(OZ31&gt;=PD$39,PA31&gt;=PD$43,OZ31&lt;&gt;""),AND(QB31&gt;=QF$39,QC31&gt;=QF$43,QB31&lt;&gt;"")),"Merit",IF(OR(AND(AU31&gt;=AY$38,AV31&gt;=AY$42,AU31&lt;&gt;"",AQ31=""),AND(BX31&gt;=CB$38,BY31&gt;=CB$42,BX31&lt;&gt;"",BT31=""),AND(DA31&gt;=DE$38,DB31&gt;=DE$42,DA31&lt;&gt;"",CW31=""),AND(EF31&gt;=EJ$38,EG31&gt;=EJ$42,EF31&lt;&gt;""),AND(FH31&gt;=FL$38,FI31&gt;=FL$42,FH31&lt;&gt;""),AND(GJ31&gt;=GN$38,GK31&gt;=GN$42,GJ31&lt;&gt;""),AND(HL31&gt;=HP$38,HM31&gt;=HP$42,HL31&lt;&gt;""),AND(IN31&gt;=IR$38,IO31&gt;=IR$42,IN31&lt;&gt;""),AND(JP31&gt;=JT$38,JQ31&gt;=JT$42,JP31&lt;&gt;""),AND(KR31&gt;=KV$38,KS31&gt;=KV$42,KR31&lt;&gt;""),AND(LT31&gt;=LX$38,LU31&gt;=LX$42,LT31&lt;&gt;""),AND(MV31&gt;=MZ$38,MW31&gt;=MZ$42,MV31&lt;&gt;""),AND(NX31&gt;=OB$38,NY31&gt;=OB$42,NX31&lt;&gt;""),AND(OZ31&gt;=PD$38,PA31&gt;=PD$42,OZ31&lt;&gt;""),AND(QB31&gt;=QF$38,QC31&gt;=QF$42,QB31&lt;&gt;"")),"Excellence",IF(K31="P","Worlds Team",IF(H31="P","National Team","")))))</f>
        <v/>
      </c>
      <c r="K31" s="3" t="str">
        <f>IF(OR(AND(AU31&gt;=AY$37,AV31&gt;=AY$41,AU31&lt;&gt;"",AQ31=""),AND(BX31&gt;=CB$37,BY31&gt;=CB$41,BX31&lt;&gt;"",BT31=""),AND(DA31&gt;=DE$37,DB31&gt;=DE$41,DA31&lt;&gt;"",CW31=""),AND(EF31&gt;=EJ$37,EG31&gt;=EJ$41,EF31&lt;&gt;""),AND(FH31&gt;=FL$37,FI31&gt;=FL$41,FH31&lt;&gt;""),AND(GJ31&gt;=GN$37,GK31&gt;=GN$41,GJ31&lt;&gt;""),AND(HL31&gt;=HP$37,HM31&gt;=HP$41,HL31&lt;&gt;""),AND(IN31&gt;=IR$37,IO31&gt;=IR$41,IN31&lt;&gt;""),AND(JP31&gt;=JT$37,JQ31&gt;=JT$41,JP31&lt;&gt;""),AND(KR31&gt;=KV$37,KS31&gt;=KV$41,KR31&lt;&gt;""),AND(LT31&gt;=LX$37,LU31&gt;=LX$41,LT31&lt;&gt;""),AND(MV31&gt;=MZ$37,MW31&gt;=MZ$41,MV31&lt;&gt;""),AND(NX31&gt;=OB$37,NY31&gt;=OB$41,NX31&lt;&gt;""),AND(OZ31&gt;=PD$37,PA31&gt;=PD$41,OZ31&lt;&gt;""),AND(QB31&gt;=QF$37,QC31&gt;=QF$41,QB31&lt;&gt;"")),"P","")</f>
        <v/>
      </c>
      <c r="L31" s="8">
        <f>IF(COUNT(AS31,BV31,CY31)&gt;0,LARGE((AS31,BV31,CY31),1),0)</f>
        <v>38</v>
      </c>
      <c r="M31" s="8" t="str">
        <f>IF(L31=0,"",IF(L31=CY31,$CC$1,IF(L31=BV31,$AZ$1,IF(L31=AS31,$W$1,""))))</f>
        <v>2024 Nationals</v>
      </c>
      <c r="N31" s="8">
        <f>IF(COUNT(AS31,BV31,CY31)&gt;1,LARGE((AS31,BV31,CY31),2),0)</f>
        <v>0</v>
      </c>
      <c r="O31" s="8" t="str">
        <f>IF(N31=0,"",IF(AND(N31=L31,N31=AS31,N31=BV31),$W$1,IF(AND(N31=L31,N31=AS31,N31=CY31),$W$1,IF(AND(N31=L31,N31=BV31,N31=CY31),$AZ$1,IF(N31=CY31,$CC$1,IF(N31=BV31,$AZ$1,IF(N31=AS31,$W$1,"")))))))</f>
        <v/>
      </c>
      <c r="P31" s="8">
        <f>IF(COUNT(AT31,BW31,CZ31)&gt;0,LARGE((AT31,BW31,CZ31),1),0)</f>
        <v>0</v>
      </c>
      <c r="Q31" s="8" t="str">
        <f>IF(P31=0,"",IF(P31=CZ31,$CC$1,IF(P31=BW31,$AZ$1,IF(P31=AT31,$W$1,""))))</f>
        <v/>
      </c>
      <c r="R31" s="8">
        <f>IF(MAX(AX31,CA31,DD31)&gt;0,MAX(AX31,CA31,DD31),0)</f>
        <v>0</v>
      </c>
      <c r="S31" s="8" t="str">
        <f>IF(R31=0,"",IF(R31=DD31,$CC$1,IF(R31=CA31,$AZ$1,IF(R31=AX31,$W$1,""))))</f>
        <v/>
      </c>
      <c r="T31" s="8" t="str">
        <f>IF(MAX(DF31:DH31)&gt;0,MAX(DF31:DH31),"")</f>
        <v/>
      </c>
      <c r="U31" s="11" t="str">
        <f>IF(T31="","",IF(T31=DF31,"("&amp;DF$2&amp;")",IF(T31=DG31,"("&amp;DG$2&amp;")",IF(T31=DH31,"("&amp;DH$2&amp;")"))))</f>
        <v/>
      </c>
      <c r="V31" s="8" t="str">
        <f>IF(T31="","",IF(T31=DF31,IF(T31+IF(N31="",0,N31)=PZ31,$PE$1,IF(T31+IF(N31="",0,N31)=OX31,$OC$1,IF(T31+IF(N31="",0,N31)=NV31,$NA$1,IF(T31+IF(N31="",0,N31)=MT31,$LY$1,IF(T31+IF(N31="",0,N31)=LR31,$KW$1,IF(T31+IF(N31="",0,N31)=KP31,$JU$1,IF(T31+IF(N31="",0,N31)=JN31,$IS$1,IF(T31+IF(N31="",0,N31)=IL31,$HQ$1,IF(T31+IF(N31="",0,N31)=HJ31,$GO$1,IF(T31+IF(N31="",0,N31)=GH31,$FM$1,IF(T31+IF(N31="",0,N31)=FF31,$EK$1,IF(T31+IF(N31="",0,N31)=ED31,$DI$1)))))))))))),IF(T31=DG31,IF(T31+IF(P31="",0,P31)=QA31,$PE$1,IF(T31+IF(P31="",0,P31)=OY31,$OC$1,IF(T31+IF(P31="",0,P31)=NW31,$NA$1,IF(T31+IF(P31="",0,P31)=MU31,$LY$1,IF(T31+IF(P31="",0,P31)=LS31,$KW$1,IF(T31+IF(P31="",0,P31)=KQ31,$JU$1,IF(T31+IF(P31="",0,P31)=JO31,$IS$1,IF(T31+IF(P31="",0,P31)=IM31,$HQ$1,IF(T31+IF(P31="",0,P31)=HK31,$GO$1,IF(T31+IF(P31="",0,P31)=GI31,$FM$1,IF(T31+IF(P31="",0,P31)=FG31,$EK$1,IF(T31+IF(P31="",0,P31)=EE31,$DI$1)))))))))))),IF(T31=DH31,IF(T31+IF(R31="",0,R31)=QE31,$PE$1,IF(T31+IF(R31="",0,R31)=PC31,$OC$1,IF(T31+IF(R31="",0,R31)=OA31,$NA$1,IF(T31+IF(R31="",0,R31)=MY31,$LY$1,IF(T31+IF(R31="",0,R31)=LW31,$KW$1,IF(T31+IF(R31="",0,R31)=KU31,$JU$1,IF(T31+IF(R31="",0,R31)=JS31,$IS$1,IF(T31+IF(R31="",0,R31)=IQ31,$HQ$1,IF(T31+IF(R31="",0,R31)=HO31,$GO$1,IF(T31+IF(R31="",0,R31)=GM31,$FM$1,IF(T31+IF(R31="",0,R31)=FK31,$EK$1,IF(T31+IF(R31="",0,R31)=EI31,$DI$1))))))))))))))))</f>
        <v/>
      </c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27"/>
      <c r="AR31" s="40" t="str">
        <f>IF(SUM(X31,AB31)&gt;0,SUM(X31,AB31),"")</f>
        <v/>
      </c>
      <c r="AS31" s="40" t="str">
        <f>IF(SUM(W31:X31,Z31:AB31,AD31)-Y31-AC31&gt;0,SUM(W31:X31,Z31:AB31,AD31)-Y31-AC31,"")</f>
        <v/>
      </c>
      <c r="AT31" s="40" t="str">
        <f>IF(SUM(AE31:AF31,AH31)-AG31&gt;0,SUM(AE31:AF31,AH31)-AG31,"")</f>
        <v/>
      </c>
      <c r="AU31" s="40" t="str">
        <f>IF(SUM(X31,AB31,AF31)&gt;0,SUM(X31,AB31,AF31),"")</f>
        <v/>
      </c>
      <c r="AV31" s="40" t="str">
        <f>IF(SUM(AS31,AT31)&gt;0,SUM(AS31,AT31),"")</f>
        <v/>
      </c>
      <c r="AW31" s="40" t="str">
        <f>IF(SUM(AJ31,AN31)&gt;0,SUM(AJ31,AN31),"")</f>
        <v/>
      </c>
      <c r="AX31" s="40" t="str">
        <f>IF(SUM(AI31:AJ31,AL31:AN31,AP31)-SUM(AK31,AO31)&gt;0,SUM(AI31:AJ31,AL31:AN31,AP31)-SUM(AK31,AO31),"")</f>
        <v/>
      </c>
      <c r="AY31" s="40" t="str">
        <f>IF(SUM(AS31,AT31,AX31)&gt;0,SUM(AS31,AT31,AX31),"")</f>
        <v/>
      </c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28"/>
      <c r="BU31" s="11" t="str">
        <f>IF(SUM(BA31,BE31)&gt;0,SUM(BA31,BE31),"")</f>
        <v/>
      </c>
      <c r="BV31" s="11" t="str">
        <f>IF(SUM(AZ31:BA31,BC31:BE31,BG31)-BB31-BF31&gt;0,SUM(AZ31:BA31,BC31:BE31,BG31)-BB31-BF31,"")</f>
        <v/>
      </c>
      <c r="BW31" s="11" t="str">
        <f>IF(SUM(BH31:BI31,BK31)-BJ31&gt;0,SUM(BH31:BI31,BK31)-BJ31,"")</f>
        <v/>
      </c>
      <c r="BX31" s="11" t="str">
        <f>IF(SUM(BA31,BE31,BI31)&gt;0,SUM(BA31,BE31,BI31),"")</f>
        <v/>
      </c>
      <c r="BY31" s="11" t="str">
        <f>IF(SUM(BV31,BW31)&gt;0,SUM(BV31,BW31),"")</f>
        <v/>
      </c>
      <c r="BZ31" s="11" t="str">
        <f>IF(SUM(BM31,BQ31)&gt;0,SUM(BM31,BQ31),"")</f>
        <v/>
      </c>
      <c r="CA31" s="11" t="str">
        <f>IF(SUM(BL31:BM31,BO31:BQ31,BS31)-SUM(BN31,BR31)&gt;0,SUM(BL31:BM31,BO31:BQ31,BS31)-SUM(BN31,BR31),"")</f>
        <v/>
      </c>
      <c r="CB31" s="11" t="str">
        <f>IF(SUM(BV31,BW31,CA31)&gt;0,SUM(BV31,BW31,CA31),"")</f>
        <v/>
      </c>
      <c r="CC31" s="19">
        <v>17.5</v>
      </c>
      <c r="CD31" s="19">
        <v>0.7</v>
      </c>
      <c r="CE31" s="19">
        <v>0</v>
      </c>
      <c r="CF31" s="19">
        <v>0</v>
      </c>
      <c r="CG31" s="19">
        <v>19</v>
      </c>
      <c r="CH31" s="19">
        <v>1.8</v>
      </c>
      <c r="CI31" s="19">
        <v>1</v>
      </c>
      <c r="CJ31" s="19">
        <v>0</v>
      </c>
      <c r="CK31" s="19"/>
      <c r="CL31" s="19"/>
      <c r="CM31" s="19"/>
      <c r="CN31" s="19"/>
      <c r="CO31" s="19"/>
      <c r="CP31" s="19"/>
      <c r="CQ31" s="19"/>
      <c r="CR31" s="19"/>
      <c r="CS31" s="19"/>
      <c r="CT31" s="19"/>
      <c r="CU31" s="19"/>
      <c r="CV31" s="19"/>
      <c r="CW31" s="27"/>
      <c r="CX31" s="40">
        <f>IF(SUM(CD31,CH31)&gt;0,SUM(CD31,CH31),"")</f>
        <v>2.5</v>
      </c>
      <c r="CY31" s="40">
        <f>IF(SUM(CC31:CD31,CF31:CH31,CJ31)-CE31-CI31&gt;0,SUM(CC31:CD31,CF31:CH31,CJ31)-CE31-CI31,"")</f>
        <v>38</v>
      </c>
      <c r="CZ31" s="40" t="str">
        <f>IF(SUM(CK31:CL31,CN31)-CM31&gt;0,SUM(CK31:CL31,CN31)-CM31,"")</f>
        <v/>
      </c>
      <c r="DA31" s="40">
        <f>IF(SUM(CD31,CH31,CL31)&gt;0,SUM(CD31,CH31,CL31),"")</f>
        <v>2.5</v>
      </c>
      <c r="DB31" s="40">
        <f>IF(SUM(CY31,CZ31)&gt;0,SUM(CY31,CZ31),"")</f>
        <v>38</v>
      </c>
      <c r="DC31" s="40" t="str">
        <f>IF(SUM(CP31,CT31)&gt;0,SUM(CP31,CT31),"")</f>
        <v/>
      </c>
      <c r="DD31" s="40" t="str">
        <f>IF(SUM(CO31:CP31,CR31:CT31,CV31)-SUM(CQ31,CU31)&gt;0,SUM(CO31:CP31,CR31:CT31,CV31)-SUM(CQ31,CU31),"")</f>
        <v/>
      </c>
      <c r="DE31" s="40">
        <f>IF(SUM(CY31,CZ31,DD31)&gt;0,SUM(CY31,CZ31,DD31),"")</f>
        <v>38</v>
      </c>
      <c r="DF31" s="50" t="str">
        <f>IF(MAX(ED31,FF31,GH31,HJ31,IL31,JN31,KP31,LR31,MT31,NV31,OX31,PZ31)-IF(N31="",0,N31)&gt;0.001,MAX(ED31,FF31,GH31,HJ31,IL31,JN31,KP31,LR31,MT31,NV31,OX31,PZ31)-IF(N31="",0,N31),"")</f>
        <v/>
      </c>
      <c r="DG31" s="50" t="str">
        <f>IF(MAX(EE31,FG31,GI31,HK31,IM31,JO31,KQ31,LS31,MU31,NW31,OY31,QA31)-IF(P31="",0,P31)&gt;0.001,MAX(EE31,FG31,GI31,HK31,IM31,JO31,KQ31,LS31,MU31,NW31,OY31,QA31)-IF(P31="",0,P31),"")</f>
        <v/>
      </c>
      <c r="DH31" s="50" t="str">
        <f>IF(MAX(EI31,FK31,GM31,HO31,IQ31,JS31,KU31,LW31,MY31,OA31,PC31,QE31)-IF(R31="",0,R31)&gt;0.001,MAX(EI31,FK31,GM31,HO31,IQ31,JS31,KU31,LW31,MY31,OA31,PC31,QE31)-IF(R31="",0,R31),"")</f>
        <v/>
      </c>
      <c r="DI31" s="17"/>
      <c r="DJ31" s="17"/>
      <c r="DK31" s="17"/>
      <c r="DL31" s="17"/>
      <c r="DM31" s="17"/>
      <c r="DN31" s="17"/>
      <c r="DO31" s="17"/>
      <c r="DP31" s="17"/>
      <c r="DQ31" s="17"/>
      <c r="DR31" s="17"/>
      <c r="DS31" s="17"/>
      <c r="DT31" s="17"/>
      <c r="DU31" s="17"/>
      <c r="DV31" s="17"/>
      <c r="DW31" s="17"/>
      <c r="DX31" s="17"/>
      <c r="DY31" s="17"/>
      <c r="DZ31" s="17"/>
      <c r="EA31" s="17"/>
      <c r="EB31" s="17"/>
      <c r="EC31" s="40" t="str">
        <f>IF(SUM(DJ31,DN31)&gt;0,SUM(DJ31,DN31),"")</f>
        <v/>
      </c>
      <c r="ED31" s="40" t="str">
        <f>IF(SUM(DI31:DJ31,DL31:DN31,DP31)-DK31-DO31&gt;0,SUM(DI31:DJ31,DL31:DN31,DP31)-DK31-DO31,"")</f>
        <v/>
      </c>
      <c r="EE31" s="40" t="str">
        <f>IF(SUM(DQ31:DR31,DT31)-DS31&gt;0,SUM(DQ31:DR31,DT31)-DS31,"")</f>
        <v/>
      </c>
      <c r="EF31" s="40" t="str">
        <f>IF(SUM(DJ31,DN31,DR31)&gt;0,SUM(DJ31,DN31,DR31),"")</f>
        <v/>
      </c>
      <c r="EG31" s="40" t="str">
        <f>IF(SUM(ED31,EE31)&gt;0,SUM(ED31,EE31),"")</f>
        <v/>
      </c>
      <c r="EH31" s="40" t="str">
        <f>IF(SUM(DV31,DZ31)&gt;0,SUM(DV31,DZ31),"")</f>
        <v/>
      </c>
      <c r="EI31" s="40" t="str">
        <f>IF(SUM(DU31:DV31,DX31:DZ31,EB31)-SUM(DW31,EA31)&gt;0,SUM(DU31:DV31,DX31:DZ31,EB31)-SUM(DW31,EA31),"")</f>
        <v/>
      </c>
      <c r="EJ31" s="40" t="str">
        <f>IF(SUM(ED31,EE31,EI31)&gt;0,SUM(ED31,EE31,EI31),"")</f>
        <v/>
      </c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1" t="str">
        <f>IF(SUM(EL31,EP31)&gt;0,SUM(EL31,EP31),"")</f>
        <v/>
      </c>
      <c r="FF31" s="11" t="str">
        <f>IF(SUM(EK31:EL31,EN31:EP31,ER31)-EM31-EQ31&gt;0,SUM(EK31:EL31,EN31:EP31,ER31)-EM31-EQ31,"")</f>
        <v/>
      </c>
      <c r="FG31" s="11" t="str">
        <f>IF(SUM(ES31:ET31,EV31)-EU31&gt;0,SUM(ES31:ET31,EV31)-EU31,"")</f>
        <v/>
      </c>
      <c r="FH31" s="11" t="str">
        <f>IF(SUM(EL31,EP31,ET31)&gt;0,SUM(EL31,EP31,ET31),"")</f>
        <v/>
      </c>
      <c r="FI31" s="11" t="str">
        <f>IF(SUM(FF31,FG31)&gt;0,SUM(FF31,FG31),"")</f>
        <v/>
      </c>
      <c r="FJ31" s="11" t="str">
        <f>IF(SUM(EX31,FB31)&gt;0,SUM(EX31,FB31),"")</f>
        <v/>
      </c>
      <c r="FK31" s="11" t="str">
        <f>IF(SUM(EW31:EX31,EZ31:FB31,FD31)-SUM(EY31,FC31)&gt;0,SUM(EW31:EX31,EZ31:FB31,FD31)-SUM(EY31,FC31),"")</f>
        <v/>
      </c>
      <c r="FL31" s="11" t="str">
        <f>IF(SUM(FF31,FG31,FK31)&gt;0,SUM(FF31,FG31,FK31),"")</f>
        <v/>
      </c>
      <c r="FM31" s="17"/>
      <c r="FN31" s="17"/>
      <c r="FO31" s="17"/>
      <c r="FP31" s="17"/>
      <c r="FQ31" s="17"/>
      <c r="FR31" s="17"/>
      <c r="FS31" s="17"/>
      <c r="FT31" s="17"/>
      <c r="FU31" s="17"/>
      <c r="FV31" s="17"/>
      <c r="FW31" s="17"/>
      <c r="FX31" s="17"/>
      <c r="FY31" s="17"/>
      <c r="FZ31" s="17"/>
      <c r="GA31" s="17"/>
      <c r="GB31" s="17"/>
      <c r="GC31" s="17"/>
      <c r="GD31" s="17"/>
      <c r="GE31" s="17"/>
      <c r="GF31" s="17"/>
      <c r="GG31" s="40" t="str">
        <f>IF(SUM(FN31,FR31)&gt;0,SUM(FN31,FR31),"")</f>
        <v/>
      </c>
      <c r="GH31" s="40" t="str">
        <f>IF(SUM(FM31:FN31,FP31:FR31,FT31)-FO31-FS31&gt;0,SUM(FM31:FN31,FP31:FR31,FT31)-FO31-FS31,"")</f>
        <v/>
      </c>
      <c r="GI31" s="40" t="str">
        <f>IF(SUM(FU31:FV31,FX31)-FW31&gt;0,SUM(FU31:FV31,FX31)-FW31,"")</f>
        <v/>
      </c>
      <c r="GJ31" s="40" t="str">
        <f>IF(SUM(FN31,FR31,FV31)&gt;0,SUM(FN31,FR31,FV31),"")</f>
        <v/>
      </c>
      <c r="GK31" s="40" t="str">
        <f>IF(SUM(GH31,GI31)&gt;0,SUM(GH31,GI31),"")</f>
        <v/>
      </c>
      <c r="GL31" s="40" t="str">
        <f>IF(SUM(FZ31,GD31)&gt;0,SUM(FZ31,GD31),"")</f>
        <v/>
      </c>
      <c r="GM31" s="40" t="str">
        <f>IF(SUM(FY31:FZ31,GB31:GD31,GF31)-SUM(GA31,GE31)&gt;0,SUM(FY31:FZ31,GB31:GD31,GF31)-SUM(GA31,GE31),"")</f>
        <v/>
      </c>
      <c r="GN31" s="40" t="str">
        <f>IF(SUM(GH31,GI31,GM31)&gt;0,SUM(GH31,GI31,GM31),"")</f>
        <v/>
      </c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1" t="str">
        <f>IF(SUM(GP31,GT31)&gt;0,SUM(GP31,GT31),"")</f>
        <v/>
      </c>
      <c r="HJ31" s="11" t="str">
        <f>IF(SUM(GO31:GP31,GR31:GT31,GV31)-GQ31-GU31&gt;0,SUM(GO31:GP31,GR31:GT31,GV31)-GQ31-GU31,"")</f>
        <v/>
      </c>
      <c r="HK31" s="11" t="str">
        <f>IF(SUM(GW31:GX31,GZ31)-GY31&gt;0,SUM(GW31:GX31,GZ31)-GY31,"")</f>
        <v/>
      </c>
      <c r="HL31" s="11" t="str">
        <f>IF(SUM(GP31,GT31,GX31)&gt;0,SUM(GP31,GT31,GX31),"")</f>
        <v/>
      </c>
      <c r="HM31" s="11" t="str">
        <f>IF(SUM(HJ31,HK31)&gt;0,SUM(HJ31,HK31),"")</f>
        <v/>
      </c>
      <c r="HN31" s="11" t="str">
        <f>IF(SUM(HB31,HF31)&gt;0,SUM(HB31,HF31),"")</f>
        <v/>
      </c>
      <c r="HO31" s="11" t="str">
        <f>IF(SUM(HA31:HB31,HD31:HF31,HH31)-SUM(HC31,HG31)&gt;0,SUM(HA31:HB31,HD31:HF31,HH31)-SUM(HC31,HG31),"")</f>
        <v/>
      </c>
      <c r="HP31" s="11" t="str">
        <f>IF(SUM(HJ31,HK31,HO31)&gt;0,SUM(HJ31,HK31,HO31),"")</f>
        <v/>
      </c>
      <c r="HQ31" s="17"/>
      <c r="HR31" s="17"/>
      <c r="HS31" s="17"/>
      <c r="HT31" s="17"/>
      <c r="HU31" s="17"/>
      <c r="HV31" s="17"/>
      <c r="HW31" s="17"/>
      <c r="HX31" s="17"/>
      <c r="HY31" s="17"/>
      <c r="HZ31" s="17"/>
      <c r="IA31" s="17"/>
      <c r="IB31" s="17"/>
      <c r="IC31" s="17"/>
      <c r="ID31" s="17"/>
      <c r="IE31" s="17"/>
      <c r="IF31" s="17"/>
      <c r="IG31" s="17"/>
      <c r="IH31" s="17"/>
      <c r="II31" s="17"/>
      <c r="IJ31" s="17"/>
      <c r="IK31" s="40" t="str">
        <f>IF(SUM(HR31,HV31)&gt;0,SUM(HR31,HV31),"")</f>
        <v/>
      </c>
      <c r="IL31" s="40" t="str">
        <f>IF(SUM(HQ31:HR31,HT31:HV31,HX31)-HS31-HW31&gt;0,SUM(HQ31:HR31,HT31:HV31,HX31)-HS31-HW31,"")</f>
        <v/>
      </c>
      <c r="IM31" s="40" t="str">
        <f>IF(SUM(HY31:HZ31,IB31)-IA31&gt;0,SUM(HY31:HZ31,IB31)-IA31,"")</f>
        <v/>
      </c>
      <c r="IN31" s="40" t="str">
        <f>IF(SUM(HR31,HV31,HZ31)&gt;0,SUM(HR31,HV31,HZ31),"")</f>
        <v/>
      </c>
      <c r="IO31" s="40" t="str">
        <f>IF(SUM(IL31,IM31)&gt;0,SUM(IL31,IM31),"")</f>
        <v/>
      </c>
      <c r="IP31" s="40" t="str">
        <f>IF(SUM(ID31,IH31)&gt;0,SUM(ID31,IH31),"")</f>
        <v/>
      </c>
      <c r="IQ31" s="40" t="str">
        <f>IF(SUM(IC31:ID31,IF31:IH31,IJ31)-SUM(IE31,II31)&gt;0,SUM(IC31:ID31,IF31:IH31,IJ31)-SUM(IE31,II31),"")</f>
        <v/>
      </c>
      <c r="IR31" s="40" t="str">
        <f>IF(SUM(IL31,IM31,IQ31)&gt;0,SUM(IL31,IM31,IQ31),"")</f>
        <v/>
      </c>
      <c r="IS31" s="18"/>
      <c r="IT31" s="18"/>
      <c r="IU31" s="18"/>
      <c r="IV31" s="18"/>
      <c r="IW31" s="18"/>
      <c r="IX31" s="18"/>
      <c r="IY31" s="18"/>
      <c r="IZ31" s="18"/>
      <c r="JA31" s="18"/>
      <c r="JB31" s="18"/>
      <c r="JC31" s="18"/>
      <c r="JD31" s="18"/>
      <c r="JE31" s="18"/>
      <c r="JF31" s="18"/>
      <c r="JG31" s="18"/>
      <c r="JH31" s="18"/>
      <c r="JI31" s="18"/>
      <c r="JJ31" s="18"/>
      <c r="JK31" s="18"/>
      <c r="JL31" s="18"/>
      <c r="JM31" s="11" t="str">
        <f>IF(SUM(IT31,IX31)&gt;0,SUM(IT31,IX31),"")</f>
        <v/>
      </c>
      <c r="JN31" s="11" t="str">
        <f>IF(SUM(IS31:IT31,IV31:IX31,IZ31)-IU31-IY31&gt;0,SUM(IS31:IT31,IV31:IX31,IZ31)-IU31-IY31,"")</f>
        <v/>
      </c>
      <c r="JO31" s="11" t="str">
        <f>IF(SUM(JA31:JB31,JD31)-JC31&gt;0,SUM(JA31:JB31,JD31)-JC31,"")</f>
        <v/>
      </c>
      <c r="JP31" s="11" t="str">
        <f>IF(SUM(IT31,IX31,JB31)&gt;0,SUM(IT31,IX31,JB31),"")</f>
        <v/>
      </c>
      <c r="JQ31" s="11" t="str">
        <f>IF(SUM(JN31,JO31)&gt;0,SUM(JN31,JO31),"")</f>
        <v/>
      </c>
      <c r="JR31" s="11" t="str">
        <f>IF(SUM(JF31,JJ31)&gt;0,SUM(JF31,JJ31),"")</f>
        <v/>
      </c>
      <c r="JS31" s="11" t="str">
        <f>IF(SUM(JE31:JF31,JH31:JJ31,JL31)-SUM(JG31,JK31)&gt;0,SUM(JE31:JF31,JH31:JJ31,JL31)-SUM(JG31,JK31),"")</f>
        <v/>
      </c>
      <c r="JT31" s="11" t="str">
        <f>IF(SUM(JN31,JO31,JS31)&gt;0,SUM(JN31,JO31,JS31),"")</f>
        <v/>
      </c>
      <c r="JU31" s="17"/>
      <c r="JV31" s="17"/>
      <c r="JW31" s="17"/>
      <c r="JX31" s="17"/>
      <c r="JY31" s="17"/>
      <c r="JZ31" s="17"/>
      <c r="KA31" s="17"/>
      <c r="KB31" s="17"/>
      <c r="KC31" s="17"/>
      <c r="KD31" s="17"/>
      <c r="KE31" s="17"/>
      <c r="KF31" s="17"/>
      <c r="KG31" s="17"/>
      <c r="KH31" s="17"/>
      <c r="KI31" s="17"/>
      <c r="KJ31" s="17"/>
      <c r="KK31" s="17"/>
      <c r="KL31" s="17"/>
      <c r="KM31" s="17"/>
      <c r="KN31" s="17"/>
      <c r="KO31" s="40" t="str">
        <f>IF(SUM(JV31,JZ31)&gt;0,SUM(JV31,JZ31),"")</f>
        <v/>
      </c>
      <c r="KP31" s="40" t="str">
        <f>IF(SUM(JU31:JV31,JX31:JZ31,KB31)-JW31-KA31&gt;0,SUM(JU31:JV31,JX31:JZ31,KB31)-JW31-KA31,"")</f>
        <v/>
      </c>
      <c r="KQ31" s="40" t="str">
        <f>IF(SUM(KC31:KD31,KF31)-KE31&gt;0,SUM(KC31:KD31,KF31)-KE31,"")</f>
        <v/>
      </c>
      <c r="KR31" s="40" t="str">
        <f>IF(SUM(JV31,JZ31,KD31)&gt;0,SUM(JV31,JZ31,KD31),"")</f>
        <v/>
      </c>
      <c r="KS31" s="40" t="str">
        <f>IF(SUM(KP31,KQ31)&gt;0,SUM(KP31,KQ31),"")</f>
        <v/>
      </c>
      <c r="KT31" s="40" t="str">
        <f>IF(SUM(KH31,KL31)&gt;0,SUM(KH31,KL31),"")</f>
        <v/>
      </c>
      <c r="KU31" s="40" t="str">
        <f>IF(SUM(KG31:KH31,KJ31:KL31,KN31)-SUM(KI31,KM31)&gt;0,SUM(KG31:KH31,KJ31:KL31,KN31)-SUM(KI31,KM31),"")</f>
        <v/>
      </c>
      <c r="KV31" s="40" t="str">
        <f>IF(SUM(KP31,KQ31,KU31)&gt;0,SUM(KP31,KQ31,KU31),"")</f>
        <v/>
      </c>
      <c r="KW31" s="18"/>
      <c r="KX31" s="18"/>
      <c r="KY31" s="18"/>
      <c r="KZ31" s="18"/>
      <c r="LA31" s="18"/>
      <c r="LB31" s="18"/>
      <c r="LC31" s="18"/>
      <c r="LD31" s="18"/>
      <c r="LE31" s="18"/>
      <c r="LF31" s="18"/>
      <c r="LG31" s="18"/>
      <c r="LH31" s="18"/>
      <c r="LI31" s="18"/>
      <c r="LJ31" s="18"/>
      <c r="LK31" s="18"/>
      <c r="LL31" s="18"/>
      <c r="LM31" s="18"/>
      <c r="LN31" s="18"/>
      <c r="LO31" s="18"/>
      <c r="LP31" s="18"/>
      <c r="LQ31" s="11" t="str">
        <f>IF(SUM(KX31,LB31)&gt;0,SUM(KX31,LB31),"")</f>
        <v/>
      </c>
      <c r="LR31" s="11" t="str">
        <f>IF(SUM(KW31:KX31,KZ31:LB31,LD31)-KY31-LC31&gt;0,SUM(KW31:KX31,KZ31:LB31,LD31)-KY31-LC31,"")</f>
        <v/>
      </c>
      <c r="LS31" s="11" t="str">
        <f>IF(SUM(LE31:LF31,LH31)-LG31&gt;0,SUM(LE31:LF31,LH31)-LG31,"")</f>
        <v/>
      </c>
      <c r="LT31" s="11" t="str">
        <f>IF(SUM(KX31,LB31,LF31)&gt;0,SUM(KX31,LB31,LF31),"")</f>
        <v/>
      </c>
      <c r="LU31" s="11" t="str">
        <f>IF(SUM(LR31,LS31)&gt;0,SUM(LR31,LS31),"")</f>
        <v/>
      </c>
      <c r="LV31" s="11" t="str">
        <f>IF(SUM(LJ31,LN31)&gt;0,SUM(LJ31,LN31),"")</f>
        <v/>
      </c>
      <c r="LW31" s="11" t="str">
        <f>IF(SUM(LI31:LJ31,LL31:LN31,LP31)-SUM(LK31,LO31)&gt;0,SUM(LI31:LJ31,LL31:LN31,LP31)-SUM(LK31,LO31),"")</f>
        <v/>
      </c>
      <c r="LX31" s="11" t="str">
        <f>IF(SUM(LR31,LS31,LW31)&gt;0,SUM(LR31,LS31,LW31),"")</f>
        <v/>
      </c>
      <c r="LY31" s="17"/>
      <c r="LZ31" s="17"/>
      <c r="MA31" s="17"/>
      <c r="MB31" s="17"/>
      <c r="MC31" s="17"/>
      <c r="MD31" s="17"/>
      <c r="ME31" s="17"/>
      <c r="MF31" s="17"/>
      <c r="MG31" s="17"/>
      <c r="MH31" s="17"/>
      <c r="MI31" s="17"/>
      <c r="MJ31" s="17"/>
      <c r="MK31" s="17"/>
      <c r="ML31" s="17"/>
      <c r="MM31" s="17"/>
      <c r="MN31" s="17"/>
      <c r="MO31" s="17"/>
      <c r="MP31" s="17"/>
      <c r="MQ31" s="17"/>
      <c r="MR31" s="17"/>
      <c r="MS31" s="40" t="str">
        <f>IF(SUM(LZ31,MD31)&gt;0,SUM(LZ31,MD31),"")</f>
        <v/>
      </c>
      <c r="MT31" s="40" t="str">
        <f>IF(SUM(LY31:LZ31,MB31:MD31,MF31)-MA31-ME31&gt;0,SUM(LY31:LZ31,MB31:MD31,MF31)-MA31-ME31,"")</f>
        <v/>
      </c>
      <c r="MU31" s="40" t="str">
        <f>IF(SUM(MG31:MH31,MJ31)-MI31&gt;0,SUM(MG31:MH31,MJ31)-MI31,"")</f>
        <v/>
      </c>
      <c r="MV31" s="40" t="str">
        <f>IF(SUM(LZ31,MD31,MH31)&gt;0,SUM(LZ31,MD31,MH31),"")</f>
        <v/>
      </c>
      <c r="MW31" s="40" t="str">
        <f>IF(SUM(MT31,MU31)&gt;0,SUM(MT31,MU31),"")</f>
        <v/>
      </c>
      <c r="MX31" s="40" t="str">
        <f>IF(SUM(ML31,MP31)&gt;0,SUM(ML31,MP31),"")</f>
        <v/>
      </c>
      <c r="MY31" s="40" t="str">
        <f>IF(SUM(MK31:ML31,MN31:MP31,MR31)-SUM(MM31,MQ31)&gt;0,SUM(MK31:ML31,MN31:MP31,MR31)-SUM(MM31,MQ31),"")</f>
        <v/>
      </c>
      <c r="MZ31" s="40" t="str">
        <f>IF(SUM(MT31,MU31,MY31)&gt;0,SUM(MT31,MU31,MY31),"")</f>
        <v/>
      </c>
      <c r="NA31" s="18"/>
      <c r="NB31" s="18"/>
      <c r="NC31" s="18"/>
      <c r="ND31" s="18"/>
      <c r="NE31" s="18"/>
      <c r="NF31" s="18"/>
      <c r="NG31" s="18"/>
      <c r="NH31" s="18"/>
      <c r="NI31" s="18"/>
      <c r="NJ31" s="18"/>
      <c r="NK31" s="18"/>
      <c r="NL31" s="18"/>
      <c r="NM31" s="18"/>
      <c r="NN31" s="18"/>
      <c r="NO31" s="18"/>
      <c r="NP31" s="18"/>
      <c r="NQ31" s="18"/>
      <c r="NR31" s="18"/>
      <c r="NS31" s="18"/>
      <c r="NT31" s="18"/>
      <c r="NU31" s="11" t="str">
        <f>IF(SUM(NB31,NF31)&gt;0,SUM(NB31,NF31),"")</f>
        <v/>
      </c>
      <c r="NV31" s="11" t="str">
        <f>IF(SUM(NA31:NB31,ND31:NF31,NH31)-NC31-NG31&gt;0,SUM(NA31:NB31,ND31:NF31,NH31)-NC31-NG31,"")</f>
        <v/>
      </c>
      <c r="NW31" s="11" t="str">
        <f>IF(SUM(NI31:NJ31,NL31)-NK31&gt;0,SUM(NI31:NJ31,NL31)-NK31,"")</f>
        <v/>
      </c>
      <c r="NX31" s="11" t="str">
        <f>IF(SUM(NB31,NF31,NJ31)&gt;0,SUM(NB31,NF31,NJ31),"")</f>
        <v/>
      </c>
      <c r="NY31" s="11" t="str">
        <f>IF(SUM(NV31,NW31)&gt;0,SUM(NV31,NW31),"")</f>
        <v/>
      </c>
      <c r="NZ31" s="11" t="str">
        <f>IF(SUM(NN31,NR31)&gt;0,SUM(NN31,NR31),"")</f>
        <v/>
      </c>
      <c r="OA31" s="11" t="str">
        <f>IF(SUM(NM31:NN31,NP31:NR31,NT31)-SUM(NO31,NS31)&gt;0,SUM(NM31:NN31,NP31:NR31,NT31)-SUM(NO31,NS31),"")</f>
        <v/>
      </c>
      <c r="OB31" s="11" t="str">
        <f>IF(SUM(NV31,NW31,OA31)&gt;0,SUM(NV31,NW31,OA31),"")</f>
        <v/>
      </c>
      <c r="OC31" s="17"/>
      <c r="OD31" s="17"/>
      <c r="OE31" s="17"/>
      <c r="OF31" s="17"/>
      <c r="OG31" s="17"/>
      <c r="OH31" s="17"/>
      <c r="OI31" s="17"/>
      <c r="OJ31" s="17"/>
      <c r="OK31" s="17"/>
      <c r="OL31" s="17"/>
      <c r="OM31" s="17"/>
      <c r="ON31" s="17"/>
      <c r="OO31" s="17"/>
      <c r="OP31" s="17"/>
      <c r="OQ31" s="17"/>
      <c r="OR31" s="17"/>
      <c r="OS31" s="17"/>
      <c r="OT31" s="17"/>
      <c r="OU31" s="17"/>
      <c r="OV31" s="17"/>
      <c r="OW31" s="40" t="str">
        <f>IF(SUM(OD31,OH31)&gt;0,SUM(OD31,OH31),"")</f>
        <v/>
      </c>
      <c r="OX31" s="40" t="str">
        <f>IF(SUM(OC31:OD31,OF31:OH31,OJ31)-OE31-OI31&gt;0,SUM(OC31:OD31,OF31:OH31,OJ31)-OE31-OI31,"")</f>
        <v/>
      </c>
      <c r="OY31" s="40" t="str">
        <f>IF(SUM(OK31:OL31,ON31)-OM31&gt;0,SUM(OK31:OL31,ON31)-OM31,"")</f>
        <v/>
      </c>
      <c r="OZ31" s="40" t="str">
        <f>IF(SUM(OD31,OH31,OL31)&gt;0,SUM(OD31,OH31,OL31),"")</f>
        <v/>
      </c>
      <c r="PA31" s="40" t="str">
        <f>IF(SUM(OX31,OY31)&gt;0,SUM(OX31,OY31),"")</f>
        <v/>
      </c>
      <c r="PB31" s="40" t="str">
        <f>IF(SUM(OP31,OT31)&gt;0,SUM(OP31,OT31),"")</f>
        <v/>
      </c>
      <c r="PC31" s="40" t="str">
        <f>IF(SUM(OO31:OP31,OR31:OT31,OV31)-SUM(OQ31,OU31)&gt;0,SUM(OO31:OP31,OR31:OT31,OV31)-SUM(OQ31,OU31),"")</f>
        <v/>
      </c>
      <c r="PD31" s="40" t="str">
        <f>IF(SUM(OX31,OY31,PC31)&gt;0,SUM(OX31,OY31,PC31),"")</f>
        <v/>
      </c>
      <c r="PE31" s="18"/>
      <c r="PF31" s="18"/>
      <c r="PG31" s="18"/>
      <c r="PH31" s="18"/>
      <c r="PI31" s="18"/>
      <c r="PJ31" s="18"/>
      <c r="PK31" s="18"/>
      <c r="PL31" s="18"/>
      <c r="PM31" s="18"/>
      <c r="PN31" s="18"/>
      <c r="PO31" s="18"/>
      <c r="PP31" s="18"/>
      <c r="PQ31" s="18"/>
      <c r="PR31" s="18"/>
      <c r="PS31" s="18"/>
      <c r="PT31" s="18"/>
      <c r="PU31" s="18"/>
      <c r="PV31" s="18"/>
      <c r="PW31" s="18"/>
      <c r="PX31" s="18"/>
      <c r="PY31" s="11" t="str">
        <f>IF(SUM(PF31,PJ31)&gt;0,SUM(PF31,PJ31),"")</f>
        <v/>
      </c>
      <c r="PZ31" s="11" t="str">
        <f>IF(SUM(PE31:PF31,PH31:PJ31,PL31)-PG31-PK31&gt;0,SUM(PE31:PF31,PH31:PJ31,PL31)-PG31-PK31,"")</f>
        <v/>
      </c>
      <c r="QA31" s="11" t="str">
        <f>IF(SUM(PM31:PN31,PP31)-PO31&gt;0,SUM(PM31:PN31,PP31)-PO31,"")</f>
        <v/>
      </c>
      <c r="QB31" s="11" t="str">
        <f>IF(SUM(PF31,PJ31,PN31)&gt;0,SUM(PF31,PJ31,PN31),"")</f>
        <v/>
      </c>
      <c r="QC31" s="11" t="str">
        <f>IF(SUM(PZ31,QA31)&gt;0,SUM(PZ31,QA31),"")</f>
        <v/>
      </c>
      <c r="QD31" s="11" t="str">
        <f>IF(SUM(PR31,PV31)&gt;0,SUM(PR31,PV31),"")</f>
        <v/>
      </c>
      <c r="QE31" s="11" t="str">
        <f>IF(SUM(PQ31:PR31,PT31:PV31,PX31)-SUM(PS31,PW31)&gt;0,SUM(PQ31:PR31,PT31:PV31,PX31)-SUM(PS31,PW31),"")</f>
        <v/>
      </c>
      <c r="QF31" s="11" t="str">
        <f>IF(SUM(PZ31,QA31,QE31)&gt;0,SUM(PZ31,QA31,QE31),"")</f>
        <v/>
      </c>
      <c r="QG31" s="22">
        <f>IF($CW31="P",CC31,(CC31+AZ31)/2)</f>
        <v>8.75</v>
      </c>
      <c r="QH31" s="22">
        <f>IF($CW31="P",CD31,(CD31+BA31)/2)</f>
        <v>0.35</v>
      </c>
      <c r="QI31" s="22">
        <f>IF($CW31="P",CE31,(CE31+BB31)/2)</f>
        <v>0</v>
      </c>
      <c r="QJ31" s="22">
        <f>IF($CW31="P",CF31,(CF31+BC31)/2)</f>
        <v>0</v>
      </c>
      <c r="QK31" s="22">
        <f>IF($CW31="P",CG31,(CG31+BD31)/2)</f>
        <v>9.5</v>
      </c>
      <c r="QL31" s="22">
        <f>IF($CW31="P",CH31,(CH31+BE31)/2)</f>
        <v>0.9</v>
      </c>
      <c r="QM31" s="22">
        <f>IF($CW31="P",CI31,(CI31+BF31)/2)</f>
        <v>0.5</v>
      </c>
      <c r="QN31" s="22">
        <f>IF($CW31="P",CJ31,(CJ31+BG31)/2)</f>
        <v>0</v>
      </c>
      <c r="QO31" s="22">
        <f>IF($CW31="P",CK31,(CK31+BH31)/2)</f>
        <v>0</v>
      </c>
      <c r="QP31" s="22">
        <f>IF($CW31="P",CL31,(CL31+BI31)/2)</f>
        <v>0</v>
      </c>
      <c r="QQ31" s="22">
        <f>IF($CW31="P",CM31,(CM31+BJ31)/2)</f>
        <v>0</v>
      </c>
      <c r="QR31" s="22">
        <f>IF($CW31="P",CN31,(CN31+BK31)/2)</f>
        <v>0</v>
      </c>
      <c r="QS31" s="22">
        <f>IF($CW31="P",CO31,(CO31+BL31)/2)</f>
        <v>0</v>
      </c>
      <c r="QT31" s="22">
        <f>IF($CW31="P",CP31,(CP31+BM31)/2)</f>
        <v>0</v>
      </c>
      <c r="QU31" s="22">
        <f>IF($CW31="P",CQ31,(CQ31+BN31)/2)</f>
        <v>0</v>
      </c>
      <c r="QV31" s="22">
        <f>IF($CW31="P",CR31,(CR31+BO31)/2)</f>
        <v>0</v>
      </c>
      <c r="QW31" s="22">
        <f>IF($CW31="P",CS31,(CS31+BP31)/2)</f>
        <v>0</v>
      </c>
      <c r="QX31" s="22">
        <f>IF($CW31="P",CT31,(CT31+BQ31)/2)</f>
        <v>0</v>
      </c>
      <c r="QY31" s="22">
        <f>IF($CW31="P",CU31,(CU31+BR31)/2)</f>
        <v>0</v>
      </c>
      <c r="QZ31" s="22">
        <f>IF($CW31="P",CV31,(CV31+BS31)/2)</f>
        <v>0</v>
      </c>
      <c r="RA31" s="27" t="s">
        <v>46</v>
      </c>
      <c r="RB31" s="40">
        <f>IF(SUM(QH31,QL31)&gt;0,SUM(QH31,QL31),"")</f>
        <v>1.25</v>
      </c>
      <c r="RC31" s="40">
        <f>IF(SUM(QG31:QH31,QJ31:QL31,QN31)-QI31-QM31&gt;0,SUM(QG31:QH31,QJ31:QL31,QN31)-QI31-QM31,"")</f>
        <v>19</v>
      </c>
      <c r="RD31" s="40" t="str">
        <f>IF(SUM(QO31:QP31,QR31)-QQ31&gt;0,SUM(QO31:QP31,QR31)-QQ31,"")</f>
        <v/>
      </c>
      <c r="RE31" s="40">
        <f>IF(SUM(QH31,QL31,QP31)&gt;0,SUM(QH31,QL31,QP31),"")</f>
        <v>1.25</v>
      </c>
      <c r="RF31" s="40">
        <f>IF(SUM(RC31,RD31)&gt;0,SUM(RC31,RD31),"")</f>
        <v>19</v>
      </c>
      <c r="RG31" s="40" t="str">
        <f>IF(SUM(QT31,QX31)&gt;0,SUM(QT31,QX31),"")</f>
        <v/>
      </c>
      <c r="RH31" s="40" t="str">
        <f>IF(SUM(QS31:QT31,QV31:QX31,QZ31)-SUM(QU31,QY31)&gt;0,SUM(QS31:QT31,QV31:QX31,QZ31)-SUM(QU31,QY31),"")</f>
        <v/>
      </c>
      <c r="RI31" s="40">
        <f>IF(SUM(RC31,RD31,RH31)&gt;0,SUM(RC31,RD31,RH31),"")</f>
        <v>19</v>
      </c>
    </row>
    <row r="32" spans="1:477" x14ac:dyDescent="0.2">
      <c r="A32" s="4" t="str" cm="1">
        <f t="array" ref="A32">IF(AND(J32&lt;&gt;"",J32&lt;&gt;"No DD"),SUMPRODUCT((J$4:J$34&lt;&gt;"")*(J$4:J$34&lt;&gt;"No DD")*(F$4:F$34&gt;F32))+1,IF(J32="No DD",SUMPRODUCT((J$4:J$34="No DD")*(F$4:F$34&gt;F32))+1+SUMPRODUCT((J$4:J$34&lt;&gt;"")*(J$4:J$34&lt;&gt;"No DD")),""))</f>
        <v/>
      </c>
      <c r="B32" s="4" t="str" cm="1">
        <f t="array" ref="B32">IF(AND(J32&lt;&gt;"",J32&lt;&gt;"No DD",G32=""),SUMPRODUCT((J$4:J$34&lt;&gt;"")*(J$4:J$34&lt;&gt;"No DD")*(G$4:G$34="")*(F$4:F$34&gt;F32))+1,IF(J32="No DD",SUMPRODUCT((J$4:J$34="No DD")*(F$4:F$34&gt;F32)*(G$4:G$34=""))+1+SUMPRODUCT((J$4:J$34&lt;&gt;"")*(G$4:G$34="")*(J$4:J$34&lt;&gt;"No DD")),""))</f>
        <v/>
      </c>
      <c r="C32" s="5" t="s">
        <v>213</v>
      </c>
      <c r="D32" s="4" t="s">
        <v>4</v>
      </c>
      <c r="E32" s="4">
        <v>2007</v>
      </c>
      <c r="F32" s="9">
        <f>SUM(L32:T32)+SUM(L32:P32)*0.0000001+SUM(L32)*0.0000000000001</f>
        <v>22.000002200002204</v>
      </c>
      <c r="G32" s="66"/>
      <c r="H32" s="3" t="str">
        <f>IF(OR(AND(AR32&gt;=AY$36,AS32&gt;=AY$40,AR32&lt;&gt;"",AQ32=""),AND(AW32&gt;=AY$36,AX32&gt;=AY$40,AW32&lt;&gt;"",AQ32=""),AND(BU32&gt;=CB$36,BV32&gt;=CB$40,BU32&lt;&gt;"",BT32=""),AND(BZ32&gt;=CB$36,CA32&gt;=CB$40,BZ32&lt;&gt;"",BT32=""),AND(CX32&gt;=DE$36,CY32&gt;=DE$40,CX32&lt;&gt;"",CW32=""),AND(DC32&gt;=DE$36,DD32&gt;=DE$40,DC32&lt;&gt;""),AND(EC32&gt;=EJ$36,ED32&gt;=EJ$40,EC32&lt;&gt;""),AND(EH32&gt;=EJ$36,EI32&gt;=EJ$40,EH32&lt;&gt;""),AND(FE32&gt;=FL$36,FF32&gt;=FL$40,FE32&lt;&gt;""),AND(FJ32&gt;=FL$36,FK32&gt;=FL$40,FJ32&lt;&gt;""),AND(GG32&gt;=GN$36,GH32&gt;=GN$40,GG32&lt;&gt;""),AND(GL32&gt;=GN$36,GM32&gt;=GN$40,GL32&lt;&gt;""),AND(HI32&gt;=HP$36,HJ32&gt;=HP$40,HI32&lt;&gt;""),AND(HN32&gt;=HP$36,HO32&gt;=HP$40,HN32&lt;&gt;""),AND(IK32&gt;=IR$36,IL32&gt;=IR$40,IK32&lt;&gt;""),AND(IP32&gt;=IR$36,IQ32&gt;=IR$40,IP32&lt;&gt;""),AND(JM32&gt;=JT$36,JN32&gt;=JT$40,JM32&lt;&gt;""),AND(JR32&gt;=JT$36,JS32&gt;=JT$40,JR32&lt;&gt;""),AND(KO32&gt;=KV$36,KP32&gt;=KV$40,KO32&lt;&gt;""),AND(KT32&gt;=KV$36,KU32&gt;=KV$40,KT32&lt;&gt;""),AND(LQ32&gt;=LX$36,LR32&gt;=LX$40,LQ32&lt;&gt;""),AND(LV32&gt;=LX$36,LW32&gt;=LX$40,LV32&lt;&gt;""),AND(MS32&gt;=MZ$36,MT32&gt;=MZ$40,MS32&lt;&gt;""),AND(MX32&gt;=MZ$36,MY32&gt;=MZ$40,MX32&lt;&gt;""),AND(NU32&gt;=OB$36,NV32&gt;=OB$40,NU32&lt;&gt;""),AND(NZ32&gt;=OB$36,OA32&gt;=OB$40,NZ32&lt;&gt;""),AND(OW32&gt;=PD$36,OX32&gt;=PD$40,OW32&lt;&gt;""),AND(PB32&gt;=PD$36,PC32&gt;=PD$40,PB32&lt;&gt;""),AND(PY32&gt;=QF$36,PZ32&gt;=QF$40,PY32&lt;&gt;""),AND(QD32&gt;=QF$36,QE32&gt;=QF$40,QD32&lt;&gt;"")),"P","")</f>
        <v/>
      </c>
      <c r="I32" s="3" t="str">
        <f>IF(OR(AND(AS32&gt;=AY$40,AS32&lt;&gt;"",AQ32=""),AND(AX32&gt;=AY$40,AX32&lt;&gt;"",AQ32=""),AND(BV32&gt;=CB$40,BV32&lt;&gt;"",BT32=""),AND(CA32&gt;=CB$40,CA32&lt;&gt;"",BT32=""),AND(CY32&gt;=DE$40,CY32&lt;&gt;"",CW32=""),AND(DD32&gt;=DE$40,DD32&lt;&gt;"",CW32=""),AND(ED32&gt;=EJ$40,ED32&lt;&gt;""),AND(EI32&gt;=EJ$40,EI32&lt;&gt;""),AND(FF32&gt;=FL$40,FF32&lt;&gt;""),AND(FK32&gt;=FL$40,FK32&lt;&gt;""),AND(GH32&gt;=GN$40,GH32&lt;&gt;""),AND(GM32&gt;=GN$40,GM32&lt;&gt;""),AND(HJ32&gt;=HP$40,HJ32&lt;&gt;""),AND(HO32&gt;=HP$40,HO32&lt;&gt;""),AND(IL32&gt;=IR$40,IL32&lt;&gt;""),AND(IQ32&gt;=IR$40,IQ32&lt;&gt;""),AND(JN32&gt;=JT$40,JN32&lt;&gt;""),AND(JS32&gt;=JT$40,JS32&lt;&gt;""),AND(KP32&gt;=KV$40,KP32&lt;&gt;""),AND(KU32&gt;=KV$40,KU32&lt;&gt;""),AND(LR32&gt;=LX$40,LR32&lt;&gt;""),AND(LW32&gt;=LX$40,LW32&lt;&gt;""),AND(MT32&gt;=MZ$40,MT32&lt;&gt;""),AND(MY32&gt;=MZ$40,MY32&lt;&gt;""),AND(NV32&gt;=OB$40,NV32&lt;&gt;""),AND(OA32&gt;=OB$40,OA32&lt;&gt;""),AND(OX32&gt;=PD$40,OX32&lt;&gt;""),AND(PC32&gt;=PD$40,PC32&lt;&gt;""),AND(PZ32&gt;=QF$40,PZ32&lt;&gt;""),AND(QE32&gt;=QF$40,QE32&lt;&gt;"")),"P","")</f>
        <v/>
      </c>
      <c r="J32" s="36" t="str">
        <f>IF(AND(I32="P",H32=""),"No DD",IF(OR(AND(AU32&gt;=AY$39,AV32&gt;=AY$43,AU32&lt;&gt;"",AQ32=""),AND(BX32&gt;=CB$39,BY32&gt;=CB$43,BX32&lt;&gt;"",BT32=""),AND(DA32&gt;=DE$39,DB32&gt;=DE$43,DA32&lt;&gt;"",CW32=""),AND(EF32&gt;=EJ$39,EG32&gt;=EJ$43,EF32&lt;&gt;""),AND(FH32&gt;=FL$39,FI32&gt;=FL$43,FH32&lt;&gt;""),AND(GJ32&gt;=GN$39,GK32&gt;=GN$43,GJ32&lt;&gt;""),AND(HL32&gt;=HP$39,HM32&gt;=HP$43,HL32&lt;&gt;""),AND(IN32&gt;=IR$39,IO32&gt;=IR$43,IN32&lt;&gt;""),AND(JP32&gt;=JT$39,JQ32&gt;=JT$43,JP32&lt;&gt;""),AND(KR32&gt;=KV$39,KS32&gt;=KV$43,KR32&lt;&gt;""),AND(LT32&gt;=LX$39,LU32&gt;=LX$43,LT32&lt;&gt;""),AND(MV32&gt;=MZ$39,MW32&gt;=MZ$43,MV32&lt;&gt;""),AND(NX32&gt;=OB$39,NY32&gt;=OB$43,NX32&lt;&gt;""),AND(OZ32&gt;=PD$39,PA32&gt;=PD$43,OZ32&lt;&gt;""),AND(QB32&gt;=QF$39,QC32&gt;=QF$43,QB32&lt;&gt;"")),"Merit",IF(OR(AND(AU32&gt;=AY$38,AV32&gt;=AY$42,AU32&lt;&gt;"",AQ32=""),AND(BX32&gt;=CB$38,BY32&gt;=CB$42,BX32&lt;&gt;"",BT32=""),AND(DA32&gt;=DE$38,DB32&gt;=DE$42,DA32&lt;&gt;"",CW32=""),AND(EF32&gt;=EJ$38,EG32&gt;=EJ$42,EF32&lt;&gt;""),AND(FH32&gt;=FL$38,FI32&gt;=FL$42,FH32&lt;&gt;""),AND(GJ32&gt;=GN$38,GK32&gt;=GN$42,GJ32&lt;&gt;""),AND(HL32&gt;=HP$38,HM32&gt;=HP$42,HL32&lt;&gt;""),AND(IN32&gt;=IR$38,IO32&gt;=IR$42,IN32&lt;&gt;""),AND(JP32&gt;=JT$38,JQ32&gt;=JT$42,JP32&lt;&gt;""),AND(KR32&gt;=KV$38,KS32&gt;=KV$42,KR32&lt;&gt;""),AND(LT32&gt;=LX$38,LU32&gt;=LX$42,LT32&lt;&gt;""),AND(MV32&gt;=MZ$38,MW32&gt;=MZ$42,MV32&lt;&gt;""),AND(NX32&gt;=OB$38,NY32&gt;=OB$42,NX32&lt;&gt;""),AND(OZ32&gt;=PD$38,PA32&gt;=PD$42,OZ32&lt;&gt;""),AND(QB32&gt;=QF$38,QC32&gt;=QF$42,QB32&lt;&gt;"")),"Excellence",IF(K32="P","Worlds Team",IF(H32="P","National Team","")))))</f>
        <v/>
      </c>
      <c r="K32" s="3" t="str">
        <f>IF(OR(AND(AU32&gt;=AY$37,AV32&gt;=AY$41,AU32&lt;&gt;"",AQ32=""),AND(BX32&gt;=CB$37,BY32&gt;=CB$41,BX32&lt;&gt;"",BT32=""),AND(DA32&gt;=DE$37,DB32&gt;=DE$41,DA32&lt;&gt;"",CW32=""),AND(EF32&gt;=EJ$37,EG32&gt;=EJ$41,EF32&lt;&gt;""),AND(FH32&gt;=FL$37,FI32&gt;=FL$41,FH32&lt;&gt;""),AND(GJ32&gt;=GN$37,GK32&gt;=GN$41,GJ32&lt;&gt;""),AND(HL32&gt;=HP$37,HM32&gt;=HP$41,HL32&lt;&gt;""),AND(IN32&gt;=IR$37,IO32&gt;=IR$41,IN32&lt;&gt;""),AND(JP32&gt;=JT$37,JQ32&gt;=JT$41,JP32&lt;&gt;""),AND(KR32&gt;=KV$37,KS32&gt;=KV$41,KR32&lt;&gt;""),AND(LT32&gt;=LX$37,LU32&gt;=LX$41,LT32&lt;&gt;""),AND(MV32&gt;=MZ$37,MW32&gt;=MZ$41,MV32&lt;&gt;""),AND(NX32&gt;=OB$37,NY32&gt;=OB$41,NX32&lt;&gt;""),AND(OZ32&gt;=PD$37,PA32&gt;=PD$41,OZ32&lt;&gt;""),AND(QB32&gt;=QF$37,QC32&gt;=QF$41,QB32&lt;&gt;"")),"P","")</f>
        <v/>
      </c>
      <c r="L32" s="8">
        <f>IF(COUNT(AS32,BV32,CY32)&gt;0,LARGE((AS32,BV32,CY32),1),0)</f>
        <v>22.000000000000004</v>
      </c>
      <c r="M32" s="8" t="str">
        <f>IF(L32=0,"",IF(L32=CY32,$CC$1,IF(L32=BV32,$AZ$1,IF(L32=AS32,$W$1,""))))</f>
        <v>2024 Elite Canada</v>
      </c>
      <c r="N32" s="8">
        <f>IF(COUNT(AS32,BV32,CY32)&gt;1,LARGE((AS32,BV32,CY32),2),0)</f>
        <v>0</v>
      </c>
      <c r="O32" s="8" t="str">
        <f>IF(N32=0,"",IF(AND(N32=L32,N32=AS32,N32=BV32),$W$1,IF(AND(N32=L32,N32=AS32,N32=CY32),$W$1,IF(AND(N32=L32,N32=BV32,N32=CY32),$AZ$1,IF(N32=CY32,$CC$1,IF(N32=BV32,$AZ$1,IF(N32=AS32,$W$1,"")))))))</f>
        <v/>
      </c>
      <c r="P32" s="8">
        <f>IF(COUNT(AT32,BW32,CZ32)&gt;0,LARGE((AT32,BW32,CZ32),1),0)</f>
        <v>0</v>
      </c>
      <c r="Q32" s="8" t="str">
        <f>IF(P32=0,"",IF(P32=CZ32,$CC$1,IF(P32=BW32,$AZ$1,IF(P32=AT32,$W$1,""))))</f>
        <v/>
      </c>
      <c r="R32" s="8">
        <f>IF(MAX(AX32,CA32,DD32)&gt;0,MAX(AX32,CA32,DD32),0)</f>
        <v>0</v>
      </c>
      <c r="S32" s="8" t="str">
        <f>IF(R32=0,"",IF(R32=DD32,$CC$1,IF(R32=CA32,$AZ$1,IF(R32=AX32,$W$1,""))))</f>
        <v/>
      </c>
      <c r="T32" s="8" t="str">
        <f>IF(MAX(DF32:DH32)&gt;0,MAX(DF32:DH32),"")</f>
        <v/>
      </c>
      <c r="U32" s="11" t="str">
        <f>IF(T32="","",IF(T32=DF32,"("&amp;DF$2&amp;")",IF(T32=DG32,"("&amp;DG$2&amp;")",IF(T32=DH32,"("&amp;DH$2&amp;")"))))</f>
        <v/>
      </c>
      <c r="V32" s="8" t="str">
        <f>IF(T32="","",IF(T32=DF32,IF(T32+IF(N32="",0,N32)=PZ32,$PE$1,IF(T32+IF(N32="",0,N32)=OX32,$OC$1,IF(T32+IF(N32="",0,N32)=NV32,$NA$1,IF(T32+IF(N32="",0,N32)=MT32,$LY$1,IF(T32+IF(N32="",0,N32)=LR32,$KW$1,IF(T32+IF(N32="",0,N32)=KP32,$JU$1,IF(T32+IF(N32="",0,N32)=JN32,$IS$1,IF(T32+IF(N32="",0,N32)=IL32,$HQ$1,IF(T32+IF(N32="",0,N32)=HJ32,$GO$1,IF(T32+IF(N32="",0,N32)=GH32,$FM$1,IF(T32+IF(N32="",0,N32)=FF32,$EK$1,IF(T32+IF(N32="",0,N32)=ED32,$DI$1)))))))))))),IF(T32=DG32,IF(T32+IF(P32="",0,P32)=QA32,$PE$1,IF(T32+IF(P32="",0,P32)=OY32,$OC$1,IF(T32+IF(P32="",0,P32)=NW32,$NA$1,IF(T32+IF(P32="",0,P32)=MU32,$LY$1,IF(T32+IF(P32="",0,P32)=LS32,$KW$1,IF(T32+IF(P32="",0,P32)=KQ32,$JU$1,IF(T32+IF(P32="",0,P32)=JO32,$IS$1,IF(T32+IF(P32="",0,P32)=IM32,$HQ$1,IF(T32+IF(P32="",0,P32)=HK32,$GO$1,IF(T32+IF(P32="",0,P32)=GI32,$FM$1,IF(T32+IF(P32="",0,P32)=FG32,$EK$1,IF(T32+IF(P32="",0,P32)=EE32,$DI$1)))))))))))),IF(T32=DH32,IF(T32+IF(R32="",0,R32)=QE32,$PE$1,IF(T32+IF(R32="",0,R32)=PC32,$OC$1,IF(T32+IF(R32="",0,R32)=OA32,$NA$1,IF(T32+IF(R32="",0,R32)=MY32,$LY$1,IF(T32+IF(R32="",0,R32)=LW32,$KW$1,IF(T32+IF(R32="",0,R32)=KU32,$JU$1,IF(T32+IF(R32="",0,R32)=JS32,$IS$1,IF(T32+IF(R32="",0,R32)=IQ32,$HQ$1,IF(T32+IF(R32="",0,R32)=HO32,$GO$1,IF(T32+IF(R32="",0,R32)=GM32,$FM$1,IF(T32+IF(R32="",0,R32)=FK32,$EK$1,IF(T32+IF(R32="",0,R32)=EI32,$DI$1))))))))))))))))</f>
        <v/>
      </c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27"/>
      <c r="AR32" s="40" t="str">
        <f>IF(SUM(X32,AB32)&gt;0,SUM(X32,AB32),"")</f>
        <v/>
      </c>
      <c r="AS32" s="40" t="str">
        <f>IF(SUM(W32:X32,Z32:AB32,AD32)-Y32-AC32&gt;0,SUM(W32:X32,Z32:AB32,AD32)-Y32-AC32,"")</f>
        <v/>
      </c>
      <c r="AT32" s="40" t="str">
        <f>IF(SUM(AE32:AF32,AH32)-AG32&gt;0,SUM(AE32:AF32,AH32)-AG32,"")</f>
        <v/>
      </c>
      <c r="AU32" s="40" t="str">
        <f>IF(SUM(X32,AB32,AF32)&gt;0,SUM(X32,AB32,AF32),"")</f>
        <v/>
      </c>
      <c r="AV32" s="40" t="str">
        <f>IF(SUM(AS32,AT32)&gt;0,SUM(AS32,AT32),"")</f>
        <v/>
      </c>
      <c r="AW32" s="40" t="str">
        <f>IF(SUM(AJ32,AN32)&gt;0,SUM(AJ32,AN32),"")</f>
        <v/>
      </c>
      <c r="AX32" s="40" t="str">
        <f>IF(SUM(AI32:AJ32,AL32:AN32,AP32)-SUM(AK32,AO32)&gt;0,SUM(AI32:AJ32,AL32:AN32,AP32)-SUM(AK32,AO32),"")</f>
        <v/>
      </c>
      <c r="AY32" s="40" t="str">
        <f>IF(SUM(AS32,AT32,AX32)&gt;0,SUM(AS32,AT32,AX32),"")</f>
        <v/>
      </c>
      <c r="AZ32" s="18">
        <v>16.600000000000001</v>
      </c>
      <c r="BA32" s="18">
        <v>5.6</v>
      </c>
      <c r="BB32" s="18">
        <v>0.2</v>
      </c>
      <c r="BC32" s="18">
        <v>0</v>
      </c>
      <c r="BD32" s="18">
        <v>0</v>
      </c>
      <c r="BE32" s="18">
        <v>0</v>
      </c>
      <c r="BF32" s="18">
        <v>0</v>
      </c>
      <c r="BG32" s="18">
        <v>0</v>
      </c>
      <c r="BH32" s="18">
        <v>0</v>
      </c>
      <c r="BI32" s="18">
        <v>0</v>
      </c>
      <c r="BJ32" s="18">
        <v>0</v>
      </c>
      <c r="BK32" s="18">
        <v>0</v>
      </c>
      <c r="BL32" s="18"/>
      <c r="BM32" s="18"/>
      <c r="BN32" s="18"/>
      <c r="BO32" s="18"/>
      <c r="BP32" s="18"/>
      <c r="BQ32" s="18"/>
      <c r="BR32" s="18"/>
      <c r="BS32" s="18"/>
      <c r="BT32" s="28"/>
      <c r="BU32" s="11">
        <f>IF(SUM(BA32,BE32)&gt;0,SUM(BA32,BE32),"")</f>
        <v>5.6</v>
      </c>
      <c r="BV32" s="11">
        <f>IF(SUM(AZ32:BA32,BC32:BE32,BG32)-BB32-BF32&gt;0,SUM(AZ32:BA32,BC32:BE32,BG32)-BB32-BF32,"")</f>
        <v>22.000000000000004</v>
      </c>
      <c r="BW32" s="11" t="str">
        <f>IF(SUM(BH32:BI32,BK32)-BJ32&gt;0,SUM(BH32:BI32,BK32)-BJ32,"")</f>
        <v/>
      </c>
      <c r="BX32" s="11">
        <f>IF(SUM(BA32,BE32,BI32)&gt;0,SUM(BA32,BE32,BI32),"")</f>
        <v>5.6</v>
      </c>
      <c r="BY32" s="11">
        <f>IF(SUM(BV32,BW32)&gt;0,SUM(BV32,BW32),"")</f>
        <v>22.000000000000004</v>
      </c>
      <c r="BZ32" s="11" t="str">
        <f>IF(SUM(BM32,BQ32)&gt;0,SUM(BM32,BQ32),"")</f>
        <v/>
      </c>
      <c r="CA32" s="11" t="str">
        <f>IF(SUM(BL32:BM32,BO32:BQ32,BS32)-SUM(BN32,BR32)&gt;0,SUM(BL32:BM32,BO32:BQ32,BS32)-SUM(BN32,BR32),"")</f>
        <v/>
      </c>
      <c r="CB32" s="11">
        <f>IF(SUM(BV32,BW32,CA32)&gt;0,SUM(BV32,BW32,CA32),"")</f>
        <v>22.000000000000004</v>
      </c>
      <c r="CC32" s="19"/>
      <c r="CD32" s="19"/>
      <c r="CE32" s="19"/>
      <c r="CF32" s="19"/>
      <c r="CG32" s="19"/>
      <c r="CH32" s="19"/>
      <c r="CI32" s="19"/>
      <c r="CJ32" s="19"/>
      <c r="CK32" s="19"/>
      <c r="CL32" s="19"/>
      <c r="CM32" s="19"/>
      <c r="CN32" s="19"/>
      <c r="CO32" s="19"/>
      <c r="CP32" s="19"/>
      <c r="CQ32" s="19"/>
      <c r="CR32" s="19"/>
      <c r="CS32" s="19"/>
      <c r="CT32" s="19"/>
      <c r="CU32" s="19"/>
      <c r="CV32" s="19"/>
      <c r="CW32" s="27"/>
      <c r="CX32" s="40" t="str">
        <f>IF(SUM(CD32,CH32)&gt;0,SUM(CD32,CH32),"")</f>
        <v/>
      </c>
      <c r="CY32" s="40" t="str">
        <f>IF(SUM(CC32:CD32,CF32:CH32,CJ32)-CE32-CI32&gt;0,SUM(CC32:CD32,CF32:CH32,CJ32)-CE32-CI32,"")</f>
        <v/>
      </c>
      <c r="CZ32" s="40" t="str">
        <f>IF(SUM(CK32:CL32,CN32)-CM32&gt;0,SUM(CK32:CL32,CN32)-CM32,"")</f>
        <v/>
      </c>
      <c r="DA32" s="40" t="str">
        <f>IF(SUM(CD32,CH32,CL32)&gt;0,SUM(CD32,CH32,CL32),"")</f>
        <v/>
      </c>
      <c r="DB32" s="40" t="str">
        <f>IF(SUM(CY32,CZ32)&gt;0,SUM(CY32,CZ32),"")</f>
        <v/>
      </c>
      <c r="DC32" s="40" t="str">
        <f>IF(SUM(CP32,CT32)&gt;0,SUM(CP32,CT32),"")</f>
        <v/>
      </c>
      <c r="DD32" s="40" t="str">
        <f>IF(SUM(CO32:CP32,CR32:CT32,CV32)-SUM(CQ32,CU32)&gt;0,SUM(CO32:CP32,CR32:CT32,CV32)-SUM(CQ32,CU32),"")</f>
        <v/>
      </c>
      <c r="DE32" s="40" t="str">
        <f>IF(SUM(CY32,CZ32,DD32)&gt;0,SUM(CY32,CZ32,DD32),"")</f>
        <v/>
      </c>
      <c r="DF32" s="50" t="str">
        <f>IF(MAX(ED32,FF32,GH32,HJ32,IL32,JN32,KP32,LR32,MT32,NV32,OX32,PZ32)-IF(N32="",0,N32)&gt;0.001,MAX(ED32,FF32,GH32,HJ32,IL32,JN32,KP32,LR32,MT32,NV32,OX32,PZ32)-IF(N32="",0,N32),"")</f>
        <v/>
      </c>
      <c r="DG32" s="50" t="str">
        <f>IF(MAX(EE32,FG32,GI32,HK32,IM32,JO32,KQ32,LS32,MU32,NW32,OY32,QA32)-IF(P32="",0,P32)&gt;0.001,MAX(EE32,FG32,GI32,HK32,IM32,JO32,KQ32,LS32,MU32,NW32,OY32,QA32)-IF(P32="",0,P32),"")</f>
        <v/>
      </c>
      <c r="DH32" s="50" t="str">
        <f>IF(MAX(EI32,FK32,GM32,HO32,IQ32,JS32,KU32,LW32,MY32,OA32,PC32,QE32)-IF(R32="",0,R32)&gt;0.001,MAX(EI32,FK32,GM32,HO32,IQ32,JS32,KU32,LW32,MY32,OA32,PC32,QE32)-IF(R32="",0,R32),"")</f>
        <v/>
      </c>
      <c r="DI32" s="17"/>
      <c r="DJ32" s="17"/>
      <c r="DK32" s="17"/>
      <c r="DL32" s="17"/>
      <c r="DM32" s="17"/>
      <c r="DN32" s="17"/>
      <c r="DO32" s="17"/>
      <c r="DP32" s="17"/>
      <c r="DQ32" s="17"/>
      <c r="DR32" s="17"/>
      <c r="DS32" s="17"/>
      <c r="DT32" s="17"/>
      <c r="DU32" s="17"/>
      <c r="DV32" s="17"/>
      <c r="DW32" s="17"/>
      <c r="DX32" s="17"/>
      <c r="DY32" s="17"/>
      <c r="DZ32" s="17"/>
      <c r="EA32" s="17"/>
      <c r="EB32" s="17"/>
      <c r="EC32" s="40" t="str">
        <f>IF(SUM(DJ32,DN32)&gt;0,SUM(DJ32,DN32),"")</f>
        <v/>
      </c>
      <c r="ED32" s="40" t="str">
        <f>IF(SUM(DI32:DJ32,DL32:DN32,DP32)-DK32-DO32&gt;0,SUM(DI32:DJ32,DL32:DN32,DP32)-DK32-DO32,"")</f>
        <v/>
      </c>
      <c r="EE32" s="40" t="str">
        <f>IF(SUM(DQ32:DR32,DT32)-DS32&gt;0,SUM(DQ32:DR32,DT32)-DS32,"")</f>
        <v/>
      </c>
      <c r="EF32" s="40" t="str">
        <f>IF(SUM(DJ32,DN32,DR32)&gt;0,SUM(DJ32,DN32,DR32),"")</f>
        <v/>
      </c>
      <c r="EG32" s="40" t="str">
        <f>IF(SUM(ED32,EE32)&gt;0,SUM(ED32,EE32),"")</f>
        <v/>
      </c>
      <c r="EH32" s="40" t="str">
        <f>IF(SUM(DV32,DZ32)&gt;0,SUM(DV32,DZ32),"")</f>
        <v/>
      </c>
      <c r="EI32" s="40" t="str">
        <f>IF(SUM(DU32:DV32,DX32:DZ32,EB32)-SUM(DW32,EA32)&gt;0,SUM(DU32:DV32,DX32:DZ32,EB32)-SUM(DW32,EA32),"")</f>
        <v/>
      </c>
      <c r="EJ32" s="40" t="str">
        <f>IF(SUM(ED32,EE32,EI32)&gt;0,SUM(ED32,EE32,EI32),"")</f>
        <v/>
      </c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1" t="str">
        <f>IF(SUM(EL32,EP32)&gt;0,SUM(EL32,EP32),"")</f>
        <v/>
      </c>
      <c r="FF32" s="11" t="str">
        <f>IF(SUM(EK32:EL32,EN32:EP32,ER32)-EM32-EQ32&gt;0,SUM(EK32:EL32,EN32:EP32,ER32)-EM32-EQ32,"")</f>
        <v/>
      </c>
      <c r="FG32" s="11" t="str">
        <f>IF(SUM(ES32:ET32,EV32)-EU32&gt;0,SUM(ES32:ET32,EV32)-EU32,"")</f>
        <v/>
      </c>
      <c r="FH32" s="11" t="str">
        <f>IF(SUM(EL32,EP32,ET32)&gt;0,SUM(EL32,EP32,ET32),"")</f>
        <v/>
      </c>
      <c r="FI32" s="11" t="str">
        <f>IF(SUM(FF32,FG32)&gt;0,SUM(FF32,FG32),"")</f>
        <v/>
      </c>
      <c r="FJ32" s="11" t="str">
        <f>IF(SUM(EX32,FB32)&gt;0,SUM(EX32,FB32),"")</f>
        <v/>
      </c>
      <c r="FK32" s="11" t="str">
        <f>IF(SUM(EW32:EX32,EZ32:FB32,FD32)-SUM(EY32,FC32)&gt;0,SUM(EW32:EX32,EZ32:FB32,FD32)-SUM(EY32,FC32),"")</f>
        <v/>
      </c>
      <c r="FL32" s="11" t="str">
        <f>IF(SUM(FF32,FG32,FK32)&gt;0,SUM(FF32,FG32,FK32),"")</f>
        <v/>
      </c>
      <c r="FM32" s="17"/>
      <c r="FN32" s="17"/>
      <c r="FO32" s="17"/>
      <c r="FP32" s="17"/>
      <c r="FQ32" s="17"/>
      <c r="FR32" s="17"/>
      <c r="FS32" s="17"/>
      <c r="FT32" s="17"/>
      <c r="FU32" s="17"/>
      <c r="FV32" s="17"/>
      <c r="FW32" s="17"/>
      <c r="FX32" s="17"/>
      <c r="FY32" s="17"/>
      <c r="FZ32" s="17"/>
      <c r="GA32" s="17"/>
      <c r="GB32" s="17"/>
      <c r="GC32" s="17"/>
      <c r="GD32" s="17"/>
      <c r="GE32" s="17"/>
      <c r="GF32" s="17"/>
      <c r="GG32" s="40" t="str">
        <f>IF(SUM(FN32,FR32)&gt;0,SUM(FN32,FR32),"")</f>
        <v/>
      </c>
      <c r="GH32" s="40" t="str">
        <f>IF(SUM(FM32:FN32,FP32:FR32,FT32)-FO32-FS32&gt;0,SUM(FM32:FN32,FP32:FR32,FT32)-FO32-FS32,"")</f>
        <v/>
      </c>
      <c r="GI32" s="40" t="str">
        <f>IF(SUM(FU32:FV32,FX32)-FW32&gt;0,SUM(FU32:FV32,FX32)-FW32,"")</f>
        <v/>
      </c>
      <c r="GJ32" s="40" t="str">
        <f>IF(SUM(FN32,FR32,FV32)&gt;0,SUM(FN32,FR32,FV32),"")</f>
        <v/>
      </c>
      <c r="GK32" s="40" t="str">
        <f>IF(SUM(GH32,GI32)&gt;0,SUM(GH32,GI32),"")</f>
        <v/>
      </c>
      <c r="GL32" s="40" t="str">
        <f>IF(SUM(FZ32,GD32)&gt;0,SUM(FZ32,GD32),"")</f>
        <v/>
      </c>
      <c r="GM32" s="40" t="str">
        <f>IF(SUM(FY32:FZ32,GB32:GD32,GF32)-SUM(GA32,GE32)&gt;0,SUM(FY32:FZ32,GB32:GD32,GF32)-SUM(GA32,GE32),"")</f>
        <v/>
      </c>
      <c r="GN32" s="40" t="str">
        <f>IF(SUM(GH32,GI32,GM32)&gt;0,SUM(GH32,GI32,GM32),"")</f>
        <v/>
      </c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1" t="str">
        <f>IF(SUM(GP32,GT32)&gt;0,SUM(GP32,GT32),"")</f>
        <v/>
      </c>
      <c r="HJ32" s="11" t="str">
        <f>IF(SUM(GO32:GP32,GR32:GT32,GV32)-GQ32-GU32&gt;0,SUM(GO32:GP32,GR32:GT32,GV32)-GQ32-GU32,"")</f>
        <v/>
      </c>
      <c r="HK32" s="11" t="str">
        <f>IF(SUM(GW32:GX32,GZ32)-GY32&gt;0,SUM(GW32:GX32,GZ32)-GY32,"")</f>
        <v/>
      </c>
      <c r="HL32" s="11" t="str">
        <f>IF(SUM(GP32,GT32,GX32)&gt;0,SUM(GP32,GT32,GX32),"")</f>
        <v/>
      </c>
      <c r="HM32" s="11" t="str">
        <f>IF(SUM(HJ32,HK32)&gt;0,SUM(HJ32,HK32),"")</f>
        <v/>
      </c>
      <c r="HN32" s="11" t="str">
        <f>IF(SUM(HB32,HF32)&gt;0,SUM(HB32,HF32),"")</f>
        <v/>
      </c>
      <c r="HO32" s="11" t="str">
        <f>IF(SUM(HA32:HB32,HD32:HF32,HH32)-SUM(HC32,HG32)&gt;0,SUM(HA32:HB32,HD32:HF32,HH32)-SUM(HC32,HG32),"")</f>
        <v/>
      </c>
      <c r="HP32" s="11" t="str">
        <f>IF(SUM(HJ32,HK32,HO32)&gt;0,SUM(HJ32,HK32,HO32),"")</f>
        <v/>
      </c>
      <c r="HQ32" s="17"/>
      <c r="HR32" s="17"/>
      <c r="HS32" s="17"/>
      <c r="HT32" s="17"/>
      <c r="HU32" s="17"/>
      <c r="HV32" s="17"/>
      <c r="HW32" s="17"/>
      <c r="HX32" s="17"/>
      <c r="HY32" s="17"/>
      <c r="HZ32" s="17"/>
      <c r="IA32" s="17"/>
      <c r="IB32" s="17"/>
      <c r="IC32" s="17"/>
      <c r="ID32" s="17"/>
      <c r="IE32" s="17"/>
      <c r="IF32" s="17"/>
      <c r="IG32" s="17"/>
      <c r="IH32" s="17"/>
      <c r="II32" s="17"/>
      <c r="IJ32" s="17"/>
      <c r="IK32" s="40" t="str">
        <f>IF(SUM(HR32,HV32)&gt;0,SUM(HR32,HV32),"")</f>
        <v/>
      </c>
      <c r="IL32" s="40" t="str">
        <f>IF(SUM(HQ32:HR32,HT32:HV32,HX32)-HS32-HW32&gt;0,SUM(HQ32:HR32,HT32:HV32,HX32)-HS32-HW32,"")</f>
        <v/>
      </c>
      <c r="IM32" s="40" t="str">
        <f>IF(SUM(HY32:HZ32,IB32)-IA32&gt;0,SUM(HY32:HZ32,IB32)-IA32,"")</f>
        <v/>
      </c>
      <c r="IN32" s="40" t="str">
        <f>IF(SUM(HR32,HV32,HZ32)&gt;0,SUM(HR32,HV32,HZ32),"")</f>
        <v/>
      </c>
      <c r="IO32" s="40" t="str">
        <f>IF(SUM(IL32,IM32)&gt;0,SUM(IL32,IM32),"")</f>
        <v/>
      </c>
      <c r="IP32" s="40" t="str">
        <f>IF(SUM(ID32,IH32)&gt;0,SUM(ID32,IH32),"")</f>
        <v/>
      </c>
      <c r="IQ32" s="40" t="str">
        <f>IF(SUM(IC32:ID32,IF32:IH32,IJ32)-SUM(IE32,II32)&gt;0,SUM(IC32:ID32,IF32:IH32,IJ32)-SUM(IE32,II32),"")</f>
        <v/>
      </c>
      <c r="IR32" s="40" t="str">
        <f>IF(SUM(IL32,IM32,IQ32)&gt;0,SUM(IL32,IM32,IQ32),"")</f>
        <v/>
      </c>
      <c r="IS32" s="18"/>
      <c r="IT32" s="18"/>
      <c r="IU32" s="18"/>
      <c r="IV32" s="18"/>
      <c r="IW32" s="18"/>
      <c r="IX32" s="18"/>
      <c r="IY32" s="18"/>
      <c r="IZ32" s="18"/>
      <c r="JA32" s="18"/>
      <c r="JB32" s="18"/>
      <c r="JC32" s="18"/>
      <c r="JD32" s="18"/>
      <c r="JE32" s="18"/>
      <c r="JF32" s="18"/>
      <c r="JG32" s="18"/>
      <c r="JH32" s="18"/>
      <c r="JI32" s="18"/>
      <c r="JJ32" s="18"/>
      <c r="JK32" s="18"/>
      <c r="JL32" s="18"/>
      <c r="JM32" s="11" t="str">
        <f>IF(SUM(IT32,IX32)&gt;0,SUM(IT32,IX32),"")</f>
        <v/>
      </c>
      <c r="JN32" s="11" t="str">
        <f>IF(SUM(IS32:IT32,IV32:IX32,IZ32)-IU32-IY32&gt;0,SUM(IS32:IT32,IV32:IX32,IZ32)-IU32-IY32,"")</f>
        <v/>
      </c>
      <c r="JO32" s="11" t="str">
        <f>IF(SUM(JA32:JB32,JD32)-JC32&gt;0,SUM(JA32:JB32,JD32)-JC32,"")</f>
        <v/>
      </c>
      <c r="JP32" s="11" t="str">
        <f>IF(SUM(IT32,IX32,JB32)&gt;0,SUM(IT32,IX32,JB32),"")</f>
        <v/>
      </c>
      <c r="JQ32" s="11" t="str">
        <f>IF(SUM(JN32,JO32)&gt;0,SUM(JN32,JO32),"")</f>
        <v/>
      </c>
      <c r="JR32" s="11" t="str">
        <f>IF(SUM(JF32,JJ32)&gt;0,SUM(JF32,JJ32),"")</f>
        <v/>
      </c>
      <c r="JS32" s="11" t="str">
        <f>IF(SUM(JE32:JF32,JH32:JJ32,JL32)-SUM(JG32,JK32)&gt;0,SUM(JE32:JF32,JH32:JJ32,JL32)-SUM(JG32,JK32),"")</f>
        <v/>
      </c>
      <c r="JT32" s="11" t="str">
        <f>IF(SUM(JN32,JO32,JS32)&gt;0,SUM(JN32,JO32,JS32),"")</f>
        <v/>
      </c>
      <c r="JU32" s="17"/>
      <c r="JV32" s="17"/>
      <c r="JW32" s="17"/>
      <c r="JX32" s="17"/>
      <c r="JY32" s="17"/>
      <c r="JZ32" s="17"/>
      <c r="KA32" s="17"/>
      <c r="KB32" s="17"/>
      <c r="KC32" s="17"/>
      <c r="KD32" s="17"/>
      <c r="KE32" s="17"/>
      <c r="KF32" s="17"/>
      <c r="KG32" s="17"/>
      <c r="KH32" s="17"/>
      <c r="KI32" s="17"/>
      <c r="KJ32" s="17"/>
      <c r="KK32" s="17"/>
      <c r="KL32" s="17"/>
      <c r="KM32" s="17"/>
      <c r="KN32" s="17"/>
      <c r="KO32" s="40" t="str">
        <f>IF(SUM(JV32,JZ32)&gt;0,SUM(JV32,JZ32),"")</f>
        <v/>
      </c>
      <c r="KP32" s="40" t="str">
        <f>IF(SUM(JU32:JV32,JX32:JZ32,KB32)-JW32-KA32&gt;0,SUM(JU32:JV32,JX32:JZ32,KB32)-JW32-KA32,"")</f>
        <v/>
      </c>
      <c r="KQ32" s="40" t="str">
        <f>IF(SUM(KC32:KD32,KF32)-KE32&gt;0,SUM(KC32:KD32,KF32)-KE32,"")</f>
        <v/>
      </c>
      <c r="KR32" s="40" t="str">
        <f>IF(SUM(JV32,JZ32,KD32)&gt;0,SUM(JV32,JZ32,KD32),"")</f>
        <v/>
      </c>
      <c r="KS32" s="40" t="str">
        <f>IF(SUM(KP32,KQ32)&gt;0,SUM(KP32,KQ32),"")</f>
        <v/>
      </c>
      <c r="KT32" s="40" t="str">
        <f>IF(SUM(KH32,KL32)&gt;0,SUM(KH32,KL32),"")</f>
        <v/>
      </c>
      <c r="KU32" s="40" t="str">
        <f>IF(SUM(KG32:KH32,KJ32:KL32,KN32)-SUM(KI32,KM32)&gt;0,SUM(KG32:KH32,KJ32:KL32,KN32)-SUM(KI32,KM32),"")</f>
        <v/>
      </c>
      <c r="KV32" s="40" t="str">
        <f>IF(SUM(KP32,KQ32,KU32)&gt;0,SUM(KP32,KQ32,KU32),"")</f>
        <v/>
      </c>
      <c r="KW32" s="18"/>
      <c r="KX32" s="18"/>
      <c r="KY32" s="18"/>
      <c r="KZ32" s="18"/>
      <c r="LA32" s="18"/>
      <c r="LB32" s="18"/>
      <c r="LC32" s="18"/>
      <c r="LD32" s="18"/>
      <c r="LE32" s="18"/>
      <c r="LF32" s="18"/>
      <c r="LG32" s="18"/>
      <c r="LH32" s="18"/>
      <c r="LI32" s="18"/>
      <c r="LJ32" s="18"/>
      <c r="LK32" s="18"/>
      <c r="LL32" s="18"/>
      <c r="LM32" s="18"/>
      <c r="LN32" s="18"/>
      <c r="LO32" s="18"/>
      <c r="LP32" s="18"/>
      <c r="LQ32" s="11" t="str">
        <f>IF(SUM(KX32,LB32)&gt;0,SUM(KX32,LB32),"")</f>
        <v/>
      </c>
      <c r="LR32" s="11" t="str">
        <f>IF(SUM(KW32:KX32,KZ32:LB32,LD32)-KY32-LC32&gt;0,SUM(KW32:KX32,KZ32:LB32,LD32)-KY32-LC32,"")</f>
        <v/>
      </c>
      <c r="LS32" s="11" t="str">
        <f>IF(SUM(LE32:LF32,LH32)-LG32&gt;0,SUM(LE32:LF32,LH32)-LG32,"")</f>
        <v/>
      </c>
      <c r="LT32" s="11" t="str">
        <f>IF(SUM(KX32,LB32,LF32)&gt;0,SUM(KX32,LB32,LF32),"")</f>
        <v/>
      </c>
      <c r="LU32" s="11" t="str">
        <f>IF(SUM(LR32,LS32)&gt;0,SUM(LR32,LS32),"")</f>
        <v/>
      </c>
      <c r="LV32" s="11" t="str">
        <f>IF(SUM(LJ32,LN32)&gt;0,SUM(LJ32,LN32),"")</f>
        <v/>
      </c>
      <c r="LW32" s="11" t="str">
        <f>IF(SUM(LI32:LJ32,LL32:LN32,LP32)-SUM(LK32,LO32)&gt;0,SUM(LI32:LJ32,LL32:LN32,LP32)-SUM(LK32,LO32),"")</f>
        <v/>
      </c>
      <c r="LX32" s="11" t="str">
        <f>IF(SUM(LR32,LS32,LW32)&gt;0,SUM(LR32,LS32,LW32),"")</f>
        <v/>
      </c>
      <c r="LY32" s="17"/>
      <c r="LZ32" s="17"/>
      <c r="MA32" s="17"/>
      <c r="MB32" s="17"/>
      <c r="MC32" s="17"/>
      <c r="MD32" s="17"/>
      <c r="ME32" s="17"/>
      <c r="MF32" s="17"/>
      <c r="MG32" s="17"/>
      <c r="MH32" s="17"/>
      <c r="MI32" s="17"/>
      <c r="MJ32" s="17"/>
      <c r="MK32" s="17"/>
      <c r="ML32" s="17"/>
      <c r="MM32" s="17"/>
      <c r="MN32" s="17"/>
      <c r="MO32" s="17"/>
      <c r="MP32" s="17"/>
      <c r="MQ32" s="17"/>
      <c r="MR32" s="17"/>
      <c r="MS32" s="40" t="str">
        <f>IF(SUM(LZ32,MD32)&gt;0,SUM(LZ32,MD32),"")</f>
        <v/>
      </c>
      <c r="MT32" s="40" t="str">
        <f>IF(SUM(LY32:LZ32,MB32:MD32,MF32)-MA32-ME32&gt;0,SUM(LY32:LZ32,MB32:MD32,MF32)-MA32-ME32,"")</f>
        <v/>
      </c>
      <c r="MU32" s="40" t="str">
        <f>IF(SUM(MG32:MH32,MJ32)-MI32&gt;0,SUM(MG32:MH32,MJ32)-MI32,"")</f>
        <v/>
      </c>
      <c r="MV32" s="40" t="str">
        <f>IF(SUM(LZ32,MD32,MH32)&gt;0,SUM(LZ32,MD32,MH32),"")</f>
        <v/>
      </c>
      <c r="MW32" s="40" t="str">
        <f>IF(SUM(MT32,MU32)&gt;0,SUM(MT32,MU32),"")</f>
        <v/>
      </c>
      <c r="MX32" s="40" t="str">
        <f>IF(SUM(ML32,MP32)&gt;0,SUM(ML32,MP32),"")</f>
        <v/>
      </c>
      <c r="MY32" s="40" t="str">
        <f>IF(SUM(MK32:ML32,MN32:MP32,MR32)-SUM(MM32,MQ32)&gt;0,SUM(MK32:ML32,MN32:MP32,MR32)-SUM(MM32,MQ32),"")</f>
        <v/>
      </c>
      <c r="MZ32" s="40" t="str">
        <f>IF(SUM(MT32,MU32,MY32)&gt;0,SUM(MT32,MU32,MY32),"")</f>
        <v/>
      </c>
      <c r="NA32" s="18"/>
      <c r="NB32" s="18"/>
      <c r="NC32" s="18"/>
      <c r="ND32" s="18"/>
      <c r="NE32" s="18"/>
      <c r="NF32" s="18"/>
      <c r="NG32" s="18"/>
      <c r="NH32" s="18"/>
      <c r="NI32" s="18"/>
      <c r="NJ32" s="18"/>
      <c r="NK32" s="18"/>
      <c r="NL32" s="18"/>
      <c r="NM32" s="18"/>
      <c r="NN32" s="18"/>
      <c r="NO32" s="18"/>
      <c r="NP32" s="18"/>
      <c r="NQ32" s="18"/>
      <c r="NR32" s="18"/>
      <c r="NS32" s="18"/>
      <c r="NT32" s="18"/>
      <c r="NU32" s="11" t="str">
        <f>IF(SUM(NB32,NF32)&gt;0,SUM(NB32,NF32),"")</f>
        <v/>
      </c>
      <c r="NV32" s="11" t="str">
        <f>IF(SUM(NA32:NB32,ND32:NF32,NH32)-NC32-NG32&gt;0,SUM(NA32:NB32,ND32:NF32,NH32)-NC32-NG32,"")</f>
        <v/>
      </c>
      <c r="NW32" s="11" t="str">
        <f>IF(SUM(NI32:NJ32,NL32)-NK32&gt;0,SUM(NI32:NJ32,NL32)-NK32,"")</f>
        <v/>
      </c>
      <c r="NX32" s="11" t="str">
        <f>IF(SUM(NB32,NF32,NJ32)&gt;0,SUM(NB32,NF32,NJ32),"")</f>
        <v/>
      </c>
      <c r="NY32" s="11" t="str">
        <f>IF(SUM(NV32,NW32)&gt;0,SUM(NV32,NW32),"")</f>
        <v/>
      </c>
      <c r="NZ32" s="11" t="str">
        <f>IF(SUM(NN32,NR32)&gt;0,SUM(NN32,NR32),"")</f>
        <v/>
      </c>
      <c r="OA32" s="11" t="str">
        <f>IF(SUM(NM32:NN32,NP32:NR32,NT32)-SUM(NO32,NS32)&gt;0,SUM(NM32:NN32,NP32:NR32,NT32)-SUM(NO32,NS32),"")</f>
        <v/>
      </c>
      <c r="OB32" s="11" t="str">
        <f>IF(SUM(NV32,NW32,OA32)&gt;0,SUM(NV32,NW32,OA32),"")</f>
        <v/>
      </c>
      <c r="OC32" s="17"/>
      <c r="OD32" s="17"/>
      <c r="OE32" s="17"/>
      <c r="OF32" s="17"/>
      <c r="OG32" s="17"/>
      <c r="OH32" s="17"/>
      <c r="OI32" s="17"/>
      <c r="OJ32" s="17"/>
      <c r="OK32" s="17"/>
      <c r="OL32" s="17"/>
      <c r="OM32" s="17"/>
      <c r="ON32" s="17"/>
      <c r="OO32" s="17"/>
      <c r="OP32" s="17"/>
      <c r="OQ32" s="17"/>
      <c r="OR32" s="17"/>
      <c r="OS32" s="17"/>
      <c r="OT32" s="17"/>
      <c r="OU32" s="17"/>
      <c r="OV32" s="17"/>
      <c r="OW32" s="40" t="str">
        <f>IF(SUM(OD32,OH32)&gt;0,SUM(OD32,OH32),"")</f>
        <v/>
      </c>
      <c r="OX32" s="40" t="str">
        <f>IF(SUM(OC32:OD32,OF32:OH32,OJ32)-OE32-OI32&gt;0,SUM(OC32:OD32,OF32:OH32,OJ32)-OE32-OI32,"")</f>
        <v/>
      </c>
      <c r="OY32" s="40" t="str">
        <f>IF(SUM(OK32:OL32,ON32)-OM32&gt;0,SUM(OK32:OL32,ON32)-OM32,"")</f>
        <v/>
      </c>
      <c r="OZ32" s="40" t="str">
        <f>IF(SUM(OD32,OH32,OL32)&gt;0,SUM(OD32,OH32,OL32),"")</f>
        <v/>
      </c>
      <c r="PA32" s="40" t="str">
        <f>IF(SUM(OX32,OY32)&gt;0,SUM(OX32,OY32),"")</f>
        <v/>
      </c>
      <c r="PB32" s="40" t="str">
        <f>IF(SUM(OP32,OT32)&gt;0,SUM(OP32,OT32),"")</f>
        <v/>
      </c>
      <c r="PC32" s="40" t="str">
        <f>IF(SUM(OO32:OP32,OR32:OT32,OV32)-SUM(OQ32,OU32)&gt;0,SUM(OO32:OP32,OR32:OT32,OV32)-SUM(OQ32,OU32),"")</f>
        <v/>
      </c>
      <c r="PD32" s="40" t="str">
        <f>IF(SUM(OX32,OY32,PC32)&gt;0,SUM(OX32,OY32,PC32),"")</f>
        <v/>
      </c>
      <c r="PE32" s="18"/>
      <c r="PF32" s="18"/>
      <c r="PG32" s="18"/>
      <c r="PH32" s="18"/>
      <c r="PI32" s="18"/>
      <c r="PJ32" s="18"/>
      <c r="PK32" s="18"/>
      <c r="PL32" s="18"/>
      <c r="PM32" s="18"/>
      <c r="PN32" s="18"/>
      <c r="PO32" s="18"/>
      <c r="PP32" s="18"/>
      <c r="PQ32" s="18"/>
      <c r="PR32" s="18"/>
      <c r="PS32" s="18"/>
      <c r="PT32" s="18"/>
      <c r="PU32" s="18"/>
      <c r="PV32" s="18"/>
      <c r="PW32" s="18"/>
      <c r="PX32" s="18"/>
      <c r="PY32" s="11" t="str">
        <f>IF(SUM(PF32,PJ32)&gt;0,SUM(PF32,PJ32),"")</f>
        <v/>
      </c>
      <c r="PZ32" s="11" t="str">
        <f>IF(SUM(PE32:PF32,PH32:PJ32,PL32)-PG32-PK32&gt;0,SUM(PE32:PF32,PH32:PJ32,PL32)-PG32-PK32,"")</f>
        <v/>
      </c>
      <c r="QA32" s="11" t="str">
        <f>IF(SUM(PM32:PN32,PP32)-PO32&gt;0,SUM(PM32:PN32,PP32)-PO32,"")</f>
        <v/>
      </c>
      <c r="QB32" s="11" t="str">
        <f>IF(SUM(PF32,PJ32,PN32)&gt;0,SUM(PF32,PJ32,PN32),"")</f>
        <v/>
      </c>
      <c r="QC32" s="11" t="str">
        <f>IF(SUM(PZ32,QA32)&gt;0,SUM(PZ32,QA32),"")</f>
        <v/>
      </c>
      <c r="QD32" s="11" t="str">
        <f>IF(SUM(PR32,PV32)&gt;0,SUM(PR32,PV32),"")</f>
        <v/>
      </c>
      <c r="QE32" s="11" t="str">
        <f>IF(SUM(PQ32:PR32,PT32:PV32,PX32)-SUM(PS32,PW32)&gt;0,SUM(PQ32:PR32,PT32:PV32,PX32)-SUM(PS32,PW32),"")</f>
        <v/>
      </c>
      <c r="QF32" s="11" t="str">
        <f>IF(SUM(PZ32,QA32,QE32)&gt;0,SUM(PZ32,QA32,QE32),"")</f>
        <v/>
      </c>
      <c r="QG32" s="22">
        <f>IF($CW32="P",CC32,(CC32+AZ32)/2)</f>
        <v>8.3000000000000007</v>
      </c>
      <c r="QH32" s="22">
        <f>IF($CW32="P",CD32,(CD32+BA32)/2)</f>
        <v>2.8</v>
      </c>
      <c r="QI32" s="22">
        <f>IF($CW32="P",CE32,(CE32+BB32)/2)</f>
        <v>0.1</v>
      </c>
      <c r="QJ32" s="22">
        <f>IF($CW32="P",CF32,(CF32+BC32)/2)</f>
        <v>0</v>
      </c>
      <c r="QK32" s="22">
        <f>IF($CW32="P",CG32,(CG32+BD32)/2)</f>
        <v>0</v>
      </c>
      <c r="QL32" s="22">
        <f>IF($CW32="P",CH32,(CH32+BE32)/2)</f>
        <v>0</v>
      </c>
      <c r="QM32" s="22">
        <f>IF($CW32="P",CI32,(CI32+BF32)/2)</f>
        <v>0</v>
      </c>
      <c r="QN32" s="22">
        <f>IF($CW32="P",CJ32,(CJ32+BG32)/2)</f>
        <v>0</v>
      </c>
      <c r="QO32" s="22">
        <f>IF($CW32="P",CK32,(CK32+BH32)/2)</f>
        <v>0</v>
      </c>
      <c r="QP32" s="22">
        <f>IF($CW32="P",CL32,(CL32+BI32)/2)</f>
        <v>0</v>
      </c>
      <c r="QQ32" s="22">
        <f>IF($CW32="P",CM32,(CM32+BJ32)/2)</f>
        <v>0</v>
      </c>
      <c r="QR32" s="22">
        <f>IF($CW32="P",CN32,(CN32+BK32)/2)</f>
        <v>0</v>
      </c>
      <c r="QS32" s="22">
        <f>IF($CW32="P",CO32,(CO32+BL32)/2)</f>
        <v>0</v>
      </c>
      <c r="QT32" s="22">
        <f>IF($CW32="P",CP32,(CP32+BM32)/2)</f>
        <v>0</v>
      </c>
      <c r="QU32" s="22">
        <f>IF($CW32="P",CQ32,(CQ32+BN32)/2)</f>
        <v>0</v>
      </c>
      <c r="QV32" s="22">
        <f>IF($CW32="P",CR32,(CR32+BO32)/2)</f>
        <v>0</v>
      </c>
      <c r="QW32" s="22">
        <f>IF($CW32="P",CS32,(CS32+BP32)/2)</f>
        <v>0</v>
      </c>
      <c r="QX32" s="22">
        <f>IF($CW32="P",CT32,(CT32+BQ32)/2)</f>
        <v>0</v>
      </c>
      <c r="QY32" s="22">
        <f>IF($CW32="P",CU32,(CU32+BR32)/2)</f>
        <v>0</v>
      </c>
      <c r="QZ32" s="22">
        <f>IF($CW32="P",CV32,(CV32+BS32)/2)</f>
        <v>0</v>
      </c>
      <c r="RA32" s="27" t="s">
        <v>46</v>
      </c>
      <c r="RB32" s="40">
        <f>IF(SUM(QH32,QL32)&gt;0,SUM(QH32,QL32),"")</f>
        <v>2.8</v>
      </c>
      <c r="RC32" s="40">
        <f>IF(SUM(QG32:QH32,QJ32:QL32,QN32)-QI32-QM32&gt;0,SUM(QG32:QH32,QJ32:QL32,QN32)-QI32-QM32,"")</f>
        <v>11.000000000000002</v>
      </c>
      <c r="RD32" s="40" t="str">
        <f>IF(SUM(QO32:QP32,QR32)-QQ32&gt;0,SUM(QO32:QP32,QR32)-QQ32,"")</f>
        <v/>
      </c>
      <c r="RE32" s="40">
        <f>IF(SUM(QH32,QL32,QP32)&gt;0,SUM(QH32,QL32,QP32),"")</f>
        <v>2.8</v>
      </c>
      <c r="RF32" s="40">
        <f>IF(SUM(RC32,RD32)&gt;0,SUM(RC32,RD32),"")</f>
        <v>11.000000000000002</v>
      </c>
      <c r="RG32" s="40" t="str">
        <f>IF(SUM(QT32,QX32)&gt;0,SUM(QT32,QX32),"")</f>
        <v/>
      </c>
      <c r="RH32" s="40" t="str">
        <f>IF(SUM(QS32:QT32,QV32:QX32,QZ32)-SUM(QU32,QY32)&gt;0,SUM(QS32:QT32,QV32:QX32,QZ32)-SUM(QU32,QY32),"")</f>
        <v/>
      </c>
      <c r="RI32" s="40">
        <f>IF(SUM(RC32,RD32,RH32)&gt;0,SUM(RC32,RD32,RH32),"")</f>
        <v>11.000000000000002</v>
      </c>
    </row>
    <row r="33" spans="1:477" x14ac:dyDescent="0.2">
      <c r="A33" s="4" t="str" cm="1">
        <f t="array" ref="A33">IF(AND(J33&lt;&gt;"",J33&lt;&gt;"No DD"),SUMPRODUCT((J$4:J$34&lt;&gt;"")*(J$4:J$34&lt;&gt;"No DD")*(F$4:F$34&gt;F33))+1,IF(J33="No DD",SUMPRODUCT((J$4:J$34="No DD")*(F$4:F$34&gt;F33))+1+SUMPRODUCT((J$4:J$34&lt;&gt;"")*(J$4:J$34&lt;&gt;"No DD")),""))</f>
        <v/>
      </c>
      <c r="B33" s="4" t="str" cm="1">
        <f t="array" ref="B33">IF(AND(J33&lt;&gt;"",J33&lt;&gt;"No DD",G33=""),SUMPRODUCT((J$4:J$34&lt;&gt;"")*(J$4:J$34&lt;&gt;"No DD")*(G$4:G$34="")*(F$4:F$34&gt;F33))+1,IF(J33="No DD",SUMPRODUCT((J$4:J$34="No DD")*(F$4:F$34&gt;F33)*(G$4:G$34=""))+1+SUMPRODUCT((J$4:J$34&lt;&gt;"")*(G$4:G$34="")*(J$4:J$34&lt;&gt;"No DD")),""))</f>
        <v/>
      </c>
      <c r="C33" s="5" t="s">
        <v>224</v>
      </c>
      <c r="D33" s="4" t="s">
        <v>31</v>
      </c>
      <c r="E33" s="4">
        <v>2005</v>
      </c>
      <c r="F33" s="9">
        <f>SUM(L33:T33)+SUM(L33:P33)*0.0000001+SUM(L33)*0.0000000000001</f>
        <v>21.200002120002122</v>
      </c>
      <c r="G33" s="66"/>
      <c r="H33" s="3" t="str">
        <f>IF(OR(AND(AR33&gt;=AY$36,AS33&gt;=AY$40,AR33&lt;&gt;"",AQ33=""),AND(AW33&gt;=AY$36,AX33&gt;=AY$40,AW33&lt;&gt;"",AQ33=""),AND(BU33&gt;=CB$36,BV33&gt;=CB$40,BU33&lt;&gt;"",BT33=""),AND(BZ33&gt;=CB$36,CA33&gt;=CB$40,BZ33&lt;&gt;"",BT33=""),AND(CX33&gt;=DE$36,CY33&gt;=DE$40,CX33&lt;&gt;"",CW33=""),AND(DC33&gt;=DE$36,DD33&gt;=DE$40,DC33&lt;&gt;""),AND(EC33&gt;=EJ$36,ED33&gt;=EJ$40,EC33&lt;&gt;""),AND(EH33&gt;=EJ$36,EI33&gt;=EJ$40,EH33&lt;&gt;""),AND(FE33&gt;=FL$36,FF33&gt;=FL$40,FE33&lt;&gt;""),AND(FJ33&gt;=FL$36,FK33&gt;=FL$40,FJ33&lt;&gt;""),AND(GG33&gt;=GN$36,GH33&gt;=GN$40,GG33&lt;&gt;""),AND(GL33&gt;=GN$36,GM33&gt;=GN$40,GL33&lt;&gt;""),AND(HI33&gt;=HP$36,HJ33&gt;=HP$40,HI33&lt;&gt;""),AND(HN33&gt;=HP$36,HO33&gt;=HP$40,HN33&lt;&gt;""),AND(IK33&gt;=IR$36,IL33&gt;=IR$40,IK33&lt;&gt;""),AND(IP33&gt;=IR$36,IQ33&gt;=IR$40,IP33&lt;&gt;""),AND(JM33&gt;=JT$36,JN33&gt;=JT$40,JM33&lt;&gt;""),AND(JR33&gt;=JT$36,JS33&gt;=JT$40,JR33&lt;&gt;""),AND(KO33&gt;=KV$36,KP33&gt;=KV$40,KO33&lt;&gt;""),AND(KT33&gt;=KV$36,KU33&gt;=KV$40,KT33&lt;&gt;""),AND(LQ33&gt;=LX$36,LR33&gt;=LX$40,LQ33&lt;&gt;""),AND(LV33&gt;=LX$36,LW33&gt;=LX$40,LV33&lt;&gt;""),AND(MS33&gt;=MZ$36,MT33&gt;=MZ$40,MS33&lt;&gt;""),AND(MX33&gt;=MZ$36,MY33&gt;=MZ$40,MX33&lt;&gt;""),AND(NU33&gt;=OB$36,NV33&gt;=OB$40,NU33&lt;&gt;""),AND(NZ33&gt;=OB$36,OA33&gt;=OB$40,NZ33&lt;&gt;""),AND(OW33&gt;=PD$36,OX33&gt;=PD$40,OW33&lt;&gt;""),AND(PB33&gt;=PD$36,PC33&gt;=PD$40,PB33&lt;&gt;""),AND(PY33&gt;=QF$36,PZ33&gt;=QF$40,PY33&lt;&gt;""),AND(QD33&gt;=QF$36,QE33&gt;=QF$40,QD33&lt;&gt;"")),"P","")</f>
        <v/>
      </c>
      <c r="I33" s="3" t="str">
        <f>IF(OR(AND(AS33&gt;=AY$40,AS33&lt;&gt;"",AQ33=""),AND(AX33&gt;=AY$40,AX33&lt;&gt;"",AQ33=""),AND(BV33&gt;=CB$40,BV33&lt;&gt;"",BT33=""),AND(CA33&gt;=CB$40,CA33&lt;&gt;"",BT33=""),AND(CY33&gt;=DE$40,CY33&lt;&gt;"",CW33=""),AND(DD33&gt;=DE$40,DD33&lt;&gt;"",CW33=""),AND(ED33&gt;=EJ$40,ED33&lt;&gt;""),AND(EI33&gt;=EJ$40,EI33&lt;&gt;""),AND(FF33&gt;=FL$40,FF33&lt;&gt;""),AND(FK33&gt;=FL$40,FK33&lt;&gt;""),AND(GH33&gt;=GN$40,GH33&lt;&gt;""),AND(GM33&gt;=GN$40,GM33&lt;&gt;""),AND(HJ33&gt;=HP$40,HJ33&lt;&gt;""),AND(HO33&gt;=HP$40,HO33&lt;&gt;""),AND(IL33&gt;=IR$40,IL33&lt;&gt;""),AND(IQ33&gt;=IR$40,IQ33&lt;&gt;""),AND(JN33&gt;=JT$40,JN33&lt;&gt;""),AND(JS33&gt;=JT$40,JS33&lt;&gt;""),AND(KP33&gt;=KV$40,KP33&lt;&gt;""),AND(KU33&gt;=KV$40,KU33&lt;&gt;""),AND(LR33&gt;=LX$40,LR33&lt;&gt;""),AND(LW33&gt;=LX$40,LW33&lt;&gt;""),AND(MT33&gt;=MZ$40,MT33&lt;&gt;""),AND(MY33&gt;=MZ$40,MY33&lt;&gt;""),AND(NV33&gt;=OB$40,NV33&lt;&gt;""),AND(OA33&gt;=OB$40,OA33&lt;&gt;""),AND(OX33&gt;=PD$40,OX33&lt;&gt;""),AND(PC33&gt;=PD$40,PC33&lt;&gt;""),AND(PZ33&gt;=QF$40,PZ33&lt;&gt;""),AND(QE33&gt;=QF$40,QE33&lt;&gt;"")),"P","")</f>
        <v/>
      </c>
      <c r="J33" s="36" t="str">
        <f>IF(AND(I33="P",H33=""),"No DD",IF(OR(AND(AU33&gt;=AY$39,AV33&gt;=AY$43,AU33&lt;&gt;"",AQ33=""),AND(BX33&gt;=CB$39,BY33&gt;=CB$43,BX33&lt;&gt;"",BT33=""),AND(DA33&gt;=DE$39,DB33&gt;=DE$43,DA33&lt;&gt;"",CW33=""),AND(EF33&gt;=EJ$39,EG33&gt;=EJ$43,EF33&lt;&gt;""),AND(FH33&gt;=FL$39,FI33&gt;=FL$43,FH33&lt;&gt;""),AND(GJ33&gt;=GN$39,GK33&gt;=GN$43,GJ33&lt;&gt;""),AND(HL33&gt;=HP$39,HM33&gt;=HP$43,HL33&lt;&gt;""),AND(IN33&gt;=IR$39,IO33&gt;=IR$43,IN33&lt;&gt;""),AND(JP33&gt;=JT$39,JQ33&gt;=JT$43,JP33&lt;&gt;""),AND(KR33&gt;=KV$39,KS33&gt;=KV$43,KR33&lt;&gt;""),AND(LT33&gt;=LX$39,LU33&gt;=LX$43,LT33&lt;&gt;""),AND(MV33&gt;=MZ$39,MW33&gt;=MZ$43,MV33&lt;&gt;""),AND(NX33&gt;=OB$39,NY33&gt;=OB$43,NX33&lt;&gt;""),AND(OZ33&gt;=PD$39,PA33&gt;=PD$43,OZ33&lt;&gt;""),AND(QB33&gt;=QF$39,QC33&gt;=QF$43,QB33&lt;&gt;"")),"Merit",IF(OR(AND(AU33&gt;=AY$38,AV33&gt;=AY$42,AU33&lt;&gt;"",AQ33=""),AND(BX33&gt;=CB$38,BY33&gt;=CB$42,BX33&lt;&gt;"",BT33=""),AND(DA33&gt;=DE$38,DB33&gt;=DE$42,DA33&lt;&gt;"",CW33=""),AND(EF33&gt;=EJ$38,EG33&gt;=EJ$42,EF33&lt;&gt;""),AND(FH33&gt;=FL$38,FI33&gt;=FL$42,FH33&lt;&gt;""),AND(GJ33&gt;=GN$38,GK33&gt;=GN$42,GJ33&lt;&gt;""),AND(HL33&gt;=HP$38,HM33&gt;=HP$42,HL33&lt;&gt;""),AND(IN33&gt;=IR$38,IO33&gt;=IR$42,IN33&lt;&gt;""),AND(JP33&gt;=JT$38,JQ33&gt;=JT$42,JP33&lt;&gt;""),AND(KR33&gt;=KV$38,KS33&gt;=KV$42,KR33&lt;&gt;""),AND(LT33&gt;=LX$38,LU33&gt;=LX$42,LT33&lt;&gt;""),AND(MV33&gt;=MZ$38,MW33&gt;=MZ$42,MV33&lt;&gt;""),AND(NX33&gt;=OB$38,NY33&gt;=OB$42,NX33&lt;&gt;""),AND(OZ33&gt;=PD$38,PA33&gt;=PD$42,OZ33&lt;&gt;""),AND(QB33&gt;=QF$38,QC33&gt;=QF$42,QB33&lt;&gt;"")),"Excellence",IF(K33="P","Worlds Team",IF(H33="P","National Team","")))))</f>
        <v/>
      </c>
      <c r="K33" s="3" t="str">
        <f>IF(OR(AND(AU33&gt;=AY$37,AV33&gt;=AY$41,AU33&lt;&gt;"",AQ33=""),AND(BX33&gt;=CB$37,BY33&gt;=CB$41,BX33&lt;&gt;"",BT33=""),AND(DA33&gt;=DE$37,DB33&gt;=DE$41,DA33&lt;&gt;"",CW33=""),AND(EF33&gt;=EJ$37,EG33&gt;=EJ$41,EF33&lt;&gt;""),AND(FH33&gt;=FL$37,FI33&gt;=FL$41,FH33&lt;&gt;""),AND(GJ33&gt;=GN$37,GK33&gt;=GN$41,GJ33&lt;&gt;""),AND(HL33&gt;=HP$37,HM33&gt;=HP$41,HL33&lt;&gt;""),AND(IN33&gt;=IR$37,IO33&gt;=IR$41,IN33&lt;&gt;""),AND(JP33&gt;=JT$37,JQ33&gt;=JT$41,JP33&lt;&gt;""),AND(KR33&gt;=KV$37,KS33&gt;=KV$41,KR33&lt;&gt;""),AND(LT33&gt;=LX$37,LU33&gt;=LX$41,LT33&lt;&gt;""),AND(MV33&gt;=MZ$37,MW33&gt;=MZ$41,MV33&lt;&gt;""),AND(NX33&gt;=OB$37,NY33&gt;=OB$41,NX33&lt;&gt;""),AND(OZ33&gt;=PD$37,PA33&gt;=PD$41,OZ33&lt;&gt;""),AND(QB33&gt;=QF$37,QC33&gt;=QF$41,QB33&lt;&gt;"")),"P","")</f>
        <v/>
      </c>
      <c r="L33" s="8">
        <f>IF(COUNT(AS33,BV33,CY33)&gt;0,LARGE((AS33,BV33,CY33),1),0)</f>
        <v>21.2</v>
      </c>
      <c r="M33" s="8" t="str">
        <f>IF(L33=0,"",IF(L33=CY33,$CC$1,IF(L33=BV33,$AZ$1,IF(L33=AS33,$W$1,""))))</f>
        <v>2024 Elite Canada</v>
      </c>
      <c r="N33" s="8">
        <f>IF(COUNT(AS33,BV33,CY33)&gt;1,LARGE((AS33,BV33,CY33),2),0)</f>
        <v>0</v>
      </c>
      <c r="O33" s="8" t="str">
        <f>IF(N33=0,"",IF(AND(N33=L33,N33=AS33,N33=BV33),$W$1,IF(AND(N33=L33,N33=AS33,N33=CY33),$W$1,IF(AND(N33=L33,N33=BV33,N33=CY33),$AZ$1,IF(N33=CY33,$CC$1,IF(N33=BV33,$AZ$1,IF(N33=AS33,$W$1,"")))))))</f>
        <v/>
      </c>
      <c r="P33" s="8">
        <f>IF(COUNT(AT33,BW33,CZ33)&gt;0,LARGE((AT33,BW33,CZ33),1),0)</f>
        <v>0</v>
      </c>
      <c r="Q33" s="8" t="str">
        <f>IF(P33=0,"",IF(P33=CZ33,$CC$1,IF(P33=BW33,$AZ$1,IF(P33=AT33,$W$1,""))))</f>
        <v/>
      </c>
      <c r="R33" s="8">
        <f>IF(MAX(AX33,CA33,DD33)&gt;0,MAX(AX33,CA33,DD33),0)</f>
        <v>0</v>
      </c>
      <c r="S33" s="8" t="str">
        <f>IF(R33=0,"",IF(R33=DD33,$CC$1,IF(R33=CA33,$AZ$1,IF(R33=AX33,$W$1,""))))</f>
        <v/>
      </c>
      <c r="T33" s="8" t="str">
        <f>IF(MAX(DF33:DH33)&gt;0,MAX(DF33:DH33),"")</f>
        <v/>
      </c>
      <c r="U33" s="11" t="str">
        <f>IF(T33="","",IF(T33=DF33,"("&amp;DF$2&amp;")",IF(T33=DG33,"("&amp;DG$2&amp;")",IF(T33=DH33,"("&amp;DH$2&amp;")"))))</f>
        <v/>
      </c>
      <c r="V33" s="8" t="str">
        <f>IF(T33="","",IF(T33=DF33,IF(T33+IF(N33="",0,N33)=PZ33,$PE$1,IF(T33+IF(N33="",0,N33)=OX33,$OC$1,IF(T33+IF(N33="",0,N33)=NV33,$NA$1,IF(T33+IF(N33="",0,N33)=MT33,$LY$1,IF(T33+IF(N33="",0,N33)=LR33,$KW$1,IF(T33+IF(N33="",0,N33)=KP33,$JU$1,IF(T33+IF(N33="",0,N33)=JN33,$IS$1,IF(T33+IF(N33="",0,N33)=IL33,$HQ$1,IF(T33+IF(N33="",0,N33)=HJ33,$GO$1,IF(T33+IF(N33="",0,N33)=GH33,$FM$1,IF(T33+IF(N33="",0,N33)=FF33,$EK$1,IF(T33+IF(N33="",0,N33)=ED33,$DI$1)))))))))))),IF(T33=DG33,IF(T33+IF(P33="",0,P33)=QA33,$PE$1,IF(T33+IF(P33="",0,P33)=OY33,$OC$1,IF(T33+IF(P33="",0,P33)=NW33,$NA$1,IF(T33+IF(P33="",0,P33)=MU33,$LY$1,IF(T33+IF(P33="",0,P33)=LS33,$KW$1,IF(T33+IF(P33="",0,P33)=KQ33,$JU$1,IF(T33+IF(P33="",0,P33)=JO33,$IS$1,IF(T33+IF(P33="",0,P33)=IM33,$HQ$1,IF(T33+IF(P33="",0,P33)=HK33,$GO$1,IF(T33+IF(P33="",0,P33)=GI33,$FM$1,IF(T33+IF(P33="",0,P33)=FG33,$EK$1,IF(T33+IF(P33="",0,P33)=EE33,$DI$1)))))))))))),IF(T33=DH33,IF(T33+IF(R33="",0,R33)=QE33,$PE$1,IF(T33+IF(R33="",0,R33)=PC33,$OC$1,IF(T33+IF(R33="",0,R33)=OA33,$NA$1,IF(T33+IF(R33="",0,R33)=MY33,$LY$1,IF(T33+IF(R33="",0,R33)=LW33,$KW$1,IF(T33+IF(R33="",0,R33)=KU33,$JU$1,IF(T33+IF(R33="",0,R33)=JS33,$IS$1,IF(T33+IF(R33="",0,R33)=IQ33,$HQ$1,IF(T33+IF(R33="",0,R33)=HO33,$GO$1,IF(T33+IF(R33="",0,R33)=GM33,$FM$1,IF(T33+IF(R33="",0,R33)=FK33,$EK$1,IF(T33+IF(R33="",0,R33)=EI33,$DI$1))))))))))))))))</f>
        <v/>
      </c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27"/>
      <c r="AR33" s="40" t="str">
        <f>IF(SUM(X33,AB33)&gt;0,SUM(X33,AB33),"")</f>
        <v/>
      </c>
      <c r="AS33" s="40" t="str">
        <f>IF(SUM(W33:X33,Z33:AB33,AD33)-Y33-AC33&gt;0,SUM(W33:X33,Z33:AB33,AD33)-Y33-AC33,"")</f>
        <v/>
      </c>
      <c r="AT33" s="40" t="str">
        <f>IF(SUM(AE33:AF33,AH33)-AG33&gt;0,SUM(AE33:AF33,AH33)-AG33,"")</f>
        <v/>
      </c>
      <c r="AU33" s="40" t="str">
        <f>IF(SUM(X33,AB33,AF33)&gt;0,SUM(X33,AB33,AF33),"")</f>
        <v/>
      </c>
      <c r="AV33" s="40" t="str">
        <f>IF(SUM(AS33,AT33)&gt;0,SUM(AS33,AT33),"")</f>
        <v/>
      </c>
      <c r="AW33" s="40" t="str">
        <f>IF(SUM(AJ33,AN33)&gt;0,SUM(AJ33,AN33),"")</f>
        <v/>
      </c>
      <c r="AX33" s="40" t="str">
        <f>IF(SUM(AI33:AJ33,AL33:AN33,AP33)-SUM(AK33,AO33)&gt;0,SUM(AI33:AJ33,AL33:AN33,AP33)-SUM(AK33,AO33),"")</f>
        <v/>
      </c>
      <c r="AY33" s="40" t="str">
        <f>IF(SUM(AS33,AT33,AX33)&gt;0,SUM(AS33,AT33,AX33),"")</f>
        <v/>
      </c>
      <c r="AZ33" s="18">
        <v>16.399999999999999</v>
      </c>
      <c r="BA33" s="18">
        <v>4.8</v>
      </c>
      <c r="BB33" s="18">
        <v>0</v>
      </c>
      <c r="BC33" s="18">
        <v>0</v>
      </c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28"/>
      <c r="BU33" s="11">
        <f>IF(SUM(BA33,BE33)&gt;0,SUM(BA33,BE33),"")</f>
        <v>4.8</v>
      </c>
      <c r="BV33" s="11">
        <f>IF(SUM(AZ33:BA33,BC33:BE33,BG33)-BB33-BF33&gt;0,SUM(AZ33:BA33,BC33:BE33,BG33)-BB33-BF33,"")</f>
        <v>21.2</v>
      </c>
      <c r="BW33" s="11" t="str">
        <f>IF(SUM(BH33:BI33,BK33)-BJ33&gt;0,SUM(BH33:BI33,BK33)-BJ33,"")</f>
        <v/>
      </c>
      <c r="BX33" s="11">
        <f>IF(SUM(BA33,BE33,BI33)&gt;0,SUM(BA33,BE33,BI33),"")</f>
        <v>4.8</v>
      </c>
      <c r="BY33" s="11">
        <f>IF(SUM(BV33,BW33)&gt;0,SUM(BV33,BW33),"")</f>
        <v>21.2</v>
      </c>
      <c r="BZ33" s="11" t="str">
        <f>IF(SUM(BM33,BQ33)&gt;0,SUM(BM33,BQ33),"")</f>
        <v/>
      </c>
      <c r="CA33" s="11" t="str">
        <f>IF(SUM(BL33:BM33,BO33:BQ33,BS33)-SUM(BN33,BR33)&gt;0,SUM(BL33:BM33,BO33:BQ33,BS33)-SUM(BN33,BR33),"")</f>
        <v/>
      </c>
      <c r="CB33" s="11">
        <f>IF(SUM(BV33,BW33,CA33)&gt;0,SUM(BV33,BW33,CA33),"")</f>
        <v>21.2</v>
      </c>
      <c r="CC33" s="19"/>
      <c r="CD33" s="19"/>
      <c r="CE33" s="19"/>
      <c r="CF33" s="19"/>
      <c r="CG33" s="19"/>
      <c r="CH33" s="19"/>
      <c r="CI33" s="19"/>
      <c r="CJ33" s="19"/>
      <c r="CK33" s="19"/>
      <c r="CL33" s="19"/>
      <c r="CM33" s="19"/>
      <c r="CN33" s="19"/>
      <c r="CO33" s="19"/>
      <c r="CP33" s="19"/>
      <c r="CQ33" s="19"/>
      <c r="CR33" s="19"/>
      <c r="CS33" s="19"/>
      <c r="CT33" s="19"/>
      <c r="CU33" s="19"/>
      <c r="CV33" s="19"/>
      <c r="CW33" s="27"/>
      <c r="CX33" s="40" t="str">
        <f>IF(SUM(CD33,CH33)&gt;0,SUM(CD33,CH33),"")</f>
        <v/>
      </c>
      <c r="CY33" s="40" t="str">
        <f>IF(SUM(CC33:CD33,CF33:CH33,CJ33)-CE33-CI33&gt;0,SUM(CC33:CD33,CF33:CH33,CJ33)-CE33-CI33,"")</f>
        <v/>
      </c>
      <c r="CZ33" s="40" t="str">
        <f>IF(SUM(CK33:CL33,CN33)-CM33&gt;0,SUM(CK33:CL33,CN33)-CM33,"")</f>
        <v/>
      </c>
      <c r="DA33" s="40" t="str">
        <f>IF(SUM(CD33,CH33,CL33)&gt;0,SUM(CD33,CH33,CL33),"")</f>
        <v/>
      </c>
      <c r="DB33" s="40" t="str">
        <f>IF(SUM(CY33,CZ33)&gt;0,SUM(CY33,CZ33),"")</f>
        <v/>
      </c>
      <c r="DC33" s="40" t="str">
        <f>IF(SUM(CP33,CT33)&gt;0,SUM(CP33,CT33),"")</f>
        <v/>
      </c>
      <c r="DD33" s="40" t="str">
        <f>IF(SUM(CO33:CP33,CR33:CT33,CV33)-SUM(CQ33,CU33)&gt;0,SUM(CO33:CP33,CR33:CT33,CV33)-SUM(CQ33,CU33),"")</f>
        <v/>
      </c>
      <c r="DE33" s="40" t="str">
        <f>IF(SUM(CY33,CZ33,DD33)&gt;0,SUM(CY33,CZ33,DD33),"")</f>
        <v/>
      </c>
      <c r="DF33" s="50" t="str">
        <f>IF(MAX(ED33,FF33,GH33,HJ33,IL33,JN33,KP33,LR33,MT33,NV33,OX33,PZ33)-IF(N33="",0,N33)&gt;0.001,MAX(ED33,FF33,GH33,HJ33,IL33,JN33,KP33,LR33,MT33,NV33,OX33,PZ33)-IF(N33="",0,N33),"")</f>
        <v/>
      </c>
      <c r="DG33" s="50" t="str">
        <f>IF(MAX(EE33,FG33,GI33,HK33,IM33,JO33,KQ33,LS33,MU33,NW33,OY33,QA33)-IF(P33="",0,P33)&gt;0.001,MAX(EE33,FG33,GI33,HK33,IM33,JO33,KQ33,LS33,MU33,NW33,OY33,QA33)-IF(P33="",0,P33),"")</f>
        <v/>
      </c>
      <c r="DH33" s="50" t="str">
        <f>IF(MAX(EI33,FK33,GM33,HO33,IQ33,JS33,KU33,LW33,MY33,OA33,PC33,QE33)-IF(R33="",0,R33)&gt;0.001,MAX(EI33,FK33,GM33,HO33,IQ33,JS33,KU33,LW33,MY33,OA33,PC33,QE33)-IF(R33="",0,R33),"")</f>
        <v/>
      </c>
      <c r="DI33" s="17"/>
      <c r="DJ33" s="17"/>
      <c r="DK33" s="17"/>
      <c r="DL33" s="17"/>
      <c r="DM33" s="17"/>
      <c r="DN33" s="17"/>
      <c r="DO33" s="17"/>
      <c r="DP33" s="17"/>
      <c r="DQ33" s="17"/>
      <c r="DR33" s="17"/>
      <c r="DS33" s="17"/>
      <c r="DT33" s="17"/>
      <c r="DU33" s="17"/>
      <c r="DV33" s="17"/>
      <c r="DW33" s="17"/>
      <c r="DX33" s="17"/>
      <c r="DY33" s="17"/>
      <c r="DZ33" s="17"/>
      <c r="EA33" s="17"/>
      <c r="EB33" s="17"/>
      <c r="EC33" s="40" t="str">
        <f>IF(SUM(DJ33,DN33)&gt;0,SUM(DJ33,DN33),"")</f>
        <v/>
      </c>
      <c r="ED33" s="40" t="str">
        <f>IF(SUM(DI33:DJ33,DL33:DN33,DP33)-DK33-DO33&gt;0,SUM(DI33:DJ33,DL33:DN33,DP33)-DK33-DO33,"")</f>
        <v/>
      </c>
      <c r="EE33" s="40" t="str">
        <f>IF(SUM(DQ33:DR33,DT33)-DS33&gt;0,SUM(DQ33:DR33,DT33)-DS33,"")</f>
        <v/>
      </c>
      <c r="EF33" s="40" t="str">
        <f>IF(SUM(DJ33,DN33,DR33)&gt;0,SUM(DJ33,DN33,DR33),"")</f>
        <v/>
      </c>
      <c r="EG33" s="40" t="str">
        <f>IF(SUM(ED33,EE33)&gt;0,SUM(ED33,EE33),"")</f>
        <v/>
      </c>
      <c r="EH33" s="40" t="str">
        <f>IF(SUM(DV33,DZ33)&gt;0,SUM(DV33,DZ33),"")</f>
        <v/>
      </c>
      <c r="EI33" s="40" t="str">
        <f>IF(SUM(DU33:DV33,DX33:DZ33,EB33)-SUM(DW33,EA33)&gt;0,SUM(DU33:DV33,DX33:DZ33,EB33)-SUM(DW33,EA33),"")</f>
        <v/>
      </c>
      <c r="EJ33" s="40" t="str">
        <f>IF(SUM(ED33,EE33,EI33)&gt;0,SUM(ED33,EE33,EI33),"")</f>
        <v/>
      </c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1" t="str">
        <f>IF(SUM(EL33,EP33)&gt;0,SUM(EL33,EP33),"")</f>
        <v/>
      </c>
      <c r="FF33" s="11" t="str">
        <f>IF(SUM(EK33:EL33,EN33:EP33,ER33)-EM33-EQ33&gt;0,SUM(EK33:EL33,EN33:EP33,ER33)-EM33-EQ33,"")</f>
        <v/>
      </c>
      <c r="FG33" s="11" t="str">
        <f>IF(SUM(ES33:ET33,EV33)-EU33&gt;0,SUM(ES33:ET33,EV33)-EU33,"")</f>
        <v/>
      </c>
      <c r="FH33" s="11" t="str">
        <f>IF(SUM(EL33,EP33,ET33)&gt;0,SUM(EL33,EP33,ET33),"")</f>
        <v/>
      </c>
      <c r="FI33" s="11" t="str">
        <f>IF(SUM(FF33,FG33)&gt;0,SUM(FF33,FG33),"")</f>
        <v/>
      </c>
      <c r="FJ33" s="11" t="str">
        <f>IF(SUM(EX33,FB33)&gt;0,SUM(EX33,FB33),"")</f>
        <v/>
      </c>
      <c r="FK33" s="11" t="str">
        <f>IF(SUM(EW33:EX33,EZ33:FB33,FD33)-SUM(EY33,FC33)&gt;0,SUM(EW33:EX33,EZ33:FB33,FD33)-SUM(EY33,FC33),"")</f>
        <v/>
      </c>
      <c r="FL33" s="11" t="str">
        <f>IF(SUM(FF33,FG33,FK33)&gt;0,SUM(FF33,FG33,FK33),"")</f>
        <v/>
      </c>
      <c r="FM33" s="17"/>
      <c r="FN33" s="17"/>
      <c r="FO33" s="17"/>
      <c r="FP33" s="17"/>
      <c r="FQ33" s="17"/>
      <c r="FR33" s="17"/>
      <c r="FS33" s="17"/>
      <c r="FT33" s="17"/>
      <c r="FU33" s="17"/>
      <c r="FV33" s="17"/>
      <c r="FW33" s="17"/>
      <c r="FX33" s="17"/>
      <c r="FY33" s="17"/>
      <c r="FZ33" s="17"/>
      <c r="GA33" s="17"/>
      <c r="GB33" s="17"/>
      <c r="GC33" s="17"/>
      <c r="GD33" s="17"/>
      <c r="GE33" s="17"/>
      <c r="GF33" s="17"/>
      <c r="GG33" s="40" t="str">
        <f>IF(SUM(FN33,FR33)&gt;0,SUM(FN33,FR33),"")</f>
        <v/>
      </c>
      <c r="GH33" s="40" t="str">
        <f>IF(SUM(FM33:FN33,FP33:FR33,FT33)-FO33-FS33&gt;0,SUM(FM33:FN33,FP33:FR33,FT33)-FO33-FS33,"")</f>
        <v/>
      </c>
      <c r="GI33" s="40" t="str">
        <f>IF(SUM(FU33:FV33,FX33)-FW33&gt;0,SUM(FU33:FV33,FX33)-FW33,"")</f>
        <v/>
      </c>
      <c r="GJ33" s="40" t="str">
        <f>IF(SUM(FN33,FR33,FV33)&gt;0,SUM(FN33,FR33,FV33),"")</f>
        <v/>
      </c>
      <c r="GK33" s="40" t="str">
        <f>IF(SUM(GH33,GI33)&gt;0,SUM(GH33,GI33),"")</f>
        <v/>
      </c>
      <c r="GL33" s="40" t="str">
        <f>IF(SUM(FZ33,GD33)&gt;0,SUM(FZ33,GD33),"")</f>
        <v/>
      </c>
      <c r="GM33" s="40" t="str">
        <f>IF(SUM(FY33:FZ33,GB33:GD33,GF33)-SUM(GA33,GE33)&gt;0,SUM(FY33:FZ33,GB33:GD33,GF33)-SUM(GA33,GE33),"")</f>
        <v/>
      </c>
      <c r="GN33" s="40" t="str">
        <f>IF(SUM(GH33,GI33,GM33)&gt;0,SUM(GH33,GI33,GM33),"")</f>
        <v/>
      </c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1" t="str">
        <f>IF(SUM(GP33,GT33)&gt;0,SUM(GP33,GT33),"")</f>
        <v/>
      </c>
      <c r="HJ33" s="11" t="str">
        <f>IF(SUM(GO33:GP33,GR33:GT33,GV33)-GQ33-GU33&gt;0,SUM(GO33:GP33,GR33:GT33,GV33)-GQ33-GU33,"")</f>
        <v/>
      </c>
      <c r="HK33" s="11" t="str">
        <f>IF(SUM(GW33:GX33,GZ33)-GY33&gt;0,SUM(GW33:GX33,GZ33)-GY33,"")</f>
        <v/>
      </c>
      <c r="HL33" s="11" t="str">
        <f>IF(SUM(GP33,GT33,GX33)&gt;0,SUM(GP33,GT33,GX33),"")</f>
        <v/>
      </c>
      <c r="HM33" s="11" t="str">
        <f>IF(SUM(HJ33,HK33)&gt;0,SUM(HJ33,HK33),"")</f>
        <v/>
      </c>
      <c r="HN33" s="11" t="str">
        <f>IF(SUM(HB33,HF33)&gt;0,SUM(HB33,HF33),"")</f>
        <v/>
      </c>
      <c r="HO33" s="11" t="str">
        <f>IF(SUM(HA33:HB33,HD33:HF33,HH33)-SUM(HC33,HG33)&gt;0,SUM(HA33:HB33,HD33:HF33,HH33)-SUM(HC33,HG33),"")</f>
        <v/>
      </c>
      <c r="HP33" s="11" t="str">
        <f>IF(SUM(HJ33,HK33,HO33)&gt;0,SUM(HJ33,HK33,HO33),"")</f>
        <v/>
      </c>
      <c r="HQ33" s="17"/>
      <c r="HR33" s="17"/>
      <c r="HS33" s="17"/>
      <c r="HT33" s="17"/>
      <c r="HU33" s="17"/>
      <c r="HV33" s="17"/>
      <c r="HW33" s="17"/>
      <c r="HX33" s="17"/>
      <c r="HY33" s="17"/>
      <c r="HZ33" s="17"/>
      <c r="IA33" s="17"/>
      <c r="IB33" s="17"/>
      <c r="IC33" s="17"/>
      <c r="ID33" s="17"/>
      <c r="IE33" s="17"/>
      <c r="IF33" s="17"/>
      <c r="IG33" s="17"/>
      <c r="IH33" s="17"/>
      <c r="II33" s="17"/>
      <c r="IJ33" s="17"/>
      <c r="IK33" s="40" t="str">
        <f>IF(SUM(HR33,HV33)&gt;0,SUM(HR33,HV33),"")</f>
        <v/>
      </c>
      <c r="IL33" s="40" t="str">
        <f>IF(SUM(HQ33:HR33,HT33:HV33,HX33)-HS33-HW33&gt;0,SUM(HQ33:HR33,HT33:HV33,HX33)-HS33-HW33,"")</f>
        <v/>
      </c>
      <c r="IM33" s="40" t="str">
        <f>IF(SUM(HY33:HZ33,IB33)-IA33&gt;0,SUM(HY33:HZ33,IB33)-IA33,"")</f>
        <v/>
      </c>
      <c r="IN33" s="40" t="str">
        <f>IF(SUM(HR33,HV33,HZ33)&gt;0,SUM(HR33,HV33,HZ33),"")</f>
        <v/>
      </c>
      <c r="IO33" s="40" t="str">
        <f>IF(SUM(IL33,IM33)&gt;0,SUM(IL33,IM33),"")</f>
        <v/>
      </c>
      <c r="IP33" s="40" t="str">
        <f>IF(SUM(ID33,IH33)&gt;0,SUM(ID33,IH33),"")</f>
        <v/>
      </c>
      <c r="IQ33" s="40" t="str">
        <f>IF(SUM(IC33:ID33,IF33:IH33,IJ33)-SUM(IE33,II33)&gt;0,SUM(IC33:ID33,IF33:IH33,IJ33)-SUM(IE33,II33),"")</f>
        <v/>
      </c>
      <c r="IR33" s="40" t="str">
        <f>IF(SUM(IL33,IM33,IQ33)&gt;0,SUM(IL33,IM33,IQ33),"")</f>
        <v/>
      </c>
      <c r="IS33" s="18"/>
      <c r="IT33" s="18"/>
      <c r="IU33" s="18"/>
      <c r="IV33" s="18"/>
      <c r="IW33" s="18"/>
      <c r="IX33" s="18"/>
      <c r="IY33" s="18"/>
      <c r="IZ33" s="18"/>
      <c r="JA33" s="18"/>
      <c r="JB33" s="18"/>
      <c r="JC33" s="18"/>
      <c r="JD33" s="18"/>
      <c r="JE33" s="18"/>
      <c r="JF33" s="18"/>
      <c r="JG33" s="18"/>
      <c r="JH33" s="18"/>
      <c r="JI33" s="18"/>
      <c r="JJ33" s="18"/>
      <c r="JK33" s="18"/>
      <c r="JL33" s="18"/>
      <c r="JM33" s="11" t="str">
        <f>IF(SUM(IT33,IX33)&gt;0,SUM(IT33,IX33),"")</f>
        <v/>
      </c>
      <c r="JN33" s="11" t="str">
        <f>IF(SUM(IS33:IT33,IV33:IX33,IZ33)-IU33-IY33&gt;0,SUM(IS33:IT33,IV33:IX33,IZ33)-IU33-IY33,"")</f>
        <v/>
      </c>
      <c r="JO33" s="11" t="str">
        <f>IF(SUM(JA33:JB33,JD33)-JC33&gt;0,SUM(JA33:JB33,JD33)-JC33,"")</f>
        <v/>
      </c>
      <c r="JP33" s="11" t="str">
        <f>IF(SUM(IT33,IX33,JB33)&gt;0,SUM(IT33,IX33,JB33),"")</f>
        <v/>
      </c>
      <c r="JQ33" s="11" t="str">
        <f>IF(SUM(JN33,JO33)&gt;0,SUM(JN33,JO33),"")</f>
        <v/>
      </c>
      <c r="JR33" s="11" t="str">
        <f>IF(SUM(JF33,JJ33)&gt;0,SUM(JF33,JJ33),"")</f>
        <v/>
      </c>
      <c r="JS33" s="11" t="str">
        <f>IF(SUM(JE33:JF33,JH33:JJ33,JL33)-SUM(JG33,JK33)&gt;0,SUM(JE33:JF33,JH33:JJ33,JL33)-SUM(JG33,JK33),"")</f>
        <v/>
      </c>
      <c r="JT33" s="11" t="str">
        <f>IF(SUM(JN33,JO33,JS33)&gt;0,SUM(JN33,JO33,JS33),"")</f>
        <v/>
      </c>
      <c r="JU33" s="17"/>
      <c r="JV33" s="17"/>
      <c r="JW33" s="17"/>
      <c r="JX33" s="17"/>
      <c r="JY33" s="17"/>
      <c r="JZ33" s="17"/>
      <c r="KA33" s="17"/>
      <c r="KB33" s="17"/>
      <c r="KC33" s="17"/>
      <c r="KD33" s="17"/>
      <c r="KE33" s="17"/>
      <c r="KF33" s="17"/>
      <c r="KG33" s="17"/>
      <c r="KH33" s="17"/>
      <c r="KI33" s="17"/>
      <c r="KJ33" s="17"/>
      <c r="KK33" s="17"/>
      <c r="KL33" s="17"/>
      <c r="KM33" s="17"/>
      <c r="KN33" s="17"/>
      <c r="KO33" s="40" t="str">
        <f>IF(SUM(JV33,JZ33)&gt;0,SUM(JV33,JZ33),"")</f>
        <v/>
      </c>
      <c r="KP33" s="40" t="str">
        <f>IF(SUM(JU33:JV33,JX33:JZ33,KB33)-JW33-KA33&gt;0,SUM(JU33:JV33,JX33:JZ33,KB33)-JW33-KA33,"")</f>
        <v/>
      </c>
      <c r="KQ33" s="40" t="str">
        <f>IF(SUM(KC33:KD33,KF33)-KE33&gt;0,SUM(KC33:KD33,KF33)-KE33,"")</f>
        <v/>
      </c>
      <c r="KR33" s="40" t="str">
        <f>IF(SUM(JV33,JZ33,KD33)&gt;0,SUM(JV33,JZ33,KD33),"")</f>
        <v/>
      </c>
      <c r="KS33" s="40" t="str">
        <f>IF(SUM(KP33,KQ33)&gt;0,SUM(KP33,KQ33),"")</f>
        <v/>
      </c>
      <c r="KT33" s="40" t="str">
        <f>IF(SUM(KH33,KL33)&gt;0,SUM(KH33,KL33),"")</f>
        <v/>
      </c>
      <c r="KU33" s="40" t="str">
        <f>IF(SUM(KG33:KH33,KJ33:KL33,KN33)-SUM(KI33,KM33)&gt;0,SUM(KG33:KH33,KJ33:KL33,KN33)-SUM(KI33,KM33),"")</f>
        <v/>
      </c>
      <c r="KV33" s="40" t="str">
        <f>IF(SUM(KP33,KQ33,KU33)&gt;0,SUM(KP33,KQ33,KU33),"")</f>
        <v/>
      </c>
      <c r="KW33" s="18"/>
      <c r="KX33" s="18"/>
      <c r="KY33" s="18"/>
      <c r="KZ33" s="18"/>
      <c r="LA33" s="18"/>
      <c r="LB33" s="18"/>
      <c r="LC33" s="18"/>
      <c r="LD33" s="18"/>
      <c r="LE33" s="18"/>
      <c r="LF33" s="18"/>
      <c r="LG33" s="18"/>
      <c r="LH33" s="18"/>
      <c r="LI33" s="18"/>
      <c r="LJ33" s="18"/>
      <c r="LK33" s="18"/>
      <c r="LL33" s="18"/>
      <c r="LM33" s="18"/>
      <c r="LN33" s="18"/>
      <c r="LO33" s="18"/>
      <c r="LP33" s="18"/>
      <c r="LQ33" s="11" t="str">
        <f>IF(SUM(KX33,LB33)&gt;0,SUM(KX33,LB33),"")</f>
        <v/>
      </c>
      <c r="LR33" s="11" t="str">
        <f>IF(SUM(KW33:KX33,KZ33:LB33,LD33)-KY33-LC33&gt;0,SUM(KW33:KX33,KZ33:LB33,LD33)-KY33-LC33,"")</f>
        <v/>
      </c>
      <c r="LS33" s="11" t="str">
        <f>IF(SUM(LE33:LF33,LH33)-LG33&gt;0,SUM(LE33:LF33,LH33)-LG33,"")</f>
        <v/>
      </c>
      <c r="LT33" s="11" t="str">
        <f>IF(SUM(KX33,LB33,LF33)&gt;0,SUM(KX33,LB33,LF33),"")</f>
        <v/>
      </c>
      <c r="LU33" s="11" t="str">
        <f>IF(SUM(LR33,LS33)&gt;0,SUM(LR33,LS33),"")</f>
        <v/>
      </c>
      <c r="LV33" s="11" t="str">
        <f>IF(SUM(LJ33,LN33)&gt;0,SUM(LJ33,LN33),"")</f>
        <v/>
      </c>
      <c r="LW33" s="11" t="str">
        <f>IF(SUM(LI33:LJ33,LL33:LN33,LP33)-SUM(LK33,LO33)&gt;0,SUM(LI33:LJ33,LL33:LN33,LP33)-SUM(LK33,LO33),"")</f>
        <v/>
      </c>
      <c r="LX33" s="11" t="str">
        <f>IF(SUM(LR33,LS33,LW33)&gt;0,SUM(LR33,LS33,LW33),"")</f>
        <v/>
      </c>
      <c r="LY33" s="17"/>
      <c r="LZ33" s="17"/>
      <c r="MA33" s="17"/>
      <c r="MB33" s="17"/>
      <c r="MC33" s="17"/>
      <c r="MD33" s="17"/>
      <c r="ME33" s="17"/>
      <c r="MF33" s="17"/>
      <c r="MG33" s="17"/>
      <c r="MH33" s="17"/>
      <c r="MI33" s="17"/>
      <c r="MJ33" s="17"/>
      <c r="MK33" s="17"/>
      <c r="ML33" s="17"/>
      <c r="MM33" s="17"/>
      <c r="MN33" s="17"/>
      <c r="MO33" s="17"/>
      <c r="MP33" s="17"/>
      <c r="MQ33" s="17"/>
      <c r="MR33" s="17"/>
      <c r="MS33" s="40" t="str">
        <f>IF(SUM(LZ33,MD33)&gt;0,SUM(LZ33,MD33),"")</f>
        <v/>
      </c>
      <c r="MT33" s="40" t="str">
        <f>IF(SUM(LY33:LZ33,MB33:MD33,MF33)-MA33-ME33&gt;0,SUM(LY33:LZ33,MB33:MD33,MF33)-MA33-ME33,"")</f>
        <v/>
      </c>
      <c r="MU33" s="40" t="str">
        <f>IF(SUM(MG33:MH33,MJ33)-MI33&gt;0,SUM(MG33:MH33,MJ33)-MI33,"")</f>
        <v/>
      </c>
      <c r="MV33" s="40" t="str">
        <f>IF(SUM(LZ33,MD33,MH33)&gt;0,SUM(LZ33,MD33,MH33),"")</f>
        <v/>
      </c>
      <c r="MW33" s="40" t="str">
        <f>IF(SUM(MT33,MU33)&gt;0,SUM(MT33,MU33),"")</f>
        <v/>
      </c>
      <c r="MX33" s="40" t="str">
        <f>IF(SUM(ML33,MP33)&gt;0,SUM(ML33,MP33),"")</f>
        <v/>
      </c>
      <c r="MY33" s="40" t="str">
        <f>IF(SUM(MK33:ML33,MN33:MP33,MR33)-SUM(MM33,MQ33)&gt;0,SUM(MK33:ML33,MN33:MP33,MR33)-SUM(MM33,MQ33),"")</f>
        <v/>
      </c>
      <c r="MZ33" s="40" t="str">
        <f>IF(SUM(MT33,MU33,MY33)&gt;0,SUM(MT33,MU33,MY33),"")</f>
        <v/>
      </c>
      <c r="NA33" s="18"/>
      <c r="NB33" s="18"/>
      <c r="NC33" s="18"/>
      <c r="ND33" s="18"/>
      <c r="NE33" s="18"/>
      <c r="NF33" s="18"/>
      <c r="NG33" s="18"/>
      <c r="NH33" s="18"/>
      <c r="NI33" s="18"/>
      <c r="NJ33" s="18"/>
      <c r="NK33" s="18"/>
      <c r="NL33" s="18"/>
      <c r="NM33" s="18"/>
      <c r="NN33" s="18"/>
      <c r="NO33" s="18"/>
      <c r="NP33" s="18"/>
      <c r="NQ33" s="18"/>
      <c r="NR33" s="18"/>
      <c r="NS33" s="18"/>
      <c r="NT33" s="18"/>
      <c r="NU33" s="11" t="str">
        <f>IF(SUM(NB33,NF33)&gt;0,SUM(NB33,NF33),"")</f>
        <v/>
      </c>
      <c r="NV33" s="11" t="str">
        <f>IF(SUM(NA33:NB33,ND33:NF33,NH33)-NC33-NG33&gt;0,SUM(NA33:NB33,ND33:NF33,NH33)-NC33-NG33,"")</f>
        <v/>
      </c>
      <c r="NW33" s="11" t="str">
        <f>IF(SUM(NI33:NJ33,NL33)-NK33&gt;0,SUM(NI33:NJ33,NL33)-NK33,"")</f>
        <v/>
      </c>
      <c r="NX33" s="11" t="str">
        <f>IF(SUM(NB33,NF33,NJ33)&gt;0,SUM(NB33,NF33,NJ33),"")</f>
        <v/>
      </c>
      <c r="NY33" s="11" t="str">
        <f>IF(SUM(NV33,NW33)&gt;0,SUM(NV33,NW33),"")</f>
        <v/>
      </c>
      <c r="NZ33" s="11" t="str">
        <f>IF(SUM(NN33,NR33)&gt;0,SUM(NN33,NR33),"")</f>
        <v/>
      </c>
      <c r="OA33" s="11" t="str">
        <f>IF(SUM(NM33:NN33,NP33:NR33,NT33)-SUM(NO33,NS33)&gt;0,SUM(NM33:NN33,NP33:NR33,NT33)-SUM(NO33,NS33),"")</f>
        <v/>
      </c>
      <c r="OB33" s="11" t="str">
        <f>IF(SUM(NV33,NW33,OA33)&gt;0,SUM(NV33,NW33,OA33),"")</f>
        <v/>
      </c>
      <c r="OC33" s="17"/>
      <c r="OD33" s="17"/>
      <c r="OE33" s="17"/>
      <c r="OF33" s="17"/>
      <c r="OG33" s="17"/>
      <c r="OH33" s="17"/>
      <c r="OI33" s="17"/>
      <c r="OJ33" s="17"/>
      <c r="OK33" s="17"/>
      <c r="OL33" s="17"/>
      <c r="OM33" s="17"/>
      <c r="ON33" s="17"/>
      <c r="OO33" s="17"/>
      <c r="OP33" s="17"/>
      <c r="OQ33" s="17"/>
      <c r="OR33" s="17"/>
      <c r="OS33" s="17"/>
      <c r="OT33" s="17"/>
      <c r="OU33" s="17"/>
      <c r="OV33" s="17"/>
      <c r="OW33" s="40" t="str">
        <f>IF(SUM(OD33,OH33)&gt;0,SUM(OD33,OH33),"")</f>
        <v/>
      </c>
      <c r="OX33" s="40" t="str">
        <f>IF(SUM(OC33:OD33,OF33:OH33,OJ33)-OE33-OI33&gt;0,SUM(OC33:OD33,OF33:OH33,OJ33)-OE33-OI33,"")</f>
        <v/>
      </c>
      <c r="OY33" s="40" t="str">
        <f>IF(SUM(OK33:OL33,ON33)-OM33&gt;0,SUM(OK33:OL33,ON33)-OM33,"")</f>
        <v/>
      </c>
      <c r="OZ33" s="40" t="str">
        <f>IF(SUM(OD33,OH33,OL33)&gt;0,SUM(OD33,OH33,OL33),"")</f>
        <v/>
      </c>
      <c r="PA33" s="40" t="str">
        <f>IF(SUM(OX33,OY33)&gt;0,SUM(OX33,OY33),"")</f>
        <v/>
      </c>
      <c r="PB33" s="40" t="str">
        <f>IF(SUM(OP33,OT33)&gt;0,SUM(OP33,OT33),"")</f>
        <v/>
      </c>
      <c r="PC33" s="40" t="str">
        <f>IF(SUM(OO33:OP33,OR33:OT33,OV33)-SUM(OQ33,OU33)&gt;0,SUM(OO33:OP33,OR33:OT33,OV33)-SUM(OQ33,OU33),"")</f>
        <v/>
      </c>
      <c r="PD33" s="40" t="str">
        <f>IF(SUM(OX33,OY33,PC33)&gt;0,SUM(OX33,OY33,PC33),"")</f>
        <v/>
      </c>
      <c r="PE33" s="18"/>
      <c r="PF33" s="18"/>
      <c r="PG33" s="18"/>
      <c r="PH33" s="18"/>
      <c r="PI33" s="18"/>
      <c r="PJ33" s="18"/>
      <c r="PK33" s="18"/>
      <c r="PL33" s="18"/>
      <c r="PM33" s="18"/>
      <c r="PN33" s="18"/>
      <c r="PO33" s="18"/>
      <c r="PP33" s="18"/>
      <c r="PQ33" s="18"/>
      <c r="PR33" s="18"/>
      <c r="PS33" s="18"/>
      <c r="PT33" s="18"/>
      <c r="PU33" s="18"/>
      <c r="PV33" s="18"/>
      <c r="PW33" s="18"/>
      <c r="PX33" s="18"/>
      <c r="PY33" s="11" t="str">
        <f>IF(SUM(PF33,PJ33)&gt;0,SUM(PF33,PJ33),"")</f>
        <v/>
      </c>
      <c r="PZ33" s="11" t="str">
        <f>IF(SUM(PE33:PF33,PH33:PJ33,PL33)-PG33-PK33&gt;0,SUM(PE33:PF33,PH33:PJ33,PL33)-PG33-PK33,"")</f>
        <v/>
      </c>
      <c r="QA33" s="11" t="str">
        <f>IF(SUM(PM33:PN33,PP33)-PO33&gt;0,SUM(PM33:PN33,PP33)-PO33,"")</f>
        <v/>
      </c>
      <c r="QB33" s="11" t="str">
        <f>IF(SUM(PF33,PJ33,PN33)&gt;0,SUM(PF33,PJ33,PN33),"")</f>
        <v/>
      </c>
      <c r="QC33" s="11" t="str">
        <f>IF(SUM(PZ33,QA33)&gt;0,SUM(PZ33,QA33),"")</f>
        <v/>
      </c>
      <c r="QD33" s="11" t="str">
        <f>IF(SUM(PR33,PV33)&gt;0,SUM(PR33,PV33),"")</f>
        <v/>
      </c>
      <c r="QE33" s="11" t="str">
        <f>IF(SUM(PQ33:PR33,PT33:PV33,PX33)-SUM(PS33,PW33)&gt;0,SUM(PQ33:PR33,PT33:PV33,PX33)-SUM(PS33,PW33),"")</f>
        <v/>
      </c>
      <c r="QF33" s="11" t="str">
        <f>IF(SUM(PZ33,QA33,QE33)&gt;0,SUM(PZ33,QA33,QE33),"")</f>
        <v/>
      </c>
      <c r="QG33" s="22">
        <f>IF($CW33="P",CC33,(CC33+AZ33)/2)</f>
        <v>8.1999999999999993</v>
      </c>
      <c r="QH33" s="22">
        <f>IF($CW33="P",CD33,(CD33+BA33)/2)</f>
        <v>2.4</v>
      </c>
      <c r="QI33" s="22">
        <f>IF($CW33="P",CE33,(CE33+BB33)/2)</f>
        <v>0</v>
      </c>
      <c r="QJ33" s="22">
        <f>IF($CW33="P",CF33,(CF33+BC33)/2)</f>
        <v>0</v>
      </c>
      <c r="QK33" s="22">
        <f>IF($CW33="P",CG33,(CG33+BD33)/2)</f>
        <v>0</v>
      </c>
      <c r="QL33" s="22">
        <f>IF($CW33="P",CH33,(CH33+BE33)/2)</f>
        <v>0</v>
      </c>
      <c r="QM33" s="22">
        <f>IF($CW33="P",CI33,(CI33+BF33)/2)</f>
        <v>0</v>
      </c>
      <c r="QN33" s="22">
        <f>IF($CW33="P",CJ33,(CJ33+BG33)/2)</f>
        <v>0</v>
      </c>
      <c r="QO33" s="22">
        <f>IF($CW33="P",CK33,(CK33+BH33)/2)</f>
        <v>0</v>
      </c>
      <c r="QP33" s="22">
        <f>IF($CW33="P",CL33,(CL33+BI33)/2)</f>
        <v>0</v>
      </c>
      <c r="QQ33" s="22">
        <f>IF($CW33="P",CM33,(CM33+BJ33)/2)</f>
        <v>0</v>
      </c>
      <c r="QR33" s="22">
        <f>IF($CW33="P",CN33,(CN33+BK33)/2)</f>
        <v>0</v>
      </c>
      <c r="QS33" s="22">
        <f>IF($CW33="P",CO33,(CO33+BL33)/2)</f>
        <v>0</v>
      </c>
      <c r="QT33" s="22">
        <f>IF($CW33="P",CP33,(CP33+BM33)/2)</f>
        <v>0</v>
      </c>
      <c r="QU33" s="22">
        <f>IF($CW33="P",CQ33,(CQ33+BN33)/2)</f>
        <v>0</v>
      </c>
      <c r="QV33" s="22">
        <f>IF($CW33="P",CR33,(CR33+BO33)/2)</f>
        <v>0</v>
      </c>
      <c r="QW33" s="22">
        <f>IF($CW33="P",CS33,(CS33+BP33)/2)</f>
        <v>0</v>
      </c>
      <c r="QX33" s="22">
        <f>IF($CW33="P",CT33,(CT33+BQ33)/2)</f>
        <v>0</v>
      </c>
      <c r="QY33" s="22">
        <f>IF($CW33="P",CU33,(CU33+BR33)/2)</f>
        <v>0</v>
      </c>
      <c r="QZ33" s="22">
        <f>IF($CW33="P",CV33,(CV33+BS33)/2)</f>
        <v>0</v>
      </c>
      <c r="RA33" s="27" t="s">
        <v>46</v>
      </c>
      <c r="RB33" s="40">
        <f>IF(SUM(QH33,QL33)&gt;0,SUM(QH33,QL33),"")</f>
        <v>2.4</v>
      </c>
      <c r="RC33" s="40">
        <f>IF(SUM(QG33:QH33,QJ33:QL33,QN33)-QI33-QM33&gt;0,SUM(QG33:QH33,QJ33:QL33,QN33)-QI33-QM33,"")</f>
        <v>10.6</v>
      </c>
      <c r="RD33" s="40" t="str">
        <f>IF(SUM(QO33:QP33,QR33)-QQ33&gt;0,SUM(QO33:QP33,QR33)-QQ33,"")</f>
        <v/>
      </c>
      <c r="RE33" s="40">
        <f>IF(SUM(QH33,QL33,QP33)&gt;0,SUM(QH33,QL33,QP33),"")</f>
        <v>2.4</v>
      </c>
      <c r="RF33" s="40">
        <f>IF(SUM(RC33,RD33)&gt;0,SUM(RC33,RD33),"")</f>
        <v>10.6</v>
      </c>
      <c r="RG33" s="40" t="str">
        <f>IF(SUM(QT33,QX33)&gt;0,SUM(QT33,QX33),"")</f>
        <v/>
      </c>
      <c r="RH33" s="40" t="str">
        <f>IF(SUM(QS33:QT33,QV33:QX33,QZ33)-SUM(QU33,QY33)&gt;0,SUM(QS33:QT33,QV33:QX33,QZ33)-SUM(QU33,QY33),"")</f>
        <v/>
      </c>
      <c r="RI33" s="40">
        <f>IF(SUM(RC33,RD33,RH33)&gt;0,SUM(RC33,RD33,RH33),"")</f>
        <v>10.6</v>
      </c>
    </row>
    <row r="34" spans="1:477" ht="17" x14ac:dyDescent="0.2">
      <c r="G34" s="66"/>
      <c r="T34" s="10"/>
      <c r="U34" s="10"/>
      <c r="V34" s="10"/>
    </row>
    <row r="35" spans="1:477" ht="17" x14ac:dyDescent="0.2">
      <c r="G35" s="66"/>
      <c r="T35" s="10"/>
      <c r="U35" s="10"/>
      <c r="V35" s="10"/>
    </row>
    <row r="36" spans="1:477" ht="17" x14ac:dyDescent="0.2">
      <c r="C36" s="23" t="s">
        <v>44</v>
      </c>
      <c r="G36" s="66"/>
      <c r="T36" s="10"/>
      <c r="U36" s="10"/>
      <c r="V36" s="10"/>
      <c r="AR36" s="4"/>
      <c r="AY36" s="42">
        <v>9.6</v>
      </c>
      <c r="BU36" s="4"/>
      <c r="CB36" s="42">
        <v>9.6</v>
      </c>
      <c r="CX36" s="4"/>
      <c r="DE36" s="42">
        <v>9.6</v>
      </c>
      <c r="EC36" s="4"/>
      <c r="EJ36" s="42">
        <v>9.6</v>
      </c>
      <c r="FE36" s="4"/>
      <c r="FL36" s="42">
        <v>9.6</v>
      </c>
      <c r="GG36" s="4"/>
      <c r="GN36" s="42">
        <v>9.6</v>
      </c>
      <c r="HI36" s="4"/>
      <c r="HP36" s="42">
        <v>9.6</v>
      </c>
      <c r="IK36" s="4"/>
      <c r="IR36" s="42">
        <v>9.6</v>
      </c>
      <c r="JM36" s="4"/>
      <c r="JT36" s="42">
        <v>9.6</v>
      </c>
      <c r="KO36" s="4"/>
      <c r="KV36" s="42">
        <v>9.6</v>
      </c>
      <c r="LQ36" s="4"/>
      <c r="LX36" s="42">
        <v>9.6</v>
      </c>
      <c r="MS36" s="4"/>
      <c r="MZ36" s="42">
        <v>9.6</v>
      </c>
      <c r="NU36" s="4"/>
      <c r="OB36" s="42">
        <v>9.6</v>
      </c>
      <c r="OW36" s="4"/>
      <c r="PD36" s="42">
        <v>9.6</v>
      </c>
      <c r="PY36" s="4"/>
      <c r="QF36" s="42">
        <v>9.6</v>
      </c>
    </row>
    <row r="37" spans="1:477" ht="17" hidden="1" x14ac:dyDescent="0.2">
      <c r="C37" s="30" t="s">
        <v>43</v>
      </c>
      <c r="G37" s="66"/>
      <c r="T37" s="10"/>
      <c r="U37" s="10"/>
      <c r="V37" s="10"/>
      <c r="AR37" s="4"/>
      <c r="AY37" s="51">
        <v>1000</v>
      </c>
      <c r="BU37" s="4"/>
      <c r="CB37" s="51">
        <v>1000</v>
      </c>
      <c r="CX37" s="4"/>
      <c r="DE37" s="51">
        <v>1000</v>
      </c>
      <c r="EC37" s="4"/>
      <c r="EJ37" s="51">
        <v>1000</v>
      </c>
      <c r="FE37" s="4"/>
      <c r="FL37" s="51">
        <v>1000</v>
      </c>
      <c r="GG37" s="4"/>
      <c r="GN37" s="51">
        <v>1000</v>
      </c>
      <c r="HI37" s="4"/>
      <c r="HP37" s="51">
        <v>1000</v>
      </c>
      <c r="IK37" s="4"/>
      <c r="IR37" s="51">
        <v>1000</v>
      </c>
      <c r="JM37" s="4"/>
      <c r="JT37" s="51">
        <v>1000</v>
      </c>
      <c r="KO37" s="4"/>
      <c r="KV37" s="51">
        <v>1000</v>
      </c>
      <c r="LQ37" s="4"/>
      <c r="LX37" s="51">
        <v>1000</v>
      </c>
      <c r="MS37" s="4"/>
      <c r="MZ37" s="51">
        <v>1000</v>
      </c>
      <c r="NU37" s="4"/>
      <c r="OB37" s="51">
        <v>1000</v>
      </c>
      <c r="OW37" s="4"/>
      <c r="PD37" s="51">
        <v>1000</v>
      </c>
      <c r="PY37" s="4"/>
      <c r="QF37" s="51">
        <v>1000</v>
      </c>
    </row>
    <row r="38" spans="1:477" ht="17" hidden="1" x14ac:dyDescent="0.2">
      <c r="A38" s="5"/>
      <c r="B38" s="5"/>
      <c r="C38" s="31" t="s">
        <v>55</v>
      </c>
      <c r="D38" s="20"/>
      <c r="G38" s="66"/>
      <c r="T38" s="10"/>
      <c r="U38" s="10"/>
      <c r="V38" s="10"/>
      <c r="AR38" s="4"/>
      <c r="AY38" s="43">
        <v>1000</v>
      </c>
      <c r="BU38" s="4"/>
      <c r="CB38" s="43">
        <v>1000</v>
      </c>
      <c r="CX38" s="4"/>
      <c r="DE38" s="43">
        <v>1000</v>
      </c>
      <c r="EC38" s="4"/>
      <c r="EJ38" s="43">
        <v>1000</v>
      </c>
      <c r="FE38" s="4"/>
      <c r="FL38" s="43">
        <v>1000</v>
      </c>
      <c r="GG38" s="4"/>
      <c r="GN38" s="43">
        <v>1000</v>
      </c>
      <c r="HI38" s="4"/>
      <c r="HP38" s="43">
        <v>1000</v>
      </c>
      <c r="IK38" s="4"/>
      <c r="IR38" s="43">
        <v>1000</v>
      </c>
      <c r="JM38" s="4"/>
      <c r="JT38" s="43">
        <v>1000</v>
      </c>
      <c r="KO38" s="4"/>
      <c r="KV38" s="43">
        <v>1000</v>
      </c>
      <c r="LQ38" s="4"/>
      <c r="LX38" s="43">
        <v>1000</v>
      </c>
      <c r="MS38" s="4"/>
      <c r="MZ38" s="43">
        <v>1000</v>
      </c>
      <c r="NU38" s="4"/>
      <c r="OB38" s="43">
        <v>1000</v>
      </c>
      <c r="OW38" s="4"/>
      <c r="PD38" s="43">
        <v>1000</v>
      </c>
      <c r="PY38" s="4"/>
      <c r="QF38" s="43">
        <v>1000</v>
      </c>
    </row>
    <row r="39" spans="1:477" ht="17" hidden="1" x14ac:dyDescent="0.2">
      <c r="A39" s="5"/>
      <c r="B39" s="5"/>
      <c r="C39" s="35" t="s">
        <v>62</v>
      </c>
      <c r="D39" s="20"/>
      <c r="G39" s="66"/>
      <c r="T39" s="10"/>
      <c r="U39" s="10"/>
      <c r="V39" s="10"/>
      <c r="AR39" s="4"/>
      <c r="AY39" s="62">
        <v>1000</v>
      </c>
      <c r="BU39" s="4"/>
      <c r="CB39" s="62">
        <v>1000</v>
      </c>
      <c r="CX39" s="4"/>
      <c r="DE39" s="62">
        <v>1000</v>
      </c>
      <c r="EC39" s="4"/>
      <c r="EJ39" s="62">
        <v>1000</v>
      </c>
      <c r="FE39" s="4"/>
      <c r="FL39" s="62">
        <v>1000</v>
      </c>
      <c r="GG39" s="4"/>
      <c r="GN39" s="62">
        <v>1000</v>
      </c>
      <c r="HI39" s="4"/>
      <c r="HP39" s="62">
        <v>1000</v>
      </c>
      <c r="IK39" s="4"/>
      <c r="IR39" s="62">
        <v>1000</v>
      </c>
      <c r="JM39" s="4"/>
      <c r="JT39" s="62">
        <v>1000</v>
      </c>
      <c r="KO39" s="4"/>
      <c r="KV39" s="62">
        <v>1000</v>
      </c>
      <c r="LQ39" s="4"/>
      <c r="LX39" s="62">
        <v>1000</v>
      </c>
      <c r="MS39" s="4"/>
      <c r="MZ39" s="62">
        <v>1000</v>
      </c>
      <c r="NU39" s="4"/>
      <c r="OB39" s="62">
        <v>1000</v>
      </c>
      <c r="OW39" s="4"/>
      <c r="PD39" s="62">
        <v>1000</v>
      </c>
      <c r="PY39" s="4"/>
      <c r="QF39" s="62">
        <v>1000</v>
      </c>
    </row>
    <row r="40" spans="1:477" ht="17" x14ac:dyDescent="0.2">
      <c r="A40" s="5"/>
      <c r="B40" s="5"/>
      <c r="C40" s="34" t="s">
        <v>41</v>
      </c>
      <c r="D40" s="20"/>
      <c r="G40" s="66"/>
      <c r="T40" s="10"/>
      <c r="U40" s="10"/>
      <c r="V40" s="10"/>
      <c r="AR40" s="4"/>
      <c r="AY40" s="63">
        <v>46.5</v>
      </c>
      <c r="BU40" s="4"/>
      <c r="CB40" s="63">
        <v>46.5</v>
      </c>
      <c r="CX40" s="4"/>
      <c r="DE40" s="63">
        <v>46.5</v>
      </c>
      <c r="EC40" s="4"/>
      <c r="EJ40" s="63">
        <v>46.5</v>
      </c>
      <c r="FE40" s="4"/>
      <c r="FL40" s="63">
        <v>46.5</v>
      </c>
      <c r="GG40" s="4"/>
      <c r="GN40" s="63">
        <v>46.5</v>
      </c>
      <c r="HI40" s="4"/>
      <c r="HP40" s="63">
        <v>46.5</v>
      </c>
      <c r="IK40" s="4"/>
      <c r="IR40" s="63">
        <v>46.5</v>
      </c>
      <c r="JM40" s="4"/>
      <c r="JT40" s="63">
        <v>46.5</v>
      </c>
      <c r="KO40" s="4"/>
      <c r="KV40" s="63">
        <v>46.5</v>
      </c>
      <c r="LQ40" s="4"/>
      <c r="LX40" s="63">
        <v>46.5</v>
      </c>
      <c r="MS40" s="4"/>
      <c r="MZ40" s="63">
        <v>46.5</v>
      </c>
      <c r="NU40" s="4"/>
      <c r="OB40" s="63">
        <v>46.5</v>
      </c>
      <c r="OW40" s="4"/>
      <c r="PD40" s="63">
        <v>46.5</v>
      </c>
      <c r="PY40" s="4"/>
      <c r="QF40" s="63">
        <v>46.5</v>
      </c>
    </row>
    <row r="41" spans="1:477" ht="17" hidden="1" x14ac:dyDescent="0.2">
      <c r="A41" s="5"/>
      <c r="B41" s="5"/>
      <c r="C41" s="24" t="s">
        <v>42</v>
      </c>
      <c r="D41" s="20"/>
      <c r="T41" s="10"/>
      <c r="U41" s="10"/>
      <c r="V41" s="10"/>
      <c r="AR41" s="4"/>
      <c r="AY41" s="46">
        <v>1000</v>
      </c>
      <c r="BU41" s="4"/>
      <c r="CB41" s="46">
        <v>1000</v>
      </c>
      <c r="CX41" s="4"/>
      <c r="DE41" s="46">
        <v>1000</v>
      </c>
      <c r="EC41" s="4"/>
      <c r="EJ41" s="46">
        <v>1000</v>
      </c>
      <c r="FE41" s="4"/>
      <c r="FL41" s="46">
        <v>1000</v>
      </c>
      <c r="GG41" s="4"/>
      <c r="GN41" s="46">
        <v>1000</v>
      </c>
      <c r="HI41" s="4"/>
      <c r="HP41" s="46">
        <v>1000</v>
      </c>
      <c r="IK41" s="4"/>
      <c r="IR41" s="46">
        <v>1000</v>
      </c>
      <c r="JM41" s="4"/>
      <c r="JT41" s="46">
        <v>1000</v>
      </c>
      <c r="KO41" s="4"/>
      <c r="KV41" s="46">
        <v>1000</v>
      </c>
      <c r="LQ41" s="4"/>
      <c r="LX41" s="46">
        <v>1000</v>
      </c>
      <c r="MS41" s="4"/>
      <c r="MZ41" s="46">
        <v>1000</v>
      </c>
      <c r="NU41" s="4"/>
      <c r="OB41" s="46">
        <v>1000</v>
      </c>
      <c r="OW41" s="4"/>
      <c r="PD41" s="46">
        <v>1000</v>
      </c>
      <c r="PY41" s="4"/>
      <c r="QF41" s="46">
        <v>1000</v>
      </c>
    </row>
    <row r="42" spans="1:477" ht="17" hidden="1" x14ac:dyDescent="0.2">
      <c r="A42" s="5"/>
      <c r="B42" s="5"/>
      <c r="C42" s="33" t="s">
        <v>54</v>
      </c>
      <c r="D42" s="20"/>
      <c r="T42" s="10"/>
      <c r="U42" s="10"/>
      <c r="V42" s="10"/>
      <c r="AR42" s="4"/>
      <c r="AY42" s="47">
        <v>1000</v>
      </c>
      <c r="BU42" s="4"/>
      <c r="CB42" s="47">
        <v>1000</v>
      </c>
      <c r="CX42" s="4"/>
      <c r="DE42" s="47">
        <v>1000</v>
      </c>
      <c r="EC42" s="4"/>
      <c r="EJ42" s="47">
        <v>1000</v>
      </c>
      <c r="FE42" s="4"/>
      <c r="FL42" s="47">
        <v>1000</v>
      </c>
      <c r="GG42" s="4"/>
      <c r="GN42" s="47">
        <v>1000</v>
      </c>
      <c r="HI42" s="4"/>
      <c r="HP42" s="47">
        <v>1000</v>
      </c>
      <c r="IK42" s="4"/>
      <c r="IR42" s="47">
        <v>1000</v>
      </c>
      <c r="JM42" s="4"/>
      <c r="JT42" s="47">
        <v>1000</v>
      </c>
      <c r="KO42" s="4"/>
      <c r="KV42" s="47">
        <v>1000</v>
      </c>
      <c r="LQ42" s="4"/>
      <c r="LX42" s="47">
        <v>1000</v>
      </c>
      <c r="MS42" s="4"/>
      <c r="MZ42" s="47">
        <v>1000</v>
      </c>
      <c r="NU42" s="4"/>
      <c r="OB42" s="47">
        <v>1000</v>
      </c>
      <c r="OW42" s="4"/>
      <c r="PD42" s="47">
        <v>1000</v>
      </c>
      <c r="PY42" s="4"/>
      <c r="QF42" s="47">
        <v>1000</v>
      </c>
    </row>
    <row r="43" spans="1:477" ht="17" hidden="1" x14ac:dyDescent="0.2">
      <c r="A43" s="5"/>
      <c r="B43" s="5"/>
      <c r="C43" s="25" t="s">
        <v>27</v>
      </c>
      <c r="D43" s="20"/>
      <c r="T43" s="10"/>
      <c r="U43" s="10"/>
      <c r="V43" s="10"/>
      <c r="AR43" s="4"/>
      <c r="AY43" s="48">
        <v>1000</v>
      </c>
      <c r="BU43" s="4"/>
      <c r="CB43" s="48">
        <v>1000</v>
      </c>
      <c r="CX43" s="4"/>
      <c r="DE43" s="48">
        <v>1000</v>
      </c>
      <c r="EC43" s="4"/>
      <c r="EJ43" s="48">
        <v>1000</v>
      </c>
      <c r="FE43" s="4"/>
      <c r="FL43" s="48">
        <v>1000</v>
      </c>
      <c r="GG43" s="4"/>
      <c r="GN43" s="48">
        <v>1000</v>
      </c>
      <c r="HI43" s="4"/>
      <c r="HP43" s="48">
        <v>1000</v>
      </c>
      <c r="IK43" s="4"/>
      <c r="IR43" s="48">
        <v>1000</v>
      </c>
      <c r="JM43" s="4"/>
      <c r="JT43" s="48">
        <v>1000</v>
      </c>
      <c r="KO43" s="4"/>
      <c r="KV43" s="48">
        <v>1000</v>
      </c>
      <c r="LQ43" s="4"/>
      <c r="LX43" s="48">
        <v>1000</v>
      </c>
      <c r="MS43" s="4"/>
      <c r="MZ43" s="48">
        <v>1000</v>
      </c>
      <c r="NU43" s="4"/>
      <c r="OB43" s="48">
        <v>1000</v>
      </c>
      <c r="OW43" s="4"/>
      <c r="PD43" s="48">
        <v>1000</v>
      </c>
      <c r="PY43" s="4"/>
      <c r="QF43" s="48">
        <v>1000</v>
      </c>
    </row>
    <row r="44" spans="1:477" x14ac:dyDescent="0.2">
      <c r="C44" s="29" t="s">
        <v>47</v>
      </c>
      <c r="D44" s="2"/>
    </row>
    <row r="45" spans="1:477" x14ac:dyDescent="0.2">
      <c r="A45" s="5"/>
      <c r="B45" s="5"/>
      <c r="C45" s="5"/>
      <c r="D45" s="20"/>
      <c r="G45" s="66"/>
      <c r="QH45" s="2"/>
      <c r="QI45" s="2"/>
      <c r="QJ45" s="2"/>
      <c r="QK45" s="2"/>
      <c r="QL45" s="2"/>
      <c r="QM45" s="2"/>
      <c r="QN45" s="2"/>
      <c r="QO45" s="2"/>
      <c r="QP45" s="2"/>
    </row>
    <row r="46" spans="1:477" x14ac:dyDescent="0.2">
      <c r="A46" s="5"/>
      <c r="B46" s="5"/>
      <c r="C46" s="5"/>
      <c r="D46" s="20"/>
      <c r="G46" s="66"/>
    </row>
    <row r="47" spans="1:477" x14ac:dyDescent="0.2">
      <c r="A47" s="5"/>
      <c r="B47" s="5"/>
      <c r="C47" s="5"/>
      <c r="D47" s="20"/>
    </row>
    <row r="48" spans="1:477" x14ac:dyDescent="0.2">
      <c r="A48" s="5"/>
      <c r="B48" s="5"/>
      <c r="C48" s="5"/>
      <c r="D48" s="5"/>
    </row>
    <row r="50" spans="8:8" x14ac:dyDescent="0.2">
      <c r="H50" s="67"/>
    </row>
  </sheetData>
  <sheetProtection sheet="1" formatCells="0" formatColumns="0" formatRows="0"/>
  <autoFilter ref="A1:RI9" xr:uid="{BB9C3AB3-2D15-174E-B900-3E2F789706E1}">
    <filterColumn colId="22" showButton="0"/>
    <filterColumn colId="23" showButton="0"/>
    <filterColumn colId="24" showButton="0"/>
    <filterColumn colId="25" showButton="0"/>
    <filterColumn colId="26" showButton="0"/>
    <filterColumn colId="27" showButton="0"/>
    <filterColumn colId="28" showButton="0"/>
    <filterColumn colId="29" showButton="0"/>
    <filterColumn colId="30" showButton="0"/>
    <filterColumn colId="31" showButton="0"/>
    <filterColumn colId="32" showButton="0"/>
    <filterColumn colId="33" showButton="0"/>
    <filterColumn colId="34" showButton="0"/>
    <filterColumn colId="35" showButton="0"/>
    <filterColumn colId="36" showButton="0"/>
    <filterColumn colId="37" showButton="0"/>
    <filterColumn colId="38" showButton="0"/>
    <filterColumn colId="39" showButton="0"/>
    <filterColumn colId="40" showButton="0"/>
    <filterColumn colId="41" showButton="0"/>
    <filterColumn colId="42" showButton="0"/>
    <filterColumn colId="43" showButton="0"/>
    <filterColumn colId="44" showButton="0"/>
    <filterColumn colId="45" showButton="0"/>
    <filterColumn colId="46" showButton="0"/>
    <filterColumn colId="47" showButton="0"/>
    <filterColumn colId="48" showButton="0"/>
    <filterColumn colId="49" showButton="0"/>
    <filterColumn colId="51" showButton="0"/>
    <filterColumn colId="52" showButton="0"/>
    <filterColumn colId="53" showButton="0"/>
    <filterColumn colId="54" showButton="0"/>
    <filterColumn colId="55" showButton="0"/>
    <filterColumn colId="56" showButton="0"/>
    <filterColumn colId="57" showButton="0"/>
    <filterColumn colId="58" showButton="0"/>
    <filterColumn colId="59" showButton="0"/>
    <filterColumn colId="60" showButton="0"/>
    <filterColumn colId="61" showButton="0"/>
    <filterColumn colId="62" showButton="0"/>
    <filterColumn colId="63" showButton="0"/>
    <filterColumn colId="64" showButton="0"/>
    <filterColumn colId="65" showButton="0"/>
    <filterColumn colId="66" showButton="0"/>
    <filterColumn colId="67" showButton="0"/>
    <filterColumn colId="68" showButton="0"/>
    <filterColumn colId="69" showButton="0"/>
    <filterColumn colId="70" showButton="0"/>
    <filterColumn colId="71" showButton="0"/>
    <filterColumn colId="72" showButton="0"/>
    <filterColumn colId="73" showButton="0"/>
    <filterColumn colId="74" showButton="0"/>
    <filterColumn colId="75" showButton="0"/>
    <filterColumn colId="76" showButton="0"/>
    <filterColumn colId="77" showButton="0"/>
    <filterColumn colId="78" showButton="0"/>
    <filterColumn colId="80" showButton="0"/>
    <filterColumn colId="81" showButton="0"/>
    <filterColumn colId="82" showButton="0"/>
    <filterColumn colId="83" showButton="0"/>
    <filterColumn colId="84" showButton="0"/>
    <filterColumn colId="85" showButton="0"/>
    <filterColumn colId="86" showButton="0"/>
    <filterColumn colId="87" showButton="0"/>
    <filterColumn colId="88" showButton="0"/>
    <filterColumn colId="89" showButton="0"/>
    <filterColumn colId="90" showButton="0"/>
    <filterColumn colId="91" showButton="0"/>
    <filterColumn colId="92" showButton="0"/>
    <filterColumn colId="93" showButton="0"/>
    <filterColumn colId="94" showButton="0"/>
    <filterColumn colId="95" showButton="0"/>
    <filterColumn colId="96" showButton="0"/>
    <filterColumn colId="97" showButton="0"/>
    <filterColumn colId="98" showButton="0"/>
    <filterColumn colId="99" showButton="0"/>
    <filterColumn colId="100" showButton="0"/>
    <filterColumn colId="101" showButton="0"/>
    <filterColumn colId="102" showButton="0"/>
    <filterColumn colId="103" showButton="0"/>
    <filterColumn colId="104" showButton="0"/>
    <filterColumn colId="105" showButton="0"/>
    <filterColumn colId="106" showButton="0"/>
    <filterColumn colId="107" showButton="0"/>
    <filterColumn colId="109" showButton="0"/>
    <filterColumn colId="110" showButton="0"/>
    <filterColumn colId="112" showButton="0"/>
    <filterColumn colId="113" showButton="0"/>
    <filterColumn colId="114" showButton="0"/>
    <filterColumn colId="115" showButton="0"/>
    <filterColumn colId="116" showButton="0"/>
    <filterColumn colId="117" showButton="0"/>
    <filterColumn colId="118" showButton="0"/>
    <filterColumn colId="119" showButton="0"/>
    <filterColumn colId="120" showButton="0"/>
    <filterColumn colId="121" showButton="0"/>
    <filterColumn colId="122" showButton="0"/>
    <filterColumn colId="123" showButton="0"/>
    <filterColumn colId="124" showButton="0"/>
    <filterColumn colId="125" showButton="0"/>
    <filterColumn colId="126" showButton="0"/>
    <filterColumn colId="127" showButton="0"/>
    <filterColumn colId="128" showButton="0"/>
    <filterColumn colId="129" showButton="0"/>
    <filterColumn colId="130" showButton="0"/>
    <filterColumn colId="131" showButton="0"/>
    <filterColumn colId="132" showButton="0"/>
    <filterColumn colId="133" showButton="0"/>
    <filterColumn colId="134" showButton="0"/>
    <filterColumn colId="135" showButton="0"/>
    <filterColumn colId="136" showButton="0"/>
    <filterColumn colId="137" showButton="0"/>
    <filterColumn colId="138" showButton="0"/>
    <filterColumn colId="140" showButton="0"/>
    <filterColumn colId="141" showButton="0"/>
    <filterColumn colId="142" showButton="0"/>
    <filterColumn colId="143" showButton="0"/>
    <filterColumn colId="144" showButton="0"/>
    <filterColumn colId="145" showButton="0"/>
    <filterColumn colId="146" showButton="0"/>
    <filterColumn colId="147" showButton="0"/>
    <filterColumn colId="148" showButton="0"/>
    <filterColumn colId="149" showButton="0"/>
    <filterColumn colId="150" showButton="0"/>
    <filterColumn colId="151" showButton="0"/>
    <filterColumn colId="152" showButton="0"/>
    <filterColumn colId="153" showButton="0"/>
    <filterColumn colId="154" showButton="0"/>
    <filterColumn colId="155" showButton="0"/>
    <filterColumn colId="156" showButton="0"/>
    <filterColumn colId="157" showButton="0"/>
    <filterColumn colId="158" showButton="0"/>
    <filterColumn colId="159" showButton="0"/>
    <filterColumn colId="160" showButton="0"/>
    <filterColumn colId="161" showButton="0"/>
    <filterColumn colId="162" showButton="0"/>
    <filterColumn colId="163" showButton="0"/>
    <filterColumn colId="164" showButton="0"/>
    <filterColumn colId="165" showButton="0"/>
    <filterColumn colId="166" showButton="0"/>
    <filterColumn colId="168" showButton="0"/>
    <filterColumn colId="169" showButton="0"/>
    <filterColumn colId="170" showButton="0"/>
    <filterColumn colId="171" showButton="0"/>
    <filterColumn colId="172" showButton="0"/>
    <filterColumn colId="173" showButton="0"/>
    <filterColumn colId="174" showButton="0"/>
    <filterColumn colId="175" showButton="0"/>
    <filterColumn colId="176" showButton="0"/>
    <filterColumn colId="177" showButton="0"/>
    <filterColumn colId="178" showButton="0"/>
    <filterColumn colId="179" showButton="0"/>
    <filterColumn colId="180" showButton="0"/>
    <filterColumn colId="181" showButton="0"/>
    <filterColumn colId="182" showButton="0"/>
    <filterColumn colId="183" showButton="0"/>
    <filterColumn colId="184" showButton="0"/>
    <filterColumn colId="185" showButton="0"/>
    <filterColumn colId="186" showButton="0"/>
    <filterColumn colId="187" showButton="0"/>
    <filterColumn colId="188" showButton="0"/>
    <filterColumn colId="189" showButton="0"/>
    <filterColumn colId="190" showButton="0"/>
    <filterColumn colId="191" showButton="0"/>
    <filterColumn colId="192" showButton="0"/>
    <filterColumn colId="193" showButton="0"/>
    <filterColumn colId="194" showButton="0"/>
    <filterColumn colId="196" showButton="0"/>
    <filterColumn colId="197" showButton="0"/>
    <filterColumn colId="198" showButton="0"/>
    <filterColumn colId="199" showButton="0"/>
    <filterColumn colId="200" showButton="0"/>
    <filterColumn colId="201" showButton="0"/>
    <filterColumn colId="202" showButton="0"/>
    <filterColumn colId="203" showButton="0"/>
    <filterColumn colId="204" showButton="0"/>
    <filterColumn colId="205" showButton="0"/>
    <filterColumn colId="206" showButton="0"/>
    <filterColumn colId="207" showButton="0"/>
    <filterColumn colId="208" showButton="0"/>
    <filterColumn colId="209" showButton="0"/>
    <filterColumn colId="210" showButton="0"/>
    <filterColumn colId="211" showButton="0"/>
    <filterColumn colId="212" showButton="0"/>
    <filterColumn colId="213" showButton="0"/>
    <filterColumn colId="214" showButton="0"/>
    <filterColumn colId="215" showButton="0"/>
    <filterColumn colId="216" showButton="0"/>
    <filterColumn colId="217" showButton="0"/>
    <filterColumn colId="218" showButton="0"/>
    <filterColumn colId="219" showButton="0"/>
    <filterColumn colId="220" showButton="0"/>
    <filterColumn colId="221" showButton="0"/>
    <filterColumn colId="222" showButton="0"/>
    <filterColumn colId="224" showButton="0"/>
    <filterColumn colId="225" showButton="0"/>
    <filterColumn colId="226" showButton="0"/>
    <filterColumn colId="227" showButton="0"/>
    <filterColumn colId="228" showButton="0"/>
    <filterColumn colId="229" showButton="0"/>
    <filterColumn colId="230" showButton="0"/>
    <filterColumn colId="231" showButton="0"/>
    <filterColumn colId="232" showButton="0"/>
    <filterColumn colId="233" showButton="0"/>
    <filterColumn colId="234" showButton="0"/>
    <filterColumn colId="235" showButton="0"/>
    <filterColumn colId="236" showButton="0"/>
    <filterColumn colId="237" showButton="0"/>
    <filterColumn colId="238" showButton="0"/>
    <filterColumn colId="239" showButton="0"/>
    <filterColumn colId="240" showButton="0"/>
    <filterColumn colId="241" showButton="0"/>
    <filterColumn colId="242" showButton="0"/>
    <filterColumn colId="243" showButton="0"/>
    <filterColumn colId="244" showButton="0"/>
    <filterColumn colId="245" showButton="0"/>
    <filterColumn colId="246" showButton="0"/>
    <filterColumn colId="247" showButton="0"/>
    <filterColumn colId="248" showButton="0"/>
    <filterColumn colId="249" showButton="0"/>
    <filterColumn colId="250" showButton="0"/>
    <filterColumn colId="252" showButton="0"/>
    <filterColumn colId="253" showButton="0"/>
    <filterColumn colId="254" showButton="0"/>
    <filterColumn colId="255" showButton="0"/>
    <filterColumn colId="256" showButton="0"/>
    <filterColumn colId="257" showButton="0"/>
    <filterColumn colId="258" showButton="0"/>
    <filterColumn colId="259" showButton="0"/>
    <filterColumn colId="260" showButton="0"/>
    <filterColumn colId="261" showButton="0"/>
    <filterColumn colId="262" showButton="0"/>
    <filterColumn colId="263" showButton="0"/>
    <filterColumn colId="264" showButton="0"/>
    <filterColumn colId="265" showButton="0"/>
    <filterColumn colId="266" showButton="0"/>
    <filterColumn colId="267" showButton="0"/>
    <filterColumn colId="268" showButton="0"/>
    <filterColumn colId="269" showButton="0"/>
    <filterColumn colId="270" showButton="0"/>
    <filterColumn colId="271" showButton="0"/>
    <filterColumn colId="272" showButton="0"/>
    <filterColumn colId="273" showButton="0"/>
    <filterColumn colId="274" showButton="0"/>
    <filterColumn colId="275" showButton="0"/>
    <filterColumn colId="276" showButton="0"/>
    <filterColumn colId="277" showButton="0"/>
    <filterColumn colId="278" showButton="0"/>
    <filterColumn colId="280" showButton="0"/>
    <filterColumn colId="281" showButton="0"/>
    <filterColumn colId="282" showButton="0"/>
    <filterColumn colId="283" showButton="0"/>
    <filterColumn colId="284" showButton="0"/>
    <filterColumn colId="285" showButton="0"/>
    <filterColumn colId="286" showButton="0"/>
    <filterColumn colId="287" showButton="0"/>
    <filterColumn colId="288" showButton="0"/>
    <filterColumn colId="289" showButton="0"/>
    <filterColumn colId="290" showButton="0"/>
    <filterColumn colId="291" showButton="0"/>
    <filterColumn colId="292" showButton="0"/>
    <filterColumn colId="293" showButton="0"/>
    <filterColumn colId="294" showButton="0"/>
    <filterColumn colId="295" showButton="0"/>
    <filterColumn colId="296" showButton="0"/>
    <filterColumn colId="297" showButton="0"/>
    <filterColumn colId="298" showButton="0"/>
    <filterColumn colId="299" showButton="0"/>
    <filterColumn colId="300" showButton="0"/>
    <filterColumn colId="301" showButton="0"/>
    <filterColumn colId="302" showButton="0"/>
    <filterColumn colId="303" showButton="0"/>
    <filterColumn colId="304" showButton="0"/>
    <filterColumn colId="305" showButton="0"/>
    <filterColumn colId="306" showButton="0"/>
    <filterColumn colId="308" showButton="0"/>
    <filterColumn colId="309" showButton="0"/>
    <filterColumn colId="310" showButton="0"/>
    <filterColumn colId="311" showButton="0"/>
    <filterColumn colId="312" showButton="0"/>
    <filterColumn colId="313" showButton="0"/>
    <filterColumn colId="314" showButton="0"/>
    <filterColumn colId="315" showButton="0"/>
    <filterColumn colId="316" showButton="0"/>
    <filterColumn colId="317" showButton="0"/>
    <filterColumn colId="318" showButton="0"/>
    <filterColumn colId="319" showButton="0"/>
    <filterColumn colId="320" showButton="0"/>
    <filterColumn colId="321" showButton="0"/>
    <filterColumn colId="322" showButton="0"/>
    <filterColumn colId="323" showButton="0"/>
    <filterColumn colId="324" showButton="0"/>
    <filterColumn colId="325" showButton="0"/>
    <filterColumn colId="326" showButton="0"/>
    <filterColumn colId="327" showButton="0"/>
    <filterColumn colId="328" showButton="0"/>
    <filterColumn colId="329" showButton="0"/>
    <filterColumn colId="330" showButton="0"/>
    <filterColumn colId="331" showButton="0"/>
    <filterColumn colId="332" showButton="0"/>
    <filterColumn colId="333" showButton="0"/>
    <filterColumn colId="334" showButton="0"/>
    <filterColumn colId="336" showButton="0"/>
    <filterColumn colId="337" showButton="0"/>
    <filterColumn colId="338" showButton="0"/>
    <filterColumn colId="339" showButton="0"/>
    <filterColumn colId="340" showButton="0"/>
    <filterColumn colId="341" showButton="0"/>
    <filterColumn colId="342" showButton="0"/>
    <filterColumn colId="343" showButton="0"/>
    <filterColumn colId="344" showButton="0"/>
    <filterColumn colId="345" showButton="0"/>
    <filterColumn colId="346" showButton="0"/>
    <filterColumn colId="347" showButton="0"/>
    <filterColumn colId="348" showButton="0"/>
    <filterColumn colId="349" showButton="0"/>
    <filterColumn colId="350" showButton="0"/>
    <filterColumn colId="351" showButton="0"/>
    <filterColumn colId="352" showButton="0"/>
    <filterColumn colId="353" showButton="0"/>
    <filterColumn colId="354" showButton="0"/>
    <filterColumn colId="355" showButton="0"/>
    <filterColumn colId="356" showButton="0"/>
    <filterColumn colId="357" showButton="0"/>
    <filterColumn colId="358" showButton="0"/>
    <filterColumn colId="359" showButton="0"/>
    <filterColumn colId="360" showButton="0"/>
    <filterColumn colId="361" showButton="0"/>
    <filterColumn colId="362" showButton="0"/>
    <filterColumn colId="364" showButton="0"/>
    <filterColumn colId="365" showButton="0"/>
    <filterColumn colId="366" showButton="0"/>
    <filterColumn colId="367" showButton="0"/>
    <filterColumn colId="368" showButton="0"/>
    <filterColumn colId="369" showButton="0"/>
    <filterColumn colId="370" showButton="0"/>
    <filterColumn colId="371" showButton="0"/>
    <filterColumn colId="372" showButton="0"/>
    <filterColumn colId="373" showButton="0"/>
    <filterColumn colId="374" showButton="0"/>
    <filterColumn colId="375" showButton="0"/>
    <filterColumn colId="376" showButton="0"/>
    <filterColumn colId="377" showButton="0"/>
    <filterColumn colId="378" showButton="0"/>
    <filterColumn colId="379" showButton="0"/>
    <filterColumn colId="380" showButton="0"/>
    <filterColumn colId="381" showButton="0"/>
    <filterColumn colId="382" showButton="0"/>
    <filterColumn colId="383" showButton="0"/>
    <filterColumn colId="384" showButton="0"/>
    <filterColumn colId="385" showButton="0"/>
    <filterColumn colId="386" showButton="0"/>
    <filterColumn colId="387" showButton="0"/>
    <filterColumn colId="388" showButton="0"/>
    <filterColumn colId="389" showButton="0"/>
    <filterColumn colId="390" showButton="0"/>
    <filterColumn colId="392" showButton="0"/>
    <filterColumn colId="393" showButton="0"/>
    <filterColumn colId="394" showButton="0"/>
    <filterColumn colId="395" showButton="0"/>
    <filterColumn colId="396" showButton="0"/>
    <filterColumn colId="397" showButton="0"/>
    <filterColumn colId="398" showButton="0"/>
    <filterColumn colId="399" showButton="0"/>
    <filterColumn colId="400" showButton="0"/>
    <filterColumn colId="401" showButton="0"/>
    <filterColumn colId="402" showButton="0"/>
    <filterColumn colId="403" showButton="0"/>
    <filterColumn colId="404" showButton="0"/>
    <filterColumn colId="405" showButton="0"/>
    <filterColumn colId="406" showButton="0"/>
    <filterColumn colId="407" showButton="0"/>
    <filterColumn colId="408" showButton="0"/>
    <filterColumn colId="409" showButton="0"/>
    <filterColumn colId="410" showButton="0"/>
    <filterColumn colId="411" showButton="0"/>
    <filterColumn colId="412" showButton="0"/>
    <filterColumn colId="413" showButton="0"/>
    <filterColumn colId="414" showButton="0"/>
    <filterColumn colId="415" showButton="0"/>
    <filterColumn colId="416" showButton="0"/>
    <filterColumn colId="417" showButton="0"/>
    <filterColumn colId="418" showButton="0"/>
    <filterColumn colId="420" showButton="0"/>
    <filterColumn colId="421" showButton="0"/>
    <filterColumn colId="422" showButton="0"/>
    <filterColumn colId="423" showButton="0"/>
    <filterColumn colId="424" showButton="0"/>
    <filterColumn colId="425" showButton="0"/>
    <filterColumn colId="426" showButton="0"/>
    <filterColumn colId="427" showButton="0"/>
    <filterColumn colId="428" showButton="0"/>
    <filterColumn colId="429" showButton="0"/>
    <filterColumn colId="430" showButton="0"/>
    <filterColumn colId="431" showButton="0"/>
    <filterColumn colId="432" showButton="0"/>
    <filterColumn colId="433" showButton="0"/>
    <filterColumn colId="434" showButton="0"/>
    <filterColumn colId="435" showButton="0"/>
    <filterColumn colId="436" showButton="0"/>
    <filterColumn colId="437" showButton="0"/>
    <filterColumn colId="438" showButton="0"/>
    <filterColumn colId="439" showButton="0"/>
    <filterColumn colId="440" showButton="0"/>
    <filterColumn colId="441" showButton="0"/>
    <filterColumn colId="442" showButton="0"/>
    <filterColumn colId="443" showButton="0"/>
    <filterColumn colId="444" showButton="0"/>
    <filterColumn colId="445" showButton="0"/>
    <filterColumn colId="446" showButton="0"/>
    <filterColumn colId="448" showButton="0"/>
    <filterColumn colId="449" showButton="0"/>
    <filterColumn colId="450" showButton="0"/>
    <filterColumn colId="451" showButton="0"/>
    <filterColumn colId="452" showButton="0"/>
    <filterColumn colId="453" showButton="0"/>
    <filterColumn colId="454" showButton="0"/>
    <filterColumn colId="455" showButton="0"/>
    <filterColumn colId="456" showButton="0"/>
    <filterColumn colId="457" showButton="0"/>
    <filterColumn colId="458" showButton="0"/>
    <filterColumn colId="459" showButton="0"/>
    <filterColumn colId="460" showButton="0"/>
    <filterColumn colId="461" showButton="0"/>
    <filterColumn colId="462" showButton="0"/>
    <filterColumn colId="463" showButton="0"/>
    <filterColumn colId="464" showButton="0"/>
    <filterColumn colId="465" showButton="0"/>
    <filterColumn colId="466" showButton="0"/>
    <filterColumn colId="467" showButton="0"/>
    <filterColumn colId="468" showButton="0"/>
    <filterColumn colId="469" showButton="0"/>
    <filterColumn colId="470" showButton="0"/>
    <filterColumn colId="471" showButton="0"/>
    <filterColumn colId="472" showButton="0"/>
    <filterColumn colId="473" showButton="0"/>
    <filterColumn colId="474" showButton="0"/>
    <filterColumn colId="475" showButton="0"/>
    <sortState xmlns:xlrd2="http://schemas.microsoft.com/office/spreadsheetml/2017/richdata2" ref="A4:RI33">
      <sortCondition descending="1" ref="H1:H34"/>
    </sortState>
  </autoFilter>
  <mergeCells count="119">
    <mergeCell ref="A1:A3"/>
    <mergeCell ref="C1:C3"/>
    <mergeCell ref="D1:D3"/>
    <mergeCell ref="E1:E3"/>
    <mergeCell ref="F1:F3"/>
    <mergeCell ref="H1:H3"/>
    <mergeCell ref="O1:O3"/>
    <mergeCell ref="P1:P3"/>
    <mergeCell ref="Q1:Q3"/>
    <mergeCell ref="B1:B3"/>
    <mergeCell ref="G1:G3"/>
    <mergeCell ref="R1:R3"/>
    <mergeCell ref="I1:I3"/>
    <mergeCell ref="J1:J3"/>
    <mergeCell ref="K1:K3"/>
    <mergeCell ref="L1:L3"/>
    <mergeCell ref="M1:M3"/>
    <mergeCell ref="N1:N3"/>
    <mergeCell ref="S1:S3"/>
    <mergeCell ref="T1:T3"/>
    <mergeCell ref="U1:U3"/>
    <mergeCell ref="V1:V3"/>
    <mergeCell ref="W1:AY1"/>
    <mergeCell ref="AZ1:CB1"/>
    <mergeCell ref="BH2:BK2"/>
    <mergeCell ref="BL2:BO2"/>
    <mergeCell ref="BP2:BS2"/>
    <mergeCell ref="OC1:PD1"/>
    <mergeCell ref="PE1:QF1"/>
    <mergeCell ref="EK2:EN2"/>
    <mergeCell ref="EO2:ER2"/>
    <mergeCell ref="CC2:CF2"/>
    <mergeCell ref="CG2:CJ2"/>
    <mergeCell ref="CK2:CN2"/>
    <mergeCell ref="CO2:CR2"/>
    <mergeCell ref="CS2:CV2"/>
    <mergeCell ref="DI2:DL2"/>
    <mergeCell ref="FY2:GB2"/>
    <mergeCell ref="GC2:GF2"/>
    <mergeCell ref="GO2:GR2"/>
    <mergeCell ref="GS2:GV2"/>
    <mergeCell ref="GW2:GZ2"/>
    <mergeCell ref="HA2:HD2"/>
    <mergeCell ref="ES2:EV2"/>
    <mergeCell ref="QG1:RI1"/>
    <mergeCell ref="W2:Z2"/>
    <mergeCell ref="AA2:AD2"/>
    <mergeCell ref="AE2:AH2"/>
    <mergeCell ref="AI2:AL2"/>
    <mergeCell ref="AM2:AP2"/>
    <mergeCell ref="AZ2:BC2"/>
    <mergeCell ref="BD2:BG2"/>
    <mergeCell ref="HQ1:IR1"/>
    <mergeCell ref="IS1:JT1"/>
    <mergeCell ref="JU1:KV1"/>
    <mergeCell ref="KW1:LX1"/>
    <mergeCell ref="LY1:MZ1"/>
    <mergeCell ref="NA1:OB1"/>
    <mergeCell ref="CC1:DE1"/>
    <mergeCell ref="DF1:DH1"/>
    <mergeCell ref="DI1:EJ1"/>
    <mergeCell ref="EK1:FL1"/>
    <mergeCell ref="FM1:GN1"/>
    <mergeCell ref="GO1:HP1"/>
    <mergeCell ref="DM2:DP2"/>
    <mergeCell ref="DQ2:DT2"/>
    <mergeCell ref="DU2:DX2"/>
    <mergeCell ref="DY2:EB2"/>
    <mergeCell ref="EW2:EZ2"/>
    <mergeCell ref="FA2:FD2"/>
    <mergeCell ref="FM2:FP2"/>
    <mergeCell ref="FQ2:FT2"/>
    <mergeCell ref="FU2:FX2"/>
    <mergeCell ref="IS2:IV2"/>
    <mergeCell ref="IW2:IZ2"/>
    <mergeCell ref="JA2:JD2"/>
    <mergeCell ref="JE2:JH2"/>
    <mergeCell ref="JI2:JL2"/>
    <mergeCell ref="JU2:JX2"/>
    <mergeCell ref="HE2:HH2"/>
    <mergeCell ref="HQ2:HT2"/>
    <mergeCell ref="HU2:HX2"/>
    <mergeCell ref="HY2:IB2"/>
    <mergeCell ref="IC2:IF2"/>
    <mergeCell ref="IG2:IJ2"/>
    <mergeCell ref="LE2:LH2"/>
    <mergeCell ref="LI2:LL2"/>
    <mergeCell ref="LM2:LP2"/>
    <mergeCell ref="LY2:MB2"/>
    <mergeCell ref="MC2:MF2"/>
    <mergeCell ref="MG2:MJ2"/>
    <mergeCell ref="JY2:KB2"/>
    <mergeCell ref="KC2:KF2"/>
    <mergeCell ref="KG2:KJ2"/>
    <mergeCell ref="KK2:KN2"/>
    <mergeCell ref="KW2:KZ2"/>
    <mergeCell ref="LA2:LD2"/>
    <mergeCell ref="NQ2:NT2"/>
    <mergeCell ref="OC2:OF2"/>
    <mergeCell ref="OG2:OJ2"/>
    <mergeCell ref="OK2:ON2"/>
    <mergeCell ref="OO2:OR2"/>
    <mergeCell ref="OS2:OV2"/>
    <mergeCell ref="MK2:MN2"/>
    <mergeCell ref="MO2:MR2"/>
    <mergeCell ref="NA2:ND2"/>
    <mergeCell ref="NE2:NH2"/>
    <mergeCell ref="NI2:NL2"/>
    <mergeCell ref="NM2:NP2"/>
    <mergeCell ref="QK2:QN2"/>
    <mergeCell ref="QO2:QR2"/>
    <mergeCell ref="QS2:QV2"/>
    <mergeCell ref="QW2:QZ2"/>
    <mergeCell ref="PE2:PH2"/>
    <mergeCell ref="PI2:PL2"/>
    <mergeCell ref="PM2:PP2"/>
    <mergeCell ref="PQ2:PT2"/>
    <mergeCell ref="PU2:PX2"/>
    <mergeCell ref="QG2:QJ2"/>
  </mergeCells>
  <conditionalFormatting sqref="W4:AY33">
    <cfRule type="expression" dxfId="38" priority="7" stopIfTrue="1">
      <formula>IF($AQ4&lt;&gt;"",1,0)</formula>
    </cfRule>
  </conditionalFormatting>
  <conditionalFormatting sqref="AZ4:CB33">
    <cfRule type="expression" dxfId="37" priority="12" stopIfTrue="1">
      <formula>IF($BT4&lt;&gt;"",1,0)</formula>
    </cfRule>
  </conditionalFormatting>
  <conditionalFormatting sqref="O1:O3 Q1:Q3 M1:M1048576 S1:S1048576 O4:Q1048576">
    <cfRule type="expression" dxfId="2" priority="19">
      <formula>IF(M1=$CC$1,1,0)</formula>
    </cfRule>
    <cfRule type="expression" dxfId="1" priority="20">
      <formula>IF(M1=$AZ$1,1,0)</formula>
    </cfRule>
    <cfRule type="expression" dxfId="0" priority="21">
      <formula>IF(M1=$W$1,1,0)</formula>
    </cfRule>
  </conditionalFormatting>
  <conditionalFormatting sqref="CC4:DE33">
    <cfRule type="expression" dxfId="36" priority="13" stopIfTrue="1">
      <formula>IF($CW4&lt;&gt;"",1,0)</formula>
    </cfRule>
  </conditionalFormatting>
  <conditionalFormatting sqref="A4:B1048576">
    <cfRule type="expression" dxfId="35" priority="1">
      <formula>AND($I4="P",$H4="")</formula>
    </cfRule>
    <cfRule type="expression" dxfId="34" priority="22">
      <formula>IF(A4&gt;4,1,0)</formula>
    </cfRule>
  </conditionalFormatting>
  <conditionalFormatting sqref="J1:J1048576">
    <cfRule type="containsText" dxfId="33" priority="14" operator="containsText" text="No DD">
      <formula>NOT(ISERROR(SEARCH("No DD",J1)))</formula>
    </cfRule>
    <cfRule type="containsText" dxfId="32" priority="15" operator="containsText" text="Merit">
      <formula>NOT(ISERROR(SEARCH("Merit",J1)))</formula>
    </cfRule>
    <cfRule type="containsText" dxfId="31" priority="16" operator="containsText" text="Excellence">
      <formula>NOT(ISERROR(SEARCH("Excellence",J1)))</formula>
    </cfRule>
    <cfRule type="containsText" dxfId="30" priority="17" operator="containsText" text="Worlds Team">
      <formula>NOT(ISERROR(SEARCH("Worlds Team",J1)))</formula>
    </cfRule>
    <cfRule type="containsText" dxfId="29" priority="18" operator="containsText" text="National Team">
      <formula>NOT(ISERROR(SEARCH("National Team",J1)))</formula>
    </cfRule>
  </conditionalFormatting>
  <conditionalFormatting sqref="AV44:AV1048576 BY44:BY1048576 EG44:EG1048576 BY1:BY42 DB1:DB1048576 EG1:EG42 FI1:FI1048576 GK1:GK1048576 HM1:HM1048576 IO1:IO1048576 JQ1:JQ1048576 KS1:KS1048576 LU1:LU1048576 MW1:MW1048576 NY1:NY1048576 PA1:PA1048576 QC1:QC1048576 AV1:AV42">
    <cfRule type="cellIs" dxfId="28" priority="60354" operator="between">
      <formula>AY$43</formula>
      <formula>1000</formula>
    </cfRule>
    <cfRule type="cellIs" dxfId="27" priority="60355" operator="between">
      <formula>AY$42</formula>
      <formula>AY$43</formula>
    </cfRule>
    <cfRule type="cellIs" dxfId="26" priority="60356" operator="between">
      <formula>AY$41</formula>
      <formula>AY$42</formula>
    </cfRule>
  </conditionalFormatting>
  <conditionalFormatting sqref="A1:B3">
    <cfRule type="expression" dxfId="25" priority="2">
      <formula>AND(I1&lt;&gt;"",H1="")</formula>
    </cfRule>
  </conditionalFormatting>
  <conditionalFormatting sqref="PY1:PY1048576 AR1:AR1048576 BU1:BU1048576 CX1:CX1048576 EC1:EC1048576 FE1:FE1048576 GG1:GG1048576 HI1:HI1048576 IK1:IK1048576 JM1:JM1048576 KO1:KO1048576 LQ1:LQ1048576 MS1:MS1048576 NU1:NU1048576 OW1:OW1048576">
    <cfRule type="cellIs" dxfId="24" priority="166534" operator="between">
      <formula>AY$36</formula>
      <formula>1000</formula>
    </cfRule>
  </conditionalFormatting>
  <conditionalFormatting sqref="PZ1:PZ1048576 AS1:AS1048576 BV1:BV1048576 CY1:CY1048576 ED1:ED1048576 FF1:FF1048576 GH1:GH1048576 HJ1:HJ1048576 IL1:IL1048576 JN1:JN1048576 KP1:KP1048576 LR1:LR1048576 MT1:MT1048576 NV1:NV1048576 OX1:OX1048576">
    <cfRule type="cellIs" dxfId="23" priority="166579" operator="between">
      <formula>AY$40</formula>
      <formula>1000</formula>
    </cfRule>
  </conditionalFormatting>
  <conditionalFormatting sqref="AW1:AW1048576 BZ1:BZ1048576 DC1:DC1048576 EH1:EH1048576 FJ1:FJ1048576 GL1:GL1048576 HN1:HN1048576 IP1:IP1048576 JR1:JR1048576 KT1:KT1048576 LV1:LV1048576 MX1:MX1048576 NZ1:NZ1048576 PB1:PB1048576 QD1:QD1048576">
    <cfRule type="cellIs" dxfId="22" priority="166624" operator="between">
      <formula>AY$36</formula>
      <formula>AY$37</formula>
    </cfRule>
    <cfRule type="cellIs" dxfId="21" priority="166625" operator="between">
      <formula>AY$37</formula>
      <formula>AY$38</formula>
    </cfRule>
    <cfRule type="cellIs" dxfId="20" priority="166626" operator="between">
      <formula>AY$38</formula>
      <formula>AY$39</formula>
    </cfRule>
    <cfRule type="cellIs" dxfId="19" priority="166627" operator="between">
      <formula>AY$39</formula>
      <formula>1000</formula>
    </cfRule>
  </conditionalFormatting>
  <conditionalFormatting sqref="AX1:AX1048576 CA1:CA1048576 DD1:DD1048576 EI1:EI1048576 FK1:FK1048576 GM1:GM1048576 HO1:HO1048576 IQ1:IQ1048576 JS1:JS1048576 KU1:KU1048576 LW1:LW1048576 MY1:MY1048576 OA1:OA1048576 PC1:PC1048576 QE1:QE1048576">
    <cfRule type="cellIs" dxfId="18" priority="166804" operator="between">
      <formula>AY$40</formula>
      <formula>AY$41</formula>
    </cfRule>
    <cfRule type="cellIs" dxfId="17" priority="166805" operator="between">
      <formula>AY$41</formula>
      <formula>AY$42</formula>
    </cfRule>
    <cfRule type="cellIs" dxfId="16" priority="166806" operator="between">
      <formula>AY$42</formula>
      <formula>AY$43</formula>
    </cfRule>
    <cfRule type="cellIs" dxfId="15" priority="166807" operator="between">
      <formula>AY$43</formula>
      <formula>1000</formula>
    </cfRule>
  </conditionalFormatting>
  <conditionalFormatting sqref="AU1:AU1048576 BX1:BX1048576 DA1:DA1048576 FH1:FH1048576 GJ1:GJ1048576 HL1:HL1048576 IN1:IN1048576 JP1:JP1048576 KR1:KR1048576 LT1:LT1048576 MV1:MV1048576 NX1:NX1048576 OZ1:OZ1048576 QB1:QB1048576 EF1:EF1048576">
    <cfRule type="cellIs" dxfId="14" priority="166984" operator="between">
      <formula>AY$39</formula>
      <formula>1000</formula>
    </cfRule>
    <cfRule type="cellIs" dxfId="13" priority="166985" operator="between">
      <formula>AY$38</formula>
      <formula>AY$39</formula>
    </cfRule>
    <cfRule type="cellIs" dxfId="12" priority="166986" operator="between">
      <formula>AY$37</formula>
      <formula>AY$38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Info</vt:lpstr>
      <vt:lpstr>TRA-M</vt:lpstr>
      <vt:lpstr>TRA-W</vt:lpstr>
      <vt:lpstr>TUM-M</vt:lpstr>
      <vt:lpstr>TUM-W</vt:lpstr>
      <vt:lpstr>DMT-M</vt:lpstr>
      <vt:lpstr>DMT-W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Trevor Stirling</dc:creator>
  <cp:lastModifiedBy>Trevor Stirling</cp:lastModifiedBy>
  <dcterms:created xsi:type="dcterms:W3CDTF">2017-07-14T23:42:10Z</dcterms:created>
  <dcterms:modified xsi:type="dcterms:W3CDTF">2024-07-01T01:41:38Z</dcterms:modified>
</cp:coreProperties>
</file>